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10817239_qut_edu_au/Documents/Bachelor of Mathematics and Information Technology/Year 4/CAB301 Algorithms/Assignment 2/"/>
    </mc:Choice>
  </mc:AlternateContent>
  <xr:revisionPtr revIDLastSave="0" documentId="8_{5A175533-1911-6044-BCE8-DC3A2470D152}" xr6:coauthVersionLast="47" xr6:coauthVersionMax="47" xr10:uidLastSave="{00000000-0000-0000-0000-000000000000}"/>
  <bookViews>
    <workbookView xWindow="0" yWindow="500" windowWidth="25600" windowHeight="15500" xr2:uid="{A63C7481-4857-FB47-A16C-BB3F296905A6}"/>
  </bookViews>
  <sheets>
    <sheet name="Tests" sheetId="14" r:id="rId1"/>
    <sheet name="FINAL" sheetId="13" r:id="rId2"/>
    <sheet name="Sheet1" sheetId="1" r:id="rId3"/>
    <sheet name="Sheet2" sheetId="2" r:id="rId4"/>
    <sheet name="Chart1" sheetId="3" r:id="rId5"/>
    <sheet name="Data" sheetId="4" r:id="rId6"/>
    <sheet name="Sheet5" sheetId="11" r:id="rId7"/>
    <sheet name="latest" sheetId="10" r:id="rId8"/>
    <sheet name="size vs time (625-160,000)" sheetId="5" r:id="rId9"/>
    <sheet name="Size vs time (all)" sheetId="6" r:id="rId10"/>
    <sheet name="Chart2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13" i="14" l="1"/>
  <c r="T113" i="14" s="1"/>
  <c r="M113" i="14"/>
  <c r="N113" i="14" s="1"/>
  <c r="L113" i="14"/>
  <c r="F113" i="14"/>
  <c r="E113" i="14"/>
  <c r="D113" i="14"/>
  <c r="Q112" i="14"/>
  <c r="T112" i="14" s="1"/>
  <c r="N112" i="14"/>
  <c r="M112" i="14"/>
  <c r="L112" i="14"/>
  <c r="F112" i="14"/>
  <c r="E112" i="14"/>
  <c r="D112" i="14"/>
  <c r="T111" i="14"/>
  <c r="S111" i="14"/>
  <c r="R111" i="14"/>
  <c r="Q111" i="14"/>
  <c r="N111" i="14"/>
  <c r="M111" i="14"/>
  <c r="L111" i="14"/>
  <c r="F111" i="14"/>
  <c r="E111" i="14"/>
  <c r="D111" i="14"/>
  <c r="T110" i="14"/>
  <c r="S110" i="14"/>
  <c r="R110" i="14"/>
  <c r="Q110" i="14"/>
  <c r="N110" i="14"/>
  <c r="M110" i="14"/>
  <c r="L110" i="14"/>
  <c r="F110" i="14"/>
  <c r="E110" i="14"/>
  <c r="D110" i="14"/>
  <c r="T109" i="14"/>
  <c r="R109" i="14"/>
  <c r="Q109" i="14"/>
  <c r="S109" i="14" s="1"/>
  <c r="N109" i="14"/>
  <c r="M109" i="14"/>
  <c r="L109" i="14"/>
  <c r="F109" i="14"/>
  <c r="E109" i="14"/>
  <c r="D109" i="14"/>
  <c r="T108" i="14"/>
  <c r="R108" i="14"/>
  <c r="Q108" i="14"/>
  <c r="S108" i="14" s="1"/>
  <c r="N108" i="14"/>
  <c r="M108" i="14"/>
  <c r="L108" i="14"/>
  <c r="F108" i="14"/>
  <c r="E108" i="14"/>
  <c r="D108" i="14"/>
  <c r="T107" i="14"/>
  <c r="S107" i="14"/>
  <c r="R107" i="14"/>
  <c r="Q107" i="14"/>
  <c r="N107" i="14"/>
  <c r="M107" i="14"/>
  <c r="L107" i="14"/>
  <c r="F107" i="14"/>
  <c r="E107" i="14"/>
  <c r="D107" i="14"/>
  <c r="T106" i="14"/>
  <c r="S106" i="14"/>
  <c r="R106" i="14"/>
  <c r="Q106" i="14"/>
  <c r="N106" i="14"/>
  <c r="M106" i="14"/>
  <c r="L106" i="14"/>
  <c r="F106" i="14"/>
  <c r="E106" i="14"/>
  <c r="D106" i="14"/>
  <c r="T105" i="14"/>
  <c r="R105" i="14"/>
  <c r="Q105" i="14"/>
  <c r="S105" i="14" s="1"/>
  <c r="N105" i="14"/>
  <c r="M105" i="14"/>
  <c r="L105" i="14"/>
  <c r="F105" i="14"/>
  <c r="E105" i="14"/>
  <c r="D105" i="14"/>
  <c r="T104" i="14"/>
  <c r="R104" i="14"/>
  <c r="Q104" i="14"/>
  <c r="S104" i="14" s="1"/>
  <c r="N104" i="14"/>
  <c r="M104" i="14"/>
  <c r="L104" i="14"/>
  <c r="F104" i="14"/>
  <c r="E104" i="14"/>
  <c r="D104" i="14"/>
  <c r="T103" i="14"/>
  <c r="S103" i="14"/>
  <c r="R103" i="14"/>
  <c r="Q103" i="14"/>
  <c r="N103" i="14"/>
  <c r="M103" i="14"/>
  <c r="L103" i="14"/>
  <c r="F103" i="14"/>
  <c r="E103" i="14"/>
  <c r="D103" i="14"/>
  <c r="T102" i="14"/>
  <c r="S102" i="14"/>
  <c r="R102" i="14"/>
  <c r="Q102" i="14"/>
  <c r="N102" i="14"/>
  <c r="M102" i="14"/>
  <c r="L102" i="14"/>
  <c r="F102" i="14"/>
  <c r="E102" i="14"/>
  <c r="D102" i="14"/>
  <c r="T101" i="14"/>
  <c r="R101" i="14"/>
  <c r="Q101" i="14"/>
  <c r="S101" i="14" s="1"/>
  <c r="N101" i="14"/>
  <c r="M101" i="14"/>
  <c r="L101" i="14"/>
  <c r="F101" i="14"/>
  <c r="E101" i="14"/>
  <c r="D101" i="14"/>
  <c r="T100" i="14"/>
  <c r="R100" i="14"/>
  <c r="Q100" i="14"/>
  <c r="S100" i="14" s="1"/>
  <c r="N100" i="14"/>
  <c r="M100" i="14"/>
  <c r="L100" i="14"/>
  <c r="F100" i="14"/>
  <c r="E100" i="14"/>
  <c r="D100" i="14"/>
  <c r="T99" i="14"/>
  <c r="S99" i="14"/>
  <c r="R99" i="14"/>
  <c r="Q99" i="14"/>
  <c r="N99" i="14"/>
  <c r="M99" i="14"/>
  <c r="L99" i="14"/>
  <c r="F99" i="14"/>
  <c r="E99" i="14"/>
  <c r="D99" i="14"/>
  <c r="T98" i="14"/>
  <c r="S98" i="14"/>
  <c r="R98" i="14"/>
  <c r="Q98" i="14"/>
  <c r="N98" i="14"/>
  <c r="M98" i="14"/>
  <c r="L98" i="14"/>
  <c r="F98" i="14"/>
  <c r="E98" i="14"/>
  <c r="D98" i="14"/>
  <c r="T97" i="14"/>
  <c r="R97" i="14"/>
  <c r="Q97" i="14"/>
  <c r="S97" i="14" s="1"/>
  <c r="N97" i="14"/>
  <c r="M97" i="14"/>
  <c r="L97" i="14"/>
  <c r="F97" i="14"/>
  <c r="E97" i="14"/>
  <c r="D97" i="14"/>
  <c r="T96" i="14"/>
  <c r="R96" i="14"/>
  <c r="Q96" i="14"/>
  <c r="S96" i="14" s="1"/>
  <c r="N96" i="14"/>
  <c r="M96" i="14"/>
  <c r="L96" i="14"/>
  <c r="F96" i="14"/>
  <c r="E96" i="14"/>
  <c r="D96" i="14"/>
  <c r="T95" i="14"/>
  <c r="S95" i="14"/>
  <c r="R95" i="14"/>
  <c r="Q95" i="14"/>
  <c r="N95" i="14"/>
  <c r="M95" i="14"/>
  <c r="L95" i="14"/>
  <c r="F95" i="14"/>
  <c r="E95" i="14"/>
  <c r="D95" i="14"/>
  <c r="T94" i="14"/>
  <c r="S94" i="14"/>
  <c r="R94" i="14"/>
  <c r="Q94" i="14"/>
  <c r="N94" i="14"/>
  <c r="M94" i="14"/>
  <c r="L94" i="14"/>
  <c r="F94" i="14"/>
  <c r="E94" i="14"/>
  <c r="D94" i="14"/>
  <c r="T93" i="14"/>
  <c r="R93" i="14"/>
  <c r="Q93" i="14"/>
  <c r="S93" i="14" s="1"/>
  <c r="N93" i="14"/>
  <c r="M93" i="14"/>
  <c r="L93" i="14"/>
  <c r="F93" i="14"/>
  <c r="E93" i="14"/>
  <c r="D93" i="14"/>
  <c r="T92" i="14"/>
  <c r="S92" i="14"/>
  <c r="R92" i="14"/>
  <c r="Q92" i="14"/>
  <c r="N92" i="14"/>
  <c r="M92" i="14"/>
  <c r="L92" i="14"/>
  <c r="F92" i="14"/>
  <c r="E92" i="14"/>
  <c r="D92" i="14"/>
  <c r="T91" i="14"/>
  <c r="S91" i="14"/>
  <c r="R91" i="14"/>
  <c r="Q91" i="14"/>
  <c r="N91" i="14"/>
  <c r="M91" i="14"/>
  <c r="L91" i="14"/>
  <c r="F91" i="14"/>
  <c r="E91" i="14"/>
  <c r="D91" i="14"/>
  <c r="T90" i="14"/>
  <c r="S90" i="14"/>
  <c r="R90" i="14"/>
  <c r="Q90" i="14"/>
  <c r="N90" i="14"/>
  <c r="M90" i="14"/>
  <c r="L90" i="14"/>
  <c r="F90" i="14"/>
  <c r="E90" i="14"/>
  <c r="D90" i="14"/>
  <c r="T89" i="14"/>
  <c r="R89" i="14"/>
  <c r="Q89" i="14"/>
  <c r="S89" i="14" s="1"/>
  <c r="N89" i="14"/>
  <c r="M89" i="14"/>
  <c r="L89" i="14"/>
  <c r="F89" i="14"/>
  <c r="E89" i="14"/>
  <c r="D89" i="14"/>
  <c r="T88" i="14"/>
  <c r="S88" i="14"/>
  <c r="R88" i="14"/>
  <c r="Q88" i="14"/>
  <c r="N88" i="14"/>
  <c r="M88" i="14"/>
  <c r="L88" i="14"/>
  <c r="F88" i="14"/>
  <c r="E88" i="14"/>
  <c r="D88" i="14"/>
  <c r="T87" i="14"/>
  <c r="S87" i="14"/>
  <c r="R87" i="14"/>
  <c r="Q87" i="14"/>
  <c r="N87" i="14"/>
  <c r="M87" i="14"/>
  <c r="L87" i="14"/>
  <c r="F87" i="14"/>
  <c r="E87" i="14"/>
  <c r="D87" i="14"/>
  <c r="T86" i="14"/>
  <c r="S86" i="14"/>
  <c r="R86" i="14"/>
  <c r="Q86" i="14"/>
  <c r="N86" i="14"/>
  <c r="M86" i="14"/>
  <c r="L86" i="14"/>
  <c r="F86" i="14"/>
  <c r="E86" i="14"/>
  <c r="D86" i="14"/>
  <c r="T85" i="14"/>
  <c r="R85" i="14"/>
  <c r="Q85" i="14"/>
  <c r="S85" i="14" s="1"/>
  <c r="N85" i="14"/>
  <c r="M85" i="14"/>
  <c r="L85" i="14"/>
  <c r="F85" i="14"/>
  <c r="E85" i="14"/>
  <c r="D85" i="14"/>
  <c r="T84" i="14"/>
  <c r="S84" i="14"/>
  <c r="R84" i="14"/>
  <c r="Q84" i="14"/>
  <c r="N84" i="14"/>
  <c r="M84" i="14"/>
  <c r="L84" i="14"/>
  <c r="F84" i="14"/>
  <c r="E84" i="14"/>
  <c r="D84" i="14"/>
  <c r="T83" i="14"/>
  <c r="S83" i="14"/>
  <c r="R83" i="14"/>
  <c r="Q83" i="14"/>
  <c r="N83" i="14"/>
  <c r="M83" i="14"/>
  <c r="L83" i="14"/>
  <c r="F83" i="14"/>
  <c r="E83" i="14"/>
  <c r="D83" i="14"/>
  <c r="T82" i="14"/>
  <c r="S82" i="14"/>
  <c r="R82" i="14"/>
  <c r="Q82" i="14"/>
  <c r="N82" i="14"/>
  <c r="M82" i="14"/>
  <c r="L82" i="14"/>
  <c r="F82" i="14"/>
  <c r="E82" i="14"/>
  <c r="D82" i="14"/>
  <c r="T81" i="14"/>
  <c r="R81" i="14"/>
  <c r="Q81" i="14"/>
  <c r="S81" i="14" s="1"/>
  <c r="N81" i="14"/>
  <c r="M81" i="14"/>
  <c r="L81" i="14"/>
  <c r="F81" i="14"/>
  <c r="E81" i="14"/>
  <c r="D81" i="14"/>
  <c r="T80" i="14"/>
  <c r="S80" i="14"/>
  <c r="R80" i="14"/>
  <c r="Q80" i="14"/>
  <c r="N80" i="14"/>
  <c r="M80" i="14"/>
  <c r="L80" i="14"/>
  <c r="F80" i="14"/>
  <c r="E80" i="14"/>
  <c r="D80" i="14"/>
  <c r="T79" i="14"/>
  <c r="S79" i="14"/>
  <c r="R79" i="14"/>
  <c r="Q79" i="14"/>
  <c r="N79" i="14"/>
  <c r="M79" i="14"/>
  <c r="L79" i="14"/>
  <c r="F79" i="14"/>
  <c r="E79" i="14"/>
  <c r="D79" i="14"/>
  <c r="T78" i="14"/>
  <c r="S78" i="14"/>
  <c r="R78" i="14"/>
  <c r="Q78" i="14"/>
  <c r="N78" i="14"/>
  <c r="M78" i="14"/>
  <c r="L78" i="14"/>
  <c r="F78" i="14"/>
  <c r="E78" i="14"/>
  <c r="D78" i="14"/>
  <c r="T77" i="14"/>
  <c r="R77" i="14"/>
  <c r="Q77" i="14"/>
  <c r="S77" i="14" s="1"/>
  <c r="N77" i="14"/>
  <c r="M77" i="14"/>
  <c r="L77" i="14"/>
  <c r="F77" i="14"/>
  <c r="E77" i="14"/>
  <c r="D77" i="14"/>
  <c r="T76" i="14"/>
  <c r="S76" i="14"/>
  <c r="R76" i="14"/>
  <c r="Q76" i="14"/>
  <c r="N76" i="14"/>
  <c r="M76" i="14"/>
  <c r="L76" i="14"/>
  <c r="F76" i="14"/>
  <c r="E76" i="14"/>
  <c r="D76" i="14"/>
  <c r="T75" i="14"/>
  <c r="S75" i="14"/>
  <c r="R75" i="14"/>
  <c r="Q75" i="14"/>
  <c r="N75" i="14"/>
  <c r="M75" i="14"/>
  <c r="L75" i="14"/>
  <c r="F75" i="14"/>
  <c r="E75" i="14"/>
  <c r="D75" i="14"/>
  <c r="T74" i="14"/>
  <c r="S74" i="14"/>
  <c r="R74" i="14"/>
  <c r="Q74" i="14"/>
  <c r="N74" i="14"/>
  <c r="M74" i="14"/>
  <c r="L74" i="14"/>
  <c r="F74" i="14"/>
  <c r="E74" i="14"/>
  <c r="D74" i="14"/>
  <c r="T73" i="14"/>
  <c r="R73" i="14"/>
  <c r="Q73" i="14"/>
  <c r="S73" i="14" s="1"/>
  <c r="N73" i="14"/>
  <c r="M73" i="14"/>
  <c r="L73" i="14"/>
  <c r="F73" i="14"/>
  <c r="E73" i="14"/>
  <c r="D73" i="14"/>
  <c r="T72" i="14"/>
  <c r="S72" i="14"/>
  <c r="R72" i="14"/>
  <c r="Q72" i="14"/>
  <c r="N72" i="14"/>
  <c r="M72" i="14"/>
  <c r="L72" i="14"/>
  <c r="F72" i="14"/>
  <c r="E72" i="14"/>
  <c r="D72" i="14"/>
  <c r="T71" i="14"/>
  <c r="S71" i="14"/>
  <c r="R71" i="14"/>
  <c r="Q71" i="14"/>
  <c r="N71" i="14"/>
  <c r="M71" i="14"/>
  <c r="L71" i="14"/>
  <c r="F71" i="14"/>
  <c r="E71" i="14"/>
  <c r="D71" i="14"/>
  <c r="T70" i="14"/>
  <c r="S70" i="14"/>
  <c r="R70" i="14"/>
  <c r="Q70" i="14"/>
  <c r="N70" i="14"/>
  <c r="M70" i="14"/>
  <c r="L70" i="14"/>
  <c r="F70" i="14"/>
  <c r="E70" i="14"/>
  <c r="D70" i="14"/>
  <c r="T69" i="14"/>
  <c r="R69" i="14"/>
  <c r="Q69" i="14"/>
  <c r="S69" i="14" s="1"/>
  <c r="N69" i="14"/>
  <c r="M69" i="14"/>
  <c r="L69" i="14"/>
  <c r="F69" i="14"/>
  <c r="E69" i="14"/>
  <c r="D69" i="14"/>
  <c r="T68" i="14"/>
  <c r="S68" i="14"/>
  <c r="R68" i="14"/>
  <c r="Q68" i="14"/>
  <c r="N68" i="14"/>
  <c r="M68" i="14"/>
  <c r="L68" i="14"/>
  <c r="F68" i="14"/>
  <c r="E68" i="14"/>
  <c r="D68" i="14"/>
  <c r="T67" i="14"/>
  <c r="S67" i="14"/>
  <c r="R67" i="14"/>
  <c r="Q67" i="14"/>
  <c r="N67" i="14"/>
  <c r="M67" i="14"/>
  <c r="L67" i="14"/>
  <c r="F67" i="14"/>
  <c r="E67" i="14"/>
  <c r="D67" i="14"/>
  <c r="T66" i="14"/>
  <c r="S66" i="14"/>
  <c r="R66" i="14"/>
  <c r="Q66" i="14"/>
  <c r="N66" i="14"/>
  <c r="M66" i="14"/>
  <c r="L66" i="14"/>
  <c r="F66" i="14"/>
  <c r="E66" i="14"/>
  <c r="D66" i="14"/>
  <c r="T65" i="14"/>
  <c r="R65" i="14"/>
  <c r="Q65" i="14"/>
  <c r="S65" i="14" s="1"/>
  <c r="N65" i="14"/>
  <c r="M65" i="14"/>
  <c r="L65" i="14"/>
  <c r="F65" i="14"/>
  <c r="E65" i="14"/>
  <c r="D65" i="14"/>
  <c r="T64" i="14"/>
  <c r="S64" i="14"/>
  <c r="R64" i="14"/>
  <c r="Q64" i="14"/>
  <c r="N64" i="14"/>
  <c r="M64" i="14"/>
  <c r="L64" i="14"/>
  <c r="F64" i="14"/>
  <c r="E64" i="14"/>
  <c r="D64" i="14"/>
  <c r="T63" i="14"/>
  <c r="S63" i="14"/>
  <c r="R63" i="14"/>
  <c r="Q63" i="14"/>
  <c r="N63" i="14"/>
  <c r="M63" i="14"/>
  <c r="L63" i="14"/>
  <c r="F63" i="14"/>
  <c r="E63" i="14"/>
  <c r="D63" i="14"/>
  <c r="T62" i="14"/>
  <c r="S62" i="14"/>
  <c r="R62" i="14"/>
  <c r="Q62" i="14"/>
  <c r="N62" i="14"/>
  <c r="M62" i="14"/>
  <c r="L62" i="14"/>
  <c r="F62" i="14"/>
  <c r="E62" i="14"/>
  <c r="D62" i="14"/>
  <c r="T61" i="14"/>
  <c r="R61" i="14"/>
  <c r="Q61" i="14"/>
  <c r="S61" i="14" s="1"/>
  <c r="N61" i="14"/>
  <c r="M61" i="14"/>
  <c r="L61" i="14"/>
  <c r="F61" i="14"/>
  <c r="E61" i="14"/>
  <c r="D61" i="14"/>
  <c r="T60" i="14"/>
  <c r="S60" i="14"/>
  <c r="R60" i="14"/>
  <c r="Q60" i="14"/>
  <c r="N60" i="14"/>
  <c r="M60" i="14"/>
  <c r="L60" i="14"/>
  <c r="F60" i="14"/>
  <c r="E60" i="14"/>
  <c r="D60" i="14"/>
  <c r="T59" i="14"/>
  <c r="S59" i="14"/>
  <c r="R59" i="14"/>
  <c r="Q59" i="14"/>
  <c r="N59" i="14"/>
  <c r="M59" i="14"/>
  <c r="L59" i="14"/>
  <c r="F59" i="14"/>
  <c r="E59" i="14"/>
  <c r="D59" i="14"/>
  <c r="T58" i="14"/>
  <c r="S58" i="14"/>
  <c r="R58" i="14"/>
  <c r="Q58" i="14"/>
  <c r="N58" i="14"/>
  <c r="M58" i="14"/>
  <c r="L58" i="14"/>
  <c r="H58" i="14"/>
  <c r="G58" i="14"/>
  <c r="F58" i="14"/>
  <c r="E58" i="14"/>
  <c r="D58" i="14"/>
  <c r="Q57" i="14"/>
  <c r="N57" i="14"/>
  <c r="M57" i="14"/>
  <c r="L57" i="14"/>
  <c r="F57" i="14"/>
  <c r="E57" i="14"/>
  <c r="D57" i="14"/>
  <c r="T56" i="14"/>
  <c r="S56" i="14"/>
  <c r="R56" i="14"/>
  <c r="Q56" i="14"/>
  <c r="N56" i="14"/>
  <c r="M56" i="14"/>
  <c r="L56" i="14"/>
  <c r="H56" i="14"/>
  <c r="G56" i="14"/>
  <c r="F56" i="14"/>
  <c r="E56" i="14"/>
  <c r="D56" i="14"/>
  <c r="Q55" i="14"/>
  <c r="N55" i="14"/>
  <c r="M55" i="14"/>
  <c r="L55" i="14"/>
  <c r="F55" i="14"/>
  <c r="E55" i="14"/>
  <c r="D55" i="14"/>
  <c r="T54" i="14"/>
  <c r="S54" i="14"/>
  <c r="R54" i="14"/>
  <c r="Q54" i="14"/>
  <c r="N54" i="14"/>
  <c r="M54" i="14"/>
  <c r="L54" i="14"/>
  <c r="H54" i="14"/>
  <c r="G54" i="14"/>
  <c r="F54" i="14"/>
  <c r="E54" i="14"/>
  <c r="D54" i="14"/>
  <c r="Q53" i="14"/>
  <c r="N53" i="14"/>
  <c r="M53" i="14"/>
  <c r="L53" i="14"/>
  <c r="F53" i="14"/>
  <c r="E53" i="14"/>
  <c r="D53" i="14"/>
  <c r="T52" i="14"/>
  <c r="S52" i="14"/>
  <c r="R52" i="14"/>
  <c r="Q52" i="14"/>
  <c r="N52" i="14"/>
  <c r="M52" i="14"/>
  <c r="L52" i="14"/>
  <c r="H52" i="14"/>
  <c r="G52" i="14"/>
  <c r="F52" i="14"/>
  <c r="E52" i="14"/>
  <c r="D52" i="14"/>
  <c r="Q51" i="14"/>
  <c r="N51" i="14"/>
  <c r="M51" i="14"/>
  <c r="L51" i="14"/>
  <c r="F51" i="14"/>
  <c r="E51" i="14"/>
  <c r="D51" i="14"/>
  <c r="T50" i="14"/>
  <c r="S50" i="14"/>
  <c r="R50" i="14"/>
  <c r="Q50" i="14"/>
  <c r="N50" i="14"/>
  <c r="M50" i="14"/>
  <c r="L50" i="14"/>
  <c r="F50" i="14"/>
  <c r="E50" i="14"/>
  <c r="D50" i="14"/>
  <c r="Q49" i="14"/>
  <c r="N49" i="14"/>
  <c r="M49" i="14"/>
  <c r="L49" i="14"/>
  <c r="F49" i="14"/>
  <c r="E49" i="14"/>
  <c r="D49" i="14"/>
  <c r="G48" i="14" s="1"/>
  <c r="T48" i="14"/>
  <c r="S48" i="14"/>
  <c r="R48" i="14"/>
  <c r="Q48" i="14"/>
  <c r="N48" i="14"/>
  <c r="M48" i="14"/>
  <c r="L48" i="14"/>
  <c r="H48" i="14"/>
  <c r="F48" i="14"/>
  <c r="E48" i="14"/>
  <c r="D48" i="14"/>
  <c r="Q47" i="14"/>
  <c r="N47" i="14"/>
  <c r="M47" i="14"/>
  <c r="L47" i="14"/>
  <c r="F47" i="14"/>
  <c r="E47" i="14"/>
  <c r="D47" i="14"/>
  <c r="H42" i="14" s="1"/>
  <c r="T46" i="14"/>
  <c r="S46" i="14"/>
  <c r="R46" i="14"/>
  <c r="Q46" i="14"/>
  <c r="N46" i="14"/>
  <c r="M46" i="14"/>
  <c r="L46" i="14"/>
  <c r="H46" i="14"/>
  <c r="F46" i="14"/>
  <c r="E46" i="14"/>
  <c r="D46" i="14"/>
  <c r="Q45" i="14"/>
  <c r="N45" i="14"/>
  <c r="M45" i="14"/>
  <c r="L45" i="14"/>
  <c r="F45" i="14"/>
  <c r="E45" i="14"/>
  <c r="D45" i="14"/>
  <c r="G44" i="14" s="1"/>
  <c r="T44" i="14"/>
  <c r="S44" i="14"/>
  <c r="R44" i="14"/>
  <c r="Q44" i="14"/>
  <c r="N44" i="14"/>
  <c r="M44" i="14"/>
  <c r="L44" i="14"/>
  <c r="F44" i="14"/>
  <c r="E44" i="14"/>
  <c r="D44" i="14"/>
  <c r="Q43" i="14"/>
  <c r="N43" i="14"/>
  <c r="M43" i="14"/>
  <c r="L43" i="14"/>
  <c r="F43" i="14"/>
  <c r="E43" i="14"/>
  <c r="D43" i="14"/>
  <c r="T42" i="14"/>
  <c r="S42" i="14"/>
  <c r="R42" i="14"/>
  <c r="Q42" i="14"/>
  <c r="M42" i="14"/>
  <c r="N42" i="14" s="1"/>
  <c r="L42" i="14"/>
  <c r="F42" i="14"/>
  <c r="E42" i="14"/>
  <c r="D42" i="14"/>
  <c r="Q41" i="14"/>
  <c r="N41" i="14"/>
  <c r="M41" i="14"/>
  <c r="L41" i="14"/>
  <c r="F41" i="14"/>
  <c r="E41" i="14"/>
  <c r="D41" i="14"/>
  <c r="H34" i="14" s="1"/>
  <c r="T40" i="14"/>
  <c r="S40" i="14"/>
  <c r="R40" i="14"/>
  <c r="Q40" i="14"/>
  <c r="M40" i="14"/>
  <c r="N40" i="14" s="1"/>
  <c r="L40" i="14"/>
  <c r="G40" i="14"/>
  <c r="F40" i="14"/>
  <c r="E40" i="14"/>
  <c r="D40" i="14"/>
  <c r="Q39" i="14"/>
  <c r="N39" i="14"/>
  <c r="M39" i="14"/>
  <c r="L39" i="14"/>
  <c r="F39" i="14"/>
  <c r="E39" i="14"/>
  <c r="D39" i="14"/>
  <c r="T38" i="14"/>
  <c r="S38" i="14"/>
  <c r="R38" i="14"/>
  <c r="Q38" i="14"/>
  <c r="M38" i="14"/>
  <c r="N38" i="14" s="1"/>
  <c r="L38" i="14"/>
  <c r="F38" i="14"/>
  <c r="E38" i="14"/>
  <c r="D38" i="14"/>
  <c r="Q37" i="14"/>
  <c r="N37" i="14"/>
  <c r="M37" i="14"/>
  <c r="L37" i="14"/>
  <c r="F37" i="14"/>
  <c r="E37" i="14"/>
  <c r="D37" i="14"/>
  <c r="T36" i="14"/>
  <c r="S36" i="14"/>
  <c r="R36" i="14"/>
  <c r="Q36" i="14"/>
  <c r="M36" i="14"/>
  <c r="N36" i="14" s="1"/>
  <c r="L36" i="14"/>
  <c r="F36" i="14"/>
  <c r="E36" i="14"/>
  <c r="D36" i="14"/>
  <c r="Q35" i="14"/>
  <c r="N35" i="14"/>
  <c r="M35" i="14"/>
  <c r="L35" i="14"/>
  <c r="F35" i="14"/>
  <c r="E35" i="14"/>
  <c r="D35" i="14"/>
  <c r="T34" i="14"/>
  <c r="S34" i="14"/>
  <c r="R34" i="14"/>
  <c r="Q34" i="14"/>
  <c r="M34" i="14"/>
  <c r="N34" i="14" s="1"/>
  <c r="L34" i="14"/>
  <c r="F34" i="14"/>
  <c r="E34" i="14"/>
  <c r="D34" i="14"/>
  <c r="Q33" i="14"/>
  <c r="N33" i="14"/>
  <c r="M33" i="14"/>
  <c r="L33" i="14"/>
  <c r="F33" i="14"/>
  <c r="E33" i="14"/>
  <c r="D33" i="14"/>
  <c r="H32" i="14" s="1"/>
  <c r="T32" i="14"/>
  <c r="S32" i="14"/>
  <c r="R32" i="14"/>
  <c r="Q32" i="14"/>
  <c r="M32" i="14"/>
  <c r="N32" i="14" s="1"/>
  <c r="L32" i="14"/>
  <c r="G32" i="14"/>
  <c r="F32" i="14"/>
  <c r="E32" i="14"/>
  <c r="D32" i="14"/>
  <c r="Q31" i="14"/>
  <c r="N31" i="14"/>
  <c r="M31" i="14"/>
  <c r="L31" i="14"/>
  <c r="F31" i="14"/>
  <c r="E31" i="14"/>
  <c r="D31" i="14"/>
  <c r="T30" i="14"/>
  <c r="S30" i="14"/>
  <c r="R30" i="14"/>
  <c r="Q30" i="14"/>
  <c r="M30" i="14"/>
  <c r="N30" i="14" s="1"/>
  <c r="L30" i="14"/>
  <c r="F30" i="14"/>
  <c r="E30" i="14"/>
  <c r="D30" i="14"/>
  <c r="Q29" i="14"/>
  <c r="N29" i="14"/>
  <c r="M29" i="14"/>
  <c r="L29" i="14"/>
  <c r="F29" i="14"/>
  <c r="E29" i="14"/>
  <c r="D29" i="14"/>
  <c r="T28" i="14"/>
  <c r="S28" i="14"/>
  <c r="R28" i="14"/>
  <c r="Q28" i="14"/>
  <c r="M28" i="14"/>
  <c r="N28" i="14" s="1"/>
  <c r="L28" i="14"/>
  <c r="F28" i="14"/>
  <c r="E28" i="14"/>
  <c r="D28" i="14"/>
  <c r="Q27" i="14"/>
  <c r="N27" i="14"/>
  <c r="M27" i="14"/>
  <c r="L27" i="14"/>
  <c r="F27" i="14"/>
  <c r="E27" i="14"/>
  <c r="D27" i="14"/>
  <c r="G22" i="14" s="1"/>
  <c r="T26" i="14"/>
  <c r="S26" i="14"/>
  <c r="R26" i="14"/>
  <c r="Q26" i="14"/>
  <c r="M26" i="14"/>
  <c r="N26" i="14" s="1"/>
  <c r="L26" i="14"/>
  <c r="G26" i="14"/>
  <c r="F26" i="14"/>
  <c r="E26" i="14"/>
  <c r="D26" i="14"/>
  <c r="Q25" i="14"/>
  <c r="N25" i="14"/>
  <c r="M25" i="14"/>
  <c r="L25" i="14"/>
  <c r="F25" i="14"/>
  <c r="E25" i="14"/>
  <c r="D25" i="14"/>
  <c r="T24" i="14"/>
  <c r="S24" i="14"/>
  <c r="R24" i="14"/>
  <c r="Q24" i="14"/>
  <c r="M24" i="14"/>
  <c r="N24" i="14" s="1"/>
  <c r="L24" i="14"/>
  <c r="F24" i="14"/>
  <c r="E24" i="14"/>
  <c r="D24" i="14"/>
  <c r="Q23" i="14"/>
  <c r="N23" i="14"/>
  <c r="M23" i="14"/>
  <c r="L23" i="14"/>
  <c r="F23" i="14"/>
  <c r="E23" i="14"/>
  <c r="D23" i="14"/>
  <c r="T22" i="14"/>
  <c r="S22" i="14"/>
  <c r="R22" i="14"/>
  <c r="Q22" i="14"/>
  <c r="M22" i="14"/>
  <c r="N22" i="14" s="1"/>
  <c r="L22" i="14"/>
  <c r="F22" i="14"/>
  <c r="E22" i="14"/>
  <c r="D22" i="14"/>
  <c r="Q21" i="14"/>
  <c r="N21" i="14"/>
  <c r="M21" i="14"/>
  <c r="L21" i="14"/>
  <c r="F21" i="14"/>
  <c r="E21" i="14"/>
  <c r="D21" i="14"/>
  <c r="T20" i="14"/>
  <c r="S20" i="14"/>
  <c r="R20" i="14"/>
  <c r="Q20" i="14"/>
  <c r="M20" i="14"/>
  <c r="N20" i="14" s="1"/>
  <c r="L20" i="14"/>
  <c r="H20" i="14"/>
  <c r="F20" i="14"/>
  <c r="E20" i="14"/>
  <c r="D20" i="14"/>
  <c r="Q19" i="14"/>
  <c r="N19" i="14"/>
  <c r="M19" i="14"/>
  <c r="L19" i="14"/>
  <c r="F19" i="14"/>
  <c r="E19" i="14"/>
  <c r="D19" i="14"/>
  <c r="T18" i="14"/>
  <c r="S18" i="14"/>
  <c r="R18" i="14"/>
  <c r="Q18" i="14"/>
  <c r="M18" i="14"/>
  <c r="N18" i="14" s="1"/>
  <c r="L18" i="14"/>
  <c r="F18" i="14"/>
  <c r="E18" i="14"/>
  <c r="D18" i="14"/>
  <c r="R17" i="14"/>
  <c r="Q17" i="14"/>
  <c r="N17" i="14"/>
  <c r="M17" i="14"/>
  <c r="L17" i="14"/>
  <c r="F17" i="14"/>
  <c r="E17" i="14"/>
  <c r="D17" i="14"/>
  <c r="T16" i="14"/>
  <c r="S16" i="14"/>
  <c r="R16" i="14"/>
  <c r="Q16" i="14"/>
  <c r="M16" i="14"/>
  <c r="N16" i="14" s="1"/>
  <c r="L16" i="14"/>
  <c r="F16" i="14"/>
  <c r="E16" i="14"/>
  <c r="D16" i="14"/>
  <c r="R15" i="14"/>
  <c r="Q15" i="14"/>
  <c r="N15" i="14"/>
  <c r="M15" i="14"/>
  <c r="L15" i="14"/>
  <c r="F15" i="14"/>
  <c r="E15" i="14"/>
  <c r="D15" i="14"/>
  <c r="T14" i="14"/>
  <c r="S14" i="14"/>
  <c r="R14" i="14"/>
  <c r="Q14" i="14"/>
  <c r="M14" i="14"/>
  <c r="N14" i="14" s="1"/>
  <c r="L14" i="14"/>
  <c r="F14" i="14"/>
  <c r="E14" i="14"/>
  <c r="D14" i="14"/>
  <c r="Q13" i="14"/>
  <c r="N13" i="14"/>
  <c r="M13" i="14"/>
  <c r="L13" i="14"/>
  <c r="F13" i="14"/>
  <c r="E13" i="14"/>
  <c r="D13" i="14"/>
  <c r="T12" i="14"/>
  <c r="S12" i="14"/>
  <c r="R12" i="14"/>
  <c r="Q12" i="14"/>
  <c r="M12" i="14"/>
  <c r="N12" i="14" s="1"/>
  <c r="L12" i="14"/>
  <c r="F12" i="14"/>
  <c r="E12" i="14"/>
  <c r="D12" i="14"/>
  <c r="Q11" i="14"/>
  <c r="N11" i="14"/>
  <c r="M11" i="14"/>
  <c r="L11" i="14"/>
  <c r="F11" i="14"/>
  <c r="E11" i="14"/>
  <c r="D11" i="14"/>
  <c r="T10" i="14"/>
  <c r="S10" i="14"/>
  <c r="R10" i="14"/>
  <c r="Q10" i="14"/>
  <c r="M10" i="14"/>
  <c r="N10" i="14" s="1"/>
  <c r="L10" i="14"/>
  <c r="F10" i="14"/>
  <c r="E10" i="14"/>
  <c r="D10" i="14"/>
  <c r="Q9" i="14"/>
  <c r="N9" i="14"/>
  <c r="M9" i="14"/>
  <c r="L9" i="14"/>
  <c r="F9" i="14"/>
  <c r="E9" i="14"/>
  <c r="D9" i="14"/>
  <c r="T8" i="14"/>
  <c r="S8" i="14"/>
  <c r="R8" i="14"/>
  <c r="Q8" i="14"/>
  <c r="M8" i="14"/>
  <c r="N8" i="14" s="1"/>
  <c r="L8" i="14"/>
  <c r="F8" i="14"/>
  <c r="E8" i="14"/>
  <c r="D8" i="14"/>
  <c r="Q7" i="14"/>
  <c r="R7" i="14" s="1"/>
  <c r="N7" i="14"/>
  <c r="M7" i="14"/>
  <c r="L7" i="14"/>
  <c r="F7" i="14"/>
  <c r="E7" i="14"/>
  <c r="D7" i="14"/>
  <c r="T6" i="14"/>
  <c r="S6" i="14"/>
  <c r="R6" i="14"/>
  <c r="Q6" i="14"/>
  <c r="M6" i="14"/>
  <c r="N6" i="14" s="1"/>
  <c r="L6" i="14"/>
  <c r="F6" i="14"/>
  <c r="E6" i="14"/>
  <c r="D6" i="14"/>
  <c r="Q5" i="14"/>
  <c r="N5" i="14"/>
  <c r="M5" i="14"/>
  <c r="L5" i="14"/>
  <c r="F5" i="14"/>
  <c r="E5" i="14"/>
  <c r="D5" i="14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" i="11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D88" i="4"/>
  <c r="E88" i="4"/>
  <c r="F88" i="4"/>
  <c r="D89" i="4"/>
  <c r="E89" i="4"/>
  <c r="F89" i="4"/>
  <c r="D90" i="4"/>
  <c r="E90" i="4"/>
  <c r="F90" i="4"/>
  <c r="D91" i="4"/>
  <c r="E91" i="4"/>
  <c r="F91" i="4"/>
  <c r="D92" i="4"/>
  <c r="E92" i="4"/>
  <c r="F92" i="4"/>
  <c r="D93" i="4"/>
  <c r="E93" i="4"/>
  <c r="F93" i="4"/>
  <c r="D94" i="4"/>
  <c r="E94" i="4"/>
  <c r="F94" i="4"/>
  <c r="D95" i="4"/>
  <c r="E95" i="4"/>
  <c r="F95" i="4"/>
  <c r="D96" i="4"/>
  <c r="E96" i="4"/>
  <c r="F96" i="4"/>
  <c r="D97" i="4"/>
  <c r="E97" i="4"/>
  <c r="F97" i="4"/>
  <c r="D98" i="4"/>
  <c r="E98" i="4"/>
  <c r="F98" i="4"/>
  <c r="D99" i="4"/>
  <c r="E99" i="4"/>
  <c r="F99" i="4"/>
  <c r="D100" i="4"/>
  <c r="E100" i="4"/>
  <c r="F100" i="4"/>
  <c r="D101" i="4"/>
  <c r="E101" i="4"/>
  <c r="F101" i="4"/>
  <c r="D102" i="4"/>
  <c r="E102" i="4"/>
  <c r="F102" i="4"/>
  <c r="D103" i="4"/>
  <c r="E103" i="4"/>
  <c r="F103" i="4"/>
  <c r="D104" i="4"/>
  <c r="E104" i="4"/>
  <c r="F104" i="4"/>
  <c r="D105" i="4"/>
  <c r="E105" i="4"/>
  <c r="F105" i="4"/>
  <c r="D106" i="4"/>
  <c r="E106" i="4"/>
  <c r="F106" i="4"/>
  <c r="D107" i="4"/>
  <c r="E107" i="4"/>
  <c r="F107" i="4"/>
  <c r="D108" i="4"/>
  <c r="E108" i="4"/>
  <c r="F108" i="4"/>
  <c r="D109" i="4"/>
  <c r="E109" i="4"/>
  <c r="F109" i="4"/>
  <c r="D110" i="4"/>
  <c r="E110" i="4"/>
  <c r="F110" i="4"/>
  <c r="D111" i="4"/>
  <c r="E111" i="4"/>
  <c r="F111" i="4"/>
  <c r="D112" i="4"/>
  <c r="E112" i="4"/>
  <c r="F112" i="4"/>
  <c r="D113" i="4"/>
  <c r="E113" i="4"/>
  <c r="F113" i="4"/>
  <c r="D114" i="4"/>
  <c r="E114" i="4"/>
  <c r="F114" i="4"/>
  <c r="D115" i="4"/>
  <c r="E115" i="4"/>
  <c r="F115" i="4"/>
  <c r="D116" i="4"/>
  <c r="E116" i="4"/>
  <c r="F116" i="4"/>
  <c r="D117" i="4"/>
  <c r="E117" i="4"/>
  <c r="F117" i="4"/>
  <c r="D118" i="4"/>
  <c r="E118" i="4"/>
  <c r="F118" i="4"/>
  <c r="D119" i="4"/>
  <c r="E119" i="4"/>
  <c r="F119" i="4"/>
  <c r="D120" i="4"/>
  <c r="E120" i="4"/>
  <c r="F120" i="4"/>
  <c r="D121" i="4"/>
  <c r="E121" i="4"/>
  <c r="F121" i="4"/>
  <c r="D122" i="4"/>
  <c r="E122" i="4"/>
  <c r="F122" i="4"/>
  <c r="D123" i="4"/>
  <c r="E123" i="4"/>
  <c r="F123" i="4"/>
  <c r="D124" i="4"/>
  <c r="E124" i="4"/>
  <c r="F124" i="4"/>
  <c r="D125" i="4"/>
  <c r="F125" i="4"/>
  <c r="D126" i="4"/>
  <c r="F126" i="4"/>
  <c r="D127" i="4"/>
  <c r="F127" i="4"/>
  <c r="D128" i="4"/>
  <c r="F128" i="4"/>
  <c r="D129" i="4"/>
  <c r="F129" i="4"/>
  <c r="D130" i="4"/>
  <c r="F130" i="4"/>
  <c r="D131" i="4"/>
  <c r="F131" i="4"/>
  <c r="D132" i="4"/>
  <c r="F132" i="4"/>
  <c r="D133" i="4"/>
  <c r="F133" i="4"/>
  <c r="D134" i="4"/>
  <c r="F134" i="4"/>
  <c r="D135" i="4"/>
  <c r="F135" i="4"/>
  <c r="D136" i="4"/>
  <c r="F136" i="4"/>
  <c r="D137" i="4"/>
  <c r="F137" i="4"/>
  <c r="D138" i="4"/>
  <c r="F138" i="4"/>
  <c r="D82" i="4"/>
  <c r="E82" i="4"/>
  <c r="F82" i="4"/>
  <c r="D83" i="4"/>
  <c r="E83" i="4"/>
  <c r="F83" i="4"/>
  <c r="D84" i="4"/>
  <c r="E84" i="4"/>
  <c r="F84" i="4"/>
  <c r="D85" i="4"/>
  <c r="E85" i="4"/>
  <c r="F85" i="4"/>
  <c r="D86" i="4"/>
  <c r="E86" i="4"/>
  <c r="F86" i="4"/>
  <c r="D87" i="4"/>
  <c r="E87" i="4"/>
  <c r="F87" i="4"/>
  <c r="D79" i="4"/>
  <c r="E79" i="4"/>
  <c r="F79" i="4"/>
  <c r="D80" i="4"/>
  <c r="E80" i="4"/>
  <c r="F80" i="4"/>
  <c r="D81" i="4"/>
  <c r="E81" i="4"/>
  <c r="F81" i="4"/>
  <c r="M30" i="4"/>
  <c r="M31" i="4"/>
  <c r="M32" i="4"/>
  <c r="M33" i="4"/>
  <c r="M34" i="4"/>
  <c r="M35" i="4"/>
  <c r="M36" i="4"/>
  <c r="M37" i="4"/>
  <c r="L30" i="4"/>
  <c r="L31" i="4"/>
  <c r="L32" i="4"/>
  <c r="L33" i="4"/>
  <c r="L34" i="4"/>
  <c r="L35" i="4"/>
  <c r="L36" i="4"/>
  <c r="L37" i="4"/>
  <c r="M29" i="4"/>
  <c r="O29" i="4"/>
  <c r="L29" i="4"/>
  <c r="E40" i="4"/>
  <c r="E41" i="4"/>
  <c r="E42" i="4"/>
  <c r="E43" i="4"/>
  <c r="E44" i="4"/>
  <c r="E45" i="4"/>
  <c r="E46" i="4"/>
  <c r="E47" i="4"/>
  <c r="E48" i="4"/>
  <c r="E49" i="4"/>
  <c r="E50" i="4"/>
  <c r="G50" i="4" s="1"/>
  <c r="E51" i="4"/>
  <c r="E52" i="4"/>
  <c r="E53" i="4"/>
  <c r="E54" i="4"/>
  <c r="E55" i="4"/>
  <c r="E56" i="4"/>
  <c r="E57" i="4"/>
  <c r="E58" i="4"/>
  <c r="E59" i="4"/>
  <c r="E60" i="4"/>
  <c r="G60" i="4" s="1"/>
  <c r="E61" i="4"/>
  <c r="E62" i="4"/>
  <c r="E63" i="4"/>
  <c r="E64" i="4"/>
  <c r="G64" i="4" s="1"/>
  <c r="E65" i="4"/>
  <c r="E66" i="4"/>
  <c r="G66" i="4" s="1"/>
  <c r="E67" i="4"/>
  <c r="E68" i="4"/>
  <c r="E69" i="4"/>
  <c r="E70" i="4"/>
  <c r="E71" i="4"/>
  <c r="E72" i="4"/>
  <c r="G72" i="4" s="1"/>
  <c r="E73" i="4"/>
  <c r="E74" i="4"/>
  <c r="G74" i="4" s="1"/>
  <c r="E75" i="4"/>
  <c r="E76" i="4"/>
  <c r="E77" i="4"/>
  <c r="E78" i="4"/>
  <c r="E30" i="4"/>
  <c r="G32" i="4" s="1"/>
  <c r="E31" i="4"/>
  <c r="E32" i="4"/>
  <c r="E33" i="4"/>
  <c r="E34" i="4"/>
  <c r="E35" i="4"/>
  <c r="E36" i="4"/>
  <c r="G36" i="4" s="1"/>
  <c r="E37" i="4"/>
  <c r="G46" i="4" s="1"/>
  <c r="E38" i="4"/>
  <c r="E39" i="4"/>
  <c r="E29" i="4"/>
  <c r="G5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F30" i="4"/>
  <c r="H30" i="4" s="1"/>
  <c r="F31" i="4"/>
  <c r="F32" i="4"/>
  <c r="F33" i="4"/>
  <c r="F34" i="4"/>
  <c r="F35" i="4"/>
  <c r="F36" i="4"/>
  <c r="F37" i="4"/>
  <c r="F38" i="4"/>
  <c r="H38" i="4" s="1"/>
  <c r="F39" i="4"/>
  <c r="F40" i="4"/>
  <c r="F41" i="4"/>
  <c r="F42" i="4"/>
  <c r="F43" i="4"/>
  <c r="F44" i="4"/>
  <c r="H44" i="4" s="1"/>
  <c r="F45" i="4"/>
  <c r="F46" i="4"/>
  <c r="H46" i="4" s="1"/>
  <c r="F47" i="4"/>
  <c r="F48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29" i="4"/>
  <c r="F29" i="4"/>
  <c r="F24" i="4"/>
  <c r="G24" i="4" s="1"/>
  <c r="H24" i="4" s="1"/>
  <c r="I24" i="4" s="1"/>
  <c r="J24" i="4" s="1"/>
  <c r="K24" i="4" s="1"/>
  <c r="L24" i="4" s="1"/>
  <c r="M24" i="4" s="1"/>
  <c r="E10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E11" i="4"/>
  <c r="S17" i="4"/>
  <c r="T17" i="4"/>
  <c r="E17" i="4"/>
  <c r="F17" i="4"/>
  <c r="G17" i="4"/>
  <c r="H17" i="4"/>
  <c r="I17" i="4"/>
  <c r="J17" i="4"/>
  <c r="J18" i="4" s="1"/>
  <c r="K17" i="4"/>
  <c r="L17" i="4"/>
  <c r="M17" i="4"/>
  <c r="N17" i="4"/>
  <c r="O17" i="4"/>
  <c r="P17" i="4"/>
  <c r="Q17" i="4"/>
  <c r="R17" i="4"/>
  <c r="R18" i="4" s="1"/>
  <c r="D17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G3" i="2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T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E9" i="4"/>
  <c r="T4" i="4"/>
  <c r="S4" i="4"/>
  <c r="V1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F2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F1" i="2"/>
  <c r="P47" i="1"/>
  <c r="P48" i="1"/>
  <c r="M48" i="1"/>
  <c r="N48" i="1"/>
  <c r="O48" i="1"/>
  <c r="L48" i="1"/>
  <c r="M47" i="1"/>
  <c r="N47" i="1"/>
  <c r="O47" i="1"/>
  <c r="L47" i="1"/>
  <c r="R41" i="1"/>
  <c r="Q41" i="1"/>
  <c r="O41" i="1"/>
  <c r="N41" i="1"/>
  <c r="M41" i="1"/>
  <c r="L41" i="1"/>
  <c r="R44" i="1"/>
  <c r="M44" i="1"/>
  <c r="M45" i="1" s="1"/>
  <c r="N44" i="1"/>
  <c r="O44" i="1"/>
  <c r="O45" i="1" s="1"/>
  <c r="P44" i="1"/>
  <c r="P45" i="1" s="1"/>
  <c r="Q44" i="1"/>
  <c r="Q45" i="1" s="1"/>
  <c r="L44" i="1"/>
  <c r="L45" i="1" s="1"/>
  <c r="N45" i="1"/>
  <c r="R45" i="1"/>
  <c r="K9" i="1" a="1"/>
  <c r="K9" i="1" s="1"/>
  <c r="K8" i="1" a="1"/>
  <c r="K8" i="1" s="1"/>
  <c r="E47" i="1"/>
  <c r="F47" i="1"/>
  <c r="G47" i="1"/>
  <c r="D47" i="1"/>
  <c r="H47" i="1"/>
  <c r="I47" i="1"/>
  <c r="I44" i="1"/>
  <c r="C43" i="1" a="1"/>
  <c r="C43" i="1" s="1"/>
  <c r="D44" i="1"/>
  <c r="E44" i="1"/>
  <c r="F44" i="1"/>
  <c r="G44" i="1"/>
  <c r="H44" i="1"/>
  <c r="C44" i="1"/>
  <c r="H11" i="14" l="1"/>
  <c r="G11" i="14"/>
  <c r="T23" i="14"/>
  <c r="S23" i="14"/>
  <c r="T13" i="14"/>
  <c r="S13" i="14"/>
  <c r="G16" i="14"/>
  <c r="H17" i="14"/>
  <c r="G17" i="14"/>
  <c r="R23" i="14"/>
  <c r="H26" i="14"/>
  <c r="T29" i="14"/>
  <c r="S29" i="14"/>
  <c r="H40" i="14"/>
  <c r="T49" i="14"/>
  <c r="S49" i="14"/>
  <c r="R49" i="14"/>
  <c r="H53" i="14"/>
  <c r="G53" i="14"/>
  <c r="H7" i="14"/>
  <c r="G7" i="14"/>
  <c r="R13" i="14"/>
  <c r="H16" i="14"/>
  <c r="T19" i="14"/>
  <c r="S19" i="14"/>
  <c r="H23" i="14"/>
  <c r="G23" i="14"/>
  <c r="R29" i="14"/>
  <c r="G34" i="14"/>
  <c r="H35" i="14"/>
  <c r="G35" i="14"/>
  <c r="T37" i="14"/>
  <c r="S37" i="14"/>
  <c r="R37" i="14"/>
  <c r="G42" i="14"/>
  <c r="H43" i="14"/>
  <c r="G43" i="14"/>
  <c r="T55" i="14"/>
  <c r="S55" i="14"/>
  <c r="R55" i="14"/>
  <c r="H6" i="14"/>
  <c r="G12" i="14"/>
  <c r="H22" i="14"/>
  <c r="H29" i="14"/>
  <c r="G29" i="14"/>
  <c r="T45" i="14"/>
  <c r="S45" i="14"/>
  <c r="R45" i="14"/>
  <c r="H49" i="14"/>
  <c r="G49" i="14"/>
  <c r="H27" i="14"/>
  <c r="G27" i="14"/>
  <c r="H33" i="14"/>
  <c r="G33" i="14"/>
  <c r="T35" i="14"/>
  <c r="S35" i="14"/>
  <c r="R35" i="14"/>
  <c r="H41" i="14"/>
  <c r="G41" i="14"/>
  <c r="T43" i="14"/>
  <c r="S43" i="14"/>
  <c r="R43" i="14"/>
  <c r="H47" i="14"/>
  <c r="G47" i="14"/>
  <c r="H10" i="14"/>
  <c r="G6" i="14"/>
  <c r="T9" i="14"/>
  <c r="S9" i="14"/>
  <c r="H13" i="14"/>
  <c r="G13" i="14"/>
  <c r="R19" i="14"/>
  <c r="T25" i="14"/>
  <c r="S25" i="14"/>
  <c r="G28" i="14"/>
  <c r="L18" i="4"/>
  <c r="H48" i="4"/>
  <c r="R9" i="14"/>
  <c r="H12" i="14"/>
  <c r="T15" i="14"/>
  <c r="S15" i="14"/>
  <c r="G18" i="14"/>
  <c r="H19" i="14"/>
  <c r="G19" i="14"/>
  <c r="R25" i="14"/>
  <c r="H28" i="14"/>
  <c r="T31" i="14"/>
  <c r="R31" i="14"/>
  <c r="S31" i="14"/>
  <c r="G36" i="14"/>
  <c r="H37" i="14"/>
  <c r="G37" i="14"/>
  <c r="T39" i="14"/>
  <c r="S39" i="14"/>
  <c r="R39" i="14"/>
  <c r="T51" i="14"/>
  <c r="S51" i="14"/>
  <c r="R51" i="14"/>
  <c r="H55" i="14"/>
  <c r="G55" i="14"/>
  <c r="T5" i="14"/>
  <c r="S5" i="14"/>
  <c r="G8" i="14"/>
  <c r="H9" i="14"/>
  <c r="G9" i="14"/>
  <c r="H18" i="14"/>
  <c r="T21" i="14"/>
  <c r="S21" i="14"/>
  <c r="G24" i="14"/>
  <c r="H25" i="14"/>
  <c r="G25" i="14"/>
  <c r="H36" i="14"/>
  <c r="H44" i="14"/>
  <c r="H45" i="14"/>
  <c r="G45" i="14"/>
  <c r="G50" i="14"/>
  <c r="T57" i="14"/>
  <c r="S57" i="14"/>
  <c r="R57" i="14"/>
  <c r="R5" i="14"/>
  <c r="H8" i="14"/>
  <c r="T11" i="14"/>
  <c r="S11" i="14"/>
  <c r="G14" i="14"/>
  <c r="H15" i="14"/>
  <c r="G15" i="14"/>
  <c r="R21" i="14"/>
  <c r="H24" i="14"/>
  <c r="T27" i="14"/>
  <c r="S27" i="14"/>
  <c r="G30" i="14"/>
  <c r="H31" i="14"/>
  <c r="G31" i="14"/>
  <c r="T33" i="14"/>
  <c r="S33" i="14"/>
  <c r="R33" i="14"/>
  <c r="G38" i="14"/>
  <c r="H39" i="14"/>
  <c r="G39" i="14"/>
  <c r="T41" i="14"/>
  <c r="S41" i="14"/>
  <c r="R41" i="14"/>
  <c r="T47" i="14"/>
  <c r="S47" i="14"/>
  <c r="R47" i="14"/>
  <c r="H50" i="14"/>
  <c r="H51" i="14"/>
  <c r="G51" i="14"/>
  <c r="T7" i="14"/>
  <c r="S7" i="14"/>
  <c r="G10" i="14"/>
  <c r="I18" i="4"/>
  <c r="H68" i="4"/>
  <c r="H60" i="4"/>
  <c r="H52" i="4"/>
  <c r="G78" i="4"/>
  <c r="G70" i="4"/>
  <c r="H5" i="14"/>
  <c r="G5" i="14"/>
  <c r="R11" i="14"/>
  <c r="H14" i="14"/>
  <c r="T17" i="14"/>
  <c r="S17" i="14"/>
  <c r="G20" i="14"/>
  <c r="H21" i="14"/>
  <c r="G21" i="14"/>
  <c r="R27" i="14"/>
  <c r="H30" i="14"/>
  <c r="H38" i="14"/>
  <c r="G46" i="14"/>
  <c r="T53" i="14"/>
  <c r="S53" i="14"/>
  <c r="R53" i="14"/>
  <c r="H57" i="14"/>
  <c r="G57" i="14"/>
  <c r="R112" i="14"/>
  <c r="S112" i="14"/>
  <c r="M18" i="4"/>
  <c r="E18" i="4"/>
  <c r="H72" i="4"/>
  <c r="R113" i="14"/>
  <c r="S113" i="14"/>
  <c r="Q18" i="4"/>
  <c r="H74" i="4"/>
  <c r="H58" i="4"/>
  <c r="H50" i="4"/>
  <c r="G54" i="4"/>
  <c r="N18" i="4"/>
  <c r="F18" i="4"/>
  <c r="G52" i="4"/>
  <c r="H78" i="4"/>
  <c r="H70" i="4"/>
  <c r="H62" i="4"/>
  <c r="H54" i="4"/>
  <c r="H18" i="4"/>
  <c r="H42" i="4"/>
  <c r="H40" i="4"/>
  <c r="H32" i="4"/>
  <c r="G34" i="4"/>
  <c r="G56" i="4"/>
  <c r="P18" i="4"/>
  <c r="H34" i="4"/>
  <c r="G62" i="4"/>
  <c r="K18" i="4"/>
  <c r="S18" i="4"/>
  <c r="G18" i="4"/>
  <c r="H36" i="4"/>
  <c r="O18" i="4"/>
  <c r="K19" i="4"/>
  <c r="L19" i="4" s="1"/>
  <c r="M19" i="4" s="1"/>
  <c r="N19" i="4" s="1"/>
  <c r="O19" i="4" s="1"/>
  <c r="P19" i="4" s="1"/>
  <c r="Q19" i="4" s="1"/>
  <c r="R19" i="4" s="1"/>
  <c r="G40" i="4"/>
  <c r="G76" i="4"/>
  <c r="G68" i="4"/>
  <c r="G48" i="4"/>
  <c r="H56" i="4"/>
  <c r="T18" i="4"/>
  <c r="G38" i="4"/>
  <c r="G30" i="4"/>
  <c r="G42" i="4"/>
  <c r="G44" i="4"/>
  <c r="H76" i="4"/>
  <c r="H64" i="4"/>
  <c r="H66" i="4"/>
  <c r="L43" i="1" a="1"/>
  <c r="L43" i="1" s="1"/>
  <c r="P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<sst xmlns="http://schemas.openxmlformats.org/spreadsheetml/2006/main" count="545" uniqueCount="507">
  <si>
    <t>ms</t>
  </si>
  <si>
    <t>avg s</t>
  </si>
  <si>
    <t>s</t>
  </si>
  <si>
    <t>total s</t>
  </si>
  <si>
    <t>Non recursive with stacks</t>
  </si>
  <si>
    <t>diff</t>
  </si>
  <si>
    <t>Number of movies in the collection</t>
  </si>
  <si>
    <t>Average time</t>
  </si>
  <si>
    <t>Milliseconds</t>
  </si>
  <si>
    <t>trials in ms</t>
  </si>
  <si>
    <t>Collection size</t>
  </si>
  <si>
    <t>10000</t>
  </si>
  <si>
    <t>20000</t>
  </si>
  <si>
    <t>40000</t>
  </si>
  <si>
    <t>80000</t>
  </si>
  <si>
    <t>160000</t>
  </si>
  <si>
    <t>320000</t>
  </si>
  <si>
    <t>640000</t>
  </si>
  <si>
    <t>1280000</t>
  </si>
  <si>
    <t>2560000</t>
  </si>
  <si>
    <t>5120000</t>
  </si>
  <si>
    <t>10240000</t>
  </si>
  <si>
    <t>20480000</t>
  </si>
  <si>
    <t>40960000</t>
  </si>
  <si>
    <t>625</t>
  </si>
  <si>
    <t>1250</t>
  </si>
  <si>
    <t>2500</t>
  </si>
  <si>
    <t>5000</t>
  </si>
  <si>
    <t>Avg ms</t>
  </si>
  <si>
    <t>size</t>
  </si>
  <si>
    <t>Iterative</t>
  </si>
  <si>
    <t>Random</t>
  </si>
  <si>
    <t>Size</t>
  </si>
  <si>
    <t>total time</t>
  </si>
  <si>
    <t>Iterative names</t>
  </si>
  <si>
    <t>Random names</t>
  </si>
  <si>
    <t>t(2n)/t(n)</t>
  </si>
  <si>
    <t>1000 samples</t>
  </si>
  <si>
    <t>5 samples</t>
  </si>
  <si>
    <t>new coll each time</t>
  </si>
  <si>
    <t>iterative</t>
  </si>
  <si>
    <t>random</t>
  </si>
  <si>
    <t>Samples</t>
  </si>
  <si>
    <t>Average time for 1000 nodes taking 1000 samples: 0.024ms and has 1000 dvds</t>
  </si>
  <si>
    <t>Average time for 2000 nodes taking 1000 samples: 0.045ms and has 2000 dvds</t>
  </si>
  <si>
    <t>Average time for 3000 nodes taking 1000 samples: 0.074ms and has 3000 dvds</t>
  </si>
  <si>
    <t>Average time for 4000 nodes taking 1000 samples: 0.100ms and has 4000 dvds</t>
  </si>
  <si>
    <t>Average time for 5000 nodes taking 1000 samples: 0.124ms and has 5000 dvds</t>
  </si>
  <si>
    <t>Average time for 6000 nodes taking 1000 samples: 0.151ms and has 6000 dvds</t>
  </si>
  <si>
    <t>Average time for 7000 nodes taking 1000 samples: 0.202ms and has 7000 dvds</t>
  </si>
  <si>
    <t>Average time for 8000 nodes taking 1000 samples: 0.203ms and has 8000 dvds</t>
  </si>
  <si>
    <t>Average time for 9000 nodes taking 1000 samples: 0.227ms and has 9000 dvds</t>
  </si>
  <si>
    <t>Average time for 10000 nodes taking 1000 samples: 0.257ms and has 10000 dvds</t>
  </si>
  <si>
    <t>Average time for 11000 nodes taking 1000 samples: 0.293ms and has 11000 dvds</t>
  </si>
  <si>
    <t>Average time for 12000 nodes taking 1000 samples: 0.290ms and has 12000 dvds</t>
  </si>
  <si>
    <t>Average time for 13000 nodes taking 1000 samples: 0.366ms and has 13000 dvds</t>
  </si>
  <si>
    <t>Average time for 14000 nodes taking 1000 samples: 0.347ms and has 14000 dvds</t>
  </si>
  <si>
    <t>Average time for 15000 nodes taking 1000 samples: 0.373ms and has 15000 dvds</t>
  </si>
  <si>
    <t>Average time for 16000 nodes taking 1000 samples: 0.393ms and has 16000 dvds</t>
  </si>
  <si>
    <t>Average time for 17000 nodes taking 1000 samples: 0.487ms and has 17000 dvds</t>
  </si>
  <si>
    <t>Average time for 18000 nodes taking 1000 samples: 0.457ms and has 18000 dvds</t>
  </si>
  <si>
    <t>2n/n</t>
  </si>
  <si>
    <t>Average time for 19000 nodes taking 1000 samples: 0.536ms and has 19000 dvds</t>
  </si>
  <si>
    <t>Average time for 20000 nodes taking 1000 samples: 0.511ms and has 20000 dvds</t>
  </si>
  <si>
    <t>Average time for 21000 nodes taking 1000 samples: 0.545ms and has 21000 dvds</t>
  </si>
  <si>
    <t>Average time for 22000 nodes taking 1000 samples: 0.595ms and has 22000 dvds</t>
  </si>
  <si>
    <t>Average time for 23000 nodes taking 1000 samples: 0.599ms and has 23000 dvds</t>
  </si>
  <si>
    <t>Average time for 24000 nodes taking 1000 samples: 0.660ms and has 24000 dvds</t>
  </si>
  <si>
    <t>Average time for 25000 nodes taking 1000 samples: 0.637ms and has 25000 dvds</t>
  </si>
  <si>
    <t>Average time for 26000 nodes taking 1000 samples: 0.752ms and has 26000 dvds</t>
  </si>
  <si>
    <t>Average time for 27000 nodes taking 1000 samples: 0.702ms and has 27000 dvds</t>
  </si>
  <si>
    <t>Average time for 28000 nodes taking 1000 samples: 0.744ms and has 28000 dvds</t>
  </si>
  <si>
    <t>Average time for 29000 nodes taking 1000 samples: 0.745ms and has 29000 dvds</t>
  </si>
  <si>
    <t>Average time for 30000 nodes taking 1000 samples: 0.865ms and has 30000 dvds</t>
  </si>
  <si>
    <t>Average time for 31000 nodes taking 1000 samples: 1.035ms and has 31000 dvds</t>
  </si>
  <si>
    <t>Average time for 32000 nodes taking 1000 samples: 1.059ms and has 32000 dvds</t>
  </si>
  <si>
    <t>Average time for 33000 nodes taking 1000 samples: 1.180ms and has 33000 dvds</t>
  </si>
  <si>
    <t>Average time for 34000 nodes taking 1000 samples: 1.139ms and has 34000 dvds</t>
  </si>
  <si>
    <t>Average time for 35000 nodes taking 1000 samples: 1.220ms and has 35000 dvds</t>
  </si>
  <si>
    <t>Average time for 36000 nodes taking 1000 samples: 1.257ms and has 36000 dvds</t>
  </si>
  <si>
    <t>Average time for 37000 nodes taking 1000 samples: 1.225ms and has 37000 dvds</t>
  </si>
  <si>
    <t>Average time for 38000 nodes taking 1000 samples: 1.162ms and has 38000 dvds</t>
  </si>
  <si>
    <t>Average time for 39000 nodes taking 1000 samples: 1.317ms and has 39000 dvds</t>
  </si>
  <si>
    <t>Average time for 40000 nodes taking 1000 samples: 1.386ms and has 40000 dvds</t>
  </si>
  <si>
    <t>Average time for 41000 nodes taking 1000 samples: 1.450ms and has 41000 dvds</t>
  </si>
  <si>
    <t>Average time for 42000 nodes taking 1000 samples: 1.614ms and has 42000 dvds</t>
  </si>
  <si>
    <t>Average time for 43000 nodes taking 1000 samples: 1.759ms and has 43000 dvds</t>
  </si>
  <si>
    <t>Average time for 44000 nodes taking 1000 samples: 1.957ms and has 44000 dvds</t>
  </si>
  <si>
    <t>Average time for 45000 nodes taking 1000 samples: 1.788ms and has 45000 dvds</t>
  </si>
  <si>
    <t>Average time for 47000 nodes taking 1000 samples: 1.800ms and has 47000 dvds</t>
  </si>
  <si>
    <t>Average time for 48000 nodes taking 1000 samples: 1.785ms and has 48000 dvds</t>
  </si>
  <si>
    <t>Average time for 49000 nodes taking 1000 samples: 1.913ms and has 49000 dvds</t>
  </si>
  <si>
    <t>Average time for 46000 nodes taking 1000 samples: 1.336ms and has 46000 dvds</t>
  </si>
  <si>
    <t>Average time for 1000 nodes taking 1000 samples: 0.026ms and has 1000 dvds</t>
  </si>
  <si>
    <t>Average time for 2000 nodes taking 1000 samples: 0.059ms and has 2000 dvds</t>
  </si>
  <si>
    <t>Average time for 3000 nodes taking 1000 samples: 0.090ms and has 3000 dvds</t>
  </si>
  <si>
    <t>Average time for 4000 nodes taking 1000 samples: 0.117ms and has 4000 dvds</t>
  </si>
  <si>
    <t>Average time for 5000 nodes taking 1000 samples: 0.132ms and has 5000 dvds</t>
  </si>
  <si>
    <t>Average time for 6000 nodes taking 1000 samples: 0.183ms and has 6000 dvds</t>
  </si>
  <si>
    <t>Average time for 7000 nodes taking 1000 samples: 0.167ms and has 7000 dvds</t>
  </si>
  <si>
    <t>Average time for 8000 nodes taking 1000 samples: 0.202ms and has 8000 dvds</t>
  </si>
  <si>
    <t>Average time for 9000 nodes taking 1000 samples: 0.216ms and has 9000 dvds</t>
  </si>
  <si>
    <t>Average time for 10000 nodes taking 1000 samples: 0.242ms and has 10000 dvds</t>
  </si>
  <si>
    <t>Average time for 11000 nodes taking 1000 samples: 0.301ms and has 11000 dvds</t>
  </si>
  <si>
    <t>Average time for 12000 nodes taking 1000 samples: 0.291ms and has 12000 dvds</t>
  </si>
  <si>
    <t>Average time for 13000 nodes taking 1000 samples: 0.352ms and has 13000 dvds</t>
  </si>
  <si>
    <t>Average time for 14000 nodes taking 1000 samples: 0.356ms and has 14000 dvds</t>
  </si>
  <si>
    <t>Average time for 15000 nodes taking 1000 samples: 0.348ms and has 15000 dvds</t>
  </si>
  <si>
    <t>Average time for 16000 nodes taking 1000 samples: 0.377ms and has 16000 dvds</t>
  </si>
  <si>
    <t>Average time for 17000 nodes taking 1000 samples: 0.422ms and has 17000 dvds</t>
  </si>
  <si>
    <t>Average time for 18000 nodes taking 1000 samples: 0.439ms and has 18000 dvds</t>
  </si>
  <si>
    <t>Average time for 19000 nodes taking 1000 samples: 0.612ms and has 19000 dvds</t>
  </si>
  <si>
    <t>Average time for 20000 nodes taking 1000 samples: 0.484ms and has 20000 dvds</t>
  </si>
  <si>
    <t>Average time for 21000 nodes taking 1000 samples: 0.498ms and has 21000 dvds</t>
  </si>
  <si>
    <t>Average time for 22000 nodes taking 1000 samples: 0.534ms and has 22000 dvds</t>
  </si>
  <si>
    <t>Average time for 23000 nodes taking 1000 samples: 0.587ms and has 23000 dvds</t>
  </si>
  <si>
    <t>Average time for 24000 nodes taking 1000 samples: 0.598ms and has 24000 dvds</t>
  </si>
  <si>
    <t>Average time for 25000 nodes taking 1000 samples: 0.635ms and has 25000 dvds</t>
  </si>
  <si>
    <t>Average time for 26000 nodes taking 1000 samples: 0.656ms and has 26000 dvds</t>
  </si>
  <si>
    <t>Average time for 27000 nodes taking 1000 samples: 0.618ms and has 27000 dvds</t>
  </si>
  <si>
    <t>Average time for 28000 nodes taking 1000 samples: 1.046ms and has 28000 dvds</t>
  </si>
  <si>
    <t>Average time for 29000 nodes taking 1000 samples: 1.187ms and has 29000 dvds</t>
  </si>
  <si>
    <t>Average time for 30000 nodes taking 1000 samples: 1.063ms and has 30000 dvds</t>
  </si>
  <si>
    <t>Average time for 31000 nodes taking 1000 samples: 0.746ms and has 31000 dvds</t>
  </si>
  <si>
    <t>Average time for 32000 nodes taking 1000 samples: 0.780ms and has 32000 dvds</t>
  </si>
  <si>
    <t>Average time for 33000 nodes taking 1000 samples: 0.766ms and has 33000 dvds</t>
  </si>
  <si>
    <t>Average time for 34000 nodes taking 1000 samples: 0.849ms and has 34000 dvds</t>
  </si>
  <si>
    <t>Average time for 35000 nodes taking 1000 samples: 0.868ms and has 35000 dvds</t>
  </si>
  <si>
    <t>Average time for 36000 nodes taking 1000 samples: 0.842ms and has 36000 dvds</t>
  </si>
  <si>
    <t>Average time for 37000 nodes taking 1000 samples: 0.878ms and has 37000 dvds</t>
  </si>
  <si>
    <t>Average time for 38000 nodes taking 1000 samples: 0.896ms and has 38000 dvds</t>
  </si>
  <si>
    <t>Average time for 39000 nodes taking 1000 samples: 0.891ms and has 39000 dvds</t>
  </si>
  <si>
    <t>Average time for 40000 nodes taking 1000 samples: 0.920ms and has 40000 dvds</t>
  </si>
  <si>
    <t>Average time for 41000 nodes taking 1000 samples: 0.930ms and has 41000 dvds</t>
  </si>
  <si>
    <t>Average time for 42000 nodes taking 1000 samples: 0.932ms and has 42000 dvds</t>
  </si>
  <si>
    <t>Average time for 43000 nodes taking 1000 samples: 0.953ms and has 43000 dvds</t>
  </si>
  <si>
    <t>Average time for 44000 nodes taking 1000 samples: 0.970ms and has 44000 dvds</t>
  </si>
  <si>
    <t>Average time for 45000 nodes taking 1000 samples: 1.063ms and has 45000 dvds</t>
  </si>
  <si>
    <t>Average time for 46000 nodes taking 1000 samples: 1.038ms and has 46000 dvds</t>
  </si>
  <si>
    <t>Average time for 47000 nodes taking 1000 samples: 1.038ms and has 47000 dvds</t>
  </si>
  <si>
    <t>Average time for 48000 nodes taking 1000 samples: 1.055ms and has 48000 dvds</t>
  </si>
  <si>
    <t>Average time for 49000 nodes taking 1000 samples: 1.065ms and has 49000 dvds</t>
  </si>
  <si>
    <t>Average time for 50000 nodes taking 1000 samples: 1.114ms and has 50000 dvds</t>
  </si>
  <si>
    <t>Average time for 50000 nodes taking 1000 samples: 2.085ms and has 50000 dvds</t>
  </si>
  <si>
    <t>Average time for 51000 nodes taking 1000 samples: 1.875ms and has 51000 dvds</t>
  </si>
  <si>
    <t>Average time for 52000 nodes taking 1000 samples: 2.437ms and has 52000 dvds</t>
  </si>
  <si>
    <t>Average time for 53000 nodes taking 1000 samples: 2.637ms and has 53000 dvds</t>
  </si>
  <si>
    <t>Average time for 625 nodes taking 1000 samples: 0.019ms and has 625 dvds</t>
  </si>
  <si>
    <t>Average time for 1250 nodes taking 1000 samples: 0.037ms and has 1250 dvds</t>
  </si>
  <si>
    <t>Average time for 2500 nodes taking 1000 samples: 0.079ms and has 2500 dvds</t>
  </si>
  <si>
    <t>Average time for 5000 nodes taking 1000 samples: 0.173ms and has 5000 dvds</t>
  </si>
  <si>
    <t>Average time for 10000 nodes taking 1000 samples: 0.318ms and has 10000 dvds</t>
  </si>
  <si>
    <t>Average time for 20000 nodes taking 1000 samples: 0.610ms and has 20000 dvds</t>
  </si>
  <si>
    <t>Average time for 40000 nodes taking 1000 samples: 1.208ms and has 40000 dvds</t>
  </si>
  <si>
    <t>Average time for 80000 nodes taking 1000 samples: 3.052ms and has 80000 dvds</t>
  </si>
  <si>
    <t>Average time for 160000 nodes taking 1000 samples: 11.235ms and has 160000 dvds</t>
  </si>
  <si>
    <t>Average time for 54000 nodes taking 1000 samples: 1.520ms and has 54000 dvds</t>
  </si>
  <si>
    <t>Average time for 55000 nodes taking 1000 samples: 1.499ms and has 55000 dvds</t>
  </si>
  <si>
    <t>Average time for 56000 nodes taking 1000 samples: 1.590ms and has 56000 dvds</t>
  </si>
  <si>
    <t>Average time for 57000 nodes taking 1000 samples: 1.867ms and has 57000 dvds</t>
  </si>
  <si>
    <t>Average time for 58000 nodes taking 1000 samples: 1.954ms and has 58000 dvds</t>
  </si>
  <si>
    <t>Average time for 59000 nodes taking 1000 samples: 1.767ms and has 59000 dvds</t>
  </si>
  <si>
    <t>Average time for 61000 nodes taking 100 samples: 0.998ms and has 61000 dvds</t>
  </si>
  <si>
    <t>Average time for 62000 nodes taking 100 samples: 1.160ms and has 62000 dvds</t>
  </si>
  <si>
    <t>Average time for 63000 nodes taking 100 samples: 1.060ms and has 63000 dvds</t>
  </si>
  <si>
    <t>Average time for 64000 nodes taking 100 samples: 1.038ms and has 64000 dvds</t>
  </si>
  <si>
    <t>Average time for 65000 nodes taking 100 samples: 1.091ms and has 65000 dvds</t>
  </si>
  <si>
    <t>Average time for 66000 nodes taking 100 samples: 1.156ms and has 66000 dvds</t>
  </si>
  <si>
    <t>Average time for 67000 nodes taking 100 samples: 1.162ms and has 67000 dvds</t>
  </si>
  <si>
    <t>Average time for 68000 nodes taking 100 samples: 1.110ms and has 68000 dvds</t>
  </si>
  <si>
    <t>Average time for 69000 nodes taking 100 samples: 1.154ms and has 69000 dvds</t>
  </si>
  <si>
    <t>Average time for 70000 nodes taking 100 samples: 1.184ms and has 70000 dvds</t>
  </si>
  <si>
    <t>Average time for 71000 nodes taking 100 samples: 1.165ms and has 71000 dvds</t>
  </si>
  <si>
    <t>Average time for 72000 nodes taking 100 samples: 1.165ms and has 72000 dvds</t>
  </si>
  <si>
    <t>Average time for 73000 nodes taking 100 samples: 1.237ms and has 73000 dvds</t>
  </si>
  <si>
    <t>Average time for 74000 nodes taking 100 samples: 1.210ms and has 74000 dvds</t>
  </si>
  <si>
    <t>Average time for 75000 nodes taking 100 samples: 1.223ms and has 75000 dvds</t>
  </si>
  <si>
    <t>Average time for 76000 nodes taking 100 samples: 1.244ms and has 76000 dvds</t>
  </si>
  <si>
    <t>Average time for 77000 nodes taking 100 samples: 1.265ms and has 77000 dvds</t>
  </si>
  <si>
    <t>Average time for 78000 nodes taking 100 samples: 1.269ms and has 78000 dvds</t>
  </si>
  <si>
    <t>Average time for 79000 nodes taking 100 samples: 1.289ms and has 79000 dvds</t>
  </si>
  <si>
    <t>Average time for 80000 nodes taking 100 samples: 1.337ms and has 80000 dvds</t>
  </si>
  <si>
    <t>Average time for 81000 nodes taking 100 samples: 1.317ms and has 81000 dvds</t>
  </si>
  <si>
    <t>Average time for 82000 nodes taking 100 samples: 1.334ms and has 82000 dvds</t>
  </si>
  <si>
    <t>Average time for 83000 nodes taking 100 samples: 1.349ms and has 83000 dvds</t>
  </si>
  <si>
    <t>Average time for 84000 nodes taking 100 samples: 1.372ms and has 84000 dvds</t>
  </si>
  <si>
    <t>Average time for 85000 nodes taking 100 samples: 1.411ms and has 85000 dvds</t>
  </si>
  <si>
    <t>Average time for 86000 nodes taking 100 samples: 1.412ms and has 86000 dvds</t>
  </si>
  <si>
    <t>Average time for 87000 nodes taking 100 samples: 1.427ms and has 87000 dvds</t>
  </si>
  <si>
    <t>Average time for 88000 nodes taking 100 samples: 1.475ms and has 88000 dvds</t>
  </si>
  <si>
    <t>Average time for 89000 nodes taking 100 samples: 1.450ms and has 89000 dvds</t>
  </si>
  <si>
    <t>Average time for 90000 nodes taking 100 samples: 1.489ms and has 90000 dvds</t>
  </si>
  <si>
    <t>Average time for 91000 nodes taking 100 samples: 1.516ms and has 91000 dvds</t>
  </si>
  <si>
    <t>Average time for 92000 nodes taking 100 samples: 1.494ms and has 92000 dvds</t>
  </si>
  <si>
    <t>Average time for 93000 nodes taking 100 samples: 1.517ms and has 93000 dvds</t>
  </si>
  <si>
    <t>Average time for 94000 nodes taking 100 samples: 1.543ms and has 94000 dvds</t>
  </si>
  <si>
    <t>Average time for 95000 nodes taking 100 samples: 1.553ms and has 95000 dvds</t>
  </si>
  <si>
    <t>Average time for 96000 nodes taking 100 samples: 1.595ms and has 96000 dvds</t>
  </si>
  <si>
    <t>Average time for 97000 nodes taking 100 samples: 1.669ms and has 97000 dvds</t>
  </si>
  <si>
    <t>Average time for 98000 nodes taking 100 samples: 1.688ms and has 98000 dvds</t>
  </si>
  <si>
    <t>Average time for 99000 nodes taking 100 samples: 1.639ms and has 99000 dvds</t>
  </si>
  <si>
    <t>Average time for 100000 nodes taking 100 samples: 1.706ms and has 100000 dvds</t>
  </si>
  <si>
    <t>Average time for 101000 nodes taking 100 samples: 1.722ms and has 101000 dvds</t>
  </si>
  <si>
    <t>Average time for 102000 nodes taking 100 samples: 1.712ms and has 102000 dvds</t>
  </si>
  <si>
    <t>Average time for 103000 nodes taking 100 samples: 1.766ms and has 103000 dvds</t>
  </si>
  <si>
    <t>Average time for 104000 nodes taking 100 samples: 1.787ms and has 104000 dvds</t>
  </si>
  <si>
    <t>Average time for 105000 nodes taking 100 samples: 1.773ms and has 105000 dvds</t>
  </si>
  <si>
    <t>Average time for 106000 nodes taking 100 samples: 1.811ms and has 106000 dvds</t>
  </si>
  <si>
    <t>Average time for 107000 nodes taking 100 samples: 1.756ms and has 107000 dvds</t>
  </si>
  <si>
    <t>Average time for 108000 nodes taking 100 samples: 1.746ms and has 108000 dvds</t>
  </si>
  <si>
    <t>Average time for 109000 nodes taking 100 samples: 1.772ms and has 109000 dvds</t>
  </si>
  <si>
    <t>Average time for 110000 nodes taking 100 samples: 1.784ms and has 110000 dvds</t>
  </si>
  <si>
    <t>Average time for 61000 nodes taking 100 samples: 1.088ms and has 61000 dvds</t>
  </si>
  <si>
    <t>Average time for 62000 nodes taking 100 samples: 1.274ms and has 62000 dvds</t>
  </si>
  <si>
    <t>Average time for 63000 nodes taking 100 samples: 1.331ms and has 63000 dvds</t>
  </si>
  <si>
    <t>Average time for 64000 nodes taking 100 samples: 1.124ms and has 64000 dvds</t>
  </si>
  <si>
    <t>Average time for 65000 nodes taking 100 samples: 1.099ms and has 65000 dvds</t>
  </si>
  <si>
    <t>Average time for 66000 nodes taking 100 samples: 1.085ms and has 66000 dvds</t>
  </si>
  <si>
    <t>Average time for 67000 nodes taking 100 samples: 1.098ms and has 67000 dvds</t>
  </si>
  <si>
    <t>Average time for 68000 nodes taking 100 samples: 1.117ms and has 68000 dvds</t>
  </si>
  <si>
    <t>Average time for 69000 nodes taking 100 samples: 1.165ms and has 69000 dvds</t>
  </si>
  <si>
    <t>Average time for 70000 nodes taking 100 samples: 1.172ms and has 70000 dvds</t>
  </si>
  <si>
    <t>Average time for 71000 nodes taking 100 samples: 1.539ms and has 71000 dvds</t>
  </si>
  <si>
    <t>Average time for 72000 nodes taking 100 samples: 1.191ms and has 72000 dvds</t>
  </si>
  <si>
    <t>Average time for 73000 nodes taking 100 samples: 1.231ms and has 73000 dvds</t>
  </si>
  <si>
    <t>Average time for 74000 nodes taking 100 samples: 1.256ms and has 74000 dvds</t>
  </si>
  <si>
    <t>Average time for 75000 nodes taking 100 samples: 1.298ms and has 75000 dvds</t>
  </si>
  <si>
    <t>Average time for 76000 nodes taking 100 samples: 1.333ms and has 76000 dvds</t>
  </si>
  <si>
    <t>Average time for 77000 nodes taking 100 samples: 1.262ms and has 77000 dvds</t>
  </si>
  <si>
    <t>Average time for 78000 nodes taking 100 samples: 1.324ms and has 78000 dvds</t>
  </si>
  <si>
    <t>Average time for 79000 nodes taking 100 samples: 1.348ms and has 79000 dvds</t>
  </si>
  <si>
    <t>Average time for 80000 nodes taking 100 samples: 1.328ms and has 80000 dvds</t>
  </si>
  <si>
    <t>Average time for 81000 nodes taking 100 samples: 1.332ms and has 81000 dvds</t>
  </si>
  <si>
    <t>Average time for 82000 nodes taking 100 samples: 1.335ms and has 82000 dvds</t>
  </si>
  <si>
    <t>Average time for 83000 nodes taking 100 samples: 1.350ms and has 83000 dvds</t>
  </si>
  <si>
    <t>Average time for 84000 nodes taking 100 samples: 1.415ms and has 84000 dvds</t>
  </si>
  <si>
    <t>Average time for 85000 nodes taking 100 samples: 1.406ms and has 85000 dvds</t>
  </si>
  <si>
    <t>Average time for 86000 nodes taking 100 samples: 1.414ms and has 86000 dvds</t>
  </si>
  <si>
    <t>Average time for 87000 nodes taking 100 samples: 1.432ms and has 87000 dvds</t>
  </si>
  <si>
    <t>Average time for 88000 nodes taking 100 samples: 1.458ms and has 88000 dvds</t>
  </si>
  <si>
    <t>Average time for 89000 nodes taking 100 samples: 1.465ms and has 89000 dvds</t>
  </si>
  <si>
    <t>Average time for 90000 nodes taking 100 samples: 1.469ms and has 90000 dvds</t>
  </si>
  <si>
    <t>Average time for 91000 nodes taking 100 samples: 1.490ms and has 91000 dvds</t>
  </si>
  <si>
    <t>Average time for 92000 nodes taking 100 samples: 1.575ms and has 92000 dvds</t>
  </si>
  <si>
    <t>Average time for 93000 nodes taking 100 samples: 1.561ms and has 93000 dvds</t>
  </si>
  <si>
    <t>Average time for 94000 nodes taking 100 samples: 2.117ms and has 94000 dvds</t>
  </si>
  <si>
    <t>Average time for 95000 nodes taking 100 samples: 1.609ms and has 95000 dvds</t>
  </si>
  <si>
    <t>Average time for 96000 nodes taking 100 samples: 1.576ms and has 96000 dvds</t>
  </si>
  <si>
    <t>Average time for 97000 nodes taking 100 samples: 1.715ms and has 97000 dvds</t>
  </si>
  <si>
    <t>Average time for 98000 nodes taking 100 samples: 1.613ms and has 98000 dvds</t>
  </si>
  <si>
    <t>Average time for 99000 nodes taking 100 samples: 1.636ms and has 99000 dvds</t>
  </si>
  <si>
    <t>Average time for 100000 nodes taking 100 samples: 1.653ms and has 100000 dvds</t>
  </si>
  <si>
    <t>Average time for 101000 nodes taking 100 samples: 1.644ms and has 101000 dvds</t>
  </si>
  <si>
    <t>Average time for 102000 nodes taking 100 samples: 1.658ms and has 102000 dvds</t>
  </si>
  <si>
    <t>Average time for 103000 nodes taking 100 samples: 1.663ms and has 103000 dvds</t>
  </si>
  <si>
    <t>Average time for 104000 nodes taking 100 samples: 1.788ms and has 104000 dvds</t>
  </si>
  <si>
    <t>Average time for 105000 nodes taking 100 samples: 1.887ms and has 105000 dvds</t>
  </si>
  <si>
    <t>Average time for 106000 nodes taking 100 samples: 1.751ms and has 106000 dvds</t>
  </si>
  <si>
    <t>Average time for 107000 nodes taking 100 samples: 1.755ms and has 107000 dvds</t>
  </si>
  <si>
    <t>Average time for 108000 nodes taking 100 samples: 1.820ms and has 108000 dvds</t>
  </si>
  <si>
    <t>Average time for 109000 nodes taking 100 samples: 1.860ms and has 109000 dvds</t>
  </si>
  <si>
    <t>Average time for 110000 nodes taking 100 samples: 1.897ms and has 110000 dvds</t>
  </si>
  <si>
    <t>Average time for 51000 nodes taking 100 samples: 1.060ms and has 51000 dvds</t>
  </si>
  <si>
    <t>Average time for 52000 nodes taking 100 samples: 1.070ms and has 52000 dvds</t>
  </si>
  <si>
    <t>Average time for 53000 nodes taking 100 samples: 1.151ms and has 53000 dvds</t>
  </si>
  <si>
    <t>Average time for 54000 nodes taking 100 samples: 1.166ms and has 54000 dvds</t>
  </si>
  <si>
    <t>Average time for 55000 nodes taking 100 samples: 1.129ms and has 55000 dvds</t>
  </si>
  <si>
    <t>Average time for 56000 nodes taking 100 samples: 1.185ms and has 56000 dvds</t>
  </si>
  <si>
    <t>Average time for 57000 nodes taking 100 samples: 1.181ms and has 57000 dvds</t>
  </si>
  <si>
    <t>Average time for 58000 nodes taking 100 samples: 1.175ms and has 58000 dvds</t>
  </si>
  <si>
    <t>Average time for 59000 nodes taking 100 samples: 1.343ms and has 59000 dvds</t>
  </si>
  <si>
    <t>Average time for 60000 nodes taking 100 samples: 1.253ms and has 60000 dvds</t>
  </si>
  <si>
    <t>Average time for 60000 nodes taking 100 samples: 1.777ms and has 60000 dvds</t>
  </si>
  <si>
    <t>numerator</t>
  </si>
  <si>
    <t>denominator</t>
  </si>
  <si>
    <t>NoDVDs</t>
  </si>
  <si>
    <t>Text</t>
  </si>
  <si>
    <t>Average time for 30000 nodes taking 100 samples: 0.668ms and has 30000 dvds: 100 iterations took 0.001 seconds</t>
  </si>
  <si>
    <t>Average time for 40000 nodes taking 100 samples: 0.885ms and has 40000 dvds: 100 iterations took 0.001 seconds</t>
  </si>
  <si>
    <t>Average time for 50000 nodes taking 100 samples: 1.005ms and has 50000 dvds: 100 iterations took 0.002 seconds</t>
  </si>
  <si>
    <t>Average time for 60000 nodes taking 100 samples: 1.272ms and has 60000 dvds: 100 iterations took 0.002 seconds</t>
  </si>
  <si>
    <t>Average time for 70000 nodes taking 100 samples: 1.460ms and has 70000 dvds: 100 iterations took 0.002 seconds</t>
  </si>
  <si>
    <t>Average time for 80000 nodes taking 100 samples: 1.706ms and has 80000 dvds: 100 iterations took 0.003 seconds</t>
  </si>
  <si>
    <t>Average time for 90000 nodes taking 100 samples: 1.884ms and has 90000 dvds: 100 iterations took 0.003 seconds</t>
  </si>
  <si>
    <t>Average time for 100000 nodes taking 100 samples: 2.059ms and has 100000 dvds: 100 iterations took 0.003 seconds</t>
  </si>
  <si>
    <t>Average time for 110000 nodes taking 100 samples: 1.829ms and has 110000 dvds: 100 iterations took 0.003 seconds</t>
  </si>
  <si>
    <t>Average time for 120000 nodes taking 100 samples: 1.992ms and has 120000 dvds: 100 iterations took 0.003 seconds</t>
  </si>
  <si>
    <t>Average time for 130000 nodes taking 100 samples: 3.307ms and has 130000 dvds: 100 iterations took 0.006 seconds</t>
  </si>
  <si>
    <t>Average time for 140000 nodes taking 100 samples: 3.791ms and has 140000 dvds: 100 iterations took 0.006 seconds</t>
  </si>
  <si>
    <t>Average time for 150000 nodes taking 100 samples: 4.073ms and has 150000 dvds: 100 iterations took 0.007 seconds</t>
  </si>
  <si>
    <t>Average time for 160000 nodes taking 100 samples: 3.816ms and has 160000 dvds: 100 iterations took 0.006 seconds</t>
  </si>
  <si>
    <t>Average time for 170000 nodes taking 100 samples: 4.814ms and has 170000 dvds: 100 iterations took 0.008 seconds</t>
  </si>
  <si>
    <t>Average time for 180000 nodes taking 100 samples: 2.938ms and has 180000 dvds: 100 iterations took 0.005 seconds</t>
  </si>
  <si>
    <t>Average time for 190000 nodes taking 100 samples: 3.202ms and has 190000 dvds: 100 iterations took 0.005 seconds</t>
  </si>
  <si>
    <t>Average time for 200000 nodes taking 100 samples: 3.294ms and has 200000 dvds: 100 iterations took 0.005 seconds</t>
  </si>
  <si>
    <t>Average time for 210000 nodes taking 100 samples: 3.519ms and has 210000 dvds: 100 iterations took 0.006 seconds</t>
  </si>
  <si>
    <t>Average time for 220000 nodes taking 100 samples: 3.845ms and has 220000 dvds: 100 iterations took 0.006 seconds</t>
  </si>
  <si>
    <t>Average time for 230000 nodes taking 100 samples: 3.978ms and has 230000 dvds: 100 iterations took 0.007 seconds</t>
  </si>
  <si>
    <t>Average time for 240000 nodes taking 100 samples: 4.721ms and has 240000 dvds: 100 iterations took 0.008 seconds</t>
  </si>
  <si>
    <t>Average time for 250000 nodes taking 100 samples: 4.278ms and has 250000 dvds: 100 iterations took 0.007 seconds</t>
  </si>
  <si>
    <t>Average time for 260000 nodes taking 100 samples: 4.922ms and has 260000 dvds: 100 iterations took 0.008 seconds</t>
  </si>
  <si>
    <t>Average time for 270000 nodes taking 100 samples: 4.793ms and has 270000 dvds: 100 iterations took 0.008 seconds</t>
  </si>
  <si>
    <t>Average time for 280000 nodes taking 100 samples: 4.783ms and has 280000 dvds: 100 iterations took 0.008 seconds</t>
  </si>
  <si>
    <t>Average time for 290000 nodes taking 100 samples: 5.290ms and has 290000 dvds: 100 iterations took 0.009 seconds</t>
  </si>
  <si>
    <t>Average time for 300000 nodes taking 100 samples: 5.127ms and has 300000 dvds: 100 iterations took 0.009 seconds</t>
  </si>
  <si>
    <t>Average time for 310000 nodes taking 100 samples: 5.517ms and has 310000 dvds: 100 iterations took 0.009 seconds</t>
  </si>
  <si>
    <t>Average time for 320000 nodes taking 100 samples: 5.597ms and has 320000 dvds: 100 iterations took 0.009 seconds</t>
  </si>
  <si>
    <t>Average time for 330000 nodes taking 100 samples: 6.275ms and has 330000 dvds: 100 iterations took 0.010 seconds</t>
  </si>
  <si>
    <t>Average time for 340000 nodes taking 100 samples: 5.851ms and has 340000 dvds: 100 iterations took 0.010 seconds</t>
  </si>
  <si>
    <t>Average time for 350000 nodes taking 100 samples: 6.179ms and has 350000 dvds: 100 iterations took 0.010 seconds</t>
  </si>
  <si>
    <t>Average time for 360000 nodes taking 100 samples: 6.006ms and has 360000 dvds: 100 iterations took 0.010 seconds</t>
  </si>
  <si>
    <t>Average time for 370000 nodes taking 100 samples: 7.401ms and has 370000 dvds: 100 iterations took 0.012 seconds</t>
  </si>
  <si>
    <t>Average time for 380000 nodes taking 100 samples: 6.450ms and has 380000 dvds: 100 iterations took 0.011 seconds</t>
  </si>
  <si>
    <t>Average time for 390000 nodes taking 100 samples: 6.531ms and has 390000 dvds: 100 iterations took 0.011 seconds</t>
  </si>
  <si>
    <t>Average time for 400000 nodes taking 100 samples: 6.807ms and has 400000 dvds: 100 iterations took 0.011 seconds</t>
  </si>
  <si>
    <t>Average time for 410000 nodes taking 100 samples: 7.344ms and has 410000 dvds: 100 iterations took 0.012 seconds</t>
  </si>
  <si>
    <t>Average time for 420000 nodes taking 100 samples: 7.153ms and has 420000 dvds: 100 iterations took 0.012 seconds</t>
  </si>
  <si>
    <t>Average time for 430000 nodes taking 100 samples: 7.664ms and has 430000 dvds: 100 iterations took 0.013 seconds</t>
  </si>
  <si>
    <t>Average time for 440000 nodes taking 100 samples: 7.611ms and has 440000 dvds: 100 iterations took 0.013 seconds</t>
  </si>
  <si>
    <t>Average time for 450000 nodes taking 100 samples: 7.752ms and has 450000 dvds: 100 iterations took 0.013 seconds</t>
  </si>
  <si>
    <t>Average time for 460000 nodes taking 100 samples: 7.623ms and has 460000 dvds: 100 iterations took 0.013 seconds</t>
  </si>
  <si>
    <t>Average time for 470000 nodes taking 100 samples: 8.558ms and has 470000 dvds: 100 iterations took 0.014 seconds</t>
  </si>
  <si>
    <t>Average time for 480000 nodes taking 100 samples: 7.980ms and has 480000 dvds: 100 iterations took 0.013 seconds</t>
  </si>
  <si>
    <t>Average time for 490000 nodes taking 100 samples: 8.289ms and has 490000 dvds: 100 iterations took 0.014 seconds</t>
  </si>
  <si>
    <t>Average time for 500000 nodes taking 100 samples: 8.656ms and has 500000 dvds: 100 iterations took 0.015 seconds</t>
  </si>
  <si>
    <t>Average time for 510000 nodes taking 100 samples: 8.968ms and has 510000 dvds: 100 iterations took 0.015 seconds</t>
  </si>
  <si>
    <t xml:space="preserve">Average time for 150000 nodes taking 100 samples: 9.553ms and has 150000 dvds: 100 iterations took 0.486 minutes </t>
  </si>
  <si>
    <t xml:space="preserve">Average time for 160000 nodes taking 100 samples: 9.894ms and has 160000 dvds: 100 iterations took 0.509 minutes </t>
  </si>
  <si>
    <t xml:space="preserve">Average time for 170000 nodes taking 100 samples: 11.404ms and has 170000 dvds: 100 iterations took 0.536 minutes </t>
  </si>
  <si>
    <t xml:space="preserve">Average time for 180000 nodes taking 100 samples: 13.250ms and has 180000 dvds: 100 iterations took 0.631 minutes </t>
  </si>
  <si>
    <t xml:space="preserve">Average time for 190000 nodes taking 100 samples: 13.239ms and has 190000 dvds: 100 iterations took 0.659 minutes </t>
  </si>
  <si>
    <t xml:space="preserve">Average time for 200000 nodes taking 100 samples: 15.438ms and has 200000 dvds: 100 iterations took 0.687 minutes </t>
  </si>
  <si>
    <t>Number of nodes</t>
  </si>
  <si>
    <t xml:space="preserve">Average time for 210000 nodes taking 100 samples: 17.464ms and has 210000 dvds: 100 iterations took 0.755 minutes </t>
  </si>
  <si>
    <t xml:space="preserve">Average time for 220000 nodes taking 100 samples: 15.998ms and has 220000 dvds: 100 iterations took 0.743 minutes </t>
  </si>
  <si>
    <t xml:space="preserve">Average time for 230000 nodes taking 100 samples: 19.175ms and has 230000 dvds: 100 iterations took 0.814 minutes </t>
  </si>
  <si>
    <t xml:space="preserve">Average time for 240000 nodes taking 100 samples: 19.201ms and has 240000 dvds: 100 iterations took 0.842 minutes </t>
  </si>
  <si>
    <t xml:space="preserve">Average time for 250000 nodes taking 100 samples: 21.911ms and has 250000 dvds: 100 iterations took 0.906 minutes </t>
  </si>
  <si>
    <t xml:space="preserve">Average time for 260000 nodes taking 100 samples: 21.453ms and has 260000 dvds: 100 iterations took 0.937 minutes </t>
  </si>
  <si>
    <t>t(2n)</t>
  </si>
  <si>
    <t>t(n)</t>
  </si>
  <si>
    <t xml:space="preserve">Average time for 270000 nodes taking 100 samples: 22.058ms and has 270000 dvds: 100 iterations took 0.947 minutes </t>
  </si>
  <si>
    <t xml:space="preserve">Average time for 280000 nodes taking 100 samples: 25.602ms and has 280000 dvds: 100 iterations took 1.051 minutes </t>
  </si>
  <si>
    <t xml:space="preserve">Average time for 290000 nodes taking 100 samples: 23.671ms and has 290000 dvds: 100 iterations took 1.011 minutes </t>
  </si>
  <si>
    <t xml:space="preserve">Average time for 300000 nodes taking 100 samples: 26.507ms and has 300000 dvds: 100 iterations took 1.116 minutes </t>
  </si>
  <si>
    <t xml:space="preserve">Average time for 310000 nodes taking 100 samples: 28.305ms and has 310000 dvds: 100 iterations took 1.166 minutes </t>
  </si>
  <si>
    <t xml:space="preserve">Average time for 320000 nodes taking 100 samples: 28.292ms and has 320000 dvds: 100 iterations took 1.212 minutes </t>
  </si>
  <si>
    <t xml:space="preserve">Average time for 330000 nodes taking 100 samples: 31.048ms and has 330000 dvds: 100 iterations took 1.328 minutes </t>
  </si>
  <si>
    <t xml:space="preserve">Average time for 340000 nodes taking 100 samples: 31.952ms and has 340000 dvds: 100 iterations took 1.432 minutes </t>
  </si>
  <si>
    <t xml:space="preserve">Average time for 350000 nodes taking 100 samples: 35.474ms and has 350000 dvds: 100 iterations took 1.425 minutes </t>
  </si>
  <si>
    <t xml:space="preserve">Average time for 360000 nodes taking 100 samples: 30.708ms and has 360000 dvds: 100 iterations took 1.331 minutes </t>
  </si>
  <si>
    <t xml:space="preserve">Average time for 370000 nodes taking 100 samples: 32.714ms and has 370000 dvds: 100 iterations took 1.354 minutes </t>
  </si>
  <si>
    <t xml:space="preserve">Average time for 380000 nodes taking 100 samples: 35.968ms and has 380000 dvds: 100 iterations took 1.487 minutes </t>
  </si>
  <si>
    <t xml:space="preserve">Average time for 390000 nodes taking 100 samples: 34.565ms and has 390000 dvds: 100 iterations took 1.445 minutes </t>
  </si>
  <si>
    <t xml:space="preserve">Average time for 400000 nodes taking 100 samples: 45.351ms and has 400000 dvds: 100 iterations took 1.990 minutes </t>
  </si>
  <si>
    <t xml:space="preserve">Average time for 410000 nodes taking 100 samples: 52.777ms and has 410000 dvds: 100 iterations took 2.333 minutes </t>
  </si>
  <si>
    <t xml:space="preserve">Average time for 420000 nodes taking 100 samples: 45.796ms and has 420000 dvds: 100 iterations took 1.951 minutes </t>
  </si>
  <si>
    <t xml:space="preserve">Average time for 430000 nodes taking 100 samples: 47.552ms and has 430000 dvds: 100 iterations took 2.012 minutes </t>
  </si>
  <si>
    <t xml:space="preserve">Average time for 440000 nodes taking 100 samples: 42.177ms and has 440000 dvds: 100 iterations took 1.857 minutes </t>
  </si>
  <si>
    <t xml:space="preserve">Average time for 450000 nodes taking 100 samples: 43.810ms and has 450000 dvds: 100 iterations took 1.878 minutes </t>
  </si>
  <si>
    <t>Average time for 460000 nodes taking 100 samples: 47.960ms and has 460000 dvds: 100 iterations took 2.113 minutes</t>
  </si>
  <si>
    <t xml:space="preserve">Average time for 50000 nodes taking 100 samples: 1.457ms and has 50000 dvds: 100 iterations took 0.112 minutes </t>
  </si>
  <si>
    <t xml:space="preserve">Average time for 60000 nodes taking 100 samples: 1.753ms and has 60000 dvds: 100 iterations took 0.139 minutes </t>
  </si>
  <si>
    <t xml:space="preserve">Average time for 70000 nodes taking 100 samples: 2.412ms and has 70000 dvds: 100 iterations took 0.183 minutes </t>
  </si>
  <si>
    <t xml:space="preserve">Average time for 80000 nodes taking 100 samples: 3.534ms and has 80000 dvds: 100 iterations took 0.221 minutes </t>
  </si>
  <si>
    <t xml:space="preserve">Average time for 90000 nodes taking 100 samples: 4.832ms and has 90000 dvds: 100 iterations took 0.269 minutes </t>
  </si>
  <si>
    <t xml:space="preserve">Average time for 100000 nodes taking 100 samples: 5.067ms and has 100000 dvds: 100 iterations took 0.279 minutes </t>
  </si>
  <si>
    <t xml:space="preserve">Average time for 110000 nodes taking 100 samples: 5.463ms and has 110000 dvds: 100 iterations took 0.306 minutes </t>
  </si>
  <si>
    <t>Average time for 120000 nodes taking 100 samples: 5.042ms and has 120000 dvds: 100 iterations took 0.304 minutes</t>
  </si>
  <si>
    <t xml:space="preserve">Average time for 30000 nodes taking 100 samples: 0.790ms and has 30000 dvds: 100 iterations took 0.061 minutes </t>
  </si>
  <si>
    <t>Average time for 40000 nodes taking 100 samples: 1.312ms and has 40000 dvds: 100 iterations took 0.097 minutes</t>
  </si>
  <si>
    <t>Average time for 140000 nodes taking 100 samples: 8.571ms and has 140000 dvds: 100 iterations took 0.444 minutes</t>
  </si>
  <si>
    <t xml:space="preserve">Average time for 130000 nodes taking 100 samples: 7.110ms and has 130000 dvds: 100 iterations took 0.360 minutes </t>
  </si>
  <si>
    <t xml:space="preserve">Average time for 520000 nodes taking 100 samples: 9.732ms and has 520000 dvds: 100 iterations took 0.016 seconds </t>
  </si>
  <si>
    <t xml:space="preserve">Average time for 530000 nodes taking 100 samples: 9.101ms and has 530000 dvds: 100 iterations took 0.015 seconds </t>
  </si>
  <si>
    <t xml:space="preserve">Average time for 540000 nodes taking 100 samples: 10.768ms and has 540000 dvds: 100 iterations took 0.018 seconds </t>
  </si>
  <si>
    <t xml:space="preserve">Average time for 550000 nodes taking 100 samples: 9.697ms and has 550000 dvds: 100 iterations took 0.016 seconds </t>
  </si>
  <si>
    <t xml:space="preserve">Average time for 560000 nodes taking 100 samples: 10.162ms and has 560000 dvds: 100 iterations took 0.017 seconds </t>
  </si>
  <si>
    <t xml:space="preserve">Average time for 570000 nodes taking 100 samples: 9.366ms and has 570000 dvds: 100 iterations took 0.016 seconds </t>
  </si>
  <si>
    <t xml:space="preserve">Average time for 580000 nodes taking 100 samples: 9.488ms and has 580000 dvds: 100 iterations took 0.016 seconds </t>
  </si>
  <si>
    <t xml:space="preserve">Average time for 590000 nodes taking 100 samples: 9.653ms and has 590000 dvds: 100 iterations took 0.016 seconds </t>
  </si>
  <si>
    <t xml:space="preserve">Average time for 470000 nodes taking 100 samples: 48.296ms and has 470000 dvds: 100 iterations took 2.076 minutes </t>
  </si>
  <si>
    <t>Average time for 480000 nodes taking 100 samples: 48.784ms and has 480000 dvds: 100 iterations took 2.086 minutes</t>
  </si>
  <si>
    <t>sample</t>
  </si>
  <si>
    <t>O(n)</t>
  </si>
  <si>
    <t>O(n^2)</t>
  </si>
  <si>
    <t xml:space="preserve">Average time for 600000 nodes taking 100 samples: 9.931ms and has 600000 dvds: 100 iterations took 0.017 seconds </t>
  </si>
  <si>
    <t xml:space="preserve">Average time for 610000 nodes taking 100 samples: 11.058ms and has 610000 dvds: 100 iterations took 0.018 seconds </t>
  </si>
  <si>
    <t xml:space="preserve">Average time for 620000 nodes taking 100 samples: 11.260ms and has 620000 dvds: 100 iterations took 0.019 seconds </t>
  </si>
  <si>
    <t xml:space="preserve">Average time for 630000 nodes taking 100 samples: 10.556ms and has 630000 dvds: 100 iterations took 0.018 seconds </t>
  </si>
  <si>
    <t xml:space="preserve">Average time for 640000 nodes taking 100 samples: 10.576ms and has 640000 dvds: 100 iterations took 0.018 seconds </t>
  </si>
  <si>
    <t xml:space="preserve">Average time for 650000 nodes taking 100 samples: 10.700ms and has 650000 dvds: 100 iterations took 0.018 seconds </t>
  </si>
  <si>
    <t xml:space="preserve">Average time for 660000 nodes taking 100 samples: 10.838ms and has 660000 dvds: 100 iterations took 0.018 seconds </t>
  </si>
  <si>
    <t xml:space="preserve">Average time for 670000 nodes taking 100 samples: 11.008ms and has 670000 dvds: 100 iterations took 0.018 seconds </t>
  </si>
  <si>
    <t xml:space="preserve">Average time for 680000 nodes taking 100 samples: 11.520ms and has 680000 dvds: 100 iterations took 0.019 seconds </t>
  </si>
  <si>
    <t xml:space="preserve">Average time for 690000 nodes taking 100 samples: 11.332ms and has 690000 dvds: 100 iterations took 0.019 seconds </t>
  </si>
  <si>
    <t xml:space="preserve">Average time for 700000 nodes taking 100 samples: 12.275ms and has 700000 dvds: 100 iterations took 0.020 seconds </t>
  </si>
  <si>
    <t xml:space="preserve">Average time for 710000 nodes taking 100 samples: 12.866ms and has 710000 dvds: 100 iterations took 0.021 seconds </t>
  </si>
  <si>
    <t>Average time for 720000 nodes taking 100 samples: 12.796ms and has 720000 dvds: 100 iterations took 0.021 seconds</t>
  </si>
  <si>
    <t xml:space="preserve">Average time for 730000 nodes taking 100 samples: 13.944ms and has 730000 dvds: 100 iterations took 0.023 seconds </t>
  </si>
  <si>
    <t xml:space="preserve">Average time for 740000 nodes taking 100 samples: 14.441ms and has 740000 dvds: 100 iterations took 0.024 seconds </t>
  </si>
  <si>
    <t xml:space="preserve">Average time for 750000 nodes taking 100 samples: 13.489ms and has 750000 dvds: 100 iterations took 0.022 seconds </t>
  </si>
  <si>
    <t xml:space="preserve">Average time for 760000 nodes taking 100 samples: 12.823ms and has 760000 dvds: 100 iterations took 0.021 seconds </t>
  </si>
  <si>
    <t xml:space="preserve">Average time for 770000 nodes taking 100 samples: 13.354ms and has 770000 dvds: 100 iterations took 0.022 seconds </t>
  </si>
  <si>
    <t xml:space="preserve">Average time for 780000 nodes taking 100 samples: 13.548ms and has 780000 dvds: 100 iterations took 0.023 seconds </t>
  </si>
  <si>
    <t xml:space="preserve">Average time for 790000 nodes taking 100 samples: 13.768ms and has 790000 dvds: 100 iterations took 0.023 seconds </t>
  </si>
  <si>
    <t xml:space="preserve">Average time for 800000 nodes taking 100 samples: 14.375ms and has 800000 dvds: 100 iterations took 0.024 seconds </t>
  </si>
  <si>
    <t xml:space="preserve">Average time for 810000 nodes taking 100 samples: 13.410ms and has 810000 dvds: 100 iterations took 0.022 seconds </t>
  </si>
  <si>
    <t xml:space="preserve">Average time for 820000 nodes taking 100 samples: 14.435ms and has 820000 dvds: 100 iterations took 0.024 seconds </t>
  </si>
  <si>
    <t xml:space="preserve">Average time for 830000 nodes taking 100 samples: 13.988ms and has 830000 dvds: 100 iterations took 0.023 seconds </t>
  </si>
  <si>
    <t>Average time for 840000 nodes taking 100 samples: 14.208ms and has 840000 dvds: 100 iterations took 0.024 seconds</t>
  </si>
  <si>
    <t xml:space="preserve">Average time for 850000 nodes taking 100 samples: 14.250ms and has 850000 dvds: 100 iterations took 0.024 seconds </t>
  </si>
  <si>
    <t xml:space="preserve">Average time for 860000 nodes taking 100 samples: 14.490ms and has 860000 dvds: 100 iterations took 0.024 seconds </t>
  </si>
  <si>
    <t xml:space="preserve">Average time for 870000 nodes taking 100 samples: 14.364ms and has 870000 dvds: 100 iterations took 0.024 seconds </t>
  </si>
  <si>
    <t xml:space="preserve">Average time for 880000 nodes taking 100 samples: 14.355ms and has 880000 dvds: 100 iterations took 0.024 seconds </t>
  </si>
  <si>
    <t xml:space="preserve">Average time for 890000 nodes taking 100 samples: 14.742ms and has 890000 dvds: 100 iterations took 0.025 seconds </t>
  </si>
  <si>
    <t xml:space="preserve">Average time for 900000 nodes taking 100 samples: 16.812ms and has 900000 dvds: 100 iterations took 0.028 seconds </t>
  </si>
  <si>
    <t xml:space="preserve">Average time for 910000 nodes taking 100 samples: 15.595ms and has 910000 dvds: 100 iterations took 0.026 seconds </t>
  </si>
  <si>
    <t xml:space="preserve">Average time for 920000 nodes taking 100 samples: 16.927ms and has 920000 dvds: 100 iterations took 0.028 seconds </t>
  </si>
  <si>
    <t xml:space="preserve">Average time for 930000 nodes taking 100 samples: 16.608ms and has 930000 dvds: 100 iterations took 0.028 seconds </t>
  </si>
  <si>
    <t xml:space="preserve">Average time for 940000 nodes taking 100 samples: 16.015ms and has 940000 dvds: 100 iterations took 0.027 seconds </t>
  </si>
  <si>
    <t xml:space="preserve">Average time for 950000 nodes taking 100 samples: 17.810ms and has 950000 dvds: 100 iterations took 0.030 seconds </t>
  </si>
  <si>
    <t xml:space="preserve">Average time for 960000 nodes taking 100 samples: 16.316ms and has 960000 dvds: 100 iterations took 0.027 seconds </t>
  </si>
  <si>
    <t>Average time for 970000 nodes taking 100 samples: 15.793ms and has 970000 dvds: 100 iterations took 0.026 seconds</t>
  </si>
  <si>
    <t xml:space="preserve">Average time for 980000 nodes taking 100 samples: 16.919ms and has 980000 dvds: 100 iterations took 0.028 seconds </t>
  </si>
  <si>
    <t xml:space="preserve">Average time for 990000 nodes taking 100 samples: 16.669ms and has 990000 dvds: 100 iterations took 0.028 seconds </t>
  </si>
  <si>
    <t xml:space="preserve">Average time for 1000000 nodes taking 100 samples: 17.879ms and has 1000000 dvds: 100 iterations took 0.030 seconds </t>
  </si>
  <si>
    <t xml:space="preserve">Average time for 1010000 nodes taking 100 samples: 18.254ms and has 1010000 dvds: 100 iterations took 0.030 seconds </t>
  </si>
  <si>
    <t xml:space="preserve">Average time for 1020000 nodes taking 100 samples: 18.224ms and has 1020000 dvds: 100 iterations took 0.030 seconds </t>
  </si>
  <si>
    <t xml:space="preserve">Average time for 1030000 nodes taking 100 samples: 18.156ms and has 1030000 dvds: 100 iterations took 0.030 seconds </t>
  </si>
  <si>
    <t xml:space="preserve">Average time for 1040000 nodes taking 100 samples: 18.491ms and has 1040000 dvds: 100 iterations took 0.031 seconds </t>
  </si>
  <si>
    <t xml:space="preserve">Average time for 1050000 nodes taking 100 samples: 19.052ms and has 1050000 dvds: 100 iterations took 0.032 seconds </t>
  </si>
  <si>
    <t xml:space="preserve">Average time for 1060000 nodes taking 100 samples: 21.794ms and has 1060000 dvds: 100 iterations took 0.036 seconds </t>
  </si>
  <si>
    <t xml:space="preserve">Average time for 1070000 nodes taking 100 samples: 18.224ms and has 1070000 dvds: 100 iterations took 0.030 seconds </t>
  </si>
  <si>
    <t xml:space="preserve">Average time for 1080000 nodes taking 100 samples: 18.242ms and has 1080000 dvds: 100 iterations took 0.030 seconds </t>
  </si>
  <si>
    <t xml:space="preserve">Average time for 1090000 nodes taking 100 samples: 20.316ms and has 1090000 dvds: 100 iterations took 0.034 seconds </t>
  </si>
  <si>
    <t>Average time for 1100000 nodes taking 100 samples: 19.102ms and has 1100000 dvds: 100 iterations took 0.032 seconds</t>
  </si>
  <si>
    <t>O(log(n))</t>
  </si>
  <si>
    <t>O(nlog(n))</t>
  </si>
  <si>
    <t>seconds</t>
  </si>
  <si>
    <t>minutes</t>
  </si>
  <si>
    <t xml:space="preserve">Average time for 490000 nodes taking 100 samples: 45.929ms and has 490000 dvds: 100 iterations took 1.924 minutes </t>
  </si>
  <si>
    <t xml:space="preserve">Average time for 500000 nodes taking 100 samples: 46.219ms and has 500000 dvds: 100 iterations took 1.957 minutes </t>
  </si>
  <si>
    <t xml:space="preserve">Average time for 510000 nodes taking 100 samples: 47.185ms and has 510000 dvds: 100 iterations took 2.012 minutes </t>
  </si>
  <si>
    <t xml:space="preserve">Average time for 520000 nodes taking 100 samples: 51.809ms and has 520000 dvds: 100 iterations took 2.119 minutes </t>
  </si>
  <si>
    <t xml:space="preserve">Average time for 530000 nodes taking 100 samples: 50.529ms and has 530000 dvds: 100 iterations took 2.125 minutes </t>
  </si>
  <si>
    <t xml:space="preserve">Average time for 540000 nodes taking 100 samples: 51.226ms and has 540000 dvds: 100 iterations took 2.172 minutes </t>
  </si>
  <si>
    <t xml:space="preserve">Average time for 550000 nodes taking 100 samples: 51.945ms and has 550000 dvds: 100 iterations took 2.225 minutes </t>
  </si>
  <si>
    <t xml:space="preserve">Average time for 560000 nodes taking 100 samples: 54.168ms and has 560000 dvds: 100 iterations took 2.270 minutes </t>
  </si>
  <si>
    <t xml:space="preserve">Average time for 570000 nodes taking 100 samples: 56.354ms and has 570000 dvds: 100 iterations took 2.337 minutes </t>
  </si>
  <si>
    <t xml:space="preserve">Average time for 580000 nodes taking 100 samples: 57.240ms and has 580000 dvds: 100 iterations took 2.387 minutes </t>
  </si>
  <si>
    <t xml:space="preserve">Average time for 590000 nodes taking 100 samples: 58.327ms and has 590000 dvds: 100 iterations took 2.435 minutes </t>
  </si>
  <si>
    <t>Average time for 600000 nodes taking 100 samples: 59.002ms and has 600000 dvds: 100 iterations took 2.456 minutes</t>
  </si>
  <si>
    <t xml:space="preserve">Average time for 610000 nodes taking 100 samples: 59.251ms and has 610000 dvds: 100 iterations took 2.561 minutes </t>
  </si>
  <si>
    <t xml:space="preserve">Average time for 620000 nodes taking 100 samples: 62.698ms and has 620000 dvds: 100 iterations took 2.547 minutes </t>
  </si>
  <si>
    <t xml:space="preserve">Average time for 630000 nodes taking 100 samples: 62.906ms and has 630000 dvds: 100 iterations took 2.614 minutes </t>
  </si>
  <si>
    <t xml:space="preserve">Average time for 640000 nodes taking 100 samples: 61.875ms and has 640000 dvds: 100 iterations took 2.674 minutes </t>
  </si>
  <si>
    <t xml:space="preserve">Average time for 650000 nodes taking 100 samples: 62.925ms and has 650000 dvds: 100 iterations took 2.724 minutes </t>
  </si>
  <si>
    <t xml:space="preserve">Average time for 660000 nodes taking 100 samples: 65.985ms and has 660000 dvds: 100 iterations took 2.888 minutes </t>
  </si>
  <si>
    <t xml:space="preserve">Average time for 670000 nodes taking 100 samples: 69.312ms and has 670000 dvds: 100 iterations took 3.085 minutes </t>
  </si>
  <si>
    <t xml:space="preserve">Average time for 680000 nodes taking 100 samples: 79.839ms and has 680000 dvds: 100 iterations took 3.580 minutes </t>
  </si>
  <si>
    <t xml:space="preserve">Average time for 690000 nodes taking 100 samples: 79.639ms and has 690000 dvds: 100 iterations took 3.495 minutes </t>
  </si>
  <si>
    <t xml:space="preserve">Average time for 700000 nodes taking 100 samples: 78.622ms and has 700000 dvds: 100 iterations took 3.453 minutes </t>
  </si>
  <si>
    <t xml:space="preserve">Average time for 710000 nodes taking 100 samples: 75.123ms and has 710000 dvds: 100 iterations took 3.390 minutes </t>
  </si>
  <si>
    <t xml:space="preserve">Average time for 720000 nodes taking 100 samples: 80.189ms and has 720000 dvds: 100 iterations took 3.573 minutes </t>
  </si>
  <si>
    <t xml:space="preserve">Average time for 730000 nodes taking 100 samples: 83.390ms and has 730000 dvds: 100 iterations took 3.750 minutes </t>
  </si>
  <si>
    <t xml:space="preserve">Average time for 740000 nodes taking 100 samples: 79.600ms and has 740000 dvds: 100 iterations took 3.487 minutes </t>
  </si>
  <si>
    <t xml:space="preserve">Average time for 750000 nodes taking 100 samples: 79.627ms and has 750000 dvds: 100 iterations took 3.613 minutes </t>
  </si>
  <si>
    <t xml:space="preserve">Average time for 760000 nodes taking 100 samples: 82.882ms and has 760000 dvds: 100 iterations took 3.568 minutes </t>
  </si>
  <si>
    <t xml:space="preserve">Average time for 770000 nodes taking 100 samples: 83.481ms and has 770000 dvds: 100 iterations took 3.753 minutes </t>
  </si>
  <si>
    <t xml:space="preserve">Average time for 780000 nodes taking 100 samples: 88.876ms and has 780000 dvds: 100 iterations took 3.701 minutes </t>
  </si>
  <si>
    <t xml:space="preserve">Average time for 790000 nodes taking 100 samples: 89.972ms and has 790000 dvds: 100 iterations took 3.994 minutes </t>
  </si>
  <si>
    <t xml:space="preserve">Average time for 800000 nodes taking 100 samples: 86.917ms and has 800000 dvds: 100 iterations took 3.952 minutes </t>
  </si>
  <si>
    <t xml:space="preserve">Average time for 810000 nodes taking 100 samples: 88.960ms and has 810000 dvds: 100 iterations took 4.010 minutes </t>
  </si>
  <si>
    <t xml:space="preserve">Average time for 820000 nodes taking 100 samples: 89.195ms and has 820000 dvds: 100 iterations took 4.003 minutes </t>
  </si>
  <si>
    <t xml:space="preserve">Average time for 830000 nodes taking 100 samples: 91.722ms and has 830000 dvds: 100 iterations took 4.141 minutes </t>
  </si>
  <si>
    <t xml:space="preserve">Average time for 840000 nodes taking 100 samples: 94.538ms and has 840000 dvds: 100 iterations took 4.247 minutes </t>
  </si>
  <si>
    <t>Average time for 850000 nodes taking 100 samples: 93.927ms and has 850000 dvds: 100 iterations took 4.344 minutes</t>
  </si>
  <si>
    <t xml:space="preserve">Average time for 860000 nodes taking 100 samples: 101.910ms and has 860000 dvds: 100 iterations took 4.619 minutes </t>
  </si>
  <si>
    <t xml:space="preserve">Average time for 870000 nodes taking 100 samples: 92.359ms and has 870000 dvds: 100 iterations took 4.169 minutes </t>
  </si>
  <si>
    <t xml:space="preserve">Average time for 880000 nodes taking 100 samples: 96.760ms and has 880000 dvds: 100 iterations took 4.522 minutes </t>
  </si>
  <si>
    <t xml:space="preserve">Average time for 890000 nodes taking 100 samples: 99.396ms and has 890000 dvds: 100 iterations took 4.576 minutes </t>
  </si>
  <si>
    <t xml:space="preserve">Average time for 900000 nodes taking 100 samples: 104.323ms and has 900000 dvds: 100 iterations took 4.733 minutes </t>
  </si>
  <si>
    <t xml:space="preserve">Average time for 910000 nodes taking 100 samples: 108.485ms and has 910000 dvds: 100 iterations took 5.043 minutes </t>
  </si>
  <si>
    <t xml:space="preserve">Average time for 920000 nodes taking 100 samples: 104.758ms and has 920000 dvds: 100 iterations took 4.792 minutes </t>
  </si>
  <si>
    <t>Average time for 930000 nodes taking 100 samples: 104.905ms and has 930000 dvds: 100 iterations took 4.752 minutes</t>
  </si>
  <si>
    <t>Right Skewed</t>
  </si>
  <si>
    <t>Randomised names</t>
  </si>
  <si>
    <t xml:space="preserve">Average time for 940000 nodes taking 100 samples: 107.372ms and has 940000 dvds: 100 iterations took 4.928 minutes </t>
  </si>
  <si>
    <t xml:space="preserve">Average time for 950000 nodes taking 100 samples: 106.254ms and has 950000 dvds: 100 iterations took 4.953 minutes </t>
  </si>
  <si>
    <t xml:space="preserve">Average time for 960000 nodes taking 100 samples: 113.524ms and has 960000 dvds: 100 iterations took 5.039 minutes </t>
  </si>
  <si>
    <t xml:space="preserve">Average time for 970000 nodes taking 100 samples: 113.228ms and has 970000 dvds: 100 iterations took 5.086 minutes </t>
  </si>
  <si>
    <t xml:space="preserve">Average time for 980000 nodes taking 100 samples: 112.537ms and has 980000 dvds: 100 iterations took 5.154 minutes </t>
  </si>
  <si>
    <t xml:space="preserve">Average time for 990000 nodes taking 100 samples: 113.168ms and has 990000 dvds: 100 iterations took 5.166 minutes </t>
  </si>
  <si>
    <t xml:space="preserve">Average time for 1000000 nodes taking 100 samples: 123.595ms and has 1000000 dvds: 100 iterations took 5.380 minutes </t>
  </si>
  <si>
    <t xml:space="preserve">Average time for 1010000 nodes taking 100 samples: 114.294ms and has 1010000 dvds: 100 iterations took 5.322 minutes </t>
  </si>
  <si>
    <t xml:space="preserve">Average time for 1020000 nodes taking 100 samples: 115.491ms and has 1020000 dvds: 100 iterations took 5.323 minutes </t>
  </si>
  <si>
    <t xml:space="preserve">Average time for 1030000 nodes taking 100 samples: 117.403ms and has 1030000 dvds: 100 iterations took 5.471 minutes </t>
  </si>
  <si>
    <t>Average time for 1040000 nodes taking 100 samples: 115.506ms and has 1040000 dvds: 100 iterations took 5.381 minutes</t>
  </si>
  <si>
    <t xml:space="preserve">Average time for 1050000 nodes taking 100 samples: 116.446ms and has 1050000 dvds: 100 iterations took 5.394 minutes </t>
  </si>
  <si>
    <t>Average time for 1060000 nodes taking 100 samples: 114.158ms and has 1060000 dvds: 100 iterations took 5.152 minutes</t>
  </si>
  <si>
    <t>Average time for 1070000 nodes taking 100 samples: 120.879ms and has 1070000 dvds: 100 iterations took 5.58 minutes</t>
  </si>
  <si>
    <t xml:space="preserve">Average time for 1080000 nodes taking 100 samples: 164.954ms and has 1080000 dvds: 100 iterations took 8.299 minutes </t>
  </si>
  <si>
    <t xml:space="preserve">Average time for 1090000 nodes taking 100 samples: 164.425ms and has 1090000 dvds: 100 iterations took 8.470 minutes </t>
  </si>
  <si>
    <t>Average time for 1100000 nodes taking 100 samples: 175.078ms and has 1100000 dvds: 100 iterations took 8.895 minutes</t>
  </si>
  <si>
    <t>NoDVDs average time for 20000 nodes taking 100 samples: 0.436ms and has 20000 dvds: 100 iterations took 0.001 seconds</t>
  </si>
  <si>
    <t xml:space="preserve">NoDVDs average time for 20000 nodes taking 100 samples: 0.505ms and has 20000 dvds: 100 iterations took 0.039 minutes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</si>
</sst>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11182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double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165" fontId="1" fillId="2" borderId="2" xfId="0" applyNumberFormat="1" applyFont="1" applyFill="1" applyBorder="1"/>
    <xf numFmtId="165" fontId="1" fillId="2" borderId="0" xfId="0" applyNumberFormat="1" applyFont="1" applyFill="1"/>
    <xf numFmtId="11" fontId="1" fillId="2" borderId="0" xfId="0" applyNumberFormat="1" applyFont="1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0" xfId="0" applyFont="1" applyFill="1" applyAlignment="1">
      <alignment horizontal="center"/>
    </xf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165" fontId="0" fillId="3" borderId="4" xfId="0" applyNumberFormat="1" applyFill="1" applyBorder="1"/>
    <xf numFmtId="17" fontId="0" fillId="3" borderId="4" xfId="0" applyNumberFormat="1" applyFill="1" applyBorder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0" fillId="3" borderId="0" xfId="0" applyFill="1" applyAlignment="1">
      <alignment horizontal="left"/>
    </xf>
    <xf numFmtId="0" fontId="0" fillId="3" borderId="5" xfId="0" applyFill="1" applyBorder="1" applyAlignment="1">
      <alignment horizontal="left"/>
    </xf>
    <xf numFmtId="165" fontId="0" fillId="3" borderId="5" xfId="0" applyNumberFormat="1" applyFill="1" applyBorder="1"/>
    <xf numFmtId="0" fontId="2" fillId="4" borderId="8" xfId="0" applyFont="1" applyFill="1" applyBorder="1"/>
    <xf numFmtId="0" fontId="2" fillId="4" borderId="0" xfId="0" applyFont="1" applyFill="1"/>
    <xf numFmtId="0" fontId="2" fillId="0" borderId="0" xfId="0" applyFont="1"/>
    <xf numFmtId="0" fontId="2" fillId="4" borderId="10" xfId="0" applyFont="1" applyFill="1" applyBorder="1"/>
    <xf numFmtId="165" fontId="0" fillId="0" borderId="0" xfId="0" applyNumberFormat="1"/>
    <xf numFmtId="165" fontId="0" fillId="5" borderId="8" xfId="0" applyNumberFormat="1" applyFill="1" applyBorder="1"/>
    <xf numFmtId="165" fontId="0" fillId="5" borderId="9" xfId="0" applyNumberFormat="1" applyFill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0" fontId="3" fillId="0" borderId="0" xfId="0" applyFont="1"/>
    <xf numFmtId="0" fontId="4" fillId="0" borderId="0" xfId="0" applyFont="1"/>
    <xf numFmtId="164" fontId="0" fillId="0" borderId="0" xfId="0" applyNumberFormat="1"/>
    <xf numFmtId="2" fontId="0" fillId="0" borderId="0" xfId="0" applyNumberFormat="1"/>
    <xf numFmtId="0" fontId="5" fillId="0" borderId="0" xfId="0" applyFont="1"/>
    <xf numFmtId="0" fontId="7" fillId="0" borderId="0" xfId="0" applyFont="1"/>
    <xf numFmtId="0" fontId="1" fillId="3" borderId="0" xfId="0" applyFont="1" applyFill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4" xfId="0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0"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border outline="0">
        <top style="thin">
          <color theme="4" tint="0.39997558519241921"/>
        </top>
      </border>
    </dxf>
    <dxf>
      <numFmt numFmtId="165" formatCode="0.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5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chartsheet" Target="chartsheets/sheet1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hartsheet" Target="chartsheets/sheet6.xml"/><Relationship Id="rId5" Type="http://schemas.openxmlformats.org/officeDocument/2006/relationships/chartsheet" Target="chartsheets/sheet2.xml"/><Relationship Id="rId15" Type="http://schemas.openxmlformats.org/officeDocument/2006/relationships/sheetMetadata" Target="metadata.xml"/><Relationship Id="rId10" Type="http://schemas.openxmlformats.org/officeDocument/2006/relationships/chartsheet" Target="chartsheets/sheet5.xml"/><Relationship Id="rId4" Type="http://schemas.openxmlformats.org/officeDocument/2006/relationships/worksheet" Target="worksheets/sheet3.xml"/><Relationship Id="rId9" Type="http://schemas.openxmlformats.org/officeDocument/2006/relationships/chartsheet" Target="chartsheets/sheet4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Movie Collection</a:t>
            </a:r>
            <a:r>
              <a:rPr lang="en-GB" baseline="0"/>
              <a:t> Size vs Average Execution Time for NoDVDs() for unbalanced and right-skewed BSTs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Tests!$E$4</c:f>
              <c:strCache>
                <c:ptCount val="1"/>
                <c:pt idx="0">
                  <c:v>Right Skewed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</a:effectLst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3.8159470948826865E-2"/>
                  <c:y val="-5.48969382487171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Tests!$D$5:$D$113</c:f>
              <c:numCache>
                <c:formatCode>General</c:formatCode>
                <c:ptCount val="109"/>
                <c:pt idx="0">
                  <c:v>20000</c:v>
                </c:pt>
                <c:pt idx="1">
                  <c:v>30000</c:v>
                </c:pt>
                <c:pt idx="2">
                  <c:v>40000</c:v>
                </c:pt>
                <c:pt idx="3">
                  <c:v>50000</c:v>
                </c:pt>
                <c:pt idx="4">
                  <c:v>60000</c:v>
                </c:pt>
                <c:pt idx="5">
                  <c:v>70000</c:v>
                </c:pt>
                <c:pt idx="6">
                  <c:v>80000</c:v>
                </c:pt>
                <c:pt idx="7">
                  <c:v>90000</c:v>
                </c:pt>
                <c:pt idx="8">
                  <c:v>100000</c:v>
                </c:pt>
                <c:pt idx="9">
                  <c:v>110000</c:v>
                </c:pt>
                <c:pt idx="10">
                  <c:v>120000</c:v>
                </c:pt>
                <c:pt idx="11">
                  <c:v>130000</c:v>
                </c:pt>
                <c:pt idx="12">
                  <c:v>140000</c:v>
                </c:pt>
                <c:pt idx="13">
                  <c:v>150000</c:v>
                </c:pt>
                <c:pt idx="14">
                  <c:v>160000</c:v>
                </c:pt>
                <c:pt idx="15">
                  <c:v>170000</c:v>
                </c:pt>
                <c:pt idx="16">
                  <c:v>180000</c:v>
                </c:pt>
                <c:pt idx="17">
                  <c:v>190000</c:v>
                </c:pt>
                <c:pt idx="18">
                  <c:v>200000</c:v>
                </c:pt>
                <c:pt idx="19">
                  <c:v>210000</c:v>
                </c:pt>
                <c:pt idx="20">
                  <c:v>220000</c:v>
                </c:pt>
                <c:pt idx="21">
                  <c:v>230000</c:v>
                </c:pt>
                <c:pt idx="22">
                  <c:v>240000</c:v>
                </c:pt>
                <c:pt idx="23">
                  <c:v>250000</c:v>
                </c:pt>
                <c:pt idx="24">
                  <c:v>260000</c:v>
                </c:pt>
                <c:pt idx="25">
                  <c:v>270000</c:v>
                </c:pt>
                <c:pt idx="26">
                  <c:v>280000</c:v>
                </c:pt>
                <c:pt idx="27">
                  <c:v>290000</c:v>
                </c:pt>
                <c:pt idx="28">
                  <c:v>300000</c:v>
                </c:pt>
                <c:pt idx="29">
                  <c:v>310000</c:v>
                </c:pt>
                <c:pt idx="30">
                  <c:v>320000</c:v>
                </c:pt>
                <c:pt idx="31">
                  <c:v>330000</c:v>
                </c:pt>
                <c:pt idx="32">
                  <c:v>340000</c:v>
                </c:pt>
                <c:pt idx="33">
                  <c:v>350000</c:v>
                </c:pt>
                <c:pt idx="34">
                  <c:v>360000</c:v>
                </c:pt>
                <c:pt idx="35">
                  <c:v>370000</c:v>
                </c:pt>
                <c:pt idx="36">
                  <c:v>380000</c:v>
                </c:pt>
                <c:pt idx="37">
                  <c:v>390000</c:v>
                </c:pt>
                <c:pt idx="38">
                  <c:v>400000</c:v>
                </c:pt>
                <c:pt idx="39">
                  <c:v>410000</c:v>
                </c:pt>
                <c:pt idx="40">
                  <c:v>420000</c:v>
                </c:pt>
                <c:pt idx="41">
                  <c:v>430000</c:v>
                </c:pt>
                <c:pt idx="42">
                  <c:v>440000</c:v>
                </c:pt>
                <c:pt idx="43">
                  <c:v>450000</c:v>
                </c:pt>
                <c:pt idx="44">
                  <c:v>460000</c:v>
                </c:pt>
                <c:pt idx="45">
                  <c:v>470000</c:v>
                </c:pt>
                <c:pt idx="46">
                  <c:v>480000</c:v>
                </c:pt>
                <c:pt idx="47">
                  <c:v>490000</c:v>
                </c:pt>
                <c:pt idx="48">
                  <c:v>500000</c:v>
                </c:pt>
                <c:pt idx="49">
                  <c:v>510000</c:v>
                </c:pt>
                <c:pt idx="50">
                  <c:v>520000</c:v>
                </c:pt>
                <c:pt idx="51">
                  <c:v>530000</c:v>
                </c:pt>
                <c:pt idx="52">
                  <c:v>540000</c:v>
                </c:pt>
                <c:pt idx="53">
                  <c:v>550000</c:v>
                </c:pt>
                <c:pt idx="54">
                  <c:v>560000</c:v>
                </c:pt>
                <c:pt idx="55">
                  <c:v>570000</c:v>
                </c:pt>
                <c:pt idx="56">
                  <c:v>580000</c:v>
                </c:pt>
                <c:pt idx="57">
                  <c:v>590000</c:v>
                </c:pt>
                <c:pt idx="58">
                  <c:v>600000</c:v>
                </c:pt>
                <c:pt idx="59">
                  <c:v>610000</c:v>
                </c:pt>
                <c:pt idx="60">
                  <c:v>620000</c:v>
                </c:pt>
                <c:pt idx="61">
                  <c:v>630000</c:v>
                </c:pt>
                <c:pt idx="62">
                  <c:v>640000</c:v>
                </c:pt>
                <c:pt idx="63">
                  <c:v>650000</c:v>
                </c:pt>
                <c:pt idx="64">
                  <c:v>660000</c:v>
                </c:pt>
                <c:pt idx="65">
                  <c:v>670000</c:v>
                </c:pt>
                <c:pt idx="66">
                  <c:v>680000</c:v>
                </c:pt>
                <c:pt idx="67">
                  <c:v>690000</c:v>
                </c:pt>
                <c:pt idx="68">
                  <c:v>700000</c:v>
                </c:pt>
                <c:pt idx="69">
                  <c:v>710000</c:v>
                </c:pt>
                <c:pt idx="70">
                  <c:v>720000</c:v>
                </c:pt>
                <c:pt idx="71">
                  <c:v>730000</c:v>
                </c:pt>
                <c:pt idx="72">
                  <c:v>740000</c:v>
                </c:pt>
                <c:pt idx="73">
                  <c:v>750000</c:v>
                </c:pt>
                <c:pt idx="74">
                  <c:v>760000</c:v>
                </c:pt>
                <c:pt idx="75">
                  <c:v>770000</c:v>
                </c:pt>
                <c:pt idx="76">
                  <c:v>780000</c:v>
                </c:pt>
                <c:pt idx="77">
                  <c:v>790000</c:v>
                </c:pt>
                <c:pt idx="78">
                  <c:v>800000</c:v>
                </c:pt>
                <c:pt idx="79">
                  <c:v>810000</c:v>
                </c:pt>
                <c:pt idx="80">
                  <c:v>820000</c:v>
                </c:pt>
                <c:pt idx="81">
                  <c:v>830000</c:v>
                </c:pt>
                <c:pt idx="82">
                  <c:v>840000</c:v>
                </c:pt>
                <c:pt idx="83">
                  <c:v>850000</c:v>
                </c:pt>
                <c:pt idx="84">
                  <c:v>860000</c:v>
                </c:pt>
                <c:pt idx="85">
                  <c:v>870000</c:v>
                </c:pt>
                <c:pt idx="86">
                  <c:v>880000</c:v>
                </c:pt>
                <c:pt idx="87">
                  <c:v>890000</c:v>
                </c:pt>
                <c:pt idx="88">
                  <c:v>900000</c:v>
                </c:pt>
                <c:pt idx="89">
                  <c:v>910000</c:v>
                </c:pt>
                <c:pt idx="90">
                  <c:v>920000</c:v>
                </c:pt>
                <c:pt idx="91">
                  <c:v>930000</c:v>
                </c:pt>
                <c:pt idx="92">
                  <c:v>940000</c:v>
                </c:pt>
                <c:pt idx="93">
                  <c:v>950000</c:v>
                </c:pt>
                <c:pt idx="94">
                  <c:v>960000</c:v>
                </c:pt>
                <c:pt idx="95">
                  <c:v>970000</c:v>
                </c:pt>
                <c:pt idx="96">
                  <c:v>980000</c:v>
                </c:pt>
                <c:pt idx="97">
                  <c:v>990000</c:v>
                </c:pt>
                <c:pt idx="98">
                  <c:v>1000000</c:v>
                </c:pt>
                <c:pt idx="99">
                  <c:v>1010000</c:v>
                </c:pt>
                <c:pt idx="100">
                  <c:v>1020000</c:v>
                </c:pt>
                <c:pt idx="101">
                  <c:v>1030000</c:v>
                </c:pt>
                <c:pt idx="102">
                  <c:v>1040000</c:v>
                </c:pt>
                <c:pt idx="103">
                  <c:v>1050000</c:v>
                </c:pt>
                <c:pt idx="104">
                  <c:v>1060000</c:v>
                </c:pt>
                <c:pt idx="105">
                  <c:v>1070000</c:v>
                </c:pt>
                <c:pt idx="106">
                  <c:v>1080000</c:v>
                </c:pt>
                <c:pt idx="107">
                  <c:v>1090000</c:v>
                </c:pt>
                <c:pt idx="108">
                  <c:v>1100000</c:v>
                </c:pt>
              </c:numCache>
            </c:numRef>
          </c:xVal>
          <c:yVal>
            <c:numRef>
              <c:f>Tests!$E$5:$E$113</c:f>
              <c:numCache>
                <c:formatCode>General</c:formatCode>
                <c:ptCount val="109"/>
                <c:pt idx="0">
                  <c:v>0.436</c:v>
                </c:pt>
                <c:pt idx="1">
                  <c:v>0.66800000000000004</c:v>
                </c:pt>
                <c:pt idx="2">
                  <c:v>0.88500000000000001</c:v>
                </c:pt>
                <c:pt idx="3">
                  <c:v>1.0049999999999999</c:v>
                </c:pt>
                <c:pt idx="4">
                  <c:v>1.272</c:v>
                </c:pt>
                <c:pt idx="5">
                  <c:v>1.46</c:v>
                </c:pt>
                <c:pt idx="6">
                  <c:v>1.706</c:v>
                </c:pt>
                <c:pt idx="7">
                  <c:v>1.8839999999999999</c:v>
                </c:pt>
                <c:pt idx="8">
                  <c:v>2.0590000000000002</c:v>
                </c:pt>
                <c:pt idx="9">
                  <c:v>1.829</c:v>
                </c:pt>
                <c:pt idx="10">
                  <c:v>1.992</c:v>
                </c:pt>
                <c:pt idx="11">
                  <c:v>3.3069999999999999</c:v>
                </c:pt>
                <c:pt idx="12">
                  <c:v>3.7909999999999999</c:v>
                </c:pt>
                <c:pt idx="13">
                  <c:v>4.0730000000000004</c:v>
                </c:pt>
                <c:pt idx="14">
                  <c:v>3.8159999999999998</c:v>
                </c:pt>
                <c:pt idx="15">
                  <c:v>4.8140000000000001</c:v>
                </c:pt>
                <c:pt idx="16">
                  <c:v>2.9380000000000002</c:v>
                </c:pt>
                <c:pt idx="17">
                  <c:v>3.202</c:v>
                </c:pt>
                <c:pt idx="18">
                  <c:v>3.294</c:v>
                </c:pt>
                <c:pt idx="19">
                  <c:v>3.5190000000000001</c:v>
                </c:pt>
                <c:pt idx="20">
                  <c:v>3.8450000000000002</c:v>
                </c:pt>
                <c:pt idx="21">
                  <c:v>3.9780000000000002</c:v>
                </c:pt>
                <c:pt idx="22">
                  <c:v>4.7210000000000001</c:v>
                </c:pt>
                <c:pt idx="23">
                  <c:v>4.2779999999999996</c:v>
                </c:pt>
                <c:pt idx="24">
                  <c:v>4.9219999999999997</c:v>
                </c:pt>
                <c:pt idx="25">
                  <c:v>4.7930000000000001</c:v>
                </c:pt>
                <c:pt idx="26">
                  <c:v>4.7830000000000004</c:v>
                </c:pt>
                <c:pt idx="27">
                  <c:v>5.29</c:v>
                </c:pt>
                <c:pt idx="28">
                  <c:v>5.1269999999999998</c:v>
                </c:pt>
                <c:pt idx="29">
                  <c:v>5.5170000000000003</c:v>
                </c:pt>
                <c:pt idx="30">
                  <c:v>5.5970000000000004</c:v>
                </c:pt>
                <c:pt idx="31">
                  <c:v>6.2750000000000004</c:v>
                </c:pt>
                <c:pt idx="32">
                  <c:v>5.851</c:v>
                </c:pt>
                <c:pt idx="33">
                  <c:v>6.1790000000000003</c:v>
                </c:pt>
                <c:pt idx="34">
                  <c:v>6.0060000000000002</c:v>
                </c:pt>
                <c:pt idx="35">
                  <c:v>7.4009999999999998</c:v>
                </c:pt>
                <c:pt idx="36">
                  <c:v>6.45</c:v>
                </c:pt>
                <c:pt idx="37">
                  <c:v>6.5309999999999997</c:v>
                </c:pt>
                <c:pt idx="38">
                  <c:v>6.8070000000000004</c:v>
                </c:pt>
                <c:pt idx="39">
                  <c:v>7.3440000000000003</c:v>
                </c:pt>
                <c:pt idx="40">
                  <c:v>7.1529999999999996</c:v>
                </c:pt>
                <c:pt idx="41">
                  <c:v>7.6639999999999997</c:v>
                </c:pt>
                <c:pt idx="42">
                  <c:v>7.6109999999999998</c:v>
                </c:pt>
                <c:pt idx="43">
                  <c:v>7.7519999999999998</c:v>
                </c:pt>
                <c:pt idx="44">
                  <c:v>7.6230000000000002</c:v>
                </c:pt>
                <c:pt idx="45">
                  <c:v>8.5579999999999998</c:v>
                </c:pt>
                <c:pt idx="46">
                  <c:v>7.98</c:v>
                </c:pt>
                <c:pt idx="47">
                  <c:v>8.2889999999999997</c:v>
                </c:pt>
                <c:pt idx="48">
                  <c:v>8.6560000000000006</c:v>
                </c:pt>
                <c:pt idx="49">
                  <c:v>8.968</c:v>
                </c:pt>
                <c:pt idx="50">
                  <c:v>9.7319999999999993</c:v>
                </c:pt>
                <c:pt idx="51">
                  <c:v>9.1010000000000009</c:v>
                </c:pt>
                <c:pt idx="52">
                  <c:v>10.768000000000001</c:v>
                </c:pt>
                <c:pt idx="53">
                  <c:v>9.6969999999999992</c:v>
                </c:pt>
                <c:pt idx="54">
                  <c:v>10.162000000000001</c:v>
                </c:pt>
                <c:pt idx="55">
                  <c:v>9.3659999999999997</c:v>
                </c:pt>
                <c:pt idx="56">
                  <c:v>9.4879999999999995</c:v>
                </c:pt>
                <c:pt idx="57">
                  <c:v>9.6530000000000005</c:v>
                </c:pt>
                <c:pt idx="58">
                  <c:v>9.9309999999999992</c:v>
                </c:pt>
                <c:pt idx="59">
                  <c:v>11.058</c:v>
                </c:pt>
                <c:pt idx="60">
                  <c:v>11.26</c:v>
                </c:pt>
                <c:pt idx="61">
                  <c:v>10.555999999999999</c:v>
                </c:pt>
                <c:pt idx="62">
                  <c:v>10.576000000000001</c:v>
                </c:pt>
                <c:pt idx="63">
                  <c:v>10.7</c:v>
                </c:pt>
                <c:pt idx="64">
                  <c:v>10.837999999999999</c:v>
                </c:pt>
                <c:pt idx="65">
                  <c:v>11.007999999999999</c:v>
                </c:pt>
                <c:pt idx="66">
                  <c:v>11.52</c:v>
                </c:pt>
                <c:pt idx="67">
                  <c:v>11.332000000000001</c:v>
                </c:pt>
                <c:pt idx="68">
                  <c:v>12.275</c:v>
                </c:pt>
                <c:pt idx="69">
                  <c:v>12.866</c:v>
                </c:pt>
                <c:pt idx="70">
                  <c:v>12.795999999999999</c:v>
                </c:pt>
                <c:pt idx="71">
                  <c:v>13.944000000000001</c:v>
                </c:pt>
                <c:pt idx="72">
                  <c:v>14.441000000000001</c:v>
                </c:pt>
                <c:pt idx="73">
                  <c:v>13.489000000000001</c:v>
                </c:pt>
                <c:pt idx="74">
                  <c:v>12.823</c:v>
                </c:pt>
                <c:pt idx="75">
                  <c:v>13.353999999999999</c:v>
                </c:pt>
                <c:pt idx="76">
                  <c:v>13.548</c:v>
                </c:pt>
                <c:pt idx="77">
                  <c:v>13.768000000000001</c:v>
                </c:pt>
                <c:pt idx="78">
                  <c:v>14.375</c:v>
                </c:pt>
                <c:pt idx="79">
                  <c:v>13.41</c:v>
                </c:pt>
                <c:pt idx="80">
                  <c:v>14.435</c:v>
                </c:pt>
                <c:pt idx="81">
                  <c:v>13.988</c:v>
                </c:pt>
                <c:pt idx="82">
                  <c:v>14.208</c:v>
                </c:pt>
                <c:pt idx="83">
                  <c:v>14.25</c:v>
                </c:pt>
                <c:pt idx="84">
                  <c:v>14.49</c:v>
                </c:pt>
                <c:pt idx="85">
                  <c:v>14.364000000000001</c:v>
                </c:pt>
                <c:pt idx="86">
                  <c:v>14.355</c:v>
                </c:pt>
                <c:pt idx="87">
                  <c:v>14.742000000000001</c:v>
                </c:pt>
                <c:pt idx="88">
                  <c:v>16.812000000000001</c:v>
                </c:pt>
                <c:pt idx="89">
                  <c:v>15.595000000000001</c:v>
                </c:pt>
                <c:pt idx="90">
                  <c:v>16.927</c:v>
                </c:pt>
                <c:pt idx="91">
                  <c:v>16.608000000000001</c:v>
                </c:pt>
                <c:pt idx="92">
                  <c:v>16.015000000000001</c:v>
                </c:pt>
                <c:pt idx="93">
                  <c:v>17.809999999999999</c:v>
                </c:pt>
                <c:pt idx="94">
                  <c:v>16.315999999999999</c:v>
                </c:pt>
                <c:pt idx="95">
                  <c:v>15.792999999999999</c:v>
                </c:pt>
                <c:pt idx="96">
                  <c:v>16.919</c:v>
                </c:pt>
                <c:pt idx="97">
                  <c:v>16.669</c:v>
                </c:pt>
                <c:pt idx="98">
                  <c:v>17.879000000000001</c:v>
                </c:pt>
                <c:pt idx="99">
                  <c:v>18.254000000000001</c:v>
                </c:pt>
                <c:pt idx="100">
                  <c:v>18.224</c:v>
                </c:pt>
                <c:pt idx="101">
                  <c:v>18.155999999999999</c:v>
                </c:pt>
                <c:pt idx="102">
                  <c:v>18.491</c:v>
                </c:pt>
                <c:pt idx="103">
                  <c:v>19.052</c:v>
                </c:pt>
                <c:pt idx="104">
                  <c:v>21.794</c:v>
                </c:pt>
                <c:pt idx="105">
                  <c:v>18.224</c:v>
                </c:pt>
                <c:pt idx="106">
                  <c:v>18.242000000000001</c:v>
                </c:pt>
                <c:pt idx="107">
                  <c:v>20.315999999999999</c:v>
                </c:pt>
                <c:pt idx="108">
                  <c:v>19.102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92-F84C-8960-26592F5DD56A}"/>
            </c:ext>
          </c:extLst>
        </c:ser>
        <c:ser>
          <c:idx val="1"/>
          <c:order val="1"/>
          <c:tx>
            <c:strRef>
              <c:f>Tests!$F$4</c:f>
              <c:strCache>
                <c:ptCount val="1"/>
                <c:pt idx="0">
                  <c:v>Randomised names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forward val="2"/>
            <c:intercept val="0"/>
            <c:dispRSqr val="1"/>
            <c:dispEq val="1"/>
            <c:trendlineLbl>
              <c:layout>
                <c:manualLayout>
                  <c:x val="1.7759860641521658E-2"/>
                  <c:y val="-2.732979595472111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Tests!$D$5:$D$113</c:f>
              <c:numCache>
                <c:formatCode>General</c:formatCode>
                <c:ptCount val="109"/>
                <c:pt idx="0">
                  <c:v>20000</c:v>
                </c:pt>
                <c:pt idx="1">
                  <c:v>30000</c:v>
                </c:pt>
                <c:pt idx="2">
                  <c:v>40000</c:v>
                </c:pt>
                <c:pt idx="3">
                  <c:v>50000</c:v>
                </c:pt>
                <c:pt idx="4">
                  <c:v>60000</c:v>
                </c:pt>
                <c:pt idx="5">
                  <c:v>70000</c:v>
                </c:pt>
                <c:pt idx="6">
                  <c:v>80000</c:v>
                </c:pt>
                <c:pt idx="7">
                  <c:v>90000</c:v>
                </c:pt>
                <c:pt idx="8">
                  <c:v>100000</c:v>
                </c:pt>
                <c:pt idx="9">
                  <c:v>110000</c:v>
                </c:pt>
                <c:pt idx="10">
                  <c:v>120000</c:v>
                </c:pt>
                <c:pt idx="11">
                  <c:v>130000</c:v>
                </c:pt>
                <c:pt idx="12">
                  <c:v>140000</c:v>
                </c:pt>
                <c:pt idx="13">
                  <c:v>150000</c:v>
                </c:pt>
                <c:pt idx="14">
                  <c:v>160000</c:v>
                </c:pt>
                <c:pt idx="15">
                  <c:v>170000</c:v>
                </c:pt>
                <c:pt idx="16">
                  <c:v>180000</c:v>
                </c:pt>
                <c:pt idx="17">
                  <c:v>190000</c:v>
                </c:pt>
                <c:pt idx="18">
                  <c:v>200000</c:v>
                </c:pt>
                <c:pt idx="19">
                  <c:v>210000</c:v>
                </c:pt>
                <c:pt idx="20">
                  <c:v>220000</c:v>
                </c:pt>
                <c:pt idx="21">
                  <c:v>230000</c:v>
                </c:pt>
                <c:pt idx="22">
                  <c:v>240000</c:v>
                </c:pt>
                <c:pt idx="23">
                  <c:v>250000</c:v>
                </c:pt>
                <c:pt idx="24">
                  <c:v>260000</c:v>
                </c:pt>
                <c:pt idx="25">
                  <c:v>270000</c:v>
                </c:pt>
                <c:pt idx="26">
                  <c:v>280000</c:v>
                </c:pt>
                <c:pt idx="27">
                  <c:v>290000</c:v>
                </c:pt>
                <c:pt idx="28">
                  <c:v>300000</c:v>
                </c:pt>
                <c:pt idx="29">
                  <c:v>310000</c:v>
                </c:pt>
                <c:pt idx="30">
                  <c:v>320000</c:v>
                </c:pt>
                <c:pt idx="31">
                  <c:v>330000</c:v>
                </c:pt>
                <c:pt idx="32">
                  <c:v>340000</c:v>
                </c:pt>
                <c:pt idx="33">
                  <c:v>350000</c:v>
                </c:pt>
                <c:pt idx="34">
                  <c:v>360000</c:v>
                </c:pt>
                <c:pt idx="35">
                  <c:v>370000</c:v>
                </c:pt>
                <c:pt idx="36">
                  <c:v>380000</c:v>
                </c:pt>
                <c:pt idx="37">
                  <c:v>390000</c:v>
                </c:pt>
                <c:pt idx="38">
                  <c:v>400000</c:v>
                </c:pt>
                <c:pt idx="39">
                  <c:v>410000</c:v>
                </c:pt>
                <c:pt idx="40">
                  <c:v>420000</c:v>
                </c:pt>
                <c:pt idx="41">
                  <c:v>430000</c:v>
                </c:pt>
                <c:pt idx="42">
                  <c:v>440000</c:v>
                </c:pt>
                <c:pt idx="43">
                  <c:v>450000</c:v>
                </c:pt>
                <c:pt idx="44">
                  <c:v>460000</c:v>
                </c:pt>
                <c:pt idx="45">
                  <c:v>470000</c:v>
                </c:pt>
                <c:pt idx="46">
                  <c:v>480000</c:v>
                </c:pt>
                <c:pt idx="47">
                  <c:v>490000</c:v>
                </c:pt>
                <c:pt idx="48">
                  <c:v>500000</c:v>
                </c:pt>
                <c:pt idx="49">
                  <c:v>510000</c:v>
                </c:pt>
                <c:pt idx="50">
                  <c:v>520000</c:v>
                </c:pt>
                <c:pt idx="51">
                  <c:v>530000</c:v>
                </c:pt>
                <c:pt idx="52">
                  <c:v>540000</c:v>
                </c:pt>
                <c:pt idx="53">
                  <c:v>550000</c:v>
                </c:pt>
                <c:pt idx="54">
                  <c:v>560000</c:v>
                </c:pt>
                <c:pt idx="55">
                  <c:v>570000</c:v>
                </c:pt>
                <c:pt idx="56">
                  <c:v>580000</c:v>
                </c:pt>
                <c:pt idx="57">
                  <c:v>590000</c:v>
                </c:pt>
                <c:pt idx="58">
                  <c:v>600000</c:v>
                </c:pt>
                <c:pt idx="59">
                  <c:v>610000</c:v>
                </c:pt>
                <c:pt idx="60">
                  <c:v>620000</c:v>
                </c:pt>
                <c:pt idx="61">
                  <c:v>630000</c:v>
                </c:pt>
                <c:pt idx="62">
                  <c:v>640000</c:v>
                </c:pt>
                <c:pt idx="63">
                  <c:v>650000</c:v>
                </c:pt>
                <c:pt idx="64">
                  <c:v>660000</c:v>
                </c:pt>
                <c:pt idx="65">
                  <c:v>670000</c:v>
                </c:pt>
                <c:pt idx="66">
                  <c:v>680000</c:v>
                </c:pt>
                <c:pt idx="67">
                  <c:v>690000</c:v>
                </c:pt>
                <c:pt idx="68">
                  <c:v>700000</c:v>
                </c:pt>
                <c:pt idx="69">
                  <c:v>710000</c:v>
                </c:pt>
                <c:pt idx="70">
                  <c:v>720000</c:v>
                </c:pt>
                <c:pt idx="71">
                  <c:v>730000</c:v>
                </c:pt>
                <c:pt idx="72">
                  <c:v>740000</c:v>
                </c:pt>
                <c:pt idx="73">
                  <c:v>750000</c:v>
                </c:pt>
                <c:pt idx="74">
                  <c:v>760000</c:v>
                </c:pt>
                <c:pt idx="75">
                  <c:v>770000</c:v>
                </c:pt>
                <c:pt idx="76">
                  <c:v>780000</c:v>
                </c:pt>
                <c:pt idx="77">
                  <c:v>790000</c:v>
                </c:pt>
                <c:pt idx="78">
                  <c:v>800000</c:v>
                </c:pt>
                <c:pt idx="79">
                  <c:v>810000</c:v>
                </c:pt>
                <c:pt idx="80">
                  <c:v>820000</c:v>
                </c:pt>
                <c:pt idx="81">
                  <c:v>830000</c:v>
                </c:pt>
                <c:pt idx="82">
                  <c:v>840000</c:v>
                </c:pt>
                <c:pt idx="83">
                  <c:v>850000</c:v>
                </c:pt>
                <c:pt idx="84">
                  <c:v>860000</c:v>
                </c:pt>
                <c:pt idx="85">
                  <c:v>870000</c:v>
                </c:pt>
                <c:pt idx="86">
                  <c:v>880000</c:v>
                </c:pt>
                <c:pt idx="87">
                  <c:v>890000</c:v>
                </c:pt>
                <c:pt idx="88">
                  <c:v>900000</c:v>
                </c:pt>
                <c:pt idx="89">
                  <c:v>910000</c:v>
                </c:pt>
                <c:pt idx="90">
                  <c:v>920000</c:v>
                </c:pt>
                <c:pt idx="91">
                  <c:v>930000</c:v>
                </c:pt>
                <c:pt idx="92">
                  <c:v>940000</c:v>
                </c:pt>
                <c:pt idx="93">
                  <c:v>950000</c:v>
                </c:pt>
                <c:pt idx="94">
                  <c:v>960000</c:v>
                </c:pt>
                <c:pt idx="95">
                  <c:v>970000</c:v>
                </c:pt>
                <c:pt idx="96">
                  <c:v>980000</c:v>
                </c:pt>
                <c:pt idx="97">
                  <c:v>990000</c:v>
                </c:pt>
                <c:pt idx="98">
                  <c:v>1000000</c:v>
                </c:pt>
                <c:pt idx="99">
                  <c:v>1010000</c:v>
                </c:pt>
                <c:pt idx="100">
                  <c:v>1020000</c:v>
                </c:pt>
                <c:pt idx="101">
                  <c:v>1030000</c:v>
                </c:pt>
                <c:pt idx="102">
                  <c:v>1040000</c:v>
                </c:pt>
                <c:pt idx="103">
                  <c:v>1050000</c:v>
                </c:pt>
                <c:pt idx="104">
                  <c:v>1060000</c:v>
                </c:pt>
                <c:pt idx="105">
                  <c:v>1070000</c:v>
                </c:pt>
                <c:pt idx="106">
                  <c:v>1080000</c:v>
                </c:pt>
                <c:pt idx="107">
                  <c:v>1090000</c:v>
                </c:pt>
                <c:pt idx="108">
                  <c:v>1100000</c:v>
                </c:pt>
              </c:numCache>
            </c:numRef>
          </c:xVal>
          <c:yVal>
            <c:numRef>
              <c:f>Tests!$F$5:$F$113</c:f>
              <c:numCache>
                <c:formatCode>General</c:formatCode>
                <c:ptCount val="109"/>
                <c:pt idx="0">
                  <c:v>0.505</c:v>
                </c:pt>
                <c:pt idx="1">
                  <c:v>0.79</c:v>
                </c:pt>
                <c:pt idx="2">
                  <c:v>1.3120000000000001</c:v>
                </c:pt>
                <c:pt idx="3">
                  <c:v>1.4570000000000001</c:v>
                </c:pt>
                <c:pt idx="4">
                  <c:v>1.7529999999999999</c:v>
                </c:pt>
                <c:pt idx="5">
                  <c:v>2.4119999999999999</c:v>
                </c:pt>
                <c:pt idx="6">
                  <c:v>3.5339999999999998</c:v>
                </c:pt>
                <c:pt idx="7">
                  <c:v>4.8319999999999999</c:v>
                </c:pt>
                <c:pt idx="8">
                  <c:v>5.0670000000000002</c:v>
                </c:pt>
                <c:pt idx="9">
                  <c:v>5.4630000000000001</c:v>
                </c:pt>
                <c:pt idx="10">
                  <c:v>5.0419999999999998</c:v>
                </c:pt>
                <c:pt idx="11">
                  <c:v>7.11</c:v>
                </c:pt>
                <c:pt idx="12">
                  <c:v>8.5709999999999997</c:v>
                </c:pt>
                <c:pt idx="13">
                  <c:v>9.5530000000000008</c:v>
                </c:pt>
                <c:pt idx="14">
                  <c:v>9.8940000000000001</c:v>
                </c:pt>
                <c:pt idx="15">
                  <c:v>11.404</c:v>
                </c:pt>
                <c:pt idx="16">
                  <c:v>13.25</c:v>
                </c:pt>
                <c:pt idx="17">
                  <c:v>13.239000000000001</c:v>
                </c:pt>
                <c:pt idx="18">
                  <c:v>15.438000000000001</c:v>
                </c:pt>
                <c:pt idx="19">
                  <c:v>17.463999999999999</c:v>
                </c:pt>
                <c:pt idx="20">
                  <c:v>15.997999999999999</c:v>
                </c:pt>
                <c:pt idx="21">
                  <c:v>19.175000000000001</c:v>
                </c:pt>
                <c:pt idx="22">
                  <c:v>19.201000000000001</c:v>
                </c:pt>
                <c:pt idx="23">
                  <c:v>21.911000000000001</c:v>
                </c:pt>
                <c:pt idx="24">
                  <c:v>21.452999999999999</c:v>
                </c:pt>
                <c:pt idx="25">
                  <c:v>22.058</c:v>
                </c:pt>
                <c:pt idx="26">
                  <c:v>25.602</c:v>
                </c:pt>
                <c:pt idx="27">
                  <c:v>23.670999999999999</c:v>
                </c:pt>
                <c:pt idx="28">
                  <c:v>26.507000000000001</c:v>
                </c:pt>
                <c:pt idx="29">
                  <c:v>28.305</c:v>
                </c:pt>
                <c:pt idx="30">
                  <c:v>28.292000000000002</c:v>
                </c:pt>
                <c:pt idx="31">
                  <c:v>31.047999999999998</c:v>
                </c:pt>
                <c:pt idx="32">
                  <c:v>31.952000000000002</c:v>
                </c:pt>
                <c:pt idx="33">
                  <c:v>35.473999999999997</c:v>
                </c:pt>
                <c:pt idx="34">
                  <c:v>30.707999999999998</c:v>
                </c:pt>
                <c:pt idx="35">
                  <c:v>32.713999999999999</c:v>
                </c:pt>
                <c:pt idx="36">
                  <c:v>35.968000000000004</c:v>
                </c:pt>
                <c:pt idx="37">
                  <c:v>34.564999999999998</c:v>
                </c:pt>
                <c:pt idx="38">
                  <c:v>45.350999999999999</c:v>
                </c:pt>
                <c:pt idx="39">
                  <c:v>52.777000000000001</c:v>
                </c:pt>
                <c:pt idx="40">
                  <c:v>45.795999999999999</c:v>
                </c:pt>
                <c:pt idx="41">
                  <c:v>47.552</c:v>
                </c:pt>
                <c:pt idx="42">
                  <c:v>42.177</c:v>
                </c:pt>
                <c:pt idx="43">
                  <c:v>43.81</c:v>
                </c:pt>
                <c:pt idx="44">
                  <c:v>47.96</c:v>
                </c:pt>
                <c:pt idx="45">
                  <c:v>48.295999999999999</c:v>
                </c:pt>
                <c:pt idx="46">
                  <c:v>48.783999999999999</c:v>
                </c:pt>
                <c:pt idx="47">
                  <c:v>45.929000000000002</c:v>
                </c:pt>
                <c:pt idx="48">
                  <c:v>46.219000000000001</c:v>
                </c:pt>
                <c:pt idx="49">
                  <c:v>47.185000000000002</c:v>
                </c:pt>
                <c:pt idx="50">
                  <c:v>51.808999999999997</c:v>
                </c:pt>
                <c:pt idx="51">
                  <c:v>50.529000000000003</c:v>
                </c:pt>
                <c:pt idx="52">
                  <c:v>51.225999999999999</c:v>
                </c:pt>
                <c:pt idx="53">
                  <c:v>51.945</c:v>
                </c:pt>
                <c:pt idx="54">
                  <c:v>54.167999999999999</c:v>
                </c:pt>
                <c:pt idx="55">
                  <c:v>56.353999999999999</c:v>
                </c:pt>
                <c:pt idx="56">
                  <c:v>57.24</c:v>
                </c:pt>
                <c:pt idx="57">
                  <c:v>58.326999999999998</c:v>
                </c:pt>
                <c:pt idx="58">
                  <c:v>59.002000000000002</c:v>
                </c:pt>
                <c:pt idx="59">
                  <c:v>59.250999999999998</c:v>
                </c:pt>
                <c:pt idx="60">
                  <c:v>62.698</c:v>
                </c:pt>
                <c:pt idx="61">
                  <c:v>62.905999999999999</c:v>
                </c:pt>
                <c:pt idx="62">
                  <c:v>61.875</c:v>
                </c:pt>
                <c:pt idx="63">
                  <c:v>62.924999999999997</c:v>
                </c:pt>
                <c:pt idx="64">
                  <c:v>65.984999999999999</c:v>
                </c:pt>
                <c:pt idx="65">
                  <c:v>69.311999999999998</c:v>
                </c:pt>
                <c:pt idx="66">
                  <c:v>79.838999999999999</c:v>
                </c:pt>
                <c:pt idx="67">
                  <c:v>79.638999999999996</c:v>
                </c:pt>
                <c:pt idx="68">
                  <c:v>78.622</c:v>
                </c:pt>
                <c:pt idx="69">
                  <c:v>75.123000000000005</c:v>
                </c:pt>
                <c:pt idx="70">
                  <c:v>80.188999999999993</c:v>
                </c:pt>
                <c:pt idx="71">
                  <c:v>83.39</c:v>
                </c:pt>
                <c:pt idx="72">
                  <c:v>79.599999999999994</c:v>
                </c:pt>
                <c:pt idx="73">
                  <c:v>79.626999999999995</c:v>
                </c:pt>
                <c:pt idx="74">
                  <c:v>82.882000000000005</c:v>
                </c:pt>
                <c:pt idx="75">
                  <c:v>83.480999999999995</c:v>
                </c:pt>
                <c:pt idx="76">
                  <c:v>88.876000000000005</c:v>
                </c:pt>
                <c:pt idx="77">
                  <c:v>89.971999999999994</c:v>
                </c:pt>
                <c:pt idx="78">
                  <c:v>86.917000000000002</c:v>
                </c:pt>
                <c:pt idx="79">
                  <c:v>88.96</c:v>
                </c:pt>
                <c:pt idx="80">
                  <c:v>89.194999999999993</c:v>
                </c:pt>
                <c:pt idx="81">
                  <c:v>91.721999999999994</c:v>
                </c:pt>
                <c:pt idx="82">
                  <c:v>94.537999999999997</c:v>
                </c:pt>
                <c:pt idx="83">
                  <c:v>93.927000000000007</c:v>
                </c:pt>
                <c:pt idx="84">
                  <c:v>101.91</c:v>
                </c:pt>
                <c:pt idx="85">
                  <c:v>92.358999999999995</c:v>
                </c:pt>
                <c:pt idx="86">
                  <c:v>96.76</c:v>
                </c:pt>
                <c:pt idx="87">
                  <c:v>99.396000000000001</c:v>
                </c:pt>
                <c:pt idx="88">
                  <c:v>104.32299999999999</c:v>
                </c:pt>
                <c:pt idx="89">
                  <c:v>108.485</c:v>
                </c:pt>
                <c:pt idx="90">
                  <c:v>104.758</c:v>
                </c:pt>
                <c:pt idx="91">
                  <c:v>104.905</c:v>
                </c:pt>
                <c:pt idx="92">
                  <c:v>107.372</c:v>
                </c:pt>
                <c:pt idx="93">
                  <c:v>106.254</c:v>
                </c:pt>
                <c:pt idx="94">
                  <c:v>113.524</c:v>
                </c:pt>
                <c:pt idx="95">
                  <c:v>113.22799999999999</c:v>
                </c:pt>
                <c:pt idx="96">
                  <c:v>112.53700000000001</c:v>
                </c:pt>
                <c:pt idx="97">
                  <c:v>113.16800000000001</c:v>
                </c:pt>
                <c:pt idx="98">
                  <c:v>123.595</c:v>
                </c:pt>
                <c:pt idx="99">
                  <c:v>114.294</c:v>
                </c:pt>
                <c:pt idx="100">
                  <c:v>115.491</c:v>
                </c:pt>
                <c:pt idx="101">
                  <c:v>117.40300000000001</c:v>
                </c:pt>
                <c:pt idx="102">
                  <c:v>115.506</c:v>
                </c:pt>
                <c:pt idx="103">
                  <c:v>116.446</c:v>
                </c:pt>
                <c:pt idx="104">
                  <c:v>114.158</c:v>
                </c:pt>
                <c:pt idx="105">
                  <c:v>120.879</c:v>
                </c:pt>
                <c:pt idx="106">
                  <c:v>164.95400000000001</c:v>
                </c:pt>
                <c:pt idx="107">
                  <c:v>164.42500000000001</c:v>
                </c:pt>
                <c:pt idx="108">
                  <c:v>175.078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92-F84C-8960-26592F5DD56A}"/>
            </c:ext>
          </c:extLst>
        </c:ser>
        <c:ser>
          <c:idx val="2"/>
          <c:order val="2"/>
          <c:tx>
            <c:strRef>
              <c:f>Tests!$Q$4</c:f>
              <c:strCache>
                <c:ptCount val="1"/>
                <c:pt idx="0">
                  <c:v>O(n)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Tests!$P$5:$P$113</c:f>
              <c:numCache>
                <c:formatCode>General</c:formatCode>
                <c:ptCount val="109"/>
                <c:pt idx="0">
                  <c:v>20000</c:v>
                </c:pt>
                <c:pt idx="1">
                  <c:v>30000</c:v>
                </c:pt>
                <c:pt idx="2">
                  <c:v>40000</c:v>
                </c:pt>
                <c:pt idx="3">
                  <c:v>50000</c:v>
                </c:pt>
                <c:pt idx="4">
                  <c:v>60000</c:v>
                </c:pt>
                <c:pt idx="5">
                  <c:v>70000</c:v>
                </c:pt>
                <c:pt idx="6">
                  <c:v>80000</c:v>
                </c:pt>
                <c:pt idx="7">
                  <c:v>90000</c:v>
                </c:pt>
                <c:pt idx="8">
                  <c:v>100000</c:v>
                </c:pt>
                <c:pt idx="9">
                  <c:v>110000</c:v>
                </c:pt>
                <c:pt idx="10">
                  <c:v>120000</c:v>
                </c:pt>
                <c:pt idx="11">
                  <c:v>130000</c:v>
                </c:pt>
                <c:pt idx="12">
                  <c:v>140000</c:v>
                </c:pt>
                <c:pt idx="13">
                  <c:v>150000</c:v>
                </c:pt>
                <c:pt idx="14">
                  <c:v>160000</c:v>
                </c:pt>
                <c:pt idx="15">
                  <c:v>170000</c:v>
                </c:pt>
                <c:pt idx="16">
                  <c:v>180000</c:v>
                </c:pt>
                <c:pt idx="17">
                  <c:v>190000</c:v>
                </c:pt>
                <c:pt idx="18">
                  <c:v>200000</c:v>
                </c:pt>
                <c:pt idx="19">
                  <c:v>210000</c:v>
                </c:pt>
                <c:pt idx="20">
                  <c:v>220000</c:v>
                </c:pt>
                <c:pt idx="21">
                  <c:v>230000</c:v>
                </c:pt>
                <c:pt idx="22">
                  <c:v>240000</c:v>
                </c:pt>
                <c:pt idx="23">
                  <c:v>250000</c:v>
                </c:pt>
                <c:pt idx="24">
                  <c:v>260000</c:v>
                </c:pt>
                <c:pt idx="25">
                  <c:v>270000</c:v>
                </c:pt>
                <c:pt idx="26">
                  <c:v>280000</c:v>
                </c:pt>
                <c:pt idx="27">
                  <c:v>290000</c:v>
                </c:pt>
                <c:pt idx="28">
                  <c:v>300000</c:v>
                </c:pt>
                <c:pt idx="29">
                  <c:v>310000</c:v>
                </c:pt>
                <c:pt idx="30">
                  <c:v>320000</c:v>
                </c:pt>
                <c:pt idx="31">
                  <c:v>330000</c:v>
                </c:pt>
                <c:pt idx="32">
                  <c:v>340000</c:v>
                </c:pt>
                <c:pt idx="33">
                  <c:v>350000</c:v>
                </c:pt>
                <c:pt idx="34">
                  <c:v>360000</c:v>
                </c:pt>
                <c:pt idx="35">
                  <c:v>370000</c:v>
                </c:pt>
                <c:pt idx="36">
                  <c:v>380000</c:v>
                </c:pt>
                <c:pt idx="37">
                  <c:v>390000</c:v>
                </c:pt>
                <c:pt idx="38">
                  <c:v>400000</c:v>
                </c:pt>
                <c:pt idx="39">
                  <c:v>410000</c:v>
                </c:pt>
                <c:pt idx="40">
                  <c:v>420000</c:v>
                </c:pt>
                <c:pt idx="41">
                  <c:v>430000</c:v>
                </c:pt>
                <c:pt idx="42">
                  <c:v>440000</c:v>
                </c:pt>
                <c:pt idx="43">
                  <c:v>450000</c:v>
                </c:pt>
                <c:pt idx="44">
                  <c:v>460000</c:v>
                </c:pt>
                <c:pt idx="45">
                  <c:v>470000</c:v>
                </c:pt>
                <c:pt idx="46">
                  <c:v>480000</c:v>
                </c:pt>
                <c:pt idx="47">
                  <c:v>490000</c:v>
                </c:pt>
                <c:pt idx="48">
                  <c:v>500000</c:v>
                </c:pt>
                <c:pt idx="49">
                  <c:v>510000</c:v>
                </c:pt>
                <c:pt idx="50">
                  <c:v>520000</c:v>
                </c:pt>
                <c:pt idx="51">
                  <c:v>530000</c:v>
                </c:pt>
                <c:pt idx="52">
                  <c:v>540000</c:v>
                </c:pt>
                <c:pt idx="53">
                  <c:v>550000</c:v>
                </c:pt>
                <c:pt idx="54">
                  <c:v>560000</c:v>
                </c:pt>
                <c:pt idx="55">
                  <c:v>570000</c:v>
                </c:pt>
                <c:pt idx="56">
                  <c:v>580000</c:v>
                </c:pt>
                <c:pt idx="57">
                  <c:v>590000</c:v>
                </c:pt>
                <c:pt idx="58">
                  <c:v>600000</c:v>
                </c:pt>
                <c:pt idx="59">
                  <c:v>610000</c:v>
                </c:pt>
                <c:pt idx="60">
                  <c:v>620000</c:v>
                </c:pt>
                <c:pt idx="61">
                  <c:v>630000</c:v>
                </c:pt>
                <c:pt idx="62">
                  <c:v>640000</c:v>
                </c:pt>
                <c:pt idx="63">
                  <c:v>650000</c:v>
                </c:pt>
                <c:pt idx="64">
                  <c:v>660000</c:v>
                </c:pt>
                <c:pt idx="65">
                  <c:v>670000</c:v>
                </c:pt>
                <c:pt idx="66">
                  <c:v>680000</c:v>
                </c:pt>
                <c:pt idx="67">
                  <c:v>690000</c:v>
                </c:pt>
                <c:pt idx="68">
                  <c:v>700000</c:v>
                </c:pt>
                <c:pt idx="69">
                  <c:v>710000</c:v>
                </c:pt>
                <c:pt idx="70">
                  <c:v>720000</c:v>
                </c:pt>
                <c:pt idx="71">
                  <c:v>730000</c:v>
                </c:pt>
                <c:pt idx="72">
                  <c:v>740000</c:v>
                </c:pt>
                <c:pt idx="73">
                  <c:v>750000</c:v>
                </c:pt>
                <c:pt idx="74">
                  <c:v>760000</c:v>
                </c:pt>
                <c:pt idx="75">
                  <c:v>770000</c:v>
                </c:pt>
                <c:pt idx="76">
                  <c:v>780000</c:v>
                </c:pt>
                <c:pt idx="77">
                  <c:v>790000</c:v>
                </c:pt>
                <c:pt idx="78">
                  <c:v>800000</c:v>
                </c:pt>
                <c:pt idx="79">
                  <c:v>810000</c:v>
                </c:pt>
                <c:pt idx="80">
                  <c:v>820000</c:v>
                </c:pt>
                <c:pt idx="81">
                  <c:v>830000</c:v>
                </c:pt>
                <c:pt idx="82">
                  <c:v>840000</c:v>
                </c:pt>
                <c:pt idx="83">
                  <c:v>850000</c:v>
                </c:pt>
                <c:pt idx="84">
                  <c:v>860000</c:v>
                </c:pt>
                <c:pt idx="85">
                  <c:v>870000</c:v>
                </c:pt>
                <c:pt idx="86">
                  <c:v>880000</c:v>
                </c:pt>
                <c:pt idx="87">
                  <c:v>890000</c:v>
                </c:pt>
                <c:pt idx="88">
                  <c:v>900000</c:v>
                </c:pt>
                <c:pt idx="89">
                  <c:v>910000</c:v>
                </c:pt>
                <c:pt idx="90">
                  <c:v>920000</c:v>
                </c:pt>
                <c:pt idx="91">
                  <c:v>930000</c:v>
                </c:pt>
                <c:pt idx="92">
                  <c:v>940000</c:v>
                </c:pt>
                <c:pt idx="93">
                  <c:v>950000</c:v>
                </c:pt>
                <c:pt idx="94">
                  <c:v>960000</c:v>
                </c:pt>
                <c:pt idx="95">
                  <c:v>970000</c:v>
                </c:pt>
                <c:pt idx="96">
                  <c:v>980000</c:v>
                </c:pt>
                <c:pt idx="97">
                  <c:v>990000</c:v>
                </c:pt>
                <c:pt idx="98">
                  <c:v>1000000</c:v>
                </c:pt>
                <c:pt idx="99">
                  <c:v>1010000</c:v>
                </c:pt>
                <c:pt idx="100">
                  <c:v>1020000</c:v>
                </c:pt>
                <c:pt idx="101">
                  <c:v>1030000</c:v>
                </c:pt>
                <c:pt idx="102">
                  <c:v>1040000</c:v>
                </c:pt>
                <c:pt idx="103">
                  <c:v>1050000</c:v>
                </c:pt>
                <c:pt idx="104">
                  <c:v>1060000</c:v>
                </c:pt>
                <c:pt idx="105">
                  <c:v>1070000</c:v>
                </c:pt>
                <c:pt idx="106">
                  <c:v>1080000</c:v>
                </c:pt>
                <c:pt idx="107">
                  <c:v>1090000</c:v>
                </c:pt>
                <c:pt idx="108">
                  <c:v>1100000</c:v>
                </c:pt>
              </c:numCache>
            </c:numRef>
          </c:xVal>
          <c:yVal>
            <c:numRef>
              <c:f>Tests!$Q$5:$Q$113</c:f>
              <c:numCache>
                <c:formatCode>General</c:formatCode>
                <c:ptCount val="10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192-F84C-8960-26592F5DD56A}"/>
            </c:ext>
          </c:extLst>
        </c:ser>
        <c:ser>
          <c:idx val="3"/>
          <c:order val="3"/>
          <c:tx>
            <c:strRef>
              <c:f>Tests!$R$4</c:f>
              <c:strCache>
                <c:ptCount val="1"/>
                <c:pt idx="0">
                  <c:v>O(n^2)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Tests!$P$5:$P$113</c:f>
              <c:numCache>
                <c:formatCode>General</c:formatCode>
                <c:ptCount val="109"/>
                <c:pt idx="0">
                  <c:v>20000</c:v>
                </c:pt>
                <c:pt idx="1">
                  <c:v>30000</c:v>
                </c:pt>
                <c:pt idx="2">
                  <c:v>40000</c:v>
                </c:pt>
                <c:pt idx="3">
                  <c:v>50000</c:v>
                </c:pt>
                <c:pt idx="4">
                  <c:v>60000</c:v>
                </c:pt>
                <c:pt idx="5">
                  <c:v>70000</c:v>
                </c:pt>
                <c:pt idx="6">
                  <c:v>80000</c:v>
                </c:pt>
                <c:pt idx="7">
                  <c:v>90000</c:v>
                </c:pt>
                <c:pt idx="8">
                  <c:v>100000</c:v>
                </c:pt>
                <c:pt idx="9">
                  <c:v>110000</c:v>
                </c:pt>
                <c:pt idx="10">
                  <c:v>120000</c:v>
                </c:pt>
                <c:pt idx="11">
                  <c:v>130000</c:v>
                </c:pt>
                <c:pt idx="12">
                  <c:v>140000</c:v>
                </c:pt>
                <c:pt idx="13">
                  <c:v>150000</c:v>
                </c:pt>
                <c:pt idx="14">
                  <c:v>160000</c:v>
                </c:pt>
                <c:pt idx="15">
                  <c:v>170000</c:v>
                </c:pt>
                <c:pt idx="16">
                  <c:v>180000</c:v>
                </c:pt>
                <c:pt idx="17">
                  <c:v>190000</c:v>
                </c:pt>
                <c:pt idx="18">
                  <c:v>200000</c:v>
                </c:pt>
                <c:pt idx="19">
                  <c:v>210000</c:v>
                </c:pt>
                <c:pt idx="20">
                  <c:v>220000</c:v>
                </c:pt>
                <c:pt idx="21">
                  <c:v>230000</c:v>
                </c:pt>
                <c:pt idx="22">
                  <c:v>240000</c:v>
                </c:pt>
                <c:pt idx="23">
                  <c:v>250000</c:v>
                </c:pt>
                <c:pt idx="24">
                  <c:v>260000</c:v>
                </c:pt>
                <c:pt idx="25">
                  <c:v>270000</c:v>
                </c:pt>
                <c:pt idx="26">
                  <c:v>280000</c:v>
                </c:pt>
                <c:pt idx="27">
                  <c:v>290000</c:v>
                </c:pt>
                <c:pt idx="28">
                  <c:v>300000</c:v>
                </c:pt>
                <c:pt idx="29">
                  <c:v>310000</c:v>
                </c:pt>
                <c:pt idx="30">
                  <c:v>320000</c:v>
                </c:pt>
                <c:pt idx="31">
                  <c:v>330000</c:v>
                </c:pt>
                <c:pt idx="32">
                  <c:v>340000</c:v>
                </c:pt>
                <c:pt idx="33">
                  <c:v>350000</c:v>
                </c:pt>
                <c:pt idx="34">
                  <c:v>360000</c:v>
                </c:pt>
                <c:pt idx="35">
                  <c:v>370000</c:v>
                </c:pt>
                <c:pt idx="36">
                  <c:v>380000</c:v>
                </c:pt>
                <c:pt idx="37">
                  <c:v>390000</c:v>
                </c:pt>
                <c:pt idx="38">
                  <c:v>400000</c:v>
                </c:pt>
                <c:pt idx="39">
                  <c:v>410000</c:v>
                </c:pt>
                <c:pt idx="40">
                  <c:v>420000</c:v>
                </c:pt>
                <c:pt idx="41">
                  <c:v>430000</c:v>
                </c:pt>
                <c:pt idx="42">
                  <c:v>440000</c:v>
                </c:pt>
                <c:pt idx="43">
                  <c:v>450000</c:v>
                </c:pt>
                <c:pt idx="44">
                  <c:v>460000</c:v>
                </c:pt>
                <c:pt idx="45">
                  <c:v>470000</c:v>
                </c:pt>
                <c:pt idx="46">
                  <c:v>480000</c:v>
                </c:pt>
                <c:pt idx="47">
                  <c:v>490000</c:v>
                </c:pt>
                <c:pt idx="48">
                  <c:v>500000</c:v>
                </c:pt>
                <c:pt idx="49">
                  <c:v>510000</c:v>
                </c:pt>
                <c:pt idx="50">
                  <c:v>520000</c:v>
                </c:pt>
                <c:pt idx="51">
                  <c:v>530000</c:v>
                </c:pt>
                <c:pt idx="52">
                  <c:v>540000</c:v>
                </c:pt>
                <c:pt idx="53">
                  <c:v>550000</c:v>
                </c:pt>
                <c:pt idx="54">
                  <c:v>560000</c:v>
                </c:pt>
                <c:pt idx="55">
                  <c:v>570000</c:v>
                </c:pt>
                <c:pt idx="56">
                  <c:v>580000</c:v>
                </c:pt>
                <c:pt idx="57">
                  <c:v>590000</c:v>
                </c:pt>
                <c:pt idx="58">
                  <c:v>600000</c:v>
                </c:pt>
                <c:pt idx="59">
                  <c:v>610000</c:v>
                </c:pt>
                <c:pt idx="60">
                  <c:v>620000</c:v>
                </c:pt>
                <c:pt idx="61">
                  <c:v>630000</c:v>
                </c:pt>
                <c:pt idx="62">
                  <c:v>640000</c:v>
                </c:pt>
                <c:pt idx="63">
                  <c:v>650000</c:v>
                </c:pt>
                <c:pt idx="64">
                  <c:v>660000</c:v>
                </c:pt>
                <c:pt idx="65">
                  <c:v>670000</c:v>
                </c:pt>
                <c:pt idx="66">
                  <c:v>680000</c:v>
                </c:pt>
                <c:pt idx="67">
                  <c:v>690000</c:v>
                </c:pt>
                <c:pt idx="68">
                  <c:v>700000</c:v>
                </c:pt>
                <c:pt idx="69">
                  <c:v>710000</c:v>
                </c:pt>
                <c:pt idx="70">
                  <c:v>720000</c:v>
                </c:pt>
                <c:pt idx="71">
                  <c:v>730000</c:v>
                </c:pt>
                <c:pt idx="72">
                  <c:v>740000</c:v>
                </c:pt>
                <c:pt idx="73">
                  <c:v>750000</c:v>
                </c:pt>
                <c:pt idx="74">
                  <c:v>760000</c:v>
                </c:pt>
                <c:pt idx="75">
                  <c:v>770000</c:v>
                </c:pt>
                <c:pt idx="76">
                  <c:v>780000</c:v>
                </c:pt>
                <c:pt idx="77">
                  <c:v>790000</c:v>
                </c:pt>
                <c:pt idx="78">
                  <c:v>800000</c:v>
                </c:pt>
                <c:pt idx="79">
                  <c:v>810000</c:v>
                </c:pt>
                <c:pt idx="80">
                  <c:v>820000</c:v>
                </c:pt>
                <c:pt idx="81">
                  <c:v>830000</c:v>
                </c:pt>
                <c:pt idx="82">
                  <c:v>840000</c:v>
                </c:pt>
                <c:pt idx="83">
                  <c:v>850000</c:v>
                </c:pt>
                <c:pt idx="84">
                  <c:v>860000</c:v>
                </c:pt>
                <c:pt idx="85">
                  <c:v>870000</c:v>
                </c:pt>
                <c:pt idx="86">
                  <c:v>880000</c:v>
                </c:pt>
                <c:pt idx="87">
                  <c:v>890000</c:v>
                </c:pt>
                <c:pt idx="88">
                  <c:v>900000</c:v>
                </c:pt>
                <c:pt idx="89">
                  <c:v>910000</c:v>
                </c:pt>
                <c:pt idx="90">
                  <c:v>920000</c:v>
                </c:pt>
                <c:pt idx="91">
                  <c:v>930000</c:v>
                </c:pt>
                <c:pt idx="92">
                  <c:v>940000</c:v>
                </c:pt>
                <c:pt idx="93">
                  <c:v>950000</c:v>
                </c:pt>
                <c:pt idx="94">
                  <c:v>960000</c:v>
                </c:pt>
                <c:pt idx="95">
                  <c:v>970000</c:v>
                </c:pt>
                <c:pt idx="96">
                  <c:v>980000</c:v>
                </c:pt>
                <c:pt idx="97">
                  <c:v>990000</c:v>
                </c:pt>
                <c:pt idx="98">
                  <c:v>1000000</c:v>
                </c:pt>
                <c:pt idx="99">
                  <c:v>1010000</c:v>
                </c:pt>
                <c:pt idx="100">
                  <c:v>1020000</c:v>
                </c:pt>
                <c:pt idx="101">
                  <c:v>1030000</c:v>
                </c:pt>
                <c:pt idx="102">
                  <c:v>1040000</c:v>
                </c:pt>
                <c:pt idx="103">
                  <c:v>1050000</c:v>
                </c:pt>
                <c:pt idx="104">
                  <c:v>1060000</c:v>
                </c:pt>
                <c:pt idx="105">
                  <c:v>1070000</c:v>
                </c:pt>
                <c:pt idx="106">
                  <c:v>1080000</c:v>
                </c:pt>
                <c:pt idx="107">
                  <c:v>1090000</c:v>
                </c:pt>
                <c:pt idx="108">
                  <c:v>1100000</c:v>
                </c:pt>
              </c:numCache>
            </c:numRef>
          </c:xVal>
          <c:yVal>
            <c:numRef>
              <c:f>Tests!$R$5:$R$113</c:f>
              <c:numCache>
                <c:formatCode>General</c:formatCode>
                <c:ptCount val="109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100</c:v>
                </c:pt>
                <c:pt idx="9">
                  <c:v>121</c:v>
                </c:pt>
                <c:pt idx="10">
                  <c:v>144</c:v>
                </c:pt>
                <c:pt idx="11">
                  <c:v>169</c:v>
                </c:pt>
                <c:pt idx="12">
                  <c:v>196</c:v>
                </c:pt>
                <c:pt idx="13">
                  <c:v>225</c:v>
                </c:pt>
                <c:pt idx="14">
                  <c:v>256</c:v>
                </c:pt>
                <c:pt idx="15">
                  <c:v>289</c:v>
                </c:pt>
                <c:pt idx="16">
                  <c:v>324</c:v>
                </c:pt>
                <c:pt idx="17">
                  <c:v>361</c:v>
                </c:pt>
                <c:pt idx="18">
                  <c:v>400</c:v>
                </c:pt>
                <c:pt idx="19">
                  <c:v>441</c:v>
                </c:pt>
                <c:pt idx="20">
                  <c:v>484</c:v>
                </c:pt>
                <c:pt idx="21">
                  <c:v>529</c:v>
                </c:pt>
                <c:pt idx="22">
                  <c:v>576</c:v>
                </c:pt>
                <c:pt idx="23">
                  <c:v>625</c:v>
                </c:pt>
                <c:pt idx="24">
                  <c:v>676</c:v>
                </c:pt>
                <c:pt idx="25">
                  <c:v>729</c:v>
                </c:pt>
                <c:pt idx="26">
                  <c:v>784</c:v>
                </c:pt>
                <c:pt idx="27">
                  <c:v>841</c:v>
                </c:pt>
                <c:pt idx="28">
                  <c:v>900</c:v>
                </c:pt>
                <c:pt idx="29">
                  <c:v>961</c:v>
                </c:pt>
                <c:pt idx="30">
                  <c:v>1024</c:v>
                </c:pt>
                <c:pt idx="31">
                  <c:v>1089</c:v>
                </c:pt>
                <c:pt idx="32">
                  <c:v>1156</c:v>
                </c:pt>
                <c:pt idx="33">
                  <c:v>1225</c:v>
                </c:pt>
                <c:pt idx="34">
                  <c:v>1296</c:v>
                </c:pt>
                <c:pt idx="35">
                  <c:v>1369</c:v>
                </c:pt>
                <c:pt idx="36">
                  <c:v>1444</c:v>
                </c:pt>
                <c:pt idx="37">
                  <c:v>1521</c:v>
                </c:pt>
                <c:pt idx="38">
                  <c:v>1600</c:v>
                </c:pt>
                <c:pt idx="39">
                  <c:v>1681</c:v>
                </c:pt>
                <c:pt idx="40">
                  <c:v>1764</c:v>
                </c:pt>
                <c:pt idx="41">
                  <c:v>1849</c:v>
                </c:pt>
                <c:pt idx="42">
                  <c:v>1936</c:v>
                </c:pt>
                <c:pt idx="43">
                  <c:v>2025</c:v>
                </c:pt>
                <c:pt idx="44">
                  <c:v>2116</c:v>
                </c:pt>
                <c:pt idx="45">
                  <c:v>2209</c:v>
                </c:pt>
                <c:pt idx="46">
                  <c:v>2304</c:v>
                </c:pt>
                <c:pt idx="47">
                  <c:v>2401</c:v>
                </c:pt>
                <c:pt idx="48">
                  <c:v>2500</c:v>
                </c:pt>
                <c:pt idx="49">
                  <c:v>2601</c:v>
                </c:pt>
                <c:pt idx="50">
                  <c:v>2704</c:v>
                </c:pt>
                <c:pt idx="51">
                  <c:v>2809</c:v>
                </c:pt>
                <c:pt idx="52">
                  <c:v>2916</c:v>
                </c:pt>
                <c:pt idx="53">
                  <c:v>3025</c:v>
                </c:pt>
                <c:pt idx="54">
                  <c:v>3136</c:v>
                </c:pt>
                <c:pt idx="55">
                  <c:v>3249</c:v>
                </c:pt>
                <c:pt idx="56">
                  <c:v>3364</c:v>
                </c:pt>
                <c:pt idx="57">
                  <c:v>3481</c:v>
                </c:pt>
                <c:pt idx="58">
                  <c:v>3600</c:v>
                </c:pt>
                <c:pt idx="59">
                  <c:v>3721</c:v>
                </c:pt>
                <c:pt idx="60">
                  <c:v>3844</c:v>
                </c:pt>
                <c:pt idx="61">
                  <c:v>3969</c:v>
                </c:pt>
                <c:pt idx="62">
                  <c:v>4096</c:v>
                </c:pt>
                <c:pt idx="63">
                  <c:v>4225</c:v>
                </c:pt>
                <c:pt idx="64">
                  <c:v>4356</c:v>
                </c:pt>
                <c:pt idx="65">
                  <c:v>4489</c:v>
                </c:pt>
                <c:pt idx="66">
                  <c:v>4624</c:v>
                </c:pt>
                <c:pt idx="67">
                  <c:v>4761</c:v>
                </c:pt>
                <c:pt idx="68">
                  <c:v>4900</c:v>
                </c:pt>
                <c:pt idx="69">
                  <c:v>5041</c:v>
                </c:pt>
                <c:pt idx="70">
                  <c:v>5184</c:v>
                </c:pt>
                <c:pt idx="71">
                  <c:v>5329</c:v>
                </c:pt>
                <c:pt idx="72">
                  <c:v>5476</c:v>
                </c:pt>
                <c:pt idx="73">
                  <c:v>5625</c:v>
                </c:pt>
                <c:pt idx="74">
                  <c:v>5776</c:v>
                </c:pt>
                <c:pt idx="75">
                  <c:v>5929</c:v>
                </c:pt>
                <c:pt idx="76">
                  <c:v>6084</c:v>
                </c:pt>
                <c:pt idx="77">
                  <c:v>6241</c:v>
                </c:pt>
                <c:pt idx="78">
                  <c:v>6400</c:v>
                </c:pt>
                <c:pt idx="79">
                  <c:v>6561</c:v>
                </c:pt>
                <c:pt idx="80">
                  <c:v>6724</c:v>
                </c:pt>
                <c:pt idx="81">
                  <c:v>6889</c:v>
                </c:pt>
                <c:pt idx="82">
                  <c:v>7056</c:v>
                </c:pt>
                <c:pt idx="83">
                  <c:v>7225</c:v>
                </c:pt>
                <c:pt idx="84">
                  <c:v>7396</c:v>
                </c:pt>
                <c:pt idx="85">
                  <c:v>7569</c:v>
                </c:pt>
                <c:pt idx="86">
                  <c:v>7744</c:v>
                </c:pt>
                <c:pt idx="87">
                  <c:v>7921</c:v>
                </c:pt>
                <c:pt idx="88">
                  <c:v>8100</c:v>
                </c:pt>
                <c:pt idx="89">
                  <c:v>8281</c:v>
                </c:pt>
                <c:pt idx="90">
                  <c:v>8464</c:v>
                </c:pt>
                <c:pt idx="91">
                  <c:v>8649</c:v>
                </c:pt>
                <c:pt idx="92">
                  <c:v>8836</c:v>
                </c:pt>
                <c:pt idx="93">
                  <c:v>9025</c:v>
                </c:pt>
                <c:pt idx="94">
                  <c:v>9216</c:v>
                </c:pt>
                <c:pt idx="95">
                  <c:v>9409</c:v>
                </c:pt>
                <c:pt idx="96">
                  <c:v>9604</c:v>
                </c:pt>
                <c:pt idx="97">
                  <c:v>9801</c:v>
                </c:pt>
                <c:pt idx="98">
                  <c:v>10000</c:v>
                </c:pt>
                <c:pt idx="99">
                  <c:v>10201</c:v>
                </c:pt>
                <c:pt idx="100">
                  <c:v>10404</c:v>
                </c:pt>
                <c:pt idx="101">
                  <c:v>10609</c:v>
                </c:pt>
                <c:pt idx="102">
                  <c:v>10816</c:v>
                </c:pt>
                <c:pt idx="103">
                  <c:v>11025</c:v>
                </c:pt>
                <c:pt idx="104">
                  <c:v>11236</c:v>
                </c:pt>
                <c:pt idx="105">
                  <c:v>11449</c:v>
                </c:pt>
                <c:pt idx="106">
                  <c:v>11664</c:v>
                </c:pt>
                <c:pt idx="107">
                  <c:v>11881</c:v>
                </c:pt>
                <c:pt idx="108">
                  <c:v>12100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192-F84C-8960-26592F5DD56A}"/>
            </c:ext>
          </c:extLst>
        </c:ser>
        <c:ser>
          <c:idx val="4"/>
          <c:order val="4"/>
          <c:tx>
            <c:strRef>
              <c:f>Tests!$S$4</c:f>
              <c:strCache>
                <c:ptCount val="1"/>
                <c:pt idx="0">
                  <c:v>O(nlog(n))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Tests!$P$5:$P$113</c:f>
              <c:numCache>
                <c:formatCode>General</c:formatCode>
                <c:ptCount val="109"/>
                <c:pt idx="0">
                  <c:v>20000</c:v>
                </c:pt>
                <c:pt idx="1">
                  <c:v>30000</c:v>
                </c:pt>
                <c:pt idx="2">
                  <c:v>40000</c:v>
                </c:pt>
                <c:pt idx="3">
                  <c:v>50000</c:v>
                </c:pt>
                <c:pt idx="4">
                  <c:v>60000</c:v>
                </c:pt>
                <c:pt idx="5">
                  <c:v>70000</c:v>
                </c:pt>
                <c:pt idx="6">
                  <c:v>80000</c:v>
                </c:pt>
                <c:pt idx="7">
                  <c:v>90000</c:v>
                </c:pt>
                <c:pt idx="8">
                  <c:v>100000</c:v>
                </c:pt>
                <c:pt idx="9">
                  <c:v>110000</c:v>
                </c:pt>
                <c:pt idx="10">
                  <c:v>120000</c:v>
                </c:pt>
                <c:pt idx="11">
                  <c:v>130000</c:v>
                </c:pt>
                <c:pt idx="12">
                  <c:v>140000</c:v>
                </c:pt>
                <c:pt idx="13">
                  <c:v>150000</c:v>
                </c:pt>
                <c:pt idx="14">
                  <c:v>160000</c:v>
                </c:pt>
                <c:pt idx="15">
                  <c:v>170000</c:v>
                </c:pt>
                <c:pt idx="16">
                  <c:v>180000</c:v>
                </c:pt>
                <c:pt idx="17">
                  <c:v>190000</c:v>
                </c:pt>
                <c:pt idx="18">
                  <c:v>200000</c:v>
                </c:pt>
                <c:pt idx="19">
                  <c:v>210000</c:v>
                </c:pt>
                <c:pt idx="20">
                  <c:v>220000</c:v>
                </c:pt>
                <c:pt idx="21">
                  <c:v>230000</c:v>
                </c:pt>
                <c:pt idx="22">
                  <c:v>240000</c:v>
                </c:pt>
                <c:pt idx="23">
                  <c:v>250000</c:v>
                </c:pt>
                <c:pt idx="24">
                  <c:v>260000</c:v>
                </c:pt>
                <c:pt idx="25">
                  <c:v>270000</c:v>
                </c:pt>
                <c:pt idx="26">
                  <c:v>280000</c:v>
                </c:pt>
                <c:pt idx="27">
                  <c:v>290000</c:v>
                </c:pt>
                <c:pt idx="28">
                  <c:v>300000</c:v>
                </c:pt>
                <c:pt idx="29">
                  <c:v>310000</c:v>
                </c:pt>
                <c:pt idx="30">
                  <c:v>320000</c:v>
                </c:pt>
                <c:pt idx="31">
                  <c:v>330000</c:v>
                </c:pt>
                <c:pt idx="32">
                  <c:v>340000</c:v>
                </c:pt>
                <c:pt idx="33">
                  <c:v>350000</c:v>
                </c:pt>
                <c:pt idx="34">
                  <c:v>360000</c:v>
                </c:pt>
                <c:pt idx="35">
                  <c:v>370000</c:v>
                </c:pt>
                <c:pt idx="36">
                  <c:v>380000</c:v>
                </c:pt>
                <c:pt idx="37">
                  <c:v>390000</c:v>
                </c:pt>
                <c:pt idx="38">
                  <c:v>400000</c:v>
                </c:pt>
                <c:pt idx="39">
                  <c:v>410000</c:v>
                </c:pt>
                <c:pt idx="40">
                  <c:v>420000</c:v>
                </c:pt>
                <c:pt idx="41">
                  <c:v>430000</c:v>
                </c:pt>
                <c:pt idx="42">
                  <c:v>440000</c:v>
                </c:pt>
                <c:pt idx="43">
                  <c:v>450000</c:v>
                </c:pt>
                <c:pt idx="44">
                  <c:v>460000</c:v>
                </c:pt>
                <c:pt idx="45">
                  <c:v>470000</c:v>
                </c:pt>
                <c:pt idx="46">
                  <c:v>480000</c:v>
                </c:pt>
                <c:pt idx="47">
                  <c:v>490000</c:v>
                </c:pt>
                <c:pt idx="48">
                  <c:v>500000</c:v>
                </c:pt>
                <c:pt idx="49">
                  <c:v>510000</c:v>
                </c:pt>
                <c:pt idx="50">
                  <c:v>520000</c:v>
                </c:pt>
                <c:pt idx="51">
                  <c:v>530000</c:v>
                </c:pt>
                <c:pt idx="52">
                  <c:v>540000</c:v>
                </c:pt>
                <c:pt idx="53">
                  <c:v>550000</c:v>
                </c:pt>
                <c:pt idx="54">
                  <c:v>560000</c:v>
                </c:pt>
                <c:pt idx="55">
                  <c:v>570000</c:v>
                </c:pt>
                <c:pt idx="56">
                  <c:v>580000</c:v>
                </c:pt>
                <c:pt idx="57">
                  <c:v>590000</c:v>
                </c:pt>
                <c:pt idx="58">
                  <c:v>600000</c:v>
                </c:pt>
                <c:pt idx="59">
                  <c:v>610000</c:v>
                </c:pt>
                <c:pt idx="60">
                  <c:v>620000</c:v>
                </c:pt>
                <c:pt idx="61">
                  <c:v>630000</c:v>
                </c:pt>
                <c:pt idx="62">
                  <c:v>640000</c:v>
                </c:pt>
                <c:pt idx="63">
                  <c:v>650000</c:v>
                </c:pt>
                <c:pt idx="64">
                  <c:v>660000</c:v>
                </c:pt>
                <c:pt idx="65">
                  <c:v>670000</c:v>
                </c:pt>
                <c:pt idx="66">
                  <c:v>680000</c:v>
                </c:pt>
                <c:pt idx="67">
                  <c:v>690000</c:v>
                </c:pt>
                <c:pt idx="68">
                  <c:v>700000</c:v>
                </c:pt>
                <c:pt idx="69">
                  <c:v>710000</c:v>
                </c:pt>
                <c:pt idx="70">
                  <c:v>720000</c:v>
                </c:pt>
                <c:pt idx="71">
                  <c:v>730000</c:v>
                </c:pt>
                <c:pt idx="72">
                  <c:v>740000</c:v>
                </c:pt>
                <c:pt idx="73">
                  <c:v>750000</c:v>
                </c:pt>
                <c:pt idx="74">
                  <c:v>760000</c:v>
                </c:pt>
                <c:pt idx="75">
                  <c:v>770000</c:v>
                </c:pt>
                <c:pt idx="76">
                  <c:v>780000</c:v>
                </c:pt>
                <c:pt idx="77">
                  <c:v>790000</c:v>
                </c:pt>
                <c:pt idx="78">
                  <c:v>800000</c:v>
                </c:pt>
                <c:pt idx="79">
                  <c:v>810000</c:v>
                </c:pt>
                <c:pt idx="80">
                  <c:v>820000</c:v>
                </c:pt>
                <c:pt idx="81">
                  <c:v>830000</c:v>
                </c:pt>
                <c:pt idx="82">
                  <c:v>840000</c:v>
                </c:pt>
                <c:pt idx="83">
                  <c:v>850000</c:v>
                </c:pt>
                <c:pt idx="84">
                  <c:v>860000</c:v>
                </c:pt>
                <c:pt idx="85">
                  <c:v>870000</c:v>
                </c:pt>
                <c:pt idx="86">
                  <c:v>880000</c:v>
                </c:pt>
                <c:pt idx="87">
                  <c:v>890000</c:v>
                </c:pt>
                <c:pt idx="88">
                  <c:v>900000</c:v>
                </c:pt>
                <c:pt idx="89">
                  <c:v>910000</c:v>
                </c:pt>
                <c:pt idx="90">
                  <c:v>920000</c:v>
                </c:pt>
                <c:pt idx="91">
                  <c:v>930000</c:v>
                </c:pt>
                <c:pt idx="92">
                  <c:v>940000</c:v>
                </c:pt>
                <c:pt idx="93">
                  <c:v>950000</c:v>
                </c:pt>
                <c:pt idx="94">
                  <c:v>960000</c:v>
                </c:pt>
                <c:pt idx="95">
                  <c:v>970000</c:v>
                </c:pt>
                <c:pt idx="96">
                  <c:v>980000</c:v>
                </c:pt>
                <c:pt idx="97">
                  <c:v>990000</c:v>
                </c:pt>
                <c:pt idx="98">
                  <c:v>1000000</c:v>
                </c:pt>
                <c:pt idx="99">
                  <c:v>1010000</c:v>
                </c:pt>
                <c:pt idx="100">
                  <c:v>1020000</c:v>
                </c:pt>
                <c:pt idx="101">
                  <c:v>1030000</c:v>
                </c:pt>
                <c:pt idx="102">
                  <c:v>1040000</c:v>
                </c:pt>
                <c:pt idx="103">
                  <c:v>1050000</c:v>
                </c:pt>
                <c:pt idx="104">
                  <c:v>1060000</c:v>
                </c:pt>
                <c:pt idx="105">
                  <c:v>1070000</c:v>
                </c:pt>
                <c:pt idx="106">
                  <c:v>1080000</c:v>
                </c:pt>
                <c:pt idx="107">
                  <c:v>1090000</c:v>
                </c:pt>
                <c:pt idx="108">
                  <c:v>1100000</c:v>
                </c:pt>
              </c:numCache>
            </c:numRef>
          </c:xVal>
          <c:yVal>
            <c:numRef>
              <c:f>Tests!$S$5:$S$113</c:f>
              <c:numCache>
                <c:formatCode>General</c:formatCode>
                <c:ptCount val="109"/>
                <c:pt idx="0">
                  <c:v>0.6020599913279624</c:v>
                </c:pt>
                <c:pt idx="1">
                  <c:v>1.4313637641589874</c:v>
                </c:pt>
                <c:pt idx="2">
                  <c:v>2.4082399653118496</c:v>
                </c:pt>
                <c:pt idx="3">
                  <c:v>3.4948500216800942</c:v>
                </c:pt>
                <c:pt idx="4">
                  <c:v>4.6689075023018614</c:v>
                </c:pt>
                <c:pt idx="5">
                  <c:v>5.9156862800997976</c:v>
                </c:pt>
                <c:pt idx="6">
                  <c:v>7.2247198959355483</c:v>
                </c:pt>
                <c:pt idx="7">
                  <c:v>8.5881825849539233</c:v>
                </c:pt>
                <c:pt idx="8">
                  <c:v>10</c:v>
                </c:pt>
                <c:pt idx="9">
                  <c:v>11.455319536740477</c:v>
                </c:pt>
                <c:pt idx="10">
                  <c:v>12.950174952571498</c:v>
                </c:pt>
                <c:pt idx="11">
                  <c:v>14.481263579988877</c:v>
                </c:pt>
                <c:pt idx="12">
                  <c:v>16.045792499495331</c:v>
                </c:pt>
                <c:pt idx="13">
                  <c:v>17.64136888583522</c:v>
                </c:pt>
                <c:pt idx="14">
                  <c:v>19.265919722494797</c:v>
                </c:pt>
                <c:pt idx="15">
                  <c:v>20.917631663430654</c:v>
                </c:pt>
                <c:pt idx="16">
                  <c:v>22.594905091859509</c:v>
                </c:pt>
                <c:pt idx="17">
                  <c:v>24.296318418103748</c:v>
                </c:pt>
                <c:pt idx="18">
                  <c:v>26.020599913279625</c:v>
                </c:pt>
                <c:pt idx="19">
                  <c:v>27.766605189412306</c:v>
                </c:pt>
                <c:pt idx="20">
                  <c:v>29.533298978088535</c:v>
                </c:pt>
                <c:pt idx="21">
                  <c:v>31.319740228404637</c:v>
                </c:pt>
                <c:pt idx="22">
                  <c:v>33.125069801078538</c:v>
                </c:pt>
                <c:pt idx="23">
                  <c:v>34.948500216800944</c:v>
                </c:pt>
                <c:pt idx="24">
                  <c:v>36.789307047241266</c:v>
                </c:pt>
                <c:pt idx="25">
                  <c:v>38.646821632292657</c:v>
                </c:pt>
                <c:pt idx="26">
                  <c:v>40.520424877582137</c:v>
                </c:pt>
                <c:pt idx="27">
                  <c:v>42.409541939069726</c:v>
                </c:pt>
                <c:pt idx="28">
                  <c:v>44.313637641589871</c:v>
                </c:pt>
                <c:pt idx="29">
                  <c:v>46.232212508862453</c:v>
                </c:pt>
                <c:pt idx="30">
                  <c:v>48.164799306236993</c:v>
                </c:pt>
                <c:pt idx="31">
                  <c:v>50.110960015970285</c:v>
                </c:pt>
                <c:pt idx="32">
                  <c:v>52.070283179436672</c:v>
                </c:pt>
                <c:pt idx="33">
                  <c:v>54.042381552259648</c:v>
                </c:pt>
                <c:pt idx="34">
                  <c:v>56.026890027622343</c:v>
                </c:pt>
                <c:pt idx="35">
                  <c:v>58.023463790478814</c:v>
                </c:pt>
                <c:pt idx="36">
                  <c:v>60.031776671438784</c:v>
                </c:pt>
                <c:pt idx="37">
                  <c:v>62.051519674033464</c:v>
                </c:pt>
                <c:pt idx="38">
                  <c:v>64.082399653118486</c:v>
                </c:pt>
                <c:pt idx="39">
                  <c:v>66.124138125509148</c:v>
                </c:pt>
                <c:pt idx="40">
                  <c:v>68.176470196711819</c:v>
                </c:pt>
                <c:pt idx="41">
                  <c:v>70.239143589922222</c:v>
                </c:pt>
                <c:pt idx="42">
                  <c:v>72.311917765392252</c:v>
                </c:pt>
                <c:pt idx="43">
                  <c:v>74.394563119890464</c:v>
                </c:pt>
                <c:pt idx="44">
                  <c:v>76.486860257352404</c:v>
                </c:pt>
                <c:pt idx="45">
                  <c:v>78.588599322978723</c:v>
                </c:pt>
                <c:pt idx="46">
                  <c:v>80.699579394028177</c:v>
                </c:pt>
                <c:pt idx="47">
                  <c:v>82.819607921397164</c:v>
                </c:pt>
                <c:pt idx="48">
                  <c:v>84.948500216800937</c:v>
                </c:pt>
                <c:pt idx="49">
                  <c:v>87.086078980994756</c:v>
                </c:pt>
                <c:pt idx="50">
                  <c:v>89.232173869009557</c:v>
                </c:pt>
                <c:pt idx="51">
                  <c:v>91.386621088841807</c:v>
                </c:pt>
                <c:pt idx="52">
                  <c:v>93.549263030440301</c:v>
                </c:pt>
                <c:pt idx="53">
                  <c:v>95.719947922183408</c:v>
                </c:pt>
                <c:pt idx="54">
                  <c:v>97.898529512347224</c:v>
                </c:pt>
                <c:pt idx="55">
                  <c:v>100.08486677333201</c:v>
                </c:pt>
                <c:pt idx="56">
                  <c:v>102.27882362665036</c:v>
                </c:pt>
                <c:pt idx="57">
                  <c:v>104.4802686868865</c:v>
                </c:pt>
                <c:pt idx="58">
                  <c:v>106.68907502301862</c:v>
                </c:pt>
                <c:pt idx="59">
                  <c:v>108.9051199356568</c:v>
                </c:pt>
                <c:pt idx="60">
                  <c:v>111.12828474889174</c:v>
                </c:pt>
                <c:pt idx="61">
                  <c:v>113.35845461557565</c:v>
                </c:pt>
                <c:pt idx="62">
                  <c:v>115.59551833496877</c:v>
                </c:pt>
                <c:pt idx="63">
                  <c:v>117.8393681817856</c:v>
                </c:pt>
                <c:pt idx="64">
                  <c:v>120.08989974576333</c:v>
                </c:pt>
                <c:pt idx="65">
                  <c:v>122.34701178095537</c:v>
                </c:pt>
                <c:pt idx="66">
                  <c:v>124.61060606402407</c:v>
                </c:pt>
                <c:pt idx="67">
                  <c:v>126.88058726087061</c:v>
                </c:pt>
                <c:pt idx="68">
                  <c:v>129.156862800998</c:v>
                </c:pt>
                <c:pt idx="69">
                  <c:v>131.43934275905434</c:v>
                </c:pt>
                <c:pt idx="70">
                  <c:v>133.72793974305134</c:v>
                </c:pt>
                <c:pt idx="71">
                  <c:v>136.02256878879328</c:v>
                </c:pt>
                <c:pt idx="72">
                  <c:v>138.32314726009224</c:v>
                </c:pt>
                <c:pt idx="73">
                  <c:v>140.62959475437751</c:v>
                </c:pt>
                <c:pt idx="74">
                  <c:v>142.94183301334016</c:v>
                </c:pt>
                <c:pt idx="75">
                  <c:v>145.25978583828109</c:v>
                </c:pt>
                <c:pt idx="76">
                  <c:v>147.58337900985748</c:v>
                </c:pt>
                <c:pt idx="77">
                  <c:v>149.91254021194487</c:v>
                </c:pt>
                <c:pt idx="78">
                  <c:v>152.24719895935547</c:v>
                </c:pt>
                <c:pt idx="79">
                  <c:v>154.58728652917063</c:v>
                </c:pt>
                <c:pt idx="80">
                  <c:v>156.93273589546476</c:v>
                </c:pt>
                <c:pt idx="81">
                  <c:v>159.28348166721415</c:v>
                </c:pt>
                <c:pt idx="82">
                  <c:v>161.63946002919806</c:v>
                </c:pt>
                <c:pt idx="83">
                  <c:v>164.00060868571487</c:v>
                </c:pt>
                <c:pt idx="84">
                  <c:v>166.36686680694683</c:v>
                </c:pt>
                <c:pt idx="85">
                  <c:v>168.7381749778198</c:v>
                </c:pt>
                <c:pt idx="86">
                  <c:v>171.11447514921485</c:v>
                </c:pt>
                <c:pt idx="87">
                  <c:v>173.49571059139723</c:v>
                </c:pt>
                <c:pt idx="88">
                  <c:v>175.88182584953924</c:v>
                </c:pt>
                <c:pt idx="89">
                  <c:v>178.27276670121952</c:v>
                </c:pt>
                <c:pt idx="90">
                  <c:v>180.66848011579108</c:v>
                </c:pt>
                <c:pt idx="91">
                  <c:v>183.06891421551595</c:v>
                </c:pt>
                <c:pt idx="92">
                  <c:v>185.47401823837166</c:v>
                </c:pt>
                <c:pt idx="93">
                  <c:v>187.88374250244055</c:v>
                </c:pt>
                <c:pt idx="94">
                  <c:v>190.29803837179855</c:v>
                </c:pt>
                <c:pt idx="95">
                  <c:v>192.71685822382574</c:v>
                </c:pt>
                <c:pt idx="96">
                  <c:v>195.14015541786449</c:v>
                </c:pt>
                <c:pt idx="97">
                  <c:v>197.56788426515743</c:v>
                </c:pt>
                <c:pt idx="98">
                  <c:v>200</c:v>
                </c:pt>
                <c:pt idx="99">
                  <c:v>202.43645875204692</c:v>
                </c:pt>
                <c:pt idx="100">
                  <c:v>204.8772175197156</c:v>
                </c:pt>
                <c:pt idx="101">
                  <c:v>207.32223414463272</c:v>
                </c:pt>
                <c:pt idx="102">
                  <c:v>209.77146728707314</c:v>
                </c:pt>
                <c:pt idx="103">
                  <c:v>212.22487640234351</c:v>
                </c:pt>
                <c:pt idx="104">
                  <c:v>214.68242171806565</c:v>
                </c:pt>
                <c:pt idx="105">
                  <c:v>217.14406421231743</c:v>
                </c:pt>
                <c:pt idx="106">
                  <c:v>219.60976559259058</c:v>
                </c:pt>
                <c:pt idx="107">
                  <c:v>222.07948827552801</c:v>
                </c:pt>
                <c:pt idx="108">
                  <c:v>224.55319536740475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192-F84C-8960-26592F5DD56A}"/>
            </c:ext>
          </c:extLst>
        </c:ser>
        <c:ser>
          <c:idx val="5"/>
          <c:order val="5"/>
          <c:tx>
            <c:strRef>
              <c:f>Tests!$T$4</c:f>
              <c:strCache>
                <c:ptCount val="1"/>
                <c:pt idx="0">
                  <c:v>O(log(n))</c:v>
                </c:pt>
              </c:strCache>
            </c:strRef>
          </c:tx>
          <c:spPr>
            <a:ln w="952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xVal>
            <c:numRef>
              <c:f>Tests!$P$5:$P$113</c:f>
              <c:numCache>
                <c:formatCode>General</c:formatCode>
                <c:ptCount val="109"/>
                <c:pt idx="0">
                  <c:v>20000</c:v>
                </c:pt>
                <c:pt idx="1">
                  <c:v>30000</c:v>
                </c:pt>
                <c:pt idx="2">
                  <c:v>40000</c:v>
                </c:pt>
                <c:pt idx="3">
                  <c:v>50000</c:v>
                </c:pt>
                <c:pt idx="4">
                  <c:v>60000</c:v>
                </c:pt>
                <c:pt idx="5">
                  <c:v>70000</c:v>
                </c:pt>
                <c:pt idx="6">
                  <c:v>80000</c:v>
                </c:pt>
                <c:pt idx="7">
                  <c:v>90000</c:v>
                </c:pt>
                <c:pt idx="8">
                  <c:v>100000</c:v>
                </c:pt>
                <c:pt idx="9">
                  <c:v>110000</c:v>
                </c:pt>
                <c:pt idx="10">
                  <c:v>120000</c:v>
                </c:pt>
                <c:pt idx="11">
                  <c:v>130000</c:v>
                </c:pt>
                <c:pt idx="12">
                  <c:v>140000</c:v>
                </c:pt>
                <c:pt idx="13">
                  <c:v>150000</c:v>
                </c:pt>
                <c:pt idx="14">
                  <c:v>160000</c:v>
                </c:pt>
                <c:pt idx="15">
                  <c:v>170000</c:v>
                </c:pt>
                <c:pt idx="16">
                  <c:v>180000</c:v>
                </c:pt>
                <c:pt idx="17">
                  <c:v>190000</c:v>
                </c:pt>
                <c:pt idx="18">
                  <c:v>200000</c:v>
                </c:pt>
                <c:pt idx="19">
                  <c:v>210000</c:v>
                </c:pt>
                <c:pt idx="20">
                  <c:v>220000</c:v>
                </c:pt>
                <c:pt idx="21">
                  <c:v>230000</c:v>
                </c:pt>
                <c:pt idx="22">
                  <c:v>240000</c:v>
                </c:pt>
                <c:pt idx="23">
                  <c:v>250000</c:v>
                </c:pt>
                <c:pt idx="24">
                  <c:v>260000</c:v>
                </c:pt>
                <c:pt idx="25">
                  <c:v>270000</c:v>
                </c:pt>
                <c:pt idx="26">
                  <c:v>280000</c:v>
                </c:pt>
                <c:pt idx="27">
                  <c:v>290000</c:v>
                </c:pt>
                <c:pt idx="28">
                  <c:v>300000</c:v>
                </c:pt>
                <c:pt idx="29">
                  <c:v>310000</c:v>
                </c:pt>
                <c:pt idx="30">
                  <c:v>320000</c:v>
                </c:pt>
                <c:pt idx="31">
                  <c:v>330000</c:v>
                </c:pt>
                <c:pt idx="32">
                  <c:v>340000</c:v>
                </c:pt>
                <c:pt idx="33">
                  <c:v>350000</c:v>
                </c:pt>
                <c:pt idx="34">
                  <c:v>360000</c:v>
                </c:pt>
                <c:pt idx="35">
                  <c:v>370000</c:v>
                </c:pt>
                <c:pt idx="36">
                  <c:v>380000</c:v>
                </c:pt>
                <c:pt idx="37">
                  <c:v>390000</c:v>
                </c:pt>
                <c:pt idx="38">
                  <c:v>400000</c:v>
                </c:pt>
                <c:pt idx="39">
                  <c:v>410000</c:v>
                </c:pt>
                <c:pt idx="40">
                  <c:v>420000</c:v>
                </c:pt>
                <c:pt idx="41">
                  <c:v>430000</c:v>
                </c:pt>
                <c:pt idx="42">
                  <c:v>440000</c:v>
                </c:pt>
                <c:pt idx="43">
                  <c:v>450000</c:v>
                </c:pt>
                <c:pt idx="44">
                  <c:v>460000</c:v>
                </c:pt>
                <c:pt idx="45">
                  <c:v>470000</c:v>
                </c:pt>
                <c:pt idx="46">
                  <c:v>480000</c:v>
                </c:pt>
                <c:pt idx="47">
                  <c:v>490000</c:v>
                </c:pt>
                <c:pt idx="48">
                  <c:v>500000</c:v>
                </c:pt>
                <c:pt idx="49">
                  <c:v>510000</c:v>
                </c:pt>
                <c:pt idx="50">
                  <c:v>520000</c:v>
                </c:pt>
                <c:pt idx="51">
                  <c:v>530000</c:v>
                </c:pt>
                <c:pt idx="52">
                  <c:v>540000</c:v>
                </c:pt>
                <c:pt idx="53">
                  <c:v>550000</c:v>
                </c:pt>
                <c:pt idx="54">
                  <c:v>560000</c:v>
                </c:pt>
                <c:pt idx="55">
                  <c:v>570000</c:v>
                </c:pt>
                <c:pt idx="56">
                  <c:v>580000</c:v>
                </c:pt>
                <c:pt idx="57">
                  <c:v>590000</c:v>
                </c:pt>
                <c:pt idx="58">
                  <c:v>600000</c:v>
                </c:pt>
                <c:pt idx="59">
                  <c:v>610000</c:v>
                </c:pt>
                <c:pt idx="60">
                  <c:v>620000</c:v>
                </c:pt>
                <c:pt idx="61">
                  <c:v>630000</c:v>
                </c:pt>
                <c:pt idx="62">
                  <c:v>640000</c:v>
                </c:pt>
                <c:pt idx="63">
                  <c:v>650000</c:v>
                </c:pt>
                <c:pt idx="64">
                  <c:v>660000</c:v>
                </c:pt>
                <c:pt idx="65">
                  <c:v>670000</c:v>
                </c:pt>
                <c:pt idx="66">
                  <c:v>680000</c:v>
                </c:pt>
                <c:pt idx="67">
                  <c:v>690000</c:v>
                </c:pt>
                <c:pt idx="68">
                  <c:v>700000</c:v>
                </c:pt>
                <c:pt idx="69">
                  <c:v>710000</c:v>
                </c:pt>
                <c:pt idx="70">
                  <c:v>720000</c:v>
                </c:pt>
                <c:pt idx="71">
                  <c:v>730000</c:v>
                </c:pt>
                <c:pt idx="72">
                  <c:v>740000</c:v>
                </c:pt>
                <c:pt idx="73">
                  <c:v>750000</c:v>
                </c:pt>
                <c:pt idx="74">
                  <c:v>760000</c:v>
                </c:pt>
                <c:pt idx="75">
                  <c:v>770000</c:v>
                </c:pt>
                <c:pt idx="76">
                  <c:v>780000</c:v>
                </c:pt>
                <c:pt idx="77">
                  <c:v>790000</c:v>
                </c:pt>
                <c:pt idx="78">
                  <c:v>800000</c:v>
                </c:pt>
                <c:pt idx="79">
                  <c:v>810000</c:v>
                </c:pt>
                <c:pt idx="80">
                  <c:v>820000</c:v>
                </c:pt>
                <c:pt idx="81">
                  <c:v>830000</c:v>
                </c:pt>
                <c:pt idx="82">
                  <c:v>840000</c:v>
                </c:pt>
                <c:pt idx="83">
                  <c:v>850000</c:v>
                </c:pt>
                <c:pt idx="84">
                  <c:v>860000</c:v>
                </c:pt>
                <c:pt idx="85">
                  <c:v>870000</c:v>
                </c:pt>
                <c:pt idx="86">
                  <c:v>880000</c:v>
                </c:pt>
                <c:pt idx="87">
                  <c:v>890000</c:v>
                </c:pt>
                <c:pt idx="88">
                  <c:v>900000</c:v>
                </c:pt>
                <c:pt idx="89">
                  <c:v>910000</c:v>
                </c:pt>
                <c:pt idx="90">
                  <c:v>920000</c:v>
                </c:pt>
                <c:pt idx="91">
                  <c:v>930000</c:v>
                </c:pt>
                <c:pt idx="92">
                  <c:v>940000</c:v>
                </c:pt>
                <c:pt idx="93">
                  <c:v>950000</c:v>
                </c:pt>
                <c:pt idx="94">
                  <c:v>960000</c:v>
                </c:pt>
                <c:pt idx="95">
                  <c:v>970000</c:v>
                </c:pt>
                <c:pt idx="96">
                  <c:v>980000</c:v>
                </c:pt>
                <c:pt idx="97">
                  <c:v>990000</c:v>
                </c:pt>
                <c:pt idx="98">
                  <c:v>1000000</c:v>
                </c:pt>
                <c:pt idx="99">
                  <c:v>1010000</c:v>
                </c:pt>
                <c:pt idx="100">
                  <c:v>1020000</c:v>
                </c:pt>
                <c:pt idx="101">
                  <c:v>1030000</c:v>
                </c:pt>
                <c:pt idx="102">
                  <c:v>1040000</c:v>
                </c:pt>
                <c:pt idx="103">
                  <c:v>1050000</c:v>
                </c:pt>
                <c:pt idx="104">
                  <c:v>1060000</c:v>
                </c:pt>
                <c:pt idx="105">
                  <c:v>1070000</c:v>
                </c:pt>
                <c:pt idx="106">
                  <c:v>1080000</c:v>
                </c:pt>
                <c:pt idx="107">
                  <c:v>1090000</c:v>
                </c:pt>
                <c:pt idx="108">
                  <c:v>1100000</c:v>
                </c:pt>
              </c:numCache>
            </c:numRef>
          </c:xVal>
          <c:yVal>
            <c:numRef>
              <c:f>Tests!$T$5:$T$113</c:f>
              <c:numCache>
                <c:formatCode>General</c:formatCode>
                <c:ptCount val="109"/>
                <c:pt idx="0">
                  <c:v>0.3010299956639812</c:v>
                </c:pt>
                <c:pt idx="1">
                  <c:v>0.47712125471966244</c:v>
                </c:pt>
                <c:pt idx="2">
                  <c:v>0.6020599913279624</c:v>
                </c:pt>
                <c:pt idx="3">
                  <c:v>0.69897000433601886</c:v>
                </c:pt>
                <c:pt idx="4">
                  <c:v>0.77815125038364363</c:v>
                </c:pt>
                <c:pt idx="5">
                  <c:v>0.84509804001425681</c:v>
                </c:pt>
                <c:pt idx="6">
                  <c:v>0.90308998699194354</c:v>
                </c:pt>
                <c:pt idx="7">
                  <c:v>0.95424250943932487</c:v>
                </c:pt>
                <c:pt idx="8">
                  <c:v>1</c:v>
                </c:pt>
                <c:pt idx="9">
                  <c:v>1.0413926851582251</c:v>
                </c:pt>
                <c:pt idx="10">
                  <c:v>1.0791812460476249</c:v>
                </c:pt>
                <c:pt idx="11">
                  <c:v>1.1139433523068367</c:v>
                </c:pt>
                <c:pt idx="12">
                  <c:v>1.146128035678238</c:v>
                </c:pt>
                <c:pt idx="13">
                  <c:v>1.1760912590556813</c:v>
                </c:pt>
                <c:pt idx="14">
                  <c:v>1.2041199826559248</c:v>
                </c:pt>
                <c:pt idx="15">
                  <c:v>1.2304489213782739</c:v>
                </c:pt>
                <c:pt idx="16">
                  <c:v>1.255272505103306</c:v>
                </c:pt>
                <c:pt idx="17">
                  <c:v>1.2787536009528289</c:v>
                </c:pt>
                <c:pt idx="18">
                  <c:v>1.3010299956639813</c:v>
                </c:pt>
                <c:pt idx="19">
                  <c:v>1.3222192947339193</c:v>
                </c:pt>
                <c:pt idx="20">
                  <c:v>1.3424226808222062</c:v>
                </c:pt>
                <c:pt idx="21">
                  <c:v>1.3617278360175928</c:v>
                </c:pt>
                <c:pt idx="22">
                  <c:v>1.3802112417116059</c:v>
                </c:pt>
                <c:pt idx="23">
                  <c:v>1.3979400086720377</c:v>
                </c:pt>
                <c:pt idx="24">
                  <c:v>1.414973347970818</c:v>
                </c:pt>
                <c:pt idx="25">
                  <c:v>1.4313637641589874</c:v>
                </c:pt>
                <c:pt idx="26">
                  <c:v>1.4471580313422192</c:v>
                </c:pt>
                <c:pt idx="27">
                  <c:v>1.4623979978989561</c:v>
                </c:pt>
                <c:pt idx="28">
                  <c:v>1.4771212547196624</c:v>
                </c:pt>
                <c:pt idx="29">
                  <c:v>1.4913616938342726</c:v>
                </c:pt>
                <c:pt idx="30">
                  <c:v>1.505149978319906</c:v>
                </c:pt>
                <c:pt idx="31">
                  <c:v>1.5185139398778875</c:v>
                </c:pt>
                <c:pt idx="32">
                  <c:v>1.5314789170422551</c:v>
                </c:pt>
                <c:pt idx="33">
                  <c:v>1.5440680443502757</c:v>
                </c:pt>
                <c:pt idx="34">
                  <c:v>1.5563025007672873</c:v>
                </c:pt>
                <c:pt idx="35">
                  <c:v>1.568201724066995</c:v>
                </c:pt>
                <c:pt idx="36">
                  <c:v>1.5797835966168101</c:v>
                </c:pt>
                <c:pt idx="37">
                  <c:v>1.5910646070264991</c:v>
                </c:pt>
                <c:pt idx="38">
                  <c:v>1.6020599913279623</c:v>
                </c:pt>
                <c:pt idx="39">
                  <c:v>1.6127838567197355</c:v>
                </c:pt>
                <c:pt idx="40">
                  <c:v>1.6232492903979006</c:v>
                </c:pt>
                <c:pt idx="41">
                  <c:v>1.6334684555795864</c:v>
                </c:pt>
                <c:pt idx="42">
                  <c:v>1.6434526764861874</c:v>
                </c:pt>
                <c:pt idx="43">
                  <c:v>1.6532125137753437</c:v>
                </c:pt>
                <c:pt idx="44">
                  <c:v>1.6627578316815741</c:v>
                </c:pt>
                <c:pt idx="45">
                  <c:v>1.6720978579357175</c:v>
                </c:pt>
                <c:pt idx="46">
                  <c:v>1.6812412373755872</c:v>
                </c:pt>
                <c:pt idx="47">
                  <c:v>1.6901960800285136</c:v>
                </c:pt>
                <c:pt idx="48">
                  <c:v>1.6989700043360187</c:v>
                </c:pt>
                <c:pt idx="49">
                  <c:v>1.7075701760979363</c:v>
                </c:pt>
                <c:pt idx="50">
                  <c:v>1.7160033436347992</c:v>
                </c:pt>
                <c:pt idx="51">
                  <c:v>1.7242758696007889</c:v>
                </c:pt>
                <c:pt idx="52">
                  <c:v>1.7323937598229686</c:v>
                </c:pt>
                <c:pt idx="53">
                  <c:v>1.7403626894942439</c:v>
                </c:pt>
                <c:pt idx="54">
                  <c:v>1.7481880270062005</c:v>
                </c:pt>
                <c:pt idx="55">
                  <c:v>1.7558748556724915</c:v>
                </c:pt>
                <c:pt idx="56">
                  <c:v>1.7634279935629373</c:v>
                </c:pt>
                <c:pt idx="57">
                  <c:v>1.7708520116421442</c:v>
                </c:pt>
                <c:pt idx="58">
                  <c:v>1.7781512503836436</c:v>
                </c:pt>
                <c:pt idx="59">
                  <c:v>1.7853298350107671</c:v>
                </c:pt>
                <c:pt idx="60">
                  <c:v>1.7923916894982539</c:v>
                </c:pt>
                <c:pt idx="61">
                  <c:v>1.7993405494535817</c:v>
                </c:pt>
                <c:pt idx="62">
                  <c:v>1.8061799739838871</c:v>
                </c:pt>
                <c:pt idx="63">
                  <c:v>1.8129133566428555</c:v>
                </c:pt>
                <c:pt idx="64">
                  <c:v>1.8195439355418688</c:v>
                </c:pt>
                <c:pt idx="65">
                  <c:v>1.8260748027008264</c:v>
                </c:pt>
                <c:pt idx="66">
                  <c:v>1.8325089127062364</c:v>
                </c:pt>
                <c:pt idx="67">
                  <c:v>1.8388490907372552</c:v>
                </c:pt>
                <c:pt idx="68">
                  <c:v>1.8450980400142569</c:v>
                </c:pt>
                <c:pt idx="69">
                  <c:v>1.8512583487190752</c:v>
                </c:pt>
                <c:pt idx="70">
                  <c:v>1.8573324964312685</c:v>
                </c:pt>
                <c:pt idx="71">
                  <c:v>1.8633228601204559</c:v>
                </c:pt>
                <c:pt idx="72">
                  <c:v>1.8692317197309762</c:v>
                </c:pt>
                <c:pt idx="73">
                  <c:v>1.8750612633917001</c:v>
                </c:pt>
                <c:pt idx="74">
                  <c:v>1.8808135922807914</c:v>
                </c:pt>
                <c:pt idx="75">
                  <c:v>1.8864907251724818</c:v>
                </c:pt>
                <c:pt idx="76">
                  <c:v>1.8920946026904804</c:v>
                </c:pt>
                <c:pt idx="77">
                  <c:v>1.8976270912904414</c:v>
                </c:pt>
                <c:pt idx="78">
                  <c:v>1.9030899869919435</c:v>
                </c:pt>
                <c:pt idx="79">
                  <c:v>1.9084850188786497</c:v>
                </c:pt>
                <c:pt idx="80">
                  <c:v>1.9138138523837167</c:v>
                </c:pt>
                <c:pt idx="81">
                  <c:v>1.919078092376074</c:v>
                </c:pt>
                <c:pt idx="82">
                  <c:v>1.9242792860618816</c:v>
                </c:pt>
                <c:pt idx="83">
                  <c:v>1.9294189257142926</c:v>
                </c:pt>
                <c:pt idx="84">
                  <c:v>1.9344984512435677</c:v>
                </c:pt>
                <c:pt idx="85">
                  <c:v>1.9395192526186185</c:v>
                </c:pt>
                <c:pt idx="86">
                  <c:v>1.9444826721501687</c:v>
                </c:pt>
                <c:pt idx="87">
                  <c:v>1.9493900066449128</c:v>
                </c:pt>
                <c:pt idx="88">
                  <c:v>1.954242509439325</c:v>
                </c:pt>
                <c:pt idx="89">
                  <c:v>1.9590413923210936</c:v>
                </c:pt>
                <c:pt idx="90">
                  <c:v>1.9637878273455553</c:v>
                </c:pt>
                <c:pt idx="91">
                  <c:v>1.968482948553935</c:v>
                </c:pt>
                <c:pt idx="92">
                  <c:v>1.9731278535996986</c:v>
                </c:pt>
                <c:pt idx="93">
                  <c:v>1.9777236052888478</c:v>
                </c:pt>
                <c:pt idx="94">
                  <c:v>1.9822712330395684</c:v>
                </c:pt>
                <c:pt idx="95">
                  <c:v>1.9867717342662448</c:v>
                </c:pt>
                <c:pt idx="96">
                  <c:v>1.9912260756924949</c:v>
                </c:pt>
                <c:pt idx="97">
                  <c:v>1.9956351945975499</c:v>
                </c:pt>
                <c:pt idx="98">
                  <c:v>2</c:v>
                </c:pt>
                <c:pt idx="99">
                  <c:v>2.0043213737826426</c:v>
                </c:pt>
                <c:pt idx="100">
                  <c:v>2.0086001717619175</c:v>
                </c:pt>
                <c:pt idx="101">
                  <c:v>2.012837224705172</c:v>
                </c:pt>
                <c:pt idx="102">
                  <c:v>2.0170333392987803</c:v>
                </c:pt>
                <c:pt idx="103">
                  <c:v>2.0211892990699383</c:v>
                </c:pt>
                <c:pt idx="104">
                  <c:v>2.0253058652647704</c:v>
                </c:pt>
                <c:pt idx="105">
                  <c:v>2.0293837776852097</c:v>
                </c:pt>
                <c:pt idx="106">
                  <c:v>2.0334237554869499</c:v>
                </c:pt>
                <c:pt idx="107">
                  <c:v>2.0374264979406238</c:v>
                </c:pt>
                <c:pt idx="108">
                  <c:v>2.0413926851582249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192-F84C-8960-26592F5DD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559679"/>
        <c:axId val="1059601551"/>
      </c:scatterChart>
      <c:valAx>
        <c:axId val="105955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Movie Collection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601551"/>
        <c:crosses val="autoZero"/>
        <c:crossBetween val="midCat"/>
      </c:valAx>
      <c:valAx>
        <c:axId val="1059601551"/>
        <c:scaling>
          <c:orientation val="minMax"/>
          <c:max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</a:t>
                </a:r>
                <a:r>
                  <a:rPr lang="en-GB" baseline="0"/>
                  <a:t> time in milliseconds (averaged for 100 samples)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559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Collection</a:t>
            </a:r>
            <a:r>
              <a:rPr lang="en-GB" baseline="0"/>
              <a:t> size vs Execution time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Sheet2!$F$1:$U$1</c:f>
              <c:strCache>
                <c:ptCount val="16"/>
                <c:pt idx="0">
                  <c:v>625</c:v>
                </c:pt>
                <c:pt idx="1">
                  <c:v>1250</c:v>
                </c:pt>
                <c:pt idx="2">
                  <c:v>2500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40000</c:v>
                </c:pt>
                <c:pt idx="7">
                  <c:v>80000</c:v>
                </c:pt>
                <c:pt idx="8">
                  <c:v>160000</c:v>
                </c:pt>
                <c:pt idx="9">
                  <c:v>320000</c:v>
                </c:pt>
                <c:pt idx="10">
                  <c:v>640000</c:v>
                </c:pt>
                <c:pt idx="11">
                  <c:v>1280000</c:v>
                </c:pt>
                <c:pt idx="12">
                  <c:v>2560000</c:v>
                </c:pt>
                <c:pt idx="13">
                  <c:v>5120000</c:v>
                </c:pt>
                <c:pt idx="14">
                  <c:v>10240000</c:v>
                </c:pt>
                <c:pt idx="15">
                  <c:v>20480000</c:v>
                </c:pt>
              </c:strCache>
            </c:strRef>
          </c:cat>
          <c:val>
            <c:numRef>
              <c:f>Sheet2!$F$2:$U$2</c:f>
              <c:numCache>
                <c:formatCode>General</c:formatCode>
                <c:ptCount val="16"/>
                <c:pt idx="0">
                  <c:v>1.0484099999999994E-2</c:v>
                </c:pt>
                <c:pt idx="1">
                  <c:v>1.9582800000000206E-2</c:v>
                </c:pt>
                <c:pt idx="2">
                  <c:v>3.9203899999999736E-2</c:v>
                </c:pt>
                <c:pt idx="3">
                  <c:v>7.7631699999999651E-2</c:v>
                </c:pt>
                <c:pt idx="4">
                  <c:v>0.14574740000000058</c:v>
                </c:pt>
                <c:pt idx="5">
                  <c:v>0.31141010000000008</c:v>
                </c:pt>
                <c:pt idx="6">
                  <c:v>0.60683540000000025</c:v>
                </c:pt>
                <c:pt idx="7">
                  <c:v>1.2382484000000002</c:v>
                </c:pt>
                <c:pt idx="8">
                  <c:v>2.5170787999999988</c:v>
                </c:pt>
                <c:pt idx="9">
                  <c:v>4.9260497000000063</c:v>
                </c:pt>
                <c:pt idx="10">
                  <c:v>9.7070579000000077</c:v>
                </c:pt>
                <c:pt idx="11">
                  <c:v>19.570484899999975</c:v>
                </c:pt>
                <c:pt idx="12">
                  <c:v>38.789850000000008</c:v>
                </c:pt>
                <c:pt idx="13">
                  <c:v>81.080347400000036</c:v>
                </c:pt>
                <c:pt idx="14">
                  <c:v>158.49562110000016</c:v>
                </c:pt>
                <c:pt idx="15">
                  <c:v>309.97345780000029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E9-4B41-8ACE-B2A0D4B66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2243152"/>
        <c:axId val="602245152"/>
      </c:lineChart>
      <c:catAx>
        <c:axId val="602243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Collection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245152"/>
        <c:crosses val="autoZero"/>
        <c:auto val="1"/>
        <c:lblAlgn val="ctr"/>
        <c:lblOffset val="100"/>
        <c:noMultiLvlLbl val="0"/>
      </c:catAx>
      <c:valAx>
        <c:axId val="60224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Exxeuction time (Microseconds)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243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Movie Collection Size vs Total test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Data!$C$14</c:f>
              <c:strCache>
                <c:ptCount val="1"/>
                <c:pt idx="0">
                  <c:v>Iterative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2.4755907060398132E-2"/>
                  <c:y val="1.48433718512458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Data!$D$13:$T$13</c:f>
              <c:strCache>
                <c:ptCount val="17"/>
                <c:pt idx="0">
                  <c:v>625</c:v>
                </c:pt>
                <c:pt idx="1">
                  <c:v>1250</c:v>
                </c:pt>
                <c:pt idx="2">
                  <c:v>2500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40000</c:v>
                </c:pt>
                <c:pt idx="7">
                  <c:v>80000</c:v>
                </c:pt>
                <c:pt idx="8">
                  <c:v>160000</c:v>
                </c:pt>
                <c:pt idx="9">
                  <c:v>320000</c:v>
                </c:pt>
                <c:pt idx="10">
                  <c:v>640000</c:v>
                </c:pt>
                <c:pt idx="11">
                  <c:v>1280000</c:v>
                </c:pt>
                <c:pt idx="12">
                  <c:v>2560000</c:v>
                </c:pt>
                <c:pt idx="13">
                  <c:v>5120000</c:v>
                </c:pt>
                <c:pt idx="14">
                  <c:v>10240000</c:v>
                </c:pt>
                <c:pt idx="15">
                  <c:v>20480000</c:v>
                </c:pt>
                <c:pt idx="16">
                  <c:v>40960000</c:v>
                </c:pt>
              </c:strCache>
            </c:strRef>
          </c:cat>
          <c:val>
            <c:numRef>
              <c:f>Data!$D$14:$T$14</c:f>
              <c:numCache>
                <c:formatCode>General</c:formatCode>
                <c:ptCount val="17"/>
                <c:pt idx="0">
                  <c:v>20.122699999999998</c:v>
                </c:pt>
                <c:pt idx="1">
                  <c:v>21.7241</c:v>
                </c:pt>
                <c:pt idx="2">
                  <c:v>41.932099999999998</c:v>
                </c:pt>
                <c:pt idx="3">
                  <c:v>91.9011</c:v>
                </c:pt>
                <c:pt idx="4">
                  <c:v>171.02520000000001</c:v>
                </c:pt>
                <c:pt idx="5">
                  <c:v>339.88670000000002</c:v>
                </c:pt>
                <c:pt idx="6">
                  <c:v>704.154</c:v>
                </c:pt>
                <c:pt idx="7">
                  <c:v>1493.6507999999999</c:v>
                </c:pt>
                <c:pt idx="8">
                  <c:v>2823.3078999999998</c:v>
                </c:pt>
                <c:pt idx="9">
                  <c:v>6525.5585000000001</c:v>
                </c:pt>
                <c:pt idx="10">
                  <c:v>12490.696099999999</c:v>
                </c:pt>
                <c:pt idx="11">
                  <c:v>23067.159</c:v>
                </c:pt>
                <c:pt idx="12">
                  <c:v>47092.700700000001</c:v>
                </c:pt>
                <c:pt idx="13">
                  <c:v>95279.949299999993</c:v>
                </c:pt>
                <c:pt idx="14">
                  <c:v>194269.35019999999</c:v>
                </c:pt>
                <c:pt idx="15">
                  <c:v>371416.90049999999</c:v>
                </c:pt>
                <c:pt idx="16">
                  <c:v>891622.51729999995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52-8648-B334-C276F87CDEF2}"/>
            </c:ext>
          </c:extLst>
        </c:ser>
        <c:ser>
          <c:idx val="1"/>
          <c:order val="1"/>
          <c:tx>
            <c:strRef>
              <c:f>Data!$C$15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5.4452036028245498E-2"/>
                  <c:y val="2.353887582234039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Data!$D$13:$T$13</c:f>
              <c:strCache>
                <c:ptCount val="17"/>
                <c:pt idx="0">
                  <c:v>625</c:v>
                </c:pt>
                <c:pt idx="1">
                  <c:v>1250</c:v>
                </c:pt>
                <c:pt idx="2">
                  <c:v>2500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40000</c:v>
                </c:pt>
                <c:pt idx="7">
                  <c:v>80000</c:v>
                </c:pt>
                <c:pt idx="8">
                  <c:v>160000</c:v>
                </c:pt>
                <c:pt idx="9">
                  <c:v>320000</c:v>
                </c:pt>
                <c:pt idx="10">
                  <c:v>640000</c:v>
                </c:pt>
                <c:pt idx="11">
                  <c:v>1280000</c:v>
                </c:pt>
                <c:pt idx="12">
                  <c:v>2560000</c:v>
                </c:pt>
                <c:pt idx="13">
                  <c:v>5120000</c:v>
                </c:pt>
                <c:pt idx="14">
                  <c:v>10240000</c:v>
                </c:pt>
                <c:pt idx="15">
                  <c:v>20480000</c:v>
                </c:pt>
                <c:pt idx="16">
                  <c:v>40960000</c:v>
                </c:pt>
              </c:strCache>
            </c:strRef>
          </c:cat>
          <c:val>
            <c:numRef>
              <c:f>Data!$D$15:$T$15</c:f>
              <c:numCache>
                <c:formatCode>General</c:formatCode>
                <c:ptCount val="17"/>
                <c:pt idx="0">
                  <c:v>21.449100000000001</c:v>
                </c:pt>
                <c:pt idx="1">
                  <c:v>40.236699999999999</c:v>
                </c:pt>
                <c:pt idx="2">
                  <c:v>63.162300000000002</c:v>
                </c:pt>
                <c:pt idx="3">
                  <c:v>192.76920000000001</c:v>
                </c:pt>
                <c:pt idx="4">
                  <c:v>336.428</c:v>
                </c:pt>
                <c:pt idx="5">
                  <c:v>660.98929999999996</c:v>
                </c:pt>
                <c:pt idx="6">
                  <c:v>1062.8865000000001</c:v>
                </c:pt>
                <c:pt idx="7">
                  <c:v>2293.3015999999998</c:v>
                </c:pt>
                <c:pt idx="8">
                  <c:v>7851.9553999999998</c:v>
                </c:pt>
                <c:pt idx="9">
                  <c:v>28632.735700000001</c:v>
                </c:pt>
                <c:pt idx="10">
                  <c:v>73853.172399999996</c:v>
                </c:pt>
                <c:pt idx="11">
                  <c:v>156326.0465</c:v>
                </c:pt>
                <c:pt idx="12">
                  <c:v>354784.8077</c:v>
                </c:pt>
                <c:pt idx="13">
                  <c:v>883719.90119999996</c:v>
                </c:pt>
                <c:pt idx="14">
                  <c:v>1836673.8691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52-8648-B334-C276F87CD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239359"/>
        <c:axId val="1887769871"/>
      </c:lineChart>
      <c:catAx>
        <c:axId val="600239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769871"/>
        <c:crosses val="autoZero"/>
        <c:auto val="1"/>
        <c:lblAlgn val="ctr"/>
        <c:lblOffset val="100"/>
        <c:noMultiLvlLbl val="0"/>
      </c:catAx>
      <c:valAx>
        <c:axId val="1887769871"/>
        <c:scaling>
          <c:orientation val="minMax"/>
          <c:max val="2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239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Data!$L$28</c:f>
              <c:strCache>
                <c:ptCount val="1"/>
                <c:pt idx="0">
                  <c:v>Samples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Data!$L$29:$L$37</c:f>
              <c:numCache>
                <c:formatCode>General</c:formatCode>
                <c:ptCount val="9"/>
                <c:pt idx="0">
                  <c:v>625</c:v>
                </c:pt>
                <c:pt idx="1">
                  <c:v>1250</c:v>
                </c:pt>
                <c:pt idx="2">
                  <c:v>2500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40000</c:v>
                </c:pt>
                <c:pt idx="7">
                  <c:v>80000</c:v>
                </c:pt>
                <c:pt idx="8">
                  <c:v>160000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84-0B48-871E-D8C5ED516CF6}"/>
            </c:ext>
          </c:extLst>
        </c:ser>
        <c:ser>
          <c:idx val="1"/>
          <c:order val="1"/>
          <c:tx>
            <c:strRef>
              <c:f>Data!$M$28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Data!$M$29:$M$37</c:f>
              <c:numCache>
                <c:formatCode>General</c:formatCode>
                <c:ptCount val="9"/>
                <c:pt idx="0">
                  <c:v>1.9E-2</c:v>
                </c:pt>
                <c:pt idx="1">
                  <c:v>3.6999999999999998E-2</c:v>
                </c:pt>
                <c:pt idx="2">
                  <c:v>7.9000000000000001E-2</c:v>
                </c:pt>
                <c:pt idx="3">
                  <c:v>0.17299999999999999</c:v>
                </c:pt>
                <c:pt idx="4">
                  <c:v>0.318</c:v>
                </c:pt>
                <c:pt idx="5">
                  <c:v>0.61</c:v>
                </c:pt>
                <c:pt idx="6">
                  <c:v>1.208</c:v>
                </c:pt>
                <c:pt idx="7">
                  <c:v>3.052</c:v>
                </c:pt>
                <c:pt idx="8">
                  <c:v>11.234999999999999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84-0B48-871E-D8C5ED516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295679"/>
        <c:axId val="924297407"/>
      </c:scatterChart>
      <c:valAx>
        <c:axId val="924295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297407"/>
        <c:crosses val="autoZero"/>
        <c:crossBetween val="midCat"/>
      </c:valAx>
      <c:valAx>
        <c:axId val="92429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295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Tests!$H$3:$H$4</c:f>
              <c:strCache>
                <c:ptCount val="2"/>
                <c:pt idx="0">
                  <c:v>Random</c:v>
                </c:pt>
                <c:pt idx="1">
                  <c:v>t(2n)/t(n)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Tests!$J$5:$J$58</c:f>
              <c:numCache>
                <c:formatCode>General</c:formatCode>
                <c:ptCount val="54"/>
                <c:pt idx="0">
                  <c:v>20000</c:v>
                </c:pt>
                <c:pt idx="1">
                  <c:v>30000</c:v>
                </c:pt>
                <c:pt idx="2">
                  <c:v>40000</c:v>
                </c:pt>
                <c:pt idx="3">
                  <c:v>50000</c:v>
                </c:pt>
                <c:pt idx="4">
                  <c:v>60000</c:v>
                </c:pt>
                <c:pt idx="5">
                  <c:v>70000</c:v>
                </c:pt>
                <c:pt idx="6">
                  <c:v>80000</c:v>
                </c:pt>
                <c:pt idx="7">
                  <c:v>90000</c:v>
                </c:pt>
                <c:pt idx="8">
                  <c:v>100000</c:v>
                </c:pt>
                <c:pt idx="9">
                  <c:v>110000</c:v>
                </c:pt>
                <c:pt idx="10">
                  <c:v>120000</c:v>
                </c:pt>
                <c:pt idx="11">
                  <c:v>130000</c:v>
                </c:pt>
                <c:pt idx="12">
                  <c:v>140000</c:v>
                </c:pt>
                <c:pt idx="13">
                  <c:v>150000</c:v>
                </c:pt>
                <c:pt idx="14">
                  <c:v>160000</c:v>
                </c:pt>
                <c:pt idx="15">
                  <c:v>170000</c:v>
                </c:pt>
                <c:pt idx="16">
                  <c:v>180000</c:v>
                </c:pt>
                <c:pt idx="17">
                  <c:v>190000</c:v>
                </c:pt>
                <c:pt idx="18">
                  <c:v>200000</c:v>
                </c:pt>
                <c:pt idx="19">
                  <c:v>210000</c:v>
                </c:pt>
                <c:pt idx="20">
                  <c:v>220000</c:v>
                </c:pt>
                <c:pt idx="21">
                  <c:v>230000</c:v>
                </c:pt>
                <c:pt idx="22">
                  <c:v>240000</c:v>
                </c:pt>
                <c:pt idx="23">
                  <c:v>250000</c:v>
                </c:pt>
                <c:pt idx="24">
                  <c:v>260000</c:v>
                </c:pt>
                <c:pt idx="25">
                  <c:v>270000</c:v>
                </c:pt>
                <c:pt idx="26">
                  <c:v>280000</c:v>
                </c:pt>
                <c:pt idx="27">
                  <c:v>290000</c:v>
                </c:pt>
                <c:pt idx="28">
                  <c:v>300000</c:v>
                </c:pt>
                <c:pt idx="29">
                  <c:v>310000</c:v>
                </c:pt>
                <c:pt idx="30">
                  <c:v>320000</c:v>
                </c:pt>
                <c:pt idx="31">
                  <c:v>330000</c:v>
                </c:pt>
                <c:pt idx="32">
                  <c:v>340000</c:v>
                </c:pt>
                <c:pt idx="33">
                  <c:v>350000</c:v>
                </c:pt>
                <c:pt idx="34">
                  <c:v>360000</c:v>
                </c:pt>
                <c:pt idx="35">
                  <c:v>370000</c:v>
                </c:pt>
                <c:pt idx="36">
                  <c:v>380000</c:v>
                </c:pt>
                <c:pt idx="37">
                  <c:v>390000</c:v>
                </c:pt>
                <c:pt idx="38">
                  <c:v>400000</c:v>
                </c:pt>
                <c:pt idx="39">
                  <c:v>410000</c:v>
                </c:pt>
                <c:pt idx="40">
                  <c:v>420000</c:v>
                </c:pt>
                <c:pt idx="41">
                  <c:v>430000</c:v>
                </c:pt>
                <c:pt idx="42">
                  <c:v>440000</c:v>
                </c:pt>
                <c:pt idx="43">
                  <c:v>450000</c:v>
                </c:pt>
                <c:pt idx="44">
                  <c:v>460000</c:v>
                </c:pt>
                <c:pt idx="45">
                  <c:v>470000</c:v>
                </c:pt>
                <c:pt idx="46">
                  <c:v>480000</c:v>
                </c:pt>
                <c:pt idx="47">
                  <c:v>490000</c:v>
                </c:pt>
                <c:pt idx="48">
                  <c:v>500000</c:v>
                </c:pt>
                <c:pt idx="49">
                  <c:v>510000</c:v>
                </c:pt>
                <c:pt idx="50">
                  <c:v>520000</c:v>
                </c:pt>
                <c:pt idx="51">
                  <c:v>530000</c:v>
                </c:pt>
                <c:pt idx="52">
                  <c:v>540000</c:v>
                </c:pt>
                <c:pt idx="53">
                  <c:v>550000</c:v>
                </c:pt>
              </c:numCache>
            </c:numRef>
          </c:xVal>
          <c:yVal>
            <c:numRef>
              <c:f>Tests!$H$5:$H$58</c:f>
              <c:numCache>
                <c:formatCode>General</c:formatCode>
                <c:ptCount val="54"/>
                <c:pt idx="0">
                  <c:v>2.5980198019801981</c:v>
                </c:pt>
                <c:pt idx="1">
                  <c:v>2.2189873417721517</c:v>
                </c:pt>
                <c:pt idx="2">
                  <c:v>2.6935975609756095</c:v>
                </c:pt>
                <c:pt idx="3">
                  <c:v>3.4776938915579958</c:v>
                </c:pt>
                <c:pt idx="4">
                  <c:v>2.8762122076440391</c:v>
                </c:pt>
                <c:pt idx="5">
                  <c:v>3.5534825870646767</c:v>
                </c:pt>
                <c:pt idx="6">
                  <c:v>2.7996604414261461</c:v>
                </c:pt>
                <c:pt idx="7">
                  <c:v>2.7421357615894042</c:v>
                </c:pt>
                <c:pt idx="8">
                  <c:v>3.0467732386027233</c:v>
                </c:pt>
                <c:pt idx="9">
                  <c:v>2.9284276038806514</c:v>
                </c:pt>
                <c:pt idx="10">
                  <c:v>3.8082110273700915</c:v>
                </c:pt>
                <c:pt idx="11">
                  <c:v>3.0172995780590717</c:v>
                </c:pt>
                <c:pt idx="12">
                  <c:v>2.9870493524676234</c:v>
                </c:pt>
                <c:pt idx="13">
                  <c:v>2.7747304511671724</c:v>
                </c:pt>
                <c:pt idx="14">
                  <c:v>2.8595108146351325</c:v>
                </c:pt>
                <c:pt idx="15">
                  <c:v>2.8018239214310769</c:v>
                </c:pt>
                <c:pt idx="16">
                  <c:v>2.3175849056603774</c:v>
                </c:pt>
                <c:pt idx="17">
                  <c:v>2.7168215121988069</c:v>
                </c:pt>
                <c:pt idx="18">
                  <c:v>2.9376214535561598</c:v>
                </c:pt>
                <c:pt idx="19">
                  <c:v>2.6223087494273938</c:v>
                </c:pt>
                <c:pt idx="20">
                  <c:v>2.6363920490061257</c:v>
                </c:pt>
                <c:pt idx="21">
                  <c:v>2.5011734028683179</c:v>
                </c:pt>
                <c:pt idx="22">
                  <c:v>2.5407010051559813</c:v>
                </c:pt>
                <c:pt idx="23">
                  <c:v>2.1093971064761989</c:v>
                </c:pt>
                <c:pt idx="24">
                  <c:v>2.4150002330676363</c:v>
                </c:pt>
                <c:pt idx="25">
                  <c:v>2.3223320337292592</c:v>
                </c:pt>
                <c:pt idx="26">
                  <c:v>2.1157722052964614</c:v>
                </c:pt>
                <c:pt idx="27">
                  <c:v>2.4181487896582317</c:v>
                </c:pt>
                <c:pt idx="28">
                  <c:v>2.2259025917682123</c:v>
                </c:pt>
                <c:pt idx="29">
                  <c:v>2.2150856739092033</c:v>
                </c:pt>
                <c:pt idx="30">
                  <c:v>2.1870139968895801</c:v>
                </c:pt>
                <c:pt idx="31">
                  <c:v>2.1252576655501159</c:v>
                </c:pt>
                <c:pt idx="32">
                  <c:v>2.4987168252378567</c:v>
                </c:pt>
                <c:pt idx="33">
                  <c:v>2.2163274510909399</c:v>
                </c:pt>
                <c:pt idx="34">
                  <c:v>2.6113390647388304</c:v>
                </c:pt>
                <c:pt idx="35">
                  <c:v>2.4332090236595953</c:v>
                </c:pt>
                <c:pt idx="36">
                  <c:v>2.3043260676156581</c:v>
                </c:pt>
                <c:pt idx="37">
                  <c:v>2.5712715174309277</c:v>
                </c:pt>
                <c:pt idx="38">
                  <c:v>1.9165398778417235</c:v>
                </c:pt>
                <c:pt idx="39">
                  <c:v>1.6900354321011044</c:v>
                </c:pt>
                <c:pt idx="40">
                  <c:v>2.0643287623373219</c:v>
                </c:pt>
                <c:pt idx="41">
                  <c:v>2.1431275235531628</c:v>
                </c:pt>
                <c:pt idx="42">
                  <c:v>2.2941413566635847</c:v>
                </c:pt>
                <c:pt idx="43">
                  <c:v>2.3812599863044963</c:v>
                </c:pt>
                <c:pt idx="44">
                  <c:v>2.1842785654712258</c:v>
                </c:pt>
                <c:pt idx="45">
                  <c:v>2.2232068908398213</c:v>
                </c:pt>
                <c:pt idx="46">
                  <c:v>2.3270744506395542</c:v>
                </c:pt>
                <c:pt idx="47">
                  <c:v>2.4502384114611684</c:v>
                </c:pt>
                <c:pt idx="48">
                  <c:v>2.674116705251087</c:v>
                </c:pt>
                <c:pt idx="49">
                  <c:v>2.4476210660167426</c:v>
                </c:pt>
                <c:pt idx="50">
                  <c:v>2.2294582022428537</c:v>
                </c:pt>
                <c:pt idx="51">
                  <c:v>2.2592570603020046</c:v>
                </c:pt>
                <c:pt idx="52">
                  <c:v>3.2201225939952369</c:v>
                </c:pt>
                <c:pt idx="53">
                  <c:v>3.3704495139089423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F0-1247-A945-077A5B2B56BC}"/>
            </c:ext>
          </c:extLst>
        </c:ser>
        <c:ser>
          <c:idx val="1"/>
          <c:order val="1"/>
          <c:tx>
            <c:strRef>
              <c:f>Tests!$G$3:$G$4</c:f>
              <c:strCache>
                <c:ptCount val="2"/>
                <c:pt idx="0">
                  <c:v>Iterative</c:v>
                </c:pt>
                <c:pt idx="1">
                  <c:v>t(2n)/t(n)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Tests!$J$5:$J$58</c:f>
              <c:numCache>
                <c:formatCode>General</c:formatCode>
                <c:ptCount val="54"/>
                <c:pt idx="0">
                  <c:v>20000</c:v>
                </c:pt>
                <c:pt idx="1">
                  <c:v>30000</c:v>
                </c:pt>
                <c:pt idx="2">
                  <c:v>40000</c:v>
                </c:pt>
                <c:pt idx="3">
                  <c:v>50000</c:v>
                </c:pt>
                <c:pt idx="4">
                  <c:v>60000</c:v>
                </c:pt>
                <c:pt idx="5">
                  <c:v>70000</c:v>
                </c:pt>
                <c:pt idx="6">
                  <c:v>80000</c:v>
                </c:pt>
                <c:pt idx="7">
                  <c:v>90000</c:v>
                </c:pt>
                <c:pt idx="8">
                  <c:v>100000</c:v>
                </c:pt>
                <c:pt idx="9">
                  <c:v>110000</c:v>
                </c:pt>
                <c:pt idx="10">
                  <c:v>120000</c:v>
                </c:pt>
                <c:pt idx="11">
                  <c:v>130000</c:v>
                </c:pt>
                <c:pt idx="12">
                  <c:v>140000</c:v>
                </c:pt>
                <c:pt idx="13">
                  <c:v>150000</c:v>
                </c:pt>
                <c:pt idx="14">
                  <c:v>160000</c:v>
                </c:pt>
                <c:pt idx="15">
                  <c:v>170000</c:v>
                </c:pt>
                <c:pt idx="16">
                  <c:v>180000</c:v>
                </c:pt>
                <c:pt idx="17">
                  <c:v>190000</c:v>
                </c:pt>
                <c:pt idx="18">
                  <c:v>200000</c:v>
                </c:pt>
                <c:pt idx="19">
                  <c:v>210000</c:v>
                </c:pt>
                <c:pt idx="20">
                  <c:v>220000</c:v>
                </c:pt>
                <c:pt idx="21">
                  <c:v>230000</c:v>
                </c:pt>
                <c:pt idx="22">
                  <c:v>240000</c:v>
                </c:pt>
                <c:pt idx="23">
                  <c:v>250000</c:v>
                </c:pt>
                <c:pt idx="24">
                  <c:v>260000</c:v>
                </c:pt>
                <c:pt idx="25">
                  <c:v>270000</c:v>
                </c:pt>
                <c:pt idx="26">
                  <c:v>280000</c:v>
                </c:pt>
                <c:pt idx="27">
                  <c:v>290000</c:v>
                </c:pt>
                <c:pt idx="28">
                  <c:v>300000</c:v>
                </c:pt>
                <c:pt idx="29">
                  <c:v>310000</c:v>
                </c:pt>
                <c:pt idx="30">
                  <c:v>320000</c:v>
                </c:pt>
                <c:pt idx="31">
                  <c:v>330000</c:v>
                </c:pt>
                <c:pt idx="32">
                  <c:v>340000</c:v>
                </c:pt>
                <c:pt idx="33">
                  <c:v>350000</c:v>
                </c:pt>
                <c:pt idx="34">
                  <c:v>360000</c:v>
                </c:pt>
                <c:pt idx="35">
                  <c:v>370000</c:v>
                </c:pt>
                <c:pt idx="36">
                  <c:v>380000</c:v>
                </c:pt>
                <c:pt idx="37">
                  <c:v>390000</c:v>
                </c:pt>
                <c:pt idx="38">
                  <c:v>400000</c:v>
                </c:pt>
                <c:pt idx="39">
                  <c:v>410000</c:v>
                </c:pt>
                <c:pt idx="40">
                  <c:v>420000</c:v>
                </c:pt>
                <c:pt idx="41">
                  <c:v>430000</c:v>
                </c:pt>
                <c:pt idx="42">
                  <c:v>440000</c:v>
                </c:pt>
                <c:pt idx="43">
                  <c:v>450000</c:v>
                </c:pt>
                <c:pt idx="44">
                  <c:v>460000</c:v>
                </c:pt>
                <c:pt idx="45">
                  <c:v>470000</c:v>
                </c:pt>
                <c:pt idx="46">
                  <c:v>480000</c:v>
                </c:pt>
                <c:pt idx="47">
                  <c:v>490000</c:v>
                </c:pt>
                <c:pt idx="48">
                  <c:v>500000</c:v>
                </c:pt>
                <c:pt idx="49">
                  <c:v>510000</c:v>
                </c:pt>
                <c:pt idx="50">
                  <c:v>520000</c:v>
                </c:pt>
                <c:pt idx="51">
                  <c:v>530000</c:v>
                </c:pt>
                <c:pt idx="52">
                  <c:v>540000</c:v>
                </c:pt>
                <c:pt idx="53">
                  <c:v>550000</c:v>
                </c:pt>
              </c:numCache>
            </c:numRef>
          </c:xVal>
          <c:yVal>
            <c:numRef>
              <c:f>Tests!$G$5:$G$58</c:f>
              <c:numCache>
                <c:formatCode>General</c:formatCode>
                <c:ptCount val="54"/>
                <c:pt idx="0">
                  <c:v>2.0298165137614679</c:v>
                </c:pt>
                <c:pt idx="1">
                  <c:v>1.904191616766467</c:v>
                </c:pt>
                <c:pt idx="2">
                  <c:v>1.927683615819209</c:v>
                </c:pt>
                <c:pt idx="3">
                  <c:v>2.0487562189054729</c:v>
                </c:pt>
                <c:pt idx="4">
                  <c:v>1.5660377358490565</c:v>
                </c:pt>
                <c:pt idx="5">
                  <c:v>2.5965753424657536</c:v>
                </c:pt>
                <c:pt idx="6">
                  <c:v>2.2368112543962484</c:v>
                </c:pt>
                <c:pt idx="7">
                  <c:v>1.5594479830148622</c:v>
                </c:pt>
                <c:pt idx="8">
                  <c:v>1.5998057309373481</c:v>
                </c:pt>
                <c:pt idx="9">
                  <c:v>2.1022416621104432</c:v>
                </c:pt>
                <c:pt idx="10">
                  <c:v>2.3699799196787148</c:v>
                </c:pt>
                <c:pt idx="11">
                  <c:v>1.4883580284245539</c:v>
                </c:pt>
                <c:pt idx="12">
                  <c:v>1.2616723819572673</c:v>
                </c:pt>
                <c:pt idx="13">
                  <c:v>1.2587773140191503</c:v>
                </c:pt>
                <c:pt idx="14">
                  <c:v>1.4667190775681342</c:v>
                </c:pt>
                <c:pt idx="15">
                  <c:v>1.2154133776485252</c:v>
                </c:pt>
                <c:pt idx="16">
                  <c:v>2.0442477876106193</c:v>
                </c:pt>
                <c:pt idx="17">
                  <c:v>2.0143660212367269</c:v>
                </c:pt>
                <c:pt idx="18">
                  <c:v>2.0664845173041897</c:v>
                </c:pt>
                <c:pt idx="19">
                  <c:v>2.0326797385620914</c:v>
                </c:pt>
                <c:pt idx="20">
                  <c:v>1.9794538361508451</c:v>
                </c:pt>
                <c:pt idx="21">
                  <c:v>1.9162895927601808</c:v>
                </c:pt>
                <c:pt idx="22">
                  <c:v>1.6903198474899386</c:v>
                </c:pt>
                <c:pt idx="23">
                  <c:v>2.0233754090696592</c:v>
                </c:pt>
                <c:pt idx="24">
                  <c:v>1.9772450223486386</c:v>
                </c:pt>
                <c:pt idx="25">
                  <c:v>2.2466096390569583</c:v>
                </c:pt>
                <c:pt idx="26">
                  <c:v>2.1246079866192766</c:v>
                </c:pt>
                <c:pt idx="27">
                  <c:v>1.7935727788279772</c:v>
                </c:pt>
                <c:pt idx="28">
                  <c:v>1.9370001950458358</c:v>
                </c:pt>
                <c:pt idx="29">
                  <c:v>2.0409642921877831</c:v>
                </c:pt>
                <c:pt idx="30">
                  <c:v>1.8895837055565481</c:v>
                </c:pt>
                <c:pt idx="31">
                  <c:v>1.7271713147410357</c:v>
                </c:pt>
                <c:pt idx="32">
                  <c:v>1.9688942061186121</c:v>
                </c:pt>
                <c:pt idx="33">
                  <c:v>1.9865674057290823</c:v>
                </c:pt>
                <c:pt idx="34">
                  <c:v>2.1305361305361306</c:v>
                </c:pt>
                <c:pt idx="35">
                  <c:v>1.9512228077286855</c:v>
                </c:pt>
                <c:pt idx="36">
                  <c:v>1.988062015503876</c:v>
                </c:pt>
                <c:pt idx="37">
                  <c:v>2.0744143316490584</c:v>
                </c:pt>
                <c:pt idx="38">
                  <c:v>2.1117966798883501</c:v>
                </c:pt>
                <c:pt idx="39">
                  <c:v>1.9655501089324618</c:v>
                </c:pt>
                <c:pt idx="40">
                  <c:v>1.9862994547742208</c:v>
                </c:pt>
                <c:pt idx="41">
                  <c:v>1.8906576200417538</c:v>
                </c:pt>
                <c:pt idx="42">
                  <c:v>1.8860859282617266</c:v>
                </c:pt>
                <c:pt idx="43">
                  <c:v>2.1687306501547989</c:v>
                </c:pt>
                <c:pt idx="44">
                  <c:v>2.2205168568804932</c:v>
                </c:pt>
                <c:pt idx="45">
                  <c:v>1.8713484458985745</c:v>
                </c:pt>
                <c:pt idx="46">
                  <c:v>2.0446115288220548</c:v>
                </c:pt>
                <c:pt idx="47">
                  <c:v>2.0411388587284356</c:v>
                </c:pt>
                <c:pt idx="48">
                  <c:v>2.0655036968576712</c:v>
                </c:pt>
                <c:pt idx="49">
                  <c:v>2.032114183764496</c:v>
                </c:pt>
                <c:pt idx="50">
                  <c:v>1.9000205507603782</c:v>
                </c:pt>
                <c:pt idx="51">
                  <c:v>2.3946819030875726</c:v>
                </c:pt>
                <c:pt idx="52">
                  <c:v>1.6940936106983655</c:v>
                </c:pt>
                <c:pt idx="53">
                  <c:v>1.9698875941012686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F0-1247-A945-077A5B2B5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007359"/>
        <c:axId val="1064009087"/>
      </c:scatterChart>
      <c:valAx>
        <c:axId val="1064007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009087"/>
        <c:crosses val="autoZero"/>
        <c:crossBetween val="midCat"/>
      </c:valAx>
      <c:valAx>
        <c:axId val="106400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007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Collection Size vs Time to run NoDVDs()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Data!$E$28</c:f>
              <c:strCache>
                <c:ptCount val="1"/>
                <c:pt idx="0">
                  <c:v>Iterative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Data!$D$29:$D$138</c:f>
              <c:numCache>
                <c:formatCode>General</c:formatCode>
                <c:ptCount val="1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  <c:pt idx="100">
                  <c:v>101000</c:v>
                </c:pt>
                <c:pt idx="101">
                  <c:v>102000</c:v>
                </c:pt>
                <c:pt idx="102">
                  <c:v>103000</c:v>
                </c:pt>
                <c:pt idx="103">
                  <c:v>104000</c:v>
                </c:pt>
                <c:pt idx="104">
                  <c:v>105000</c:v>
                </c:pt>
                <c:pt idx="105">
                  <c:v>106000</c:v>
                </c:pt>
                <c:pt idx="106">
                  <c:v>107000</c:v>
                </c:pt>
                <c:pt idx="107">
                  <c:v>108000</c:v>
                </c:pt>
                <c:pt idx="108">
                  <c:v>109000</c:v>
                </c:pt>
                <c:pt idx="109">
                  <c:v>110000</c:v>
                </c:pt>
              </c:numCache>
            </c:numRef>
          </c:xVal>
          <c:yVal>
            <c:numRef>
              <c:f>Data!$E$29:$E$138</c:f>
              <c:numCache>
                <c:formatCode>General</c:formatCode>
                <c:ptCount val="110"/>
                <c:pt idx="0">
                  <c:v>2.5999999999999999E-2</c:v>
                </c:pt>
                <c:pt idx="1">
                  <c:v>5.8999999999999997E-2</c:v>
                </c:pt>
                <c:pt idx="2">
                  <c:v>0.09</c:v>
                </c:pt>
                <c:pt idx="3">
                  <c:v>0.11700000000000001</c:v>
                </c:pt>
                <c:pt idx="4">
                  <c:v>0.13200000000000001</c:v>
                </c:pt>
                <c:pt idx="5">
                  <c:v>0.183</c:v>
                </c:pt>
                <c:pt idx="6">
                  <c:v>0.16700000000000001</c:v>
                </c:pt>
                <c:pt idx="7">
                  <c:v>0.20200000000000001</c:v>
                </c:pt>
                <c:pt idx="8">
                  <c:v>0.216</c:v>
                </c:pt>
                <c:pt idx="9">
                  <c:v>0.24199999999999999</c:v>
                </c:pt>
                <c:pt idx="10">
                  <c:v>0.30099999999999999</c:v>
                </c:pt>
                <c:pt idx="11">
                  <c:v>0.29099999999999998</c:v>
                </c:pt>
                <c:pt idx="12">
                  <c:v>0.35199999999999998</c:v>
                </c:pt>
                <c:pt idx="13">
                  <c:v>0.35599999999999998</c:v>
                </c:pt>
                <c:pt idx="14">
                  <c:v>0.34799999999999998</c:v>
                </c:pt>
                <c:pt idx="15">
                  <c:v>0.377</c:v>
                </c:pt>
                <c:pt idx="16">
                  <c:v>0.42199999999999999</c:v>
                </c:pt>
                <c:pt idx="17">
                  <c:v>0.439</c:v>
                </c:pt>
                <c:pt idx="18">
                  <c:v>0.61199999999999999</c:v>
                </c:pt>
                <c:pt idx="19">
                  <c:v>0.48399999999999999</c:v>
                </c:pt>
                <c:pt idx="20">
                  <c:v>0.498</c:v>
                </c:pt>
                <c:pt idx="21">
                  <c:v>0.53400000000000003</c:v>
                </c:pt>
                <c:pt idx="22">
                  <c:v>0.58699999999999997</c:v>
                </c:pt>
                <c:pt idx="23">
                  <c:v>0.59799999999999998</c:v>
                </c:pt>
                <c:pt idx="24">
                  <c:v>0.63500000000000001</c:v>
                </c:pt>
                <c:pt idx="25">
                  <c:v>0.65600000000000003</c:v>
                </c:pt>
                <c:pt idx="26">
                  <c:v>0.61799999999999999</c:v>
                </c:pt>
                <c:pt idx="27">
                  <c:v>1.046</c:v>
                </c:pt>
                <c:pt idx="28">
                  <c:v>1.1870000000000001</c:v>
                </c:pt>
                <c:pt idx="29">
                  <c:v>1.0629999999999999</c:v>
                </c:pt>
                <c:pt idx="30">
                  <c:v>0.746</c:v>
                </c:pt>
                <c:pt idx="31">
                  <c:v>0.78</c:v>
                </c:pt>
                <c:pt idx="32">
                  <c:v>0.76600000000000001</c:v>
                </c:pt>
                <c:pt idx="33">
                  <c:v>0.84899999999999998</c:v>
                </c:pt>
                <c:pt idx="34">
                  <c:v>0.86799999999999999</c:v>
                </c:pt>
                <c:pt idx="35">
                  <c:v>0.84199999999999997</c:v>
                </c:pt>
                <c:pt idx="36">
                  <c:v>0.878</c:v>
                </c:pt>
                <c:pt idx="37">
                  <c:v>0.89600000000000002</c:v>
                </c:pt>
                <c:pt idx="38">
                  <c:v>0.89100000000000001</c:v>
                </c:pt>
                <c:pt idx="39">
                  <c:v>0.92</c:v>
                </c:pt>
                <c:pt idx="40">
                  <c:v>0.93</c:v>
                </c:pt>
                <c:pt idx="41">
                  <c:v>0.93200000000000005</c:v>
                </c:pt>
                <c:pt idx="42">
                  <c:v>0.95299999999999996</c:v>
                </c:pt>
                <c:pt idx="43">
                  <c:v>0.97</c:v>
                </c:pt>
                <c:pt idx="44">
                  <c:v>1.0629999999999999</c:v>
                </c:pt>
                <c:pt idx="45">
                  <c:v>1.038</c:v>
                </c:pt>
                <c:pt idx="46">
                  <c:v>1.038</c:v>
                </c:pt>
                <c:pt idx="47">
                  <c:v>1.0549999999999999</c:v>
                </c:pt>
                <c:pt idx="48">
                  <c:v>1.0649999999999999</c:v>
                </c:pt>
                <c:pt idx="49">
                  <c:v>1.1140000000000001</c:v>
                </c:pt>
                <c:pt idx="50">
                  <c:v>1.06</c:v>
                </c:pt>
                <c:pt idx="51">
                  <c:v>1.07</c:v>
                </c:pt>
                <c:pt idx="52">
                  <c:v>1.151</c:v>
                </c:pt>
                <c:pt idx="53">
                  <c:v>1.1659999999999999</c:v>
                </c:pt>
                <c:pt idx="54">
                  <c:v>1.129</c:v>
                </c:pt>
                <c:pt idx="55">
                  <c:v>1.1850000000000001</c:v>
                </c:pt>
                <c:pt idx="56">
                  <c:v>1.181</c:v>
                </c:pt>
                <c:pt idx="57">
                  <c:v>1.175</c:v>
                </c:pt>
                <c:pt idx="58">
                  <c:v>1.343</c:v>
                </c:pt>
                <c:pt idx="59">
                  <c:v>1.2529999999999999</c:v>
                </c:pt>
                <c:pt idx="60">
                  <c:v>1.0880000000000001</c:v>
                </c:pt>
                <c:pt idx="61">
                  <c:v>1.274</c:v>
                </c:pt>
                <c:pt idx="62">
                  <c:v>1.331</c:v>
                </c:pt>
                <c:pt idx="63">
                  <c:v>1.1240000000000001</c:v>
                </c:pt>
                <c:pt idx="64">
                  <c:v>1.099</c:v>
                </c:pt>
                <c:pt idx="65">
                  <c:v>1.085</c:v>
                </c:pt>
                <c:pt idx="66">
                  <c:v>1.0980000000000001</c:v>
                </c:pt>
                <c:pt idx="67">
                  <c:v>1.117</c:v>
                </c:pt>
                <c:pt idx="68">
                  <c:v>1.165</c:v>
                </c:pt>
                <c:pt idx="69">
                  <c:v>1.1719999999999999</c:v>
                </c:pt>
                <c:pt idx="70">
                  <c:v>1.5389999999999999</c:v>
                </c:pt>
                <c:pt idx="71">
                  <c:v>1.1910000000000001</c:v>
                </c:pt>
                <c:pt idx="72">
                  <c:v>1.2310000000000001</c:v>
                </c:pt>
                <c:pt idx="73">
                  <c:v>1.256</c:v>
                </c:pt>
                <c:pt idx="74">
                  <c:v>1.298</c:v>
                </c:pt>
                <c:pt idx="75">
                  <c:v>1.333</c:v>
                </c:pt>
                <c:pt idx="76">
                  <c:v>1.262</c:v>
                </c:pt>
                <c:pt idx="77">
                  <c:v>1.3240000000000001</c:v>
                </c:pt>
                <c:pt idx="78">
                  <c:v>1.3480000000000001</c:v>
                </c:pt>
                <c:pt idx="79">
                  <c:v>1.3280000000000001</c:v>
                </c:pt>
                <c:pt idx="80">
                  <c:v>1.3320000000000001</c:v>
                </c:pt>
                <c:pt idx="81">
                  <c:v>1.335</c:v>
                </c:pt>
                <c:pt idx="82">
                  <c:v>1.35</c:v>
                </c:pt>
                <c:pt idx="83">
                  <c:v>1.415</c:v>
                </c:pt>
                <c:pt idx="84">
                  <c:v>1.4059999999999999</c:v>
                </c:pt>
                <c:pt idx="85">
                  <c:v>1.4139999999999999</c:v>
                </c:pt>
                <c:pt idx="86">
                  <c:v>1.4319999999999999</c:v>
                </c:pt>
                <c:pt idx="87">
                  <c:v>1.458</c:v>
                </c:pt>
                <c:pt idx="88">
                  <c:v>1.4650000000000001</c:v>
                </c:pt>
                <c:pt idx="89">
                  <c:v>1.4690000000000001</c:v>
                </c:pt>
                <c:pt idx="90">
                  <c:v>1.49</c:v>
                </c:pt>
                <c:pt idx="91">
                  <c:v>1.575</c:v>
                </c:pt>
                <c:pt idx="92">
                  <c:v>1.5609999999999999</c:v>
                </c:pt>
                <c:pt idx="93">
                  <c:v>2.117</c:v>
                </c:pt>
                <c:pt idx="94">
                  <c:v>1.609</c:v>
                </c:pt>
                <c:pt idx="95">
                  <c:v>1.5760000000000001</c:v>
                </c:pt>
                <c:pt idx="96">
                  <c:v>1.7150000000000001</c:v>
                </c:pt>
                <c:pt idx="97">
                  <c:v>1.613</c:v>
                </c:pt>
                <c:pt idx="98">
                  <c:v>1.6359999999999999</c:v>
                </c:pt>
                <c:pt idx="99">
                  <c:v>1.653</c:v>
                </c:pt>
                <c:pt idx="100">
                  <c:v>1.6439999999999999</c:v>
                </c:pt>
                <c:pt idx="101">
                  <c:v>1.6579999999999999</c:v>
                </c:pt>
                <c:pt idx="102">
                  <c:v>1.663</c:v>
                </c:pt>
                <c:pt idx="103">
                  <c:v>1.788</c:v>
                </c:pt>
                <c:pt idx="104">
                  <c:v>1.887</c:v>
                </c:pt>
                <c:pt idx="105">
                  <c:v>1.7509999999999999</c:v>
                </c:pt>
                <c:pt idx="106">
                  <c:v>1.7549999999999999</c:v>
                </c:pt>
                <c:pt idx="107">
                  <c:v>1.82</c:v>
                </c:pt>
                <c:pt idx="108">
                  <c:v>1.86</c:v>
                </c:pt>
                <c:pt idx="109">
                  <c:v>1.897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8B-8B48-9337-9620457FD3ED}"/>
            </c:ext>
          </c:extLst>
        </c:ser>
        <c:ser>
          <c:idx val="1"/>
          <c:order val="1"/>
          <c:tx>
            <c:strRef>
              <c:f>Data!$F$28</c:f>
              <c:strCache>
                <c:ptCount val="1"/>
                <c:pt idx="0">
                  <c:v>Random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Data!$D$29:$D$138</c:f>
              <c:numCache>
                <c:formatCode>General</c:formatCode>
                <c:ptCount val="1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  <c:pt idx="100">
                  <c:v>101000</c:v>
                </c:pt>
                <c:pt idx="101">
                  <c:v>102000</c:v>
                </c:pt>
                <c:pt idx="102">
                  <c:v>103000</c:v>
                </c:pt>
                <c:pt idx="103">
                  <c:v>104000</c:v>
                </c:pt>
                <c:pt idx="104">
                  <c:v>105000</c:v>
                </c:pt>
                <c:pt idx="105">
                  <c:v>106000</c:v>
                </c:pt>
                <c:pt idx="106">
                  <c:v>107000</c:v>
                </c:pt>
                <c:pt idx="107">
                  <c:v>108000</c:v>
                </c:pt>
                <c:pt idx="108">
                  <c:v>109000</c:v>
                </c:pt>
                <c:pt idx="109">
                  <c:v>110000</c:v>
                </c:pt>
              </c:numCache>
            </c:numRef>
          </c:xVal>
          <c:yVal>
            <c:numRef>
              <c:f>Data!$F$29:$F$138</c:f>
              <c:numCache>
                <c:formatCode>General</c:formatCode>
                <c:ptCount val="110"/>
                <c:pt idx="0">
                  <c:v>2.4E-2</c:v>
                </c:pt>
                <c:pt idx="1">
                  <c:v>4.4999999999999998E-2</c:v>
                </c:pt>
                <c:pt idx="2">
                  <c:v>7.3999999999999996E-2</c:v>
                </c:pt>
                <c:pt idx="3">
                  <c:v>0.1</c:v>
                </c:pt>
                <c:pt idx="4">
                  <c:v>0.124</c:v>
                </c:pt>
                <c:pt idx="5">
                  <c:v>0.151</c:v>
                </c:pt>
                <c:pt idx="6">
                  <c:v>0.20200000000000001</c:v>
                </c:pt>
                <c:pt idx="7">
                  <c:v>0.20300000000000001</c:v>
                </c:pt>
                <c:pt idx="8">
                  <c:v>0.22700000000000001</c:v>
                </c:pt>
                <c:pt idx="9">
                  <c:v>0.25700000000000001</c:v>
                </c:pt>
                <c:pt idx="10">
                  <c:v>0.29299999999999998</c:v>
                </c:pt>
                <c:pt idx="11">
                  <c:v>0.28999999999999998</c:v>
                </c:pt>
                <c:pt idx="12">
                  <c:v>0.36599999999999999</c:v>
                </c:pt>
                <c:pt idx="13">
                  <c:v>0.34699999999999998</c:v>
                </c:pt>
                <c:pt idx="14">
                  <c:v>0.373</c:v>
                </c:pt>
                <c:pt idx="15">
                  <c:v>0.39300000000000002</c:v>
                </c:pt>
                <c:pt idx="16">
                  <c:v>0.48699999999999999</c:v>
                </c:pt>
                <c:pt idx="17">
                  <c:v>0.45700000000000002</c:v>
                </c:pt>
                <c:pt idx="18">
                  <c:v>0.53600000000000003</c:v>
                </c:pt>
                <c:pt idx="19">
                  <c:v>0.51100000000000001</c:v>
                </c:pt>
                <c:pt idx="20">
                  <c:v>0.54500000000000004</c:v>
                </c:pt>
                <c:pt idx="21">
                  <c:v>0.59499999999999997</c:v>
                </c:pt>
                <c:pt idx="22">
                  <c:v>0.59899999999999998</c:v>
                </c:pt>
                <c:pt idx="23">
                  <c:v>0.66</c:v>
                </c:pt>
                <c:pt idx="24">
                  <c:v>0.63700000000000001</c:v>
                </c:pt>
                <c:pt idx="25">
                  <c:v>0.752</c:v>
                </c:pt>
                <c:pt idx="26">
                  <c:v>0.70199999999999996</c:v>
                </c:pt>
                <c:pt idx="27">
                  <c:v>0.74399999999999999</c:v>
                </c:pt>
                <c:pt idx="28">
                  <c:v>0.745</c:v>
                </c:pt>
                <c:pt idx="29">
                  <c:v>0.86499999999999999</c:v>
                </c:pt>
                <c:pt idx="30">
                  <c:v>1.0349999999999999</c:v>
                </c:pt>
                <c:pt idx="31">
                  <c:v>1.0589999999999999</c:v>
                </c:pt>
                <c:pt idx="32">
                  <c:v>1.18</c:v>
                </c:pt>
                <c:pt idx="33">
                  <c:v>1.139</c:v>
                </c:pt>
                <c:pt idx="34">
                  <c:v>1.22</c:v>
                </c:pt>
                <c:pt idx="35">
                  <c:v>1.2569999999999999</c:v>
                </c:pt>
                <c:pt idx="36">
                  <c:v>1.2250000000000001</c:v>
                </c:pt>
                <c:pt idx="37">
                  <c:v>1.1619999999999999</c:v>
                </c:pt>
                <c:pt idx="38">
                  <c:v>1.3169999999999999</c:v>
                </c:pt>
                <c:pt idx="39">
                  <c:v>1.3859999999999999</c:v>
                </c:pt>
                <c:pt idx="40">
                  <c:v>1.45</c:v>
                </c:pt>
                <c:pt idx="41">
                  <c:v>1.6140000000000001</c:v>
                </c:pt>
                <c:pt idx="42">
                  <c:v>1.7589999999999999</c:v>
                </c:pt>
                <c:pt idx="43">
                  <c:v>1.9570000000000001</c:v>
                </c:pt>
                <c:pt idx="44">
                  <c:v>1.788</c:v>
                </c:pt>
                <c:pt idx="45">
                  <c:v>1.3360000000000001</c:v>
                </c:pt>
                <c:pt idx="46">
                  <c:v>1.8</c:v>
                </c:pt>
                <c:pt idx="47">
                  <c:v>1.7849999999999999</c:v>
                </c:pt>
                <c:pt idx="48">
                  <c:v>1.913</c:v>
                </c:pt>
                <c:pt idx="49">
                  <c:v>2.085</c:v>
                </c:pt>
                <c:pt idx="50">
                  <c:v>1.875</c:v>
                </c:pt>
                <c:pt idx="51">
                  <c:v>2.4369999999999998</c:v>
                </c:pt>
                <c:pt idx="52">
                  <c:v>2.637</c:v>
                </c:pt>
                <c:pt idx="53">
                  <c:v>1.52</c:v>
                </c:pt>
                <c:pt idx="54">
                  <c:v>1.4990000000000001</c:v>
                </c:pt>
                <c:pt idx="55">
                  <c:v>1.59</c:v>
                </c:pt>
                <c:pt idx="56">
                  <c:v>1.867</c:v>
                </c:pt>
                <c:pt idx="57">
                  <c:v>1.954</c:v>
                </c:pt>
                <c:pt idx="58">
                  <c:v>1.7669999999999999</c:v>
                </c:pt>
                <c:pt idx="59">
                  <c:v>1.7769999999999999</c:v>
                </c:pt>
                <c:pt idx="60">
                  <c:v>0.998</c:v>
                </c:pt>
                <c:pt idx="61">
                  <c:v>1.1599999999999999</c:v>
                </c:pt>
                <c:pt idx="62">
                  <c:v>1.06</c:v>
                </c:pt>
                <c:pt idx="63">
                  <c:v>1.038</c:v>
                </c:pt>
                <c:pt idx="64">
                  <c:v>1.091</c:v>
                </c:pt>
                <c:pt idx="65">
                  <c:v>1.1559999999999999</c:v>
                </c:pt>
                <c:pt idx="66">
                  <c:v>1.1619999999999999</c:v>
                </c:pt>
                <c:pt idx="67">
                  <c:v>1.1100000000000001</c:v>
                </c:pt>
                <c:pt idx="68">
                  <c:v>1.1539999999999999</c:v>
                </c:pt>
                <c:pt idx="69">
                  <c:v>1.1839999999999999</c:v>
                </c:pt>
                <c:pt idx="70">
                  <c:v>1.165</c:v>
                </c:pt>
                <c:pt idx="71">
                  <c:v>1.165</c:v>
                </c:pt>
                <c:pt idx="72">
                  <c:v>1.2370000000000001</c:v>
                </c:pt>
                <c:pt idx="73">
                  <c:v>1.21</c:v>
                </c:pt>
                <c:pt idx="74">
                  <c:v>1.2230000000000001</c:v>
                </c:pt>
                <c:pt idx="75">
                  <c:v>1.244</c:v>
                </c:pt>
                <c:pt idx="76">
                  <c:v>1.2649999999999999</c:v>
                </c:pt>
                <c:pt idx="77">
                  <c:v>1.2689999999999999</c:v>
                </c:pt>
                <c:pt idx="78">
                  <c:v>1.2889999999999999</c:v>
                </c:pt>
                <c:pt idx="79">
                  <c:v>1.337</c:v>
                </c:pt>
                <c:pt idx="80">
                  <c:v>1.3169999999999999</c:v>
                </c:pt>
                <c:pt idx="81">
                  <c:v>1.3340000000000001</c:v>
                </c:pt>
                <c:pt idx="82">
                  <c:v>1.349</c:v>
                </c:pt>
                <c:pt idx="83">
                  <c:v>1.3720000000000001</c:v>
                </c:pt>
                <c:pt idx="84">
                  <c:v>1.411</c:v>
                </c:pt>
                <c:pt idx="85">
                  <c:v>1.4119999999999999</c:v>
                </c:pt>
                <c:pt idx="86">
                  <c:v>1.427</c:v>
                </c:pt>
                <c:pt idx="87">
                  <c:v>1.4750000000000001</c:v>
                </c:pt>
                <c:pt idx="88">
                  <c:v>1.45</c:v>
                </c:pt>
                <c:pt idx="89">
                  <c:v>1.4890000000000001</c:v>
                </c:pt>
                <c:pt idx="90">
                  <c:v>1.516</c:v>
                </c:pt>
                <c:pt idx="91">
                  <c:v>1.494</c:v>
                </c:pt>
                <c:pt idx="92">
                  <c:v>1.5169999999999999</c:v>
                </c:pt>
                <c:pt idx="93">
                  <c:v>1.5429999999999999</c:v>
                </c:pt>
                <c:pt idx="94">
                  <c:v>1.5529999999999999</c:v>
                </c:pt>
                <c:pt idx="95">
                  <c:v>1.595</c:v>
                </c:pt>
                <c:pt idx="96">
                  <c:v>1.669</c:v>
                </c:pt>
                <c:pt idx="97">
                  <c:v>1.6879999999999999</c:v>
                </c:pt>
                <c:pt idx="98">
                  <c:v>1.639</c:v>
                </c:pt>
                <c:pt idx="99">
                  <c:v>1.706</c:v>
                </c:pt>
                <c:pt idx="100">
                  <c:v>1.722</c:v>
                </c:pt>
                <c:pt idx="101">
                  <c:v>1.712</c:v>
                </c:pt>
                <c:pt idx="102">
                  <c:v>1.766</c:v>
                </c:pt>
                <c:pt idx="103">
                  <c:v>1.7869999999999999</c:v>
                </c:pt>
                <c:pt idx="104">
                  <c:v>1.7729999999999999</c:v>
                </c:pt>
                <c:pt idx="105">
                  <c:v>1.8109999999999999</c:v>
                </c:pt>
                <c:pt idx="106">
                  <c:v>1.756</c:v>
                </c:pt>
                <c:pt idx="107">
                  <c:v>1.746</c:v>
                </c:pt>
                <c:pt idx="108">
                  <c:v>1.772</c:v>
                </c:pt>
                <c:pt idx="109">
                  <c:v>1.784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8B-8B48-9337-9620457FD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370815"/>
        <c:axId val="998912671"/>
      </c:scatterChart>
      <c:valAx>
        <c:axId val="2100370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Collection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912671"/>
        <c:crosses val="autoZero"/>
        <c:crossBetween val="midCat"/>
      </c:valAx>
      <c:valAx>
        <c:axId val="99891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in 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370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Collection Size vs Time to run NoDVDs()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Data!$C$5</c:f>
              <c:strCache>
                <c:ptCount val="1"/>
                <c:pt idx="0">
                  <c:v>Iterative names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4.8321477459601081E-2"/>
                  <c:y val="8.696703320182333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Data!$D$4:$L$4</c:f>
              <c:strCache>
                <c:ptCount val="9"/>
                <c:pt idx="0">
                  <c:v>625</c:v>
                </c:pt>
                <c:pt idx="1">
                  <c:v>1250</c:v>
                </c:pt>
                <c:pt idx="2">
                  <c:v>2500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40000</c:v>
                </c:pt>
                <c:pt idx="7">
                  <c:v>80000</c:v>
                </c:pt>
                <c:pt idx="8">
                  <c:v>160000</c:v>
                </c:pt>
              </c:strCache>
            </c:strRef>
          </c:cat>
          <c:val>
            <c:numRef>
              <c:f>Data!$D$5:$L$5</c:f>
              <c:numCache>
                <c:formatCode>General</c:formatCode>
                <c:ptCount val="9"/>
                <c:pt idx="0">
                  <c:v>1.2E-2</c:v>
                </c:pt>
                <c:pt idx="1">
                  <c:v>2.1000000000000001E-2</c:v>
                </c:pt>
                <c:pt idx="2">
                  <c:v>0.04</c:v>
                </c:pt>
                <c:pt idx="3">
                  <c:v>8.5000000000000006E-2</c:v>
                </c:pt>
                <c:pt idx="4">
                  <c:v>0.16500000000000001</c:v>
                </c:pt>
                <c:pt idx="5">
                  <c:v>0.32800000000000001</c:v>
                </c:pt>
                <c:pt idx="6">
                  <c:v>0.67400000000000004</c:v>
                </c:pt>
                <c:pt idx="7">
                  <c:v>1.4390000000000001</c:v>
                </c:pt>
                <c:pt idx="8">
                  <c:v>2.6960000000000002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52-7248-9F8D-850B82E6572C}"/>
            </c:ext>
          </c:extLst>
        </c:ser>
        <c:ser>
          <c:idx val="1"/>
          <c:order val="1"/>
          <c:tx>
            <c:strRef>
              <c:f>Data!$C$6</c:f>
              <c:strCache>
                <c:ptCount val="1"/>
                <c:pt idx="0">
                  <c:v>Random names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1.5688434550274865E-2"/>
                  <c:y val="-7.832977645491666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Data!$D$4:$L$4</c:f>
              <c:strCache>
                <c:ptCount val="9"/>
                <c:pt idx="0">
                  <c:v>625</c:v>
                </c:pt>
                <c:pt idx="1">
                  <c:v>1250</c:v>
                </c:pt>
                <c:pt idx="2">
                  <c:v>2500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40000</c:v>
                </c:pt>
                <c:pt idx="7">
                  <c:v>80000</c:v>
                </c:pt>
                <c:pt idx="8">
                  <c:v>160000</c:v>
                </c:pt>
              </c:strCache>
            </c:strRef>
          </c:cat>
          <c:val>
            <c:numRef>
              <c:f>Data!$D$6:$L$6</c:f>
              <c:numCache>
                <c:formatCode>General</c:formatCode>
                <c:ptCount val="9"/>
                <c:pt idx="0">
                  <c:v>1.4999999999999999E-2</c:v>
                </c:pt>
                <c:pt idx="1">
                  <c:v>3.3000000000000002E-2</c:v>
                </c:pt>
                <c:pt idx="2">
                  <c:v>5.8000000000000003E-2</c:v>
                </c:pt>
                <c:pt idx="3">
                  <c:v>0.155</c:v>
                </c:pt>
                <c:pt idx="4">
                  <c:v>0.30499999999999999</c:v>
                </c:pt>
                <c:pt idx="5">
                  <c:v>0.60199999999999998</c:v>
                </c:pt>
                <c:pt idx="6">
                  <c:v>1.002</c:v>
                </c:pt>
                <c:pt idx="7">
                  <c:v>2.1379999999999999</c:v>
                </c:pt>
                <c:pt idx="8">
                  <c:v>7.5410000000000004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52-7248-9F8D-850B82E65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0751439"/>
        <c:axId val="644578159"/>
      </c:lineChart>
      <c:catAx>
        <c:axId val="1890751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Collection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578159"/>
        <c:crosses val="autoZero"/>
        <c:auto val="1"/>
        <c:lblAlgn val="ctr"/>
        <c:lblOffset val="100"/>
        <c:noMultiLvlLbl val="0"/>
      </c:catAx>
      <c:valAx>
        <c:axId val="644578159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in 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751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Collection Size vs Time to run NoDVDs()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Data!$C$5</c:f>
              <c:strCache>
                <c:ptCount val="1"/>
                <c:pt idx="0">
                  <c:v>Iterative names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6.2095309094080636E-4"/>
                  <c:y val="-5.139348196481204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Data!$D$4:$R$4</c:f>
              <c:strCache>
                <c:ptCount val="15"/>
                <c:pt idx="0">
                  <c:v>625</c:v>
                </c:pt>
                <c:pt idx="1">
                  <c:v>1250</c:v>
                </c:pt>
                <c:pt idx="2">
                  <c:v>2500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40000</c:v>
                </c:pt>
                <c:pt idx="7">
                  <c:v>80000</c:v>
                </c:pt>
                <c:pt idx="8">
                  <c:v>160000</c:v>
                </c:pt>
                <c:pt idx="9">
                  <c:v>320000</c:v>
                </c:pt>
                <c:pt idx="10">
                  <c:v>640000</c:v>
                </c:pt>
                <c:pt idx="11">
                  <c:v>1280000</c:v>
                </c:pt>
                <c:pt idx="12">
                  <c:v>2560000</c:v>
                </c:pt>
                <c:pt idx="13">
                  <c:v>5120000</c:v>
                </c:pt>
                <c:pt idx="14">
                  <c:v>10240000</c:v>
                </c:pt>
              </c:strCache>
            </c:strRef>
          </c:cat>
          <c:val>
            <c:numRef>
              <c:f>Data!$D$5:$R$5</c:f>
              <c:numCache>
                <c:formatCode>General</c:formatCode>
                <c:ptCount val="15"/>
                <c:pt idx="0">
                  <c:v>1.2E-2</c:v>
                </c:pt>
                <c:pt idx="1">
                  <c:v>2.1000000000000001E-2</c:v>
                </c:pt>
                <c:pt idx="2">
                  <c:v>0.04</c:v>
                </c:pt>
                <c:pt idx="3">
                  <c:v>8.5000000000000006E-2</c:v>
                </c:pt>
                <c:pt idx="4">
                  <c:v>0.16500000000000001</c:v>
                </c:pt>
                <c:pt idx="5">
                  <c:v>0.32800000000000001</c:v>
                </c:pt>
                <c:pt idx="6">
                  <c:v>0.67400000000000004</c:v>
                </c:pt>
                <c:pt idx="7">
                  <c:v>1.4390000000000001</c:v>
                </c:pt>
                <c:pt idx="8">
                  <c:v>2.6960000000000002</c:v>
                </c:pt>
                <c:pt idx="9">
                  <c:v>6.2569999999999997</c:v>
                </c:pt>
                <c:pt idx="10">
                  <c:v>11.922000000000001</c:v>
                </c:pt>
                <c:pt idx="11">
                  <c:v>21.914999999999999</c:v>
                </c:pt>
                <c:pt idx="12">
                  <c:v>44.552</c:v>
                </c:pt>
                <c:pt idx="13">
                  <c:v>90.103999999999999</c:v>
                </c:pt>
                <c:pt idx="14">
                  <c:v>183.56399999999999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C5-9148-A0B0-DA058E62277A}"/>
            </c:ext>
          </c:extLst>
        </c:ser>
        <c:ser>
          <c:idx val="1"/>
          <c:order val="1"/>
          <c:tx>
            <c:strRef>
              <c:f>Data!$C$6</c:f>
              <c:strCache>
                <c:ptCount val="1"/>
                <c:pt idx="0">
                  <c:v>Random names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2.9302662365951724E-2"/>
                  <c:y val="6.0350955900423397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Data!$D$4:$R$4</c:f>
              <c:strCache>
                <c:ptCount val="15"/>
                <c:pt idx="0">
                  <c:v>625</c:v>
                </c:pt>
                <c:pt idx="1">
                  <c:v>1250</c:v>
                </c:pt>
                <c:pt idx="2">
                  <c:v>2500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40000</c:v>
                </c:pt>
                <c:pt idx="7">
                  <c:v>80000</c:v>
                </c:pt>
                <c:pt idx="8">
                  <c:v>160000</c:v>
                </c:pt>
                <c:pt idx="9">
                  <c:v>320000</c:v>
                </c:pt>
                <c:pt idx="10">
                  <c:v>640000</c:v>
                </c:pt>
                <c:pt idx="11">
                  <c:v>1280000</c:v>
                </c:pt>
                <c:pt idx="12">
                  <c:v>2560000</c:v>
                </c:pt>
                <c:pt idx="13">
                  <c:v>5120000</c:v>
                </c:pt>
                <c:pt idx="14">
                  <c:v>10240000</c:v>
                </c:pt>
              </c:strCache>
            </c:strRef>
          </c:cat>
          <c:val>
            <c:numRef>
              <c:f>Data!$D$6:$R$6</c:f>
              <c:numCache>
                <c:formatCode>General</c:formatCode>
                <c:ptCount val="15"/>
                <c:pt idx="0">
                  <c:v>1.4999999999999999E-2</c:v>
                </c:pt>
                <c:pt idx="1">
                  <c:v>3.3000000000000002E-2</c:v>
                </c:pt>
                <c:pt idx="2">
                  <c:v>5.8000000000000003E-2</c:v>
                </c:pt>
                <c:pt idx="3">
                  <c:v>0.155</c:v>
                </c:pt>
                <c:pt idx="4">
                  <c:v>0.30499999999999999</c:v>
                </c:pt>
                <c:pt idx="5">
                  <c:v>0.60199999999999998</c:v>
                </c:pt>
                <c:pt idx="6">
                  <c:v>1.002</c:v>
                </c:pt>
                <c:pt idx="7">
                  <c:v>2.1379999999999999</c:v>
                </c:pt>
                <c:pt idx="8">
                  <c:v>7.5410000000000004</c:v>
                </c:pt>
                <c:pt idx="9">
                  <c:v>27.907</c:v>
                </c:pt>
                <c:pt idx="10">
                  <c:v>71.525000000000006</c:v>
                </c:pt>
                <c:pt idx="11">
                  <c:v>151.69499999999999</c:v>
                </c:pt>
                <c:pt idx="12">
                  <c:v>344.56700000000001</c:v>
                </c:pt>
                <c:pt idx="13">
                  <c:v>854.38900000000001</c:v>
                </c:pt>
                <c:pt idx="14">
                  <c:v>1772.61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C5-9148-A0B0-DA058E622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2103295"/>
        <c:axId val="1057199535"/>
      </c:lineChart>
      <c:catAx>
        <c:axId val="692103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Collection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199535"/>
        <c:crosses val="autoZero"/>
        <c:auto val="1"/>
        <c:lblAlgn val="ctr"/>
        <c:lblOffset val="100"/>
        <c:noMultiLvlLbl val="0"/>
      </c:catAx>
      <c:valAx>
        <c:axId val="105719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taken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103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Collection Size vs Time to run NoDVDs()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Iterative Names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6.2095309094080636E-4"/>
                  <c:y val="-5.139348196481204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Data!$C$4:$R$4</c:f>
              <c:strCache>
                <c:ptCount val="16"/>
                <c:pt idx="0">
                  <c:v>Size</c:v>
                </c:pt>
                <c:pt idx="1">
                  <c:v>625</c:v>
                </c:pt>
                <c:pt idx="2">
                  <c:v>1250</c:v>
                </c:pt>
                <c:pt idx="3">
                  <c:v>2500</c:v>
                </c:pt>
                <c:pt idx="4">
                  <c:v>5000</c:v>
                </c:pt>
                <c:pt idx="5">
                  <c:v>10000</c:v>
                </c:pt>
                <c:pt idx="6">
                  <c:v>20000</c:v>
                </c:pt>
                <c:pt idx="7">
                  <c:v>40000</c:v>
                </c:pt>
                <c:pt idx="8">
                  <c:v>80000</c:v>
                </c:pt>
                <c:pt idx="9">
                  <c:v>160000</c:v>
                </c:pt>
                <c:pt idx="10">
                  <c:v>320000</c:v>
                </c:pt>
                <c:pt idx="11">
                  <c:v>640000</c:v>
                </c:pt>
                <c:pt idx="12">
                  <c:v>1280000</c:v>
                </c:pt>
                <c:pt idx="13">
                  <c:v>2560000</c:v>
                </c:pt>
                <c:pt idx="14">
                  <c:v>5120000</c:v>
                </c:pt>
                <c:pt idx="15">
                  <c:v>10240000</c:v>
                </c:pt>
              </c:strCache>
            </c:strRef>
          </c:cat>
          <c:val>
            <c:numRef>
              <c:f>Data!$C$5:$R$5</c:f>
              <c:numCache>
                <c:formatCode>General</c:formatCode>
                <c:ptCount val="16"/>
                <c:pt idx="0">
                  <c:v>0</c:v>
                </c:pt>
                <c:pt idx="1">
                  <c:v>1.2E-2</c:v>
                </c:pt>
                <c:pt idx="2">
                  <c:v>2.1000000000000001E-2</c:v>
                </c:pt>
                <c:pt idx="3">
                  <c:v>0.04</c:v>
                </c:pt>
                <c:pt idx="4">
                  <c:v>8.5000000000000006E-2</c:v>
                </c:pt>
                <c:pt idx="5">
                  <c:v>0.16500000000000001</c:v>
                </c:pt>
                <c:pt idx="6">
                  <c:v>0.32800000000000001</c:v>
                </c:pt>
                <c:pt idx="7">
                  <c:v>0.67400000000000004</c:v>
                </c:pt>
                <c:pt idx="8">
                  <c:v>1.4390000000000001</c:v>
                </c:pt>
                <c:pt idx="9">
                  <c:v>2.6960000000000002</c:v>
                </c:pt>
                <c:pt idx="10">
                  <c:v>6.2569999999999997</c:v>
                </c:pt>
                <c:pt idx="11">
                  <c:v>11.922000000000001</c:v>
                </c:pt>
                <c:pt idx="12">
                  <c:v>21.914999999999999</c:v>
                </c:pt>
                <c:pt idx="13">
                  <c:v>44.552</c:v>
                </c:pt>
                <c:pt idx="14">
                  <c:v>90.103999999999999</c:v>
                </c:pt>
                <c:pt idx="15">
                  <c:v>183.56399999999999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3D-7143-A414-B64D6C786B7B}"/>
            </c:ext>
          </c:extLst>
        </c:ser>
        <c:ser>
          <c:idx val="2"/>
          <c:order val="1"/>
          <c:tx>
            <c:v>Random Names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Data!$C$4:$R$4</c:f>
              <c:strCache>
                <c:ptCount val="16"/>
                <c:pt idx="0">
                  <c:v>Size</c:v>
                </c:pt>
                <c:pt idx="1">
                  <c:v>625</c:v>
                </c:pt>
                <c:pt idx="2">
                  <c:v>1250</c:v>
                </c:pt>
                <c:pt idx="3">
                  <c:v>2500</c:v>
                </c:pt>
                <c:pt idx="4">
                  <c:v>5000</c:v>
                </c:pt>
                <c:pt idx="5">
                  <c:v>10000</c:v>
                </c:pt>
                <c:pt idx="6">
                  <c:v>20000</c:v>
                </c:pt>
                <c:pt idx="7">
                  <c:v>40000</c:v>
                </c:pt>
                <c:pt idx="8">
                  <c:v>80000</c:v>
                </c:pt>
                <c:pt idx="9">
                  <c:v>160000</c:v>
                </c:pt>
                <c:pt idx="10">
                  <c:v>320000</c:v>
                </c:pt>
                <c:pt idx="11">
                  <c:v>640000</c:v>
                </c:pt>
                <c:pt idx="12">
                  <c:v>1280000</c:v>
                </c:pt>
                <c:pt idx="13">
                  <c:v>2560000</c:v>
                </c:pt>
                <c:pt idx="14">
                  <c:v>5120000</c:v>
                </c:pt>
                <c:pt idx="15">
                  <c:v>10240000</c:v>
                </c:pt>
              </c:strCache>
            </c:strRef>
          </c:cat>
          <c:val>
            <c:numRef>
              <c:f>Data!$C$7:$R$7</c:f>
              <c:numCache>
                <c:formatCode>General</c:formatCode>
                <c:ptCount val="16"/>
                <c:pt idx="0">
                  <c:v>0</c:v>
                </c:pt>
                <c:pt idx="1">
                  <c:v>5.8000000000000003E-2</c:v>
                </c:pt>
                <c:pt idx="2">
                  <c:v>5.0999999999999997E-2</c:v>
                </c:pt>
                <c:pt idx="3">
                  <c:v>0.121</c:v>
                </c:pt>
                <c:pt idx="4">
                  <c:v>0.25700000000000001</c:v>
                </c:pt>
                <c:pt idx="5">
                  <c:v>0.36299999999999999</c:v>
                </c:pt>
                <c:pt idx="6">
                  <c:v>0.66400000000000003</c:v>
                </c:pt>
                <c:pt idx="7">
                  <c:v>1.333</c:v>
                </c:pt>
                <c:pt idx="8">
                  <c:v>3.7869999999999999</c:v>
                </c:pt>
                <c:pt idx="9">
                  <c:v>13.692</c:v>
                </c:pt>
                <c:pt idx="10">
                  <c:v>29.425999999999998</c:v>
                </c:pt>
                <c:pt idx="11">
                  <c:v>69.533000000000001</c:v>
                </c:pt>
                <c:pt idx="12">
                  <c:v>161.00299999999999</c:v>
                </c:pt>
                <c:pt idx="13">
                  <c:v>309.71300000000002</c:v>
                </c:pt>
                <c:pt idx="14">
                  <c:v>722.67700000000002</c:v>
                </c:pt>
                <c:pt idx="15">
                  <c:v>1465.076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3D-7143-A414-B64D6C786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2103295"/>
        <c:axId val="1057199535"/>
      </c:lineChart>
      <c:catAx>
        <c:axId val="692103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Collection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199535"/>
        <c:crosses val="autoZero"/>
        <c:auto val="1"/>
        <c:lblAlgn val="ctr"/>
        <c:lblOffset val="100"/>
        <c:noMultiLvlLbl val="0"/>
      </c:catAx>
      <c:valAx>
        <c:axId val="105719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taken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103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ABE87AE-1F54-A94A-A08A-1D55468535B1}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6F9DD1-897C-9D49-9967-C2676E64D7FC}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589ECFF-46EB-4343-B143-60BC42C1ED45}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62D63C4-02F4-7D4E-9287-0200775724A6}">
  <sheetPr/>
  <sheetViews>
    <sheetView zoomScale="110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4A4F1-3E05-494E-8161-49F3D670D1DD}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5A3AF55-5D83-1A4E-81C5-38388726CA6F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609" cy="60628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9031B0-0F93-A5AE-97D1-51433C9869B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609" cy="60628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0F4774-E1AC-F932-F438-BED3E2DF735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290831</xdr:colOff>
      <xdr:row>1</xdr:row>
      <xdr:rowOff>141393</xdr:rowOff>
    </xdr:from>
    <xdr:to>
      <xdr:col>34</xdr:col>
      <xdr:colOff>72814</xdr:colOff>
      <xdr:row>30</xdr:row>
      <xdr:rowOff>115993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B7F492-78BF-B628-6D8F-3AE707A46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212842</xdr:colOff>
      <xdr:row>21</xdr:row>
      <xdr:rowOff>51270</xdr:rowOff>
    </xdr:from>
    <xdr:to>
      <xdr:col>19</xdr:col>
      <xdr:colOff>457435</xdr:colOff>
      <xdr:row>34</xdr:row>
      <xdr:rowOff>195674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7CD4E68-073A-2DC6-7A4F-08271E361E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641978</xdr:colOff>
      <xdr:row>34</xdr:row>
      <xdr:rowOff>181429</xdr:rowOff>
    </xdr:from>
    <xdr:to>
      <xdr:col>26</xdr:col>
      <xdr:colOff>274830</xdr:colOff>
      <xdr:row>48</xdr:row>
      <xdr:rowOff>116491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EF709C9-410E-F34F-B8F0-B6E33C9F55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8609" cy="60628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368CE5-6F0A-F7AA-F587-D5BE20B12E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7182" cy="608445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08DA80-C502-0794-B343-AC466890F6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8609" cy="60628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47F7F3-950C-2727-C675-709AE572F79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8609" cy="60628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E88077-8196-C5D0-C1C0-A825709792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3D8989-855D-7E40-B7CC-BF1CAD487A1A}" name="Table2" displayName="Table2" ref="F4:V1004" totalsRowShown="0" headerRowDxfId="19" dataDxfId="18" tableBorderDxfId="17">
  <autoFilter ref="F4:V1004" xr:uid="{713D8989-855D-7E40-B7CC-BF1CAD487A1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7" xr3:uid="{994CE435-2227-004A-B817-4D73E4EDA4B1}" name="625" dataDxfId="16"/>
    <tableColumn id="16" xr3:uid="{23F2AB74-E4BC-4A4C-B01C-A17AAE5CF1E5}" name="1250" dataDxfId="15"/>
    <tableColumn id="15" xr3:uid="{4D7EA475-FE84-EC46-B298-0A96556E330E}" name="2500" dataDxfId="14"/>
    <tableColumn id="14" xr3:uid="{E8CE10FA-4775-7849-9354-3908BF2A0D51}" name="5000" dataDxfId="13"/>
    <tableColumn id="1" xr3:uid="{3EAEBEE7-22FF-A545-843E-3A95A9EB4752}" name="10000" dataDxfId="12"/>
    <tableColumn id="2" xr3:uid="{287A570E-8156-7C4E-8E22-63AF0AB6F28F}" name="20000" dataDxfId="11"/>
    <tableColumn id="3" xr3:uid="{56F2D9CA-FCE3-314E-9375-18ADAE0874B1}" name="40000" dataDxfId="10"/>
    <tableColumn id="4" xr3:uid="{85E18909-4B53-9941-808D-6B7A6685DCDC}" name="80000" dataDxfId="9"/>
    <tableColumn id="5" xr3:uid="{E32011E1-2123-1042-BB32-C981CEBF13C2}" name="160000" dataDxfId="8"/>
    <tableColumn id="6" xr3:uid="{B743EB53-4909-D84C-98AA-F1797C2ACDBC}" name="320000" dataDxfId="7"/>
    <tableColumn id="7" xr3:uid="{6F25941D-DE0E-DE4E-9A5C-C16E30B88EB6}" name="640000" dataDxfId="6"/>
    <tableColumn id="8" xr3:uid="{82C8CB03-1147-6845-8B9E-873C9DB2099A}" name="1280000" dataDxfId="5"/>
    <tableColumn id="9" xr3:uid="{BAC004CB-1ACB-FB4F-9215-6957D8EA6EFC}" name="2560000" dataDxfId="4"/>
    <tableColumn id="10" xr3:uid="{07E44300-833A-564A-9837-13A173EC1963}" name="5120000" dataDxfId="3"/>
    <tableColumn id="11" xr3:uid="{9A539F39-32F9-6B49-9D60-09A63332C9CC}" name="10240000" dataDxfId="2"/>
    <tableColumn id="12" xr3:uid="{FC10D7CE-5F6A-4949-B9CA-BB2CD5E51BF8}" name="20480000" dataDxfId="1"/>
    <tableColumn id="13" xr3:uid="{1F2AB6CF-BE77-4644-ABD2-4B253D6B2655}" name="4096000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6808-2197-FD45-B849-DAC9A9F05DA1}">
  <dimension ref="B2:T113"/>
  <sheetViews>
    <sheetView tabSelected="1" workbookViewId="0">
      <selection activeCell="I17" sqref="I17"/>
    </sheetView>
  </sheetViews>
  <sheetFormatPr baseColWidth="10" defaultRowHeight="16" x14ac:dyDescent="0.2"/>
  <sheetData>
    <row r="2" spans="2:20" x14ac:dyDescent="0.2">
      <c r="D2" s="40" t="s">
        <v>275</v>
      </c>
      <c r="E2" s="40"/>
    </row>
    <row r="3" spans="2:20" x14ac:dyDescent="0.2">
      <c r="B3" s="40" t="s">
        <v>276</v>
      </c>
      <c r="C3" s="40"/>
      <c r="D3" s="40" t="s">
        <v>0</v>
      </c>
      <c r="E3" s="40"/>
      <c r="G3" t="s">
        <v>30</v>
      </c>
      <c r="H3" t="s">
        <v>31</v>
      </c>
      <c r="I3" s="40" t="s">
        <v>332</v>
      </c>
      <c r="J3" s="40"/>
      <c r="L3" s="40" t="s">
        <v>439</v>
      </c>
      <c r="M3" s="40"/>
      <c r="N3" t="s">
        <v>440</v>
      </c>
    </row>
    <row r="4" spans="2:20" x14ac:dyDescent="0.2">
      <c r="B4" t="s">
        <v>30</v>
      </c>
      <c r="C4" t="s">
        <v>31</v>
      </c>
      <c r="D4" t="s">
        <v>42</v>
      </c>
      <c r="E4" t="s">
        <v>486</v>
      </c>
      <c r="F4" t="s">
        <v>487</v>
      </c>
      <c r="G4" t="s">
        <v>36</v>
      </c>
      <c r="H4" t="s">
        <v>36</v>
      </c>
      <c r="I4" t="s">
        <v>339</v>
      </c>
      <c r="J4" t="s">
        <v>340</v>
      </c>
      <c r="L4" t="s">
        <v>40</v>
      </c>
      <c r="M4" t="s">
        <v>41</v>
      </c>
      <c r="N4" t="s">
        <v>41</v>
      </c>
      <c r="P4" t="s">
        <v>383</v>
      </c>
      <c r="Q4" t="s">
        <v>384</v>
      </c>
      <c r="R4" t="s">
        <v>385</v>
      </c>
      <c r="S4" t="s">
        <v>438</v>
      </c>
      <c r="T4" t="s">
        <v>437</v>
      </c>
    </row>
    <row r="5" spans="2:20" x14ac:dyDescent="0.2">
      <c r="B5" t="s">
        <v>505</v>
      </c>
      <c r="C5" t="s">
        <v>506</v>
      </c>
      <c r="D5">
        <f>VALUE(MID(B5,FIND("for",B5)+4,FIND("nodes",B5)-FIND("for",B5)-5))</f>
        <v>20000</v>
      </c>
      <c r="E5" s="36">
        <f>VALUE(MID(B5,FIND(":",B5)+2,FIND("ms",B5)-FIND(":",B5)-2))</f>
        <v>0.436</v>
      </c>
      <c r="F5" s="36">
        <f>VALUE(MID(C5,FIND(":",C5)+2,FIND("ms",C5)-FIND(":",C5)-2))</f>
        <v>0.505</v>
      </c>
      <c r="G5">
        <f>(INDEX(E5:E75,MATCH(2*D5,D5:D75,0))/INDEX(E5:E75,MATCH(D5,D5:D75,0)))</f>
        <v>2.0298165137614679</v>
      </c>
      <c r="H5">
        <f>(INDEX(F5:F75,MATCH(2*D5,D5:D75,0))/INDEX(F5:F75,MATCH(D5,D5:D75,0)))</f>
        <v>2.5980198019801981</v>
      </c>
      <c r="I5">
        <v>40000</v>
      </c>
      <c r="J5">
        <v>20000</v>
      </c>
      <c r="L5" t="str">
        <f>MID(B5,FIND("took ",B5)+5,FIND(" seconds",B5)-FIND("took ",B5)-5)</f>
        <v>0.001</v>
      </c>
      <c r="M5">
        <f>MID(C5,FIND("took ",C5)+5,FIND(" minutes",C5)-FIND("took ",C5)-5)*60</f>
        <v>2.34</v>
      </c>
      <c r="N5">
        <f>M5/60</f>
        <v>3.9E-2</v>
      </c>
      <c r="P5">
        <v>20000</v>
      </c>
      <c r="Q5">
        <f>P5/10000</f>
        <v>2</v>
      </c>
      <c r="R5">
        <f>Q5^2</f>
        <v>4</v>
      </c>
      <c r="S5">
        <f>Q5*LOG(Q5)</f>
        <v>0.6020599913279624</v>
      </c>
      <c r="T5">
        <f>LOG(Q5)</f>
        <v>0.3010299956639812</v>
      </c>
    </row>
    <row r="6" spans="2:20" x14ac:dyDescent="0.2">
      <c r="B6" t="s">
        <v>277</v>
      </c>
      <c r="C6" t="s">
        <v>369</v>
      </c>
      <c r="D6">
        <f>VALUE(MID(B6,18,FIND(" nodes",B6)-18))</f>
        <v>30000</v>
      </c>
      <c r="E6" s="36">
        <f>VALUE(MID(B6,FIND(":",B6)+2,FIND("ms",B6)-FIND(":",B6)-2))</f>
        <v>0.66800000000000004</v>
      </c>
      <c r="F6" s="36">
        <f>VALUE(MID(C6,FIND(":",C6)+2,FIND("ms",C6)-FIND(":",C6)-2))</f>
        <v>0.79</v>
      </c>
      <c r="G6">
        <f>(INDEX(E6:E76,MATCH(2*D6,D6:D76,0))/INDEX(E6:E76,MATCH(D6,D6:D76,0)))</f>
        <v>1.904191616766467</v>
      </c>
      <c r="H6">
        <f>(INDEX(F6:F76,MATCH(2*D6,D6:D76,0))/INDEX(F6:F76,MATCH(D6,D6:D76,0)))</f>
        <v>2.2189873417721517</v>
      </c>
      <c r="I6">
        <v>60000</v>
      </c>
      <c r="J6">
        <v>30000</v>
      </c>
      <c r="L6" t="str">
        <f>MID(B6,FIND("took ",B6)+5,FIND(" seconds",B6)-FIND("took ",B6)-5)</f>
        <v>0.001</v>
      </c>
      <c r="M6">
        <f>MID(C6,FIND("took ",C6)+5,FIND(" minutes",C6)-FIND("took ",C6)-5)*60</f>
        <v>3.66</v>
      </c>
      <c r="N6">
        <f>M6/60</f>
        <v>6.1000000000000006E-2</v>
      </c>
      <c r="P6">
        <v>30000</v>
      </c>
      <c r="Q6">
        <f>P6/10000</f>
        <v>3</v>
      </c>
      <c r="R6">
        <f>Q6^2</f>
        <v>9</v>
      </c>
      <c r="S6">
        <f>Q6*LOG(Q6)</f>
        <v>1.4313637641589874</v>
      </c>
      <c r="T6">
        <f>LOG(Q6)</f>
        <v>0.47712125471966244</v>
      </c>
    </row>
    <row r="7" spans="2:20" x14ac:dyDescent="0.2">
      <c r="B7" t="s">
        <v>278</v>
      </c>
      <c r="C7" t="s">
        <v>370</v>
      </c>
      <c r="D7">
        <f>VALUE(MID(B7,18,FIND(" nodes",B7)-18))</f>
        <v>40000</v>
      </c>
      <c r="E7" s="36">
        <f>VALUE(MID(B7,FIND(":",B7)+2,FIND("ms",B7)-FIND(":",B7)-2))</f>
        <v>0.88500000000000001</v>
      </c>
      <c r="F7" s="36">
        <f>VALUE(MID(C7,FIND(":",C7)+2,FIND("ms",C7)-FIND(":",C7)-2))</f>
        <v>1.3120000000000001</v>
      </c>
      <c r="G7">
        <f>(INDEX(E7:E77,MATCH(2*D7,D7:D77,0))/INDEX(E7:E77,MATCH(D7,D7:D77,0)))</f>
        <v>1.927683615819209</v>
      </c>
      <c r="H7">
        <f>(INDEX(F7:F77,MATCH(2*D7,D7:D77,0))/INDEX(F7:F77,MATCH(D7,D7:D77,0)))</f>
        <v>2.6935975609756095</v>
      </c>
      <c r="I7">
        <v>80000</v>
      </c>
      <c r="J7">
        <v>40000</v>
      </c>
      <c r="L7" t="str">
        <f>MID(B7,FIND("took ",B7)+5,FIND(" seconds",B7)-FIND("took ",B7)-5)</f>
        <v>0.001</v>
      </c>
      <c r="M7">
        <f>MID(C7,FIND("took ",C7)+5,FIND(" minutes",C7)-FIND("took ",C7)-5)*60</f>
        <v>5.82</v>
      </c>
      <c r="N7">
        <f>M7/60</f>
        <v>9.7000000000000003E-2</v>
      </c>
      <c r="P7">
        <v>40000</v>
      </c>
      <c r="Q7">
        <f>P7/10000</f>
        <v>4</v>
      </c>
      <c r="R7">
        <f>Q7^2</f>
        <v>16</v>
      </c>
      <c r="S7">
        <f>Q7*LOG(Q7)</f>
        <v>2.4082399653118496</v>
      </c>
      <c r="T7">
        <f>LOG(Q7)</f>
        <v>0.6020599913279624</v>
      </c>
    </row>
    <row r="8" spans="2:20" x14ac:dyDescent="0.2">
      <c r="B8" t="s">
        <v>279</v>
      </c>
      <c r="C8" t="s">
        <v>361</v>
      </c>
      <c r="D8">
        <f>VALUE(MID(B8,18,FIND(" nodes",B8)-18))</f>
        <v>50000</v>
      </c>
      <c r="E8" s="36">
        <f>VALUE(MID(B8,FIND(":",B8)+2,FIND("ms",B8)-FIND(":",B8)-2))</f>
        <v>1.0049999999999999</v>
      </c>
      <c r="F8" s="36">
        <f>VALUE(MID(C8,FIND(":",C8)+2,FIND("ms",C8)-FIND(":",C8)-2))</f>
        <v>1.4570000000000001</v>
      </c>
      <c r="G8">
        <f>(INDEX(E8:E78,MATCH(2*D8,D8:D78,0))/INDEX(E8:E78,MATCH(D8,D8:D78,0)))</f>
        <v>2.0487562189054729</v>
      </c>
      <c r="H8">
        <f>(INDEX(F8:F78,MATCH(2*D8,D8:D78,0))/INDEX(F8:F78,MATCH(D8,D8:D78,0)))</f>
        <v>3.4776938915579958</v>
      </c>
      <c r="I8">
        <v>100000</v>
      </c>
      <c r="J8">
        <v>50000</v>
      </c>
      <c r="L8" t="str">
        <f>MID(B8,FIND("took ",B8)+5,FIND(" seconds",B8)-FIND("took ",B8)-5)</f>
        <v>0.002</v>
      </c>
      <c r="M8">
        <f>MID(C8,FIND("took ",C8)+5,FIND(" minutes",C8)-FIND("took ",C8)-5)*60</f>
        <v>6.72</v>
      </c>
      <c r="N8">
        <f>M8/60</f>
        <v>0.112</v>
      </c>
      <c r="P8">
        <v>50000</v>
      </c>
      <c r="Q8">
        <f>P8/10000</f>
        <v>5</v>
      </c>
      <c r="R8">
        <f>Q8^2</f>
        <v>25</v>
      </c>
      <c r="S8">
        <f>Q8*LOG(Q8)</f>
        <v>3.4948500216800942</v>
      </c>
      <c r="T8">
        <f>LOG(Q8)</f>
        <v>0.69897000433601886</v>
      </c>
    </row>
    <row r="9" spans="2:20" x14ac:dyDescent="0.2">
      <c r="B9" t="s">
        <v>280</v>
      </c>
      <c r="C9" t="s">
        <v>362</v>
      </c>
      <c r="D9">
        <f>VALUE(MID(B9,18,FIND(" nodes",B9)-18))</f>
        <v>60000</v>
      </c>
      <c r="E9" s="36">
        <f>VALUE(MID(B9,FIND(":",B9)+2,FIND("ms",B9)-FIND(":",B9)-2))</f>
        <v>1.272</v>
      </c>
      <c r="F9" s="36">
        <f>VALUE(MID(C9,FIND(":",C9)+2,FIND("ms",C9)-FIND(":",C9)-2))</f>
        <v>1.7529999999999999</v>
      </c>
      <c r="G9">
        <f>(INDEX(E9:E79,MATCH(2*D9,D9:D79,0))/INDEX(E9:E79,MATCH(D9,D9:D79,0)))</f>
        <v>1.5660377358490565</v>
      </c>
      <c r="H9">
        <f>(INDEX(F9:F79,MATCH(2*D9,D9:D79,0))/INDEX(F9:F79,MATCH(D9,D9:D79,0)))</f>
        <v>2.8762122076440391</v>
      </c>
      <c r="I9">
        <v>120000</v>
      </c>
      <c r="J9">
        <v>60000</v>
      </c>
      <c r="L9" t="str">
        <f>MID(B9,FIND("took ",B9)+5,FIND(" seconds",B9)-FIND("took ",B9)-5)</f>
        <v>0.002</v>
      </c>
      <c r="M9">
        <f>MID(C9,FIND("took ",C9)+5,FIND(" minutes",C9)-FIND("took ",C9)-5)*60</f>
        <v>8.34</v>
      </c>
      <c r="N9">
        <f>M9/60</f>
        <v>0.13899999999999998</v>
      </c>
      <c r="P9">
        <v>60000</v>
      </c>
      <c r="Q9">
        <f>P9/10000</f>
        <v>6</v>
      </c>
      <c r="R9">
        <f>Q9^2</f>
        <v>36</v>
      </c>
      <c r="S9">
        <f>Q9*LOG(Q9)</f>
        <v>4.6689075023018614</v>
      </c>
      <c r="T9">
        <f>LOG(Q9)</f>
        <v>0.77815125038364363</v>
      </c>
    </row>
    <row r="10" spans="2:20" x14ac:dyDescent="0.2">
      <c r="B10" t="s">
        <v>281</v>
      </c>
      <c r="C10" t="s">
        <v>363</v>
      </c>
      <c r="D10">
        <f>VALUE(MID(B10,18,FIND(" nodes",B10)-18))</f>
        <v>70000</v>
      </c>
      <c r="E10" s="36">
        <f>VALUE(MID(B10,FIND(":",B10)+2,FIND("ms",B10)-FIND(":",B10)-2))</f>
        <v>1.46</v>
      </c>
      <c r="F10" s="36">
        <f>VALUE(MID(C10,FIND(":",C10)+2,FIND("ms",C10)-FIND(":",C10)-2))</f>
        <v>2.4119999999999999</v>
      </c>
      <c r="G10">
        <f>(INDEX(E10:E80,MATCH(2*D10,D10:D80,0))/INDEX(E10:E80,MATCH(D10,D10:D80,0)))</f>
        <v>2.5965753424657536</v>
      </c>
      <c r="H10">
        <f>(INDEX(F10:F80,MATCH(2*D10,D10:D80,0))/INDEX(F10:F80,MATCH(D10,D10:D80,0)))</f>
        <v>3.5534825870646767</v>
      </c>
      <c r="I10">
        <v>140000</v>
      </c>
      <c r="J10">
        <v>70000</v>
      </c>
      <c r="L10" t="str">
        <f>MID(B10,FIND("took ",B10)+5,FIND(" seconds",B10)-FIND("took ",B10)-5)</f>
        <v>0.002</v>
      </c>
      <c r="M10">
        <f>MID(C10,FIND("took ",C10)+5,FIND(" minutes",C10)-FIND("took ",C10)-5)*60</f>
        <v>10.98</v>
      </c>
      <c r="N10">
        <f>M10/60</f>
        <v>0.183</v>
      </c>
      <c r="P10">
        <v>70000</v>
      </c>
      <c r="Q10">
        <f>P10/10000</f>
        <v>7</v>
      </c>
      <c r="R10">
        <f>Q10^2</f>
        <v>49</v>
      </c>
      <c r="S10">
        <f>Q10*LOG(Q10)</f>
        <v>5.9156862800997976</v>
      </c>
      <c r="T10">
        <f>LOG(Q10)</f>
        <v>0.84509804001425681</v>
      </c>
    </row>
    <row r="11" spans="2:20" x14ac:dyDescent="0.2">
      <c r="B11" t="s">
        <v>282</v>
      </c>
      <c r="C11" t="s">
        <v>364</v>
      </c>
      <c r="D11">
        <f>VALUE(MID(B11,18,FIND(" nodes",B11)-18))</f>
        <v>80000</v>
      </c>
      <c r="E11" s="36">
        <f>VALUE(MID(B11,FIND(":",B11)+2,FIND("ms",B11)-FIND(":",B11)-2))</f>
        <v>1.706</v>
      </c>
      <c r="F11" s="36">
        <f>VALUE(MID(C11,FIND(":",C11)+2,FIND("ms",C11)-FIND(":",C11)-2))</f>
        <v>3.5339999999999998</v>
      </c>
      <c r="G11">
        <f>(INDEX(E11:E81,MATCH(2*D11,D11:D81,0))/INDEX(E11:E81,MATCH(D11,D11:D81,0)))</f>
        <v>2.2368112543962484</v>
      </c>
      <c r="H11">
        <f>(INDEX(F11:F81,MATCH(2*D11,D11:D81,0))/INDEX(F11:F81,MATCH(D11,D11:D81,0)))</f>
        <v>2.7996604414261461</v>
      </c>
      <c r="I11">
        <v>160000</v>
      </c>
      <c r="J11">
        <v>80000</v>
      </c>
      <c r="L11" t="str">
        <f>MID(B11,FIND("took ",B11)+5,FIND(" seconds",B11)-FIND("took ",B11)-5)</f>
        <v>0.003</v>
      </c>
      <c r="M11">
        <f>MID(C11,FIND("took ",C11)+5,FIND(" minutes",C11)-FIND("took ",C11)-5)*60</f>
        <v>13.26</v>
      </c>
      <c r="N11">
        <f>M11/60</f>
        <v>0.221</v>
      </c>
      <c r="P11">
        <v>80000</v>
      </c>
      <c r="Q11">
        <f>P11/10000</f>
        <v>8</v>
      </c>
      <c r="R11">
        <f>Q11^2</f>
        <v>64</v>
      </c>
      <c r="S11">
        <f>Q11*LOG(Q11)</f>
        <v>7.2247198959355483</v>
      </c>
      <c r="T11">
        <f>LOG(Q11)</f>
        <v>0.90308998699194354</v>
      </c>
    </row>
    <row r="12" spans="2:20" x14ac:dyDescent="0.2">
      <c r="B12" t="s">
        <v>283</v>
      </c>
      <c r="C12" t="s">
        <v>365</v>
      </c>
      <c r="D12">
        <f>VALUE(MID(B12,18,FIND(" nodes",B12)-18))</f>
        <v>90000</v>
      </c>
      <c r="E12" s="36">
        <f>VALUE(MID(B12,FIND(":",B12)+2,FIND("ms",B12)-FIND(":",B12)-2))</f>
        <v>1.8839999999999999</v>
      </c>
      <c r="F12" s="36">
        <f>VALUE(MID(C12,FIND(":",C12)+2,FIND("ms",C12)-FIND(":",C12)-2))</f>
        <v>4.8319999999999999</v>
      </c>
      <c r="G12">
        <f>(INDEX(E12:E82,MATCH(2*D12,D12:D82,0))/INDEX(E12:E82,MATCH(D12,D12:D82,0)))</f>
        <v>1.5594479830148622</v>
      </c>
      <c r="H12">
        <f>(INDEX(F12:F82,MATCH(2*D12,D12:D82,0))/INDEX(F12:F82,MATCH(D12,D12:D82,0)))</f>
        <v>2.7421357615894042</v>
      </c>
      <c r="I12">
        <v>180000</v>
      </c>
      <c r="J12">
        <v>90000</v>
      </c>
      <c r="L12" t="str">
        <f>MID(B12,FIND("took ",B12)+5,FIND(" seconds",B12)-FIND("took ",B12)-5)</f>
        <v>0.003</v>
      </c>
      <c r="M12">
        <f>MID(C12,FIND("took ",C12)+5,FIND(" minutes",C12)-FIND("took ",C12)-5)*60</f>
        <v>16.14</v>
      </c>
      <c r="N12">
        <f>M12/60</f>
        <v>0.26900000000000002</v>
      </c>
      <c r="P12">
        <v>90000</v>
      </c>
      <c r="Q12">
        <f>P12/10000</f>
        <v>9</v>
      </c>
      <c r="R12">
        <f>Q12^2</f>
        <v>81</v>
      </c>
      <c r="S12">
        <f>Q12*LOG(Q12)</f>
        <v>8.5881825849539233</v>
      </c>
      <c r="T12">
        <f>LOG(Q12)</f>
        <v>0.95424250943932487</v>
      </c>
    </row>
    <row r="13" spans="2:20" x14ac:dyDescent="0.2">
      <c r="B13" t="s">
        <v>284</v>
      </c>
      <c r="C13" t="s">
        <v>366</v>
      </c>
      <c r="D13">
        <f>VALUE(MID(B13,18,FIND(" nodes",B13)-18))</f>
        <v>100000</v>
      </c>
      <c r="E13" s="36">
        <f>VALUE(MID(B13,FIND(":",B13)+2,FIND("ms",B13)-FIND(":",B13)-2))</f>
        <v>2.0590000000000002</v>
      </c>
      <c r="F13" s="36">
        <f>VALUE(MID(C13,FIND(":",C13)+2,FIND("ms",C13)-FIND(":",C13)-2))</f>
        <v>5.0670000000000002</v>
      </c>
      <c r="G13">
        <f>(INDEX(E13:E83,MATCH(2*D13,D13:D83,0))/INDEX(E13:E83,MATCH(D13,D13:D83,0)))</f>
        <v>1.5998057309373481</v>
      </c>
      <c r="H13">
        <f>(INDEX(F13:F83,MATCH(2*D13,D13:D83,0))/INDEX(F13:F83,MATCH(D13,D13:D83,0)))</f>
        <v>3.0467732386027233</v>
      </c>
      <c r="I13">
        <v>200000</v>
      </c>
      <c r="J13">
        <v>100000</v>
      </c>
      <c r="L13" t="str">
        <f>MID(B13,FIND("took ",B13)+5,FIND(" seconds",B13)-FIND("took ",B13)-5)</f>
        <v>0.003</v>
      </c>
      <c r="M13">
        <f>MID(C13,FIND("took ",C13)+5,FIND(" minutes",C13)-FIND("took ",C13)-5)*60</f>
        <v>16.740000000000002</v>
      </c>
      <c r="N13">
        <f>M13/60</f>
        <v>0.27900000000000003</v>
      </c>
      <c r="P13">
        <v>100000</v>
      </c>
      <c r="Q13">
        <f>P13/10000</f>
        <v>10</v>
      </c>
      <c r="R13">
        <f>Q13^2</f>
        <v>100</v>
      </c>
      <c r="S13">
        <f>Q13*LOG(Q13)</f>
        <v>10</v>
      </c>
      <c r="T13">
        <f>LOG(Q13)</f>
        <v>1</v>
      </c>
    </row>
    <row r="14" spans="2:20" x14ac:dyDescent="0.2">
      <c r="B14" t="s">
        <v>285</v>
      </c>
      <c r="C14" t="s">
        <v>367</v>
      </c>
      <c r="D14">
        <f>VALUE(MID(B14,18,FIND(" nodes",B14)-18))</f>
        <v>110000</v>
      </c>
      <c r="E14" s="36">
        <f>VALUE(MID(B14,FIND(":",B14)+2,FIND("ms",B14)-FIND(":",B14)-2))</f>
        <v>1.829</v>
      </c>
      <c r="F14" s="36">
        <f>VALUE(MID(C14,FIND(":",C14)+2,FIND("ms",C14)-FIND(":",C14)-2))</f>
        <v>5.4630000000000001</v>
      </c>
      <c r="G14">
        <f>(INDEX(E14:E84,MATCH(2*D14,D14:D84,0))/INDEX(E14:E84,MATCH(D14,D14:D84,0)))</f>
        <v>2.1022416621104432</v>
      </c>
      <c r="H14">
        <f>(INDEX(F14:F84,MATCH(2*D14,D14:D84,0))/INDEX(F14:F84,MATCH(D14,D14:D84,0)))</f>
        <v>2.9284276038806514</v>
      </c>
      <c r="I14">
        <v>220000</v>
      </c>
      <c r="J14">
        <v>110000</v>
      </c>
      <c r="L14" t="str">
        <f>MID(B14,FIND("took ",B14)+5,FIND(" seconds",B14)-FIND("took ",B14)-5)</f>
        <v>0.003</v>
      </c>
      <c r="M14">
        <f>MID(C14,FIND("took ",C14)+5,FIND(" minutes",C14)-FIND("took ",C14)-5)*60</f>
        <v>18.36</v>
      </c>
      <c r="N14">
        <f>M14/60</f>
        <v>0.30599999999999999</v>
      </c>
      <c r="P14">
        <v>110000</v>
      </c>
      <c r="Q14">
        <f>P14/10000</f>
        <v>11</v>
      </c>
      <c r="R14">
        <f>Q14^2</f>
        <v>121</v>
      </c>
      <c r="S14">
        <f>Q14*LOG(Q14)</f>
        <v>11.455319536740477</v>
      </c>
      <c r="T14">
        <f>LOG(Q14)</f>
        <v>1.0413926851582251</v>
      </c>
    </row>
    <row r="15" spans="2:20" x14ac:dyDescent="0.2">
      <c r="B15" t="s">
        <v>286</v>
      </c>
      <c r="C15" t="s">
        <v>368</v>
      </c>
      <c r="D15">
        <f>VALUE(MID(B15,18,FIND(" nodes",B15)-18))</f>
        <v>120000</v>
      </c>
      <c r="E15" s="36">
        <f>VALUE(MID(B15,FIND(":",B15)+2,FIND("ms",B15)-FIND(":",B15)-2))</f>
        <v>1.992</v>
      </c>
      <c r="F15" s="36">
        <f>VALUE(MID(C15,FIND(":",C15)+2,FIND("ms",C15)-FIND(":",C15)-2))</f>
        <v>5.0419999999999998</v>
      </c>
      <c r="G15">
        <f>(INDEX(E15:E85,MATCH(2*D15,D15:D85,0))/INDEX(E15:E85,MATCH(D15,D15:D85,0)))</f>
        <v>2.3699799196787148</v>
      </c>
      <c r="H15">
        <f>(INDEX(F15:F85,MATCH(2*D15,D15:D85,0))/INDEX(F15:F85,MATCH(D15,D15:D85,0)))</f>
        <v>3.8082110273700915</v>
      </c>
      <c r="I15">
        <v>240000</v>
      </c>
      <c r="J15">
        <v>120000</v>
      </c>
      <c r="L15" t="str">
        <f>MID(B15,FIND("took ",B15)+5,FIND(" seconds",B15)-FIND("took ",B15)-5)</f>
        <v>0.003</v>
      </c>
      <c r="M15">
        <f>MID(C15,FIND("took ",C15)+5,FIND(" minutes",C15)-FIND("took ",C15)-5)*60</f>
        <v>18.239999999999998</v>
      </c>
      <c r="N15">
        <f>M15/60</f>
        <v>0.30399999999999999</v>
      </c>
      <c r="P15">
        <v>120000</v>
      </c>
      <c r="Q15">
        <f>P15/10000</f>
        <v>12</v>
      </c>
      <c r="R15">
        <f>Q15^2</f>
        <v>144</v>
      </c>
      <c r="S15">
        <f>Q15*LOG(Q15)</f>
        <v>12.950174952571498</v>
      </c>
      <c r="T15">
        <f>LOG(Q15)</f>
        <v>1.0791812460476249</v>
      </c>
    </row>
    <row r="16" spans="2:20" x14ac:dyDescent="0.2">
      <c r="B16" t="s">
        <v>287</v>
      </c>
      <c r="C16" t="s">
        <v>372</v>
      </c>
      <c r="D16">
        <f>VALUE(MID(B16,18,FIND(" nodes",B16)-18))</f>
        <v>130000</v>
      </c>
      <c r="E16" s="36">
        <f>VALUE(MID(B16,FIND(":",B16)+2,FIND("ms",B16)-FIND(":",B16)-2))</f>
        <v>3.3069999999999999</v>
      </c>
      <c r="F16" s="36">
        <f>VALUE(MID(C16,FIND(":",C16)+2,FIND("ms",C16)-FIND(":",C16)-2))</f>
        <v>7.11</v>
      </c>
      <c r="G16">
        <f>(INDEX(E16:E86,MATCH(2*D16,D16:D86,0))/INDEX(E16:E86,MATCH(D16,D16:D86,0)))</f>
        <v>1.4883580284245539</v>
      </c>
      <c r="H16">
        <f>(INDEX(F16:F86,MATCH(2*D16,D16:D86,0))/INDEX(F16:F86,MATCH(D16,D16:D86,0)))</f>
        <v>3.0172995780590717</v>
      </c>
      <c r="I16">
        <v>260000</v>
      </c>
      <c r="J16">
        <v>130000</v>
      </c>
      <c r="L16" t="str">
        <f>MID(B16,FIND("took ",B16)+5,FIND(" seconds",B16)-FIND("took ",B16)-5)</f>
        <v>0.006</v>
      </c>
      <c r="M16">
        <f>MID(C16,FIND("took ",C16)+5,FIND(" minutes",C16)-FIND("took ",C16)-5)*60</f>
        <v>21.599999999999998</v>
      </c>
      <c r="N16">
        <f>M16/60</f>
        <v>0.36</v>
      </c>
      <c r="P16">
        <v>130000</v>
      </c>
      <c r="Q16">
        <f>P16/10000</f>
        <v>13</v>
      </c>
      <c r="R16">
        <f>Q16^2</f>
        <v>169</v>
      </c>
      <c r="S16">
        <f>Q16*LOG(Q16)</f>
        <v>14.481263579988877</v>
      </c>
      <c r="T16">
        <f>LOG(Q16)</f>
        <v>1.1139433523068367</v>
      </c>
    </row>
    <row r="17" spans="2:20" x14ac:dyDescent="0.2">
      <c r="B17" t="s">
        <v>288</v>
      </c>
      <c r="C17" t="s">
        <v>371</v>
      </c>
      <c r="D17">
        <f>VALUE(MID(B17,18,FIND(" nodes",B17)-18))</f>
        <v>140000</v>
      </c>
      <c r="E17" s="36">
        <f>VALUE(MID(B17,FIND(":",B17)+2,FIND("ms",B17)-FIND(":",B17)-2))</f>
        <v>3.7909999999999999</v>
      </c>
      <c r="F17" s="36">
        <f>VALUE(MID(C17,FIND(":",C17)+2,FIND("ms",C17)-FIND(":",C17)-2))</f>
        <v>8.5709999999999997</v>
      </c>
      <c r="G17">
        <f>(INDEX(E17:E87,MATCH(2*D17,D17:D87,0))/INDEX(E17:E87,MATCH(D17,D17:D87,0)))</f>
        <v>1.2616723819572673</v>
      </c>
      <c r="H17">
        <f>(INDEX(F17:F87,MATCH(2*D17,D17:D87,0))/INDEX(F17:F87,MATCH(D17,D17:D87,0)))</f>
        <v>2.9870493524676234</v>
      </c>
      <c r="I17">
        <v>280000</v>
      </c>
      <c r="J17">
        <v>140000</v>
      </c>
      <c r="L17" t="str">
        <f>MID(B17,FIND("took ",B17)+5,FIND(" seconds",B17)-FIND("took ",B17)-5)</f>
        <v>0.006</v>
      </c>
      <c r="M17">
        <f>MID(C17,FIND("took ",C17)+5,FIND(" minutes",C17)-FIND("took ",C17)-5)*60</f>
        <v>26.64</v>
      </c>
      <c r="N17">
        <f>M17/60</f>
        <v>0.44400000000000001</v>
      </c>
      <c r="P17">
        <v>140000</v>
      </c>
      <c r="Q17">
        <f>P17/10000</f>
        <v>14</v>
      </c>
      <c r="R17">
        <f>Q17^2</f>
        <v>196</v>
      </c>
      <c r="S17">
        <f>Q17*LOG(Q17)</f>
        <v>16.045792499495331</v>
      </c>
      <c r="T17">
        <f>LOG(Q17)</f>
        <v>1.146128035678238</v>
      </c>
    </row>
    <row r="18" spans="2:20" x14ac:dyDescent="0.2">
      <c r="B18" t="s">
        <v>289</v>
      </c>
      <c r="C18" t="s">
        <v>326</v>
      </c>
      <c r="D18">
        <f>VALUE(MID(B18,18,FIND(" nodes",B18)-18))</f>
        <v>150000</v>
      </c>
      <c r="E18" s="36">
        <f>VALUE(MID(B18,FIND(":",B18)+2,FIND("ms",B18)-FIND(":",B18)-2))</f>
        <v>4.0730000000000004</v>
      </c>
      <c r="F18" s="36">
        <f>VALUE(MID(C18,FIND(":",C18)+2,FIND("ms",C18)-FIND(":",C18)-2))</f>
        <v>9.5530000000000008</v>
      </c>
      <c r="G18">
        <f>(INDEX(E18:E88,MATCH(2*D18,D18:D88,0))/INDEX(E18:E88,MATCH(D18,D18:D88,0)))</f>
        <v>1.2587773140191503</v>
      </c>
      <c r="H18">
        <f>(INDEX(F18:F88,MATCH(2*D18,D18:D88,0))/INDEX(F18:F88,MATCH(D18,D18:D88,0)))</f>
        <v>2.7747304511671724</v>
      </c>
      <c r="I18">
        <v>300000</v>
      </c>
      <c r="J18">
        <v>150000</v>
      </c>
      <c r="L18" t="str">
        <f>MID(B18,FIND("took ",B18)+5,FIND(" seconds",B18)-FIND("took ",B18)-5)</f>
        <v>0.007</v>
      </c>
      <c r="M18">
        <f>MID(C18,FIND("took ",C18)+5,FIND(" minutes",C18)-FIND("took ",C18)-5)*60</f>
        <v>29.16</v>
      </c>
      <c r="N18">
        <f>M18/60</f>
        <v>0.48599999999999999</v>
      </c>
      <c r="P18">
        <v>150000</v>
      </c>
      <c r="Q18">
        <f>P18/10000</f>
        <v>15</v>
      </c>
      <c r="R18">
        <f>Q18^2</f>
        <v>225</v>
      </c>
      <c r="S18">
        <f>Q18*LOG(Q18)</f>
        <v>17.64136888583522</v>
      </c>
      <c r="T18">
        <f>LOG(Q18)</f>
        <v>1.1760912590556813</v>
      </c>
    </row>
    <row r="19" spans="2:20" x14ac:dyDescent="0.2">
      <c r="B19" t="s">
        <v>290</v>
      </c>
      <c r="C19" t="s">
        <v>327</v>
      </c>
      <c r="D19">
        <f>VALUE(MID(B19,18,FIND(" nodes",B19)-18))</f>
        <v>160000</v>
      </c>
      <c r="E19" s="36">
        <f>VALUE(MID(B19,FIND(":",B19)+2,FIND("ms",B19)-FIND(":",B19)-2))</f>
        <v>3.8159999999999998</v>
      </c>
      <c r="F19" s="36">
        <f>VALUE(MID(C19,FIND(":",C19)+2,FIND("ms",C19)-FIND(":",C19)-2))</f>
        <v>9.8940000000000001</v>
      </c>
      <c r="G19">
        <f>(INDEX(E19:E89,MATCH(2*D19,D19:D89,0))/INDEX(E19:E89,MATCH(D19,D19:D89,0)))</f>
        <v>1.4667190775681342</v>
      </c>
      <c r="H19">
        <f>(INDEX(F19:F89,MATCH(2*D19,D19:D89,0))/INDEX(F19:F89,MATCH(D19,D19:D89,0)))</f>
        <v>2.8595108146351325</v>
      </c>
      <c r="I19">
        <v>320000</v>
      </c>
      <c r="J19">
        <v>160000</v>
      </c>
      <c r="L19" t="str">
        <f>MID(B19,FIND("took ",B19)+5,FIND(" seconds",B19)-FIND("took ",B19)-5)</f>
        <v>0.006</v>
      </c>
      <c r="M19">
        <f>MID(C19,FIND("took ",C19)+5,FIND(" minutes",C19)-FIND("took ",C19)-5)*60</f>
        <v>30.54</v>
      </c>
      <c r="N19">
        <f>M19/60</f>
        <v>0.50900000000000001</v>
      </c>
      <c r="P19">
        <v>160000</v>
      </c>
      <c r="Q19">
        <f>P19/10000</f>
        <v>16</v>
      </c>
      <c r="R19">
        <f>Q19^2</f>
        <v>256</v>
      </c>
      <c r="S19">
        <f>Q19*LOG(Q19)</f>
        <v>19.265919722494797</v>
      </c>
      <c r="T19">
        <f>LOG(Q19)</f>
        <v>1.2041199826559248</v>
      </c>
    </row>
    <row r="20" spans="2:20" x14ac:dyDescent="0.2">
      <c r="B20" t="s">
        <v>291</v>
      </c>
      <c r="C20" t="s">
        <v>328</v>
      </c>
      <c r="D20">
        <f>VALUE(MID(B20,18,FIND(" nodes",B20)-18))</f>
        <v>170000</v>
      </c>
      <c r="E20" s="36">
        <f>VALUE(MID(B20,FIND(":",B20)+2,FIND("ms",B20)-FIND(":",B20)-2))</f>
        <v>4.8140000000000001</v>
      </c>
      <c r="F20" s="36">
        <f>VALUE(MID(C20,FIND(":",C20)+2,FIND("ms",C20)-FIND(":",C20)-2))</f>
        <v>11.404</v>
      </c>
      <c r="G20">
        <f>(INDEX(E20:E90,MATCH(2*D20,D20:D90,0))/INDEX(E20:E90,MATCH(D20,D20:D90,0)))</f>
        <v>1.2154133776485252</v>
      </c>
      <c r="H20">
        <f>(INDEX(F20:F90,MATCH(2*D20,D20:D90,0))/INDEX(F20:F90,MATCH(D20,D20:D90,0)))</f>
        <v>2.8018239214310769</v>
      </c>
      <c r="I20">
        <v>340000</v>
      </c>
      <c r="J20">
        <v>170000</v>
      </c>
      <c r="L20" t="str">
        <f>MID(B20,FIND("took ",B20)+5,FIND(" seconds",B20)-FIND("took ",B20)-5)</f>
        <v>0.008</v>
      </c>
      <c r="M20">
        <f>MID(C20,FIND("took ",C20)+5,FIND(" minutes",C20)-FIND("took ",C20)-5)*60</f>
        <v>32.160000000000004</v>
      </c>
      <c r="N20">
        <f>M20/60</f>
        <v>0.53600000000000003</v>
      </c>
      <c r="P20">
        <v>170000</v>
      </c>
      <c r="Q20">
        <f>P20/10000</f>
        <v>17</v>
      </c>
      <c r="R20">
        <f>Q20^2</f>
        <v>289</v>
      </c>
      <c r="S20">
        <f>Q20*LOG(Q20)</f>
        <v>20.917631663430654</v>
      </c>
      <c r="T20">
        <f>LOG(Q20)</f>
        <v>1.2304489213782739</v>
      </c>
    </row>
    <row r="21" spans="2:20" x14ac:dyDescent="0.2">
      <c r="B21" t="s">
        <v>292</v>
      </c>
      <c r="C21" t="s">
        <v>329</v>
      </c>
      <c r="D21">
        <f>VALUE(MID(B21,18,FIND(" nodes",B21)-18))</f>
        <v>180000</v>
      </c>
      <c r="E21" s="36">
        <f>VALUE(MID(B21,FIND(":",B21)+2,FIND("ms",B21)-FIND(":",B21)-2))</f>
        <v>2.9380000000000002</v>
      </c>
      <c r="F21" s="36">
        <f>VALUE(MID(C21,FIND(":",C21)+2,FIND("ms",C21)-FIND(":",C21)-2))</f>
        <v>13.25</v>
      </c>
      <c r="G21">
        <f>(INDEX(E21:E91,MATCH(2*D21,D21:D91,0))/INDEX(E21:E91,MATCH(D21,D21:D91,0)))</f>
        <v>2.0442477876106193</v>
      </c>
      <c r="H21">
        <f>(INDEX(F21:F91,MATCH(2*D21,D21:D91,0))/INDEX(F21:F91,MATCH(D21,D21:D91,0)))</f>
        <v>2.3175849056603774</v>
      </c>
      <c r="I21">
        <v>360000</v>
      </c>
      <c r="J21">
        <v>180000</v>
      </c>
      <c r="L21" t="str">
        <f>MID(B21,FIND("took ",B21)+5,FIND(" seconds",B21)-FIND("took ",B21)-5)</f>
        <v>0.005</v>
      </c>
      <c r="M21">
        <f>MID(C21,FIND("took ",C21)+5,FIND(" minutes",C21)-FIND("took ",C21)-5)*60</f>
        <v>37.86</v>
      </c>
      <c r="N21">
        <f>M21/60</f>
        <v>0.63100000000000001</v>
      </c>
      <c r="P21">
        <v>180000</v>
      </c>
      <c r="Q21">
        <f>P21/10000</f>
        <v>18</v>
      </c>
      <c r="R21">
        <f>Q21^2</f>
        <v>324</v>
      </c>
      <c r="S21">
        <f>Q21*LOG(Q21)</f>
        <v>22.594905091859509</v>
      </c>
      <c r="T21">
        <f>LOG(Q21)</f>
        <v>1.255272505103306</v>
      </c>
    </row>
    <row r="22" spans="2:20" x14ac:dyDescent="0.2">
      <c r="B22" t="s">
        <v>293</v>
      </c>
      <c r="C22" t="s">
        <v>330</v>
      </c>
      <c r="D22">
        <f>VALUE(MID(B22,18,FIND(" nodes",B22)-18))</f>
        <v>190000</v>
      </c>
      <c r="E22" s="36">
        <f>VALUE(MID(B22,FIND(":",B22)+2,FIND("ms",B22)-FIND(":",B22)-2))</f>
        <v>3.202</v>
      </c>
      <c r="F22" s="36">
        <f>VALUE(MID(C22,FIND(":",C22)+2,FIND("ms",C22)-FIND(":",C22)-2))</f>
        <v>13.239000000000001</v>
      </c>
      <c r="G22">
        <f>(INDEX(E22:E92,MATCH(2*D22,D22:D92,0))/INDEX(E22:E92,MATCH(D22,D22:D92,0)))</f>
        <v>2.0143660212367269</v>
      </c>
      <c r="H22">
        <f>(INDEX(F22:F92,MATCH(2*D22,D22:D92,0))/INDEX(F22:F92,MATCH(D22,D22:D92,0)))</f>
        <v>2.7168215121988069</v>
      </c>
      <c r="I22">
        <v>380000</v>
      </c>
      <c r="J22">
        <v>190000</v>
      </c>
      <c r="L22" t="str">
        <f>MID(B22,FIND("took ",B22)+5,FIND(" seconds",B22)-FIND("took ",B22)-5)</f>
        <v>0.005</v>
      </c>
      <c r="M22">
        <f>MID(C22,FIND("took ",C22)+5,FIND(" minutes",C22)-FIND("took ",C22)-5)*60</f>
        <v>39.54</v>
      </c>
      <c r="N22">
        <f>M22/60</f>
        <v>0.65900000000000003</v>
      </c>
      <c r="P22">
        <v>190000</v>
      </c>
      <c r="Q22">
        <f>P22/10000</f>
        <v>19</v>
      </c>
      <c r="R22">
        <f>Q22^2</f>
        <v>361</v>
      </c>
      <c r="S22">
        <f>Q22*LOG(Q22)</f>
        <v>24.296318418103748</v>
      </c>
      <c r="T22">
        <f>LOG(Q22)</f>
        <v>1.2787536009528289</v>
      </c>
    </row>
    <row r="23" spans="2:20" x14ac:dyDescent="0.2">
      <c r="B23" t="s">
        <v>294</v>
      </c>
      <c r="C23" t="s">
        <v>331</v>
      </c>
      <c r="D23">
        <f>VALUE(MID(B23,18,FIND(" nodes",B23)-18))</f>
        <v>200000</v>
      </c>
      <c r="E23" s="36">
        <f>VALUE(MID(B23,FIND(":",B23)+2,FIND("ms",B23)-FIND(":",B23)-2))</f>
        <v>3.294</v>
      </c>
      <c r="F23" s="36">
        <f>VALUE(MID(C23,FIND(":",C23)+2,FIND("ms",C23)-FIND(":",C23)-2))</f>
        <v>15.438000000000001</v>
      </c>
      <c r="G23">
        <f>(INDEX(E23:E93,MATCH(2*D23,D23:D93,0))/INDEX(E23:E93,MATCH(D23,D23:D93,0)))</f>
        <v>2.0664845173041897</v>
      </c>
      <c r="H23">
        <f>(INDEX(F23:F93,MATCH(2*D23,D23:D93,0))/INDEX(F23:F93,MATCH(D23,D23:D93,0)))</f>
        <v>2.9376214535561598</v>
      </c>
      <c r="I23">
        <v>400000</v>
      </c>
      <c r="J23">
        <v>200000</v>
      </c>
      <c r="L23" t="str">
        <f>MID(B23,FIND("took ",B23)+5,FIND(" seconds",B23)-FIND("took ",B23)-5)</f>
        <v>0.005</v>
      </c>
      <c r="M23">
        <f>MID(C23,FIND("took ",C23)+5,FIND(" minutes",C23)-FIND("took ",C23)-5)*60</f>
        <v>41.220000000000006</v>
      </c>
      <c r="N23">
        <f>M23/60</f>
        <v>0.68700000000000006</v>
      </c>
      <c r="P23">
        <v>200000</v>
      </c>
      <c r="Q23">
        <f>P23/10000</f>
        <v>20</v>
      </c>
      <c r="R23">
        <f>Q23^2</f>
        <v>400</v>
      </c>
      <c r="S23">
        <f>Q23*LOG(Q23)</f>
        <v>26.020599913279625</v>
      </c>
      <c r="T23">
        <f>LOG(Q23)</f>
        <v>1.3010299956639813</v>
      </c>
    </row>
    <row r="24" spans="2:20" x14ac:dyDescent="0.2">
      <c r="B24" t="s">
        <v>295</v>
      </c>
      <c r="C24" t="s">
        <v>333</v>
      </c>
      <c r="D24">
        <f>VALUE(MID(B24,18,FIND(" nodes",B24)-18))</f>
        <v>210000</v>
      </c>
      <c r="E24" s="36">
        <f>VALUE(MID(B24,FIND(":",B24)+2,FIND("ms",B24)-FIND(":",B24)-2))</f>
        <v>3.5190000000000001</v>
      </c>
      <c r="F24" s="36">
        <f>VALUE(MID(C24,FIND(":",C24)+2,FIND("ms",C24)-FIND(":",C24)-2))</f>
        <v>17.463999999999999</v>
      </c>
      <c r="G24">
        <f>(INDEX(E24:E94,MATCH(2*D24,D24:D94,0))/INDEX(E24:E94,MATCH(D24,D24:D94,0)))</f>
        <v>2.0326797385620914</v>
      </c>
      <c r="H24">
        <f>(INDEX(F24:F94,MATCH(2*D24,D24:D94,0))/INDEX(F24:F94,MATCH(D24,D24:D94,0)))</f>
        <v>2.6223087494273938</v>
      </c>
      <c r="I24">
        <v>420000</v>
      </c>
      <c r="J24">
        <v>210000</v>
      </c>
      <c r="L24" t="str">
        <f>MID(B24,FIND("took ",B24)+5,FIND(" seconds",B24)-FIND("took ",B24)-5)</f>
        <v>0.006</v>
      </c>
      <c r="M24">
        <f>MID(C24,FIND("took ",C24)+5,FIND(" minutes",C24)-FIND("took ",C24)-5)*60</f>
        <v>45.3</v>
      </c>
      <c r="N24">
        <f>M24/60</f>
        <v>0.755</v>
      </c>
      <c r="P24">
        <v>210000</v>
      </c>
      <c r="Q24">
        <f>P24/10000</f>
        <v>21</v>
      </c>
      <c r="R24">
        <f>Q24^2</f>
        <v>441</v>
      </c>
      <c r="S24">
        <f>Q24*LOG(Q24)</f>
        <v>27.766605189412306</v>
      </c>
      <c r="T24">
        <f>LOG(Q24)</f>
        <v>1.3222192947339193</v>
      </c>
    </row>
    <row r="25" spans="2:20" x14ac:dyDescent="0.2">
      <c r="B25" t="s">
        <v>296</v>
      </c>
      <c r="C25" t="s">
        <v>334</v>
      </c>
      <c r="D25">
        <f>VALUE(MID(B25,18,FIND(" nodes",B25)-18))</f>
        <v>220000</v>
      </c>
      <c r="E25" s="36">
        <f>VALUE(MID(B25,FIND(":",B25)+2,FIND("ms",B25)-FIND(":",B25)-2))</f>
        <v>3.8450000000000002</v>
      </c>
      <c r="F25" s="36">
        <f>VALUE(MID(C25,FIND(":",C25)+2,FIND("ms",C25)-FIND(":",C25)-2))</f>
        <v>15.997999999999999</v>
      </c>
      <c r="G25">
        <f>(INDEX(E25:E95,MATCH(2*D25,D25:D95,0))/INDEX(E25:E95,MATCH(D25,D25:D95,0)))</f>
        <v>1.9794538361508451</v>
      </c>
      <c r="H25">
        <f>(INDEX(F25:F95,MATCH(2*D25,D25:D95,0))/INDEX(F25:F95,MATCH(D25,D25:D95,0)))</f>
        <v>2.6363920490061257</v>
      </c>
      <c r="I25">
        <v>440000</v>
      </c>
      <c r="J25">
        <v>220000</v>
      </c>
      <c r="L25" t="str">
        <f>MID(B25,FIND("took ",B25)+5,FIND(" seconds",B25)-FIND("took ",B25)-5)</f>
        <v>0.006</v>
      </c>
      <c r="M25">
        <f>MID(C25,FIND("took ",C25)+5,FIND(" minutes",C25)-FIND("took ",C25)-5)*60</f>
        <v>44.58</v>
      </c>
      <c r="N25">
        <f>M25/60</f>
        <v>0.74299999999999999</v>
      </c>
      <c r="P25">
        <v>220000</v>
      </c>
      <c r="Q25">
        <f>P25/10000</f>
        <v>22</v>
      </c>
      <c r="R25">
        <f>Q25^2</f>
        <v>484</v>
      </c>
      <c r="S25">
        <f>Q25*LOG(Q25)</f>
        <v>29.533298978088535</v>
      </c>
      <c r="T25">
        <f>LOG(Q25)</f>
        <v>1.3424226808222062</v>
      </c>
    </row>
    <row r="26" spans="2:20" x14ac:dyDescent="0.2">
      <c r="B26" t="s">
        <v>297</v>
      </c>
      <c r="C26" t="s">
        <v>335</v>
      </c>
      <c r="D26">
        <f>VALUE(MID(B26,18,FIND(" nodes",B26)-18))</f>
        <v>230000</v>
      </c>
      <c r="E26" s="36">
        <f>VALUE(MID(B26,FIND(":",B26)+2,FIND("ms",B26)-FIND(":",B26)-2))</f>
        <v>3.9780000000000002</v>
      </c>
      <c r="F26" s="36">
        <f>VALUE(MID(C26,FIND(":",C26)+2,FIND("ms",C26)-FIND(":",C26)-2))</f>
        <v>19.175000000000001</v>
      </c>
      <c r="G26">
        <f>(INDEX(E26:E96,MATCH(2*D26,D26:D96,0))/INDEX(E26:E96,MATCH(D26,D26:D96,0)))</f>
        <v>1.9162895927601808</v>
      </c>
      <c r="H26">
        <f>(INDEX(F26:F96,MATCH(2*D26,D26:D96,0))/INDEX(F26:F96,MATCH(D26,D26:D96,0)))</f>
        <v>2.5011734028683179</v>
      </c>
      <c r="I26">
        <v>460000</v>
      </c>
      <c r="J26">
        <v>230000</v>
      </c>
      <c r="L26" t="str">
        <f>MID(B26,FIND("took ",B26)+5,FIND(" seconds",B26)-FIND("took ",B26)-5)</f>
        <v>0.007</v>
      </c>
      <c r="M26">
        <f>MID(C26,FIND("took ",C26)+5,FIND(" minutes",C26)-FIND("took ",C26)-5)*60</f>
        <v>48.839999999999996</v>
      </c>
      <c r="N26">
        <f>M26/60</f>
        <v>0.81399999999999995</v>
      </c>
      <c r="P26">
        <v>230000</v>
      </c>
      <c r="Q26">
        <f>P26/10000</f>
        <v>23</v>
      </c>
      <c r="R26">
        <f>Q26^2</f>
        <v>529</v>
      </c>
      <c r="S26">
        <f>Q26*LOG(Q26)</f>
        <v>31.319740228404637</v>
      </c>
      <c r="T26">
        <f>LOG(Q26)</f>
        <v>1.3617278360175928</v>
      </c>
    </row>
    <row r="27" spans="2:20" x14ac:dyDescent="0.2">
      <c r="B27" t="s">
        <v>298</v>
      </c>
      <c r="C27" t="s">
        <v>336</v>
      </c>
      <c r="D27">
        <f>VALUE(MID(B27,18,FIND(" nodes",B27)-18))</f>
        <v>240000</v>
      </c>
      <c r="E27" s="36">
        <f>VALUE(MID(B27,FIND(":",B27)+2,FIND("ms",B27)-FIND(":",B27)-2))</f>
        <v>4.7210000000000001</v>
      </c>
      <c r="F27" s="36">
        <f>VALUE(MID(C27,FIND(":",C27)+2,FIND("ms",C27)-FIND(":",C27)-2))</f>
        <v>19.201000000000001</v>
      </c>
      <c r="G27">
        <f>(INDEX(E27:E97,MATCH(2*D27,D27:D97,0))/INDEX(E27:E97,MATCH(D27,D27:D97,0)))</f>
        <v>1.6903198474899386</v>
      </c>
      <c r="H27">
        <f>(INDEX(F27:F97,MATCH(2*D27,D27:D97,0))/INDEX(F27:F97,MATCH(D27,D27:D97,0)))</f>
        <v>2.5407010051559813</v>
      </c>
      <c r="I27">
        <v>480000</v>
      </c>
      <c r="J27">
        <v>240000</v>
      </c>
      <c r="L27" t="str">
        <f>MID(B27,FIND("took ",B27)+5,FIND(" seconds",B27)-FIND("took ",B27)-5)</f>
        <v>0.008</v>
      </c>
      <c r="M27">
        <f>MID(C27,FIND("took ",C27)+5,FIND(" minutes",C27)-FIND("took ",C27)-5)*60</f>
        <v>50.519999999999996</v>
      </c>
      <c r="N27">
        <f>M27/60</f>
        <v>0.84199999999999997</v>
      </c>
      <c r="P27">
        <v>240000</v>
      </c>
      <c r="Q27">
        <f>P27/10000</f>
        <v>24</v>
      </c>
      <c r="R27">
        <f>Q27^2</f>
        <v>576</v>
      </c>
      <c r="S27">
        <f>Q27*LOG(Q27)</f>
        <v>33.125069801078538</v>
      </c>
      <c r="T27">
        <f>LOG(Q27)</f>
        <v>1.3802112417116059</v>
      </c>
    </row>
    <row r="28" spans="2:20" x14ac:dyDescent="0.2">
      <c r="B28" t="s">
        <v>299</v>
      </c>
      <c r="C28" t="s">
        <v>337</v>
      </c>
      <c r="D28">
        <f>VALUE(MID(B28,18,FIND(" nodes",B28)-18))</f>
        <v>250000</v>
      </c>
      <c r="E28" s="36">
        <f>VALUE(MID(B28,FIND(":",B28)+2,FIND("ms",B28)-FIND(":",B28)-2))</f>
        <v>4.2779999999999996</v>
      </c>
      <c r="F28" s="36">
        <f>VALUE(MID(C28,FIND(":",C28)+2,FIND("ms",C28)-FIND(":",C28)-2))</f>
        <v>21.911000000000001</v>
      </c>
      <c r="G28">
        <f>(INDEX(E28:E98,MATCH(2*D28,D28:D98,0))/INDEX(E28:E98,MATCH(D28,D28:D98,0)))</f>
        <v>2.0233754090696592</v>
      </c>
      <c r="H28">
        <f>(INDEX(F28:F98,MATCH(2*D28,D28:D98,0))/INDEX(F28:F98,MATCH(D28,D28:D98,0)))</f>
        <v>2.1093971064761989</v>
      </c>
      <c r="I28">
        <v>500000</v>
      </c>
      <c r="J28">
        <v>250000</v>
      </c>
      <c r="L28" t="str">
        <f>MID(B28,FIND("took ",B28)+5,FIND(" seconds",B28)-FIND("took ",B28)-5)</f>
        <v>0.007</v>
      </c>
      <c r="M28">
        <f>MID(C28,FIND("took ",C28)+5,FIND(" minutes",C28)-FIND("took ",C28)-5)*60</f>
        <v>54.36</v>
      </c>
      <c r="N28">
        <f>M28/60</f>
        <v>0.90600000000000003</v>
      </c>
      <c r="P28">
        <v>250000</v>
      </c>
      <c r="Q28">
        <f>P28/10000</f>
        <v>25</v>
      </c>
      <c r="R28">
        <f>Q28^2</f>
        <v>625</v>
      </c>
      <c r="S28">
        <f>Q28*LOG(Q28)</f>
        <v>34.948500216800944</v>
      </c>
      <c r="T28">
        <f>LOG(Q28)</f>
        <v>1.3979400086720377</v>
      </c>
    </row>
    <row r="29" spans="2:20" x14ac:dyDescent="0.2">
      <c r="B29" t="s">
        <v>300</v>
      </c>
      <c r="C29" t="s">
        <v>338</v>
      </c>
      <c r="D29">
        <f>VALUE(MID(B29,18,FIND(" nodes",B29)-18))</f>
        <v>260000</v>
      </c>
      <c r="E29" s="36">
        <f>VALUE(MID(B29,FIND(":",B29)+2,FIND("ms",B29)-FIND(":",B29)-2))</f>
        <v>4.9219999999999997</v>
      </c>
      <c r="F29" s="36">
        <f>VALUE(MID(C29,FIND(":",C29)+2,FIND("ms",C29)-FIND(":",C29)-2))</f>
        <v>21.452999999999999</v>
      </c>
      <c r="G29">
        <f>(INDEX(E29:E99,MATCH(2*D29,D29:D99,0))/INDEX(E29:E99,MATCH(D29,D29:D99,0)))</f>
        <v>1.9772450223486386</v>
      </c>
      <c r="H29">
        <f>(INDEX(F29:F99,MATCH(2*D29,D29:D99,0))/INDEX(F29:F99,MATCH(D29,D29:D99,0)))</f>
        <v>2.4150002330676363</v>
      </c>
      <c r="I29">
        <v>520000</v>
      </c>
      <c r="J29">
        <v>260000</v>
      </c>
      <c r="L29" t="str">
        <f>MID(B29,FIND("took ",B29)+5,FIND(" seconds",B29)-FIND("took ",B29)-5)</f>
        <v>0.008</v>
      </c>
      <c r="M29">
        <f>MID(C29,FIND("took ",C29)+5,FIND(" minutes",C29)-FIND("took ",C29)-5)*60</f>
        <v>56.220000000000006</v>
      </c>
      <c r="N29">
        <f>M29/60</f>
        <v>0.93700000000000006</v>
      </c>
      <c r="P29">
        <v>260000</v>
      </c>
      <c r="Q29">
        <f>P29/10000</f>
        <v>26</v>
      </c>
      <c r="R29">
        <f>Q29^2</f>
        <v>676</v>
      </c>
      <c r="S29">
        <f>Q29*LOG(Q29)</f>
        <v>36.789307047241266</v>
      </c>
      <c r="T29">
        <f>LOG(Q29)</f>
        <v>1.414973347970818</v>
      </c>
    </row>
    <row r="30" spans="2:20" x14ac:dyDescent="0.2">
      <c r="B30" t="s">
        <v>301</v>
      </c>
      <c r="C30" t="s">
        <v>341</v>
      </c>
      <c r="D30">
        <f>VALUE(MID(B30,18,FIND(" nodes",B30)-18))</f>
        <v>270000</v>
      </c>
      <c r="E30" s="36">
        <f>VALUE(MID(B30,FIND(":",B30)+2,FIND("ms",B30)-FIND(":",B30)-2))</f>
        <v>4.7930000000000001</v>
      </c>
      <c r="F30" s="36">
        <f>VALUE(MID(C30,FIND(":",C30)+2,FIND("ms",C30)-FIND(":",C30)-2))</f>
        <v>22.058</v>
      </c>
      <c r="G30">
        <f>(INDEX(E30:E100,MATCH(2*D30,D30:D100,0))/INDEX(E30:E100,MATCH(D30,D30:D100,0)))</f>
        <v>2.2466096390569583</v>
      </c>
      <c r="H30">
        <f>(INDEX(F30:F100,MATCH(2*D30,D30:D100,0))/INDEX(F30:F100,MATCH(D30,D30:D100,0)))</f>
        <v>2.3223320337292592</v>
      </c>
      <c r="I30">
        <v>540000</v>
      </c>
      <c r="J30">
        <v>270000</v>
      </c>
      <c r="L30" t="str">
        <f>MID(B30,FIND("took ",B30)+5,FIND(" seconds",B30)-FIND("took ",B30)-5)</f>
        <v>0.008</v>
      </c>
      <c r="M30">
        <f>MID(C30,FIND("took ",C30)+5,FIND(" minutes",C30)-FIND("took ",C30)-5)*60</f>
        <v>56.82</v>
      </c>
      <c r="N30">
        <f>M30/60</f>
        <v>0.94699999999999995</v>
      </c>
      <c r="P30">
        <v>270000</v>
      </c>
      <c r="Q30">
        <f>P30/10000</f>
        <v>27</v>
      </c>
      <c r="R30">
        <f>Q30^2</f>
        <v>729</v>
      </c>
      <c r="S30">
        <f>Q30*LOG(Q30)</f>
        <v>38.646821632292657</v>
      </c>
      <c r="T30">
        <f>LOG(Q30)</f>
        <v>1.4313637641589874</v>
      </c>
    </row>
    <row r="31" spans="2:20" x14ac:dyDescent="0.2">
      <c r="B31" t="s">
        <v>302</v>
      </c>
      <c r="C31" t="s">
        <v>342</v>
      </c>
      <c r="D31">
        <f>VALUE(MID(B31,18,FIND(" nodes",B31)-18))</f>
        <v>280000</v>
      </c>
      <c r="E31" s="36">
        <f>VALUE(MID(B31,FIND(":",B31)+2,FIND("ms",B31)-FIND(":",B31)-2))</f>
        <v>4.7830000000000004</v>
      </c>
      <c r="F31" s="36">
        <f>VALUE(MID(C31,FIND(":",C31)+2,FIND("ms",C31)-FIND(":",C31)-2))</f>
        <v>25.602</v>
      </c>
      <c r="G31">
        <f>(INDEX(E31:E101,MATCH(2*D31,D31:D101,0))/INDEX(E31:E101,MATCH(D31,D31:D101,0)))</f>
        <v>2.1246079866192766</v>
      </c>
      <c r="H31">
        <f>(INDEX(F31:F101,MATCH(2*D31,D31:D101,0))/INDEX(F31:F101,MATCH(D31,D31:D101,0)))</f>
        <v>2.1157722052964614</v>
      </c>
      <c r="I31">
        <v>560000</v>
      </c>
      <c r="J31">
        <v>280000</v>
      </c>
      <c r="L31" t="str">
        <f>MID(B31,FIND("took ",B31)+5,FIND(" seconds",B31)-FIND("took ",B31)-5)</f>
        <v>0.008</v>
      </c>
      <c r="M31">
        <f>MID(C31,FIND("took ",C31)+5,FIND(" minutes",C31)-FIND("took ",C31)-5)*60</f>
        <v>63.059999999999995</v>
      </c>
      <c r="N31">
        <f>M31/60</f>
        <v>1.0509999999999999</v>
      </c>
      <c r="P31">
        <v>280000</v>
      </c>
      <c r="Q31">
        <f>P31/10000</f>
        <v>28</v>
      </c>
      <c r="R31">
        <f>Q31^2</f>
        <v>784</v>
      </c>
      <c r="S31">
        <f>Q31*LOG(Q31)</f>
        <v>40.520424877582137</v>
      </c>
      <c r="T31">
        <f>LOG(Q31)</f>
        <v>1.4471580313422192</v>
      </c>
    </row>
    <row r="32" spans="2:20" x14ac:dyDescent="0.2">
      <c r="B32" t="s">
        <v>303</v>
      </c>
      <c r="C32" t="s">
        <v>343</v>
      </c>
      <c r="D32">
        <f>VALUE(MID(B32,18,FIND(" nodes",B32)-18))</f>
        <v>290000</v>
      </c>
      <c r="E32" s="36">
        <f>VALUE(MID(B32,FIND(":",B32)+2,FIND("ms",B32)-FIND(":",B32)-2))</f>
        <v>5.29</v>
      </c>
      <c r="F32" s="36">
        <f>VALUE(MID(C32,FIND(":",C32)+2,FIND("ms",C32)-FIND(":",C32)-2))</f>
        <v>23.670999999999999</v>
      </c>
      <c r="G32">
        <f>(INDEX(E32:E102,MATCH(2*D32,D32:D102,0))/INDEX(E32:E102,MATCH(D32,D32:D102,0)))</f>
        <v>1.7935727788279772</v>
      </c>
      <c r="H32">
        <f>(INDEX(F32:F102,MATCH(2*D32,D32:D102,0))/INDEX(F32:F102,MATCH(D32,D32:D102,0)))</f>
        <v>2.4181487896582317</v>
      </c>
      <c r="I32">
        <v>580000</v>
      </c>
      <c r="J32">
        <v>290000</v>
      </c>
      <c r="L32" t="str">
        <f>MID(B32,FIND("took ",B32)+5,FIND(" seconds",B32)-FIND("took ",B32)-5)</f>
        <v>0.009</v>
      </c>
      <c r="M32">
        <f>MID(C32,FIND("took ",C32)+5,FIND(" minutes",C32)-FIND("took ",C32)-5)*60</f>
        <v>60.66</v>
      </c>
      <c r="N32">
        <f>M32/60</f>
        <v>1.0109999999999999</v>
      </c>
      <c r="P32">
        <v>290000</v>
      </c>
      <c r="Q32">
        <f>P32/10000</f>
        <v>29</v>
      </c>
      <c r="R32">
        <f>Q32^2</f>
        <v>841</v>
      </c>
      <c r="S32">
        <f>Q32*LOG(Q32)</f>
        <v>42.409541939069726</v>
      </c>
      <c r="T32">
        <f>LOG(Q32)</f>
        <v>1.4623979978989561</v>
      </c>
    </row>
    <row r="33" spans="2:20" x14ac:dyDescent="0.2">
      <c r="B33" t="s">
        <v>304</v>
      </c>
      <c r="C33" t="s">
        <v>344</v>
      </c>
      <c r="D33">
        <f>VALUE(MID(B33,18,FIND(" nodes",B33)-18))</f>
        <v>300000</v>
      </c>
      <c r="E33" s="36">
        <f>VALUE(MID(B33,FIND(":",B33)+2,FIND("ms",B33)-FIND(":",B33)-2))</f>
        <v>5.1269999999999998</v>
      </c>
      <c r="F33" s="36">
        <f>VALUE(MID(C33,FIND(":",C33)+2,FIND("ms",C33)-FIND(":",C33)-2))</f>
        <v>26.507000000000001</v>
      </c>
      <c r="G33">
        <f>(INDEX(E33:E103,MATCH(2*D33,D33:D103,0))/INDEX(E33:E103,MATCH(D33,D33:D103,0)))</f>
        <v>1.9370001950458358</v>
      </c>
      <c r="H33">
        <f>(INDEX(F33:F103,MATCH(2*D33,D33:D103,0))/INDEX(F33:F103,MATCH(D33,D33:D103,0)))</f>
        <v>2.2259025917682123</v>
      </c>
      <c r="I33">
        <v>600000</v>
      </c>
      <c r="J33">
        <v>300000</v>
      </c>
      <c r="L33" t="str">
        <f>MID(B33,FIND("took ",B33)+5,FIND(" seconds",B33)-FIND("took ",B33)-5)</f>
        <v>0.009</v>
      </c>
      <c r="M33">
        <f>MID(C33,FIND("took ",C33)+5,FIND(" minutes",C33)-FIND("took ",C33)-5)*60</f>
        <v>66.960000000000008</v>
      </c>
      <c r="N33">
        <f>M33/60</f>
        <v>1.1160000000000001</v>
      </c>
      <c r="P33">
        <v>300000</v>
      </c>
      <c r="Q33">
        <f>P33/10000</f>
        <v>30</v>
      </c>
      <c r="R33">
        <f>Q33^2</f>
        <v>900</v>
      </c>
      <c r="S33">
        <f>Q33*LOG(Q33)</f>
        <v>44.313637641589871</v>
      </c>
      <c r="T33">
        <f>LOG(Q33)</f>
        <v>1.4771212547196624</v>
      </c>
    </row>
    <row r="34" spans="2:20" x14ac:dyDescent="0.2">
      <c r="B34" t="s">
        <v>305</v>
      </c>
      <c r="C34" t="s">
        <v>345</v>
      </c>
      <c r="D34">
        <f>VALUE(MID(B34,18,FIND(" nodes",B34)-18))</f>
        <v>310000</v>
      </c>
      <c r="E34" s="36">
        <f>VALUE(MID(B34,FIND(":",B34)+2,FIND("ms",B34)-FIND(":",B34)-2))</f>
        <v>5.5170000000000003</v>
      </c>
      <c r="F34" s="36">
        <f>VALUE(MID(C34,FIND(":",C34)+2,FIND("ms",C34)-FIND(":",C34)-2))</f>
        <v>28.305</v>
      </c>
      <c r="G34">
        <f>(INDEX(E34:E104,MATCH(2*D34,D34:D104,0))/INDEX(E34:E104,MATCH(D34,D34:D104,0)))</f>
        <v>2.0409642921877831</v>
      </c>
      <c r="H34">
        <f>(INDEX(F34:F104,MATCH(2*D34,D34:D104,0))/INDEX(F34:F104,MATCH(D34,D34:D104,0)))</f>
        <v>2.2150856739092033</v>
      </c>
      <c r="I34">
        <v>620000</v>
      </c>
      <c r="J34">
        <v>310000</v>
      </c>
      <c r="L34" t="str">
        <f>MID(B34,FIND("took ",B34)+5,FIND(" seconds",B34)-FIND("took ",B34)-5)</f>
        <v>0.009</v>
      </c>
      <c r="M34">
        <f>MID(C34,FIND("took ",C34)+5,FIND(" minutes",C34)-FIND("took ",C34)-5)*60</f>
        <v>69.959999999999994</v>
      </c>
      <c r="N34">
        <f>M34/60</f>
        <v>1.1659999999999999</v>
      </c>
      <c r="P34">
        <v>310000</v>
      </c>
      <c r="Q34">
        <f>P34/10000</f>
        <v>31</v>
      </c>
      <c r="R34">
        <f>Q34^2</f>
        <v>961</v>
      </c>
      <c r="S34">
        <f>Q34*LOG(Q34)</f>
        <v>46.232212508862453</v>
      </c>
      <c r="T34">
        <f>LOG(Q34)</f>
        <v>1.4913616938342726</v>
      </c>
    </row>
    <row r="35" spans="2:20" x14ac:dyDescent="0.2">
      <c r="B35" t="s">
        <v>306</v>
      </c>
      <c r="C35" t="s">
        <v>346</v>
      </c>
      <c r="D35">
        <f>VALUE(MID(B35,18,FIND(" nodes",B35)-18))</f>
        <v>320000</v>
      </c>
      <c r="E35" s="36">
        <f>VALUE(MID(B35,FIND(":",B35)+2,FIND("ms",B35)-FIND(":",B35)-2))</f>
        <v>5.5970000000000004</v>
      </c>
      <c r="F35" s="36">
        <f>VALUE(MID(C35,FIND(":",C35)+2,FIND("ms",C35)-FIND(":",C35)-2))</f>
        <v>28.292000000000002</v>
      </c>
      <c r="G35">
        <f>(INDEX(E35:E105,MATCH(2*D35,D35:D105,0))/INDEX(E35:E105,MATCH(D35,D35:D105,0)))</f>
        <v>1.8895837055565481</v>
      </c>
      <c r="H35">
        <f>(INDEX(F35:F105,MATCH(2*D35,D35:D105,0))/INDEX(F35:F105,MATCH(D35,D35:D105,0)))</f>
        <v>2.1870139968895801</v>
      </c>
      <c r="I35">
        <v>640000</v>
      </c>
      <c r="J35">
        <v>320000</v>
      </c>
      <c r="L35" t="str">
        <f>MID(B35,FIND("took ",B35)+5,FIND(" seconds",B35)-FIND("took ",B35)-5)</f>
        <v>0.009</v>
      </c>
      <c r="M35">
        <f>MID(C35,FIND("took ",C35)+5,FIND(" minutes",C35)-FIND("took ",C35)-5)*60</f>
        <v>72.72</v>
      </c>
      <c r="N35">
        <f>M35/60</f>
        <v>1.212</v>
      </c>
      <c r="P35">
        <v>320000</v>
      </c>
      <c r="Q35">
        <f>P35/10000</f>
        <v>32</v>
      </c>
      <c r="R35">
        <f>Q35^2</f>
        <v>1024</v>
      </c>
      <c r="S35">
        <f>Q35*LOG(Q35)</f>
        <v>48.164799306236993</v>
      </c>
      <c r="T35">
        <f>LOG(Q35)</f>
        <v>1.505149978319906</v>
      </c>
    </row>
    <row r="36" spans="2:20" x14ac:dyDescent="0.2">
      <c r="B36" t="s">
        <v>307</v>
      </c>
      <c r="C36" t="s">
        <v>347</v>
      </c>
      <c r="D36">
        <f>VALUE(MID(B36,18,FIND(" nodes",B36)-18))</f>
        <v>330000</v>
      </c>
      <c r="E36" s="36">
        <f>VALUE(MID(B36,FIND(":",B36)+2,FIND("ms",B36)-FIND(":",B36)-2))</f>
        <v>6.2750000000000004</v>
      </c>
      <c r="F36" s="36">
        <f>VALUE(MID(C36,FIND(":",C36)+2,FIND("ms",C36)-FIND(":",C36)-2))</f>
        <v>31.047999999999998</v>
      </c>
      <c r="G36">
        <f>(INDEX(E36:E106,MATCH(2*D36,D36:D106,0))/INDEX(E36:E106,MATCH(D36,D36:D106,0)))</f>
        <v>1.7271713147410357</v>
      </c>
      <c r="H36">
        <f>(INDEX(F36:F106,MATCH(2*D36,D36:D106,0))/INDEX(F36:F106,MATCH(D36,D36:D106,0)))</f>
        <v>2.1252576655501159</v>
      </c>
      <c r="I36">
        <v>660000</v>
      </c>
      <c r="J36">
        <v>330000</v>
      </c>
      <c r="L36" t="str">
        <f>MID(B36,FIND("took ",B36)+5,FIND(" seconds",B36)-FIND("took ",B36)-5)</f>
        <v>0.010</v>
      </c>
      <c r="M36">
        <f>MID(C36,FIND("took ",C36)+5,FIND(" minutes",C36)-FIND("took ",C36)-5)*60</f>
        <v>79.680000000000007</v>
      </c>
      <c r="N36">
        <f>M36/60</f>
        <v>1.3280000000000001</v>
      </c>
      <c r="P36">
        <v>330000</v>
      </c>
      <c r="Q36">
        <f>P36/10000</f>
        <v>33</v>
      </c>
      <c r="R36">
        <f>Q36^2</f>
        <v>1089</v>
      </c>
      <c r="S36">
        <f>Q36*LOG(Q36)</f>
        <v>50.110960015970285</v>
      </c>
      <c r="T36">
        <f>LOG(Q36)</f>
        <v>1.5185139398778875</v>
      </c>
    </row>
    <row r="37" spans="2:20" x14ac:dyDescent="0.2">
      <c r="B37" t="s">
        <v>308</v>
      </c>
      <c r="C37" t="s">
        <v>348</v>
      </c>
      <c r="D37">
        <f>VALUE(MID(B37,18,FIND(" nodes",B37)-18))</f>
        <v>340000</v>
      </c>
      <c r="E37" s="36">
        <f>VALUE(MID(B37,FIND(":",B37)+2,FIND("ms",B37)-FIND(":",B37)-2))</f>
        <v>5.851</v>
      </c>
      <c r="F37" s="36">
        <f>VALUE(MID(C37,FIND(":",C37)+2,FIND("ms",C37)-FIND(":",C37)-2))</f>
        <v>31.952000000000002</v>
      </c>
      <c r="G37">
        <f>(INDEX(E37:E107,MATCH(2*D37,D37:D107,0))/INDEX(E37:E107,MATCH(D37,D37:D107,0)))</f>
        <v>1.9688942061186121</v>
      </c>
      <c r="H37">
        <f>(INDEX(F37:F107,MATCH(2*D37,D37:D107,0))/INDEX(F37:F107,MATCH(D37,D37:D107,0)))</f>
        <v>2.4987168252378567</v>
      </c>
      <c r="I37">
        <v>680000</v>
      </c>
      <c r="J37">
        <v>340000</v>
      </c>
      <c r="L37" t="str">
        <f>MID(B37,FIND("took ",B37)+5,FIND(" seconds",B37)-FIND("took ",B37)-5)</f>
        <v>0.010</v>
      </c>
      <c r="M37">
        <f>MID(C37,FIND("took ",C37)+5,FIND(" minutes",C37)-FIND("took ",C37)-5)*60</f>
        <v>85.92</v>
      </c>
      <c r="N37">
        <f>M37/60</f>
        <v>1.4319999999999999</v>
      </c>
      <c r="P37">
        <v>340000</v>
      </c>
      <c r="Q37">
        <f>P37/10000</f>
        <v>34</v>
      </c>
      <c r="R37">
        <f>Q37^2</f>
        <v>1156</v>
      </c>
      <c r="S37">
        <f>Q37*LOG(Q37)</f>
        <v>52.070283179436672</v>
      </c>
      <c r="T37">
        <f>LOG(Q37)</f>
        <v>1.5314789170422551</v>
      </c>
    </row>
    <row r="38" spans="2:20" x14ac:dyDescent="0.2">
      <c r="B38" t="s">
        <v>309</v>
      </c>
      <c r="C38" t="s">
        <v>349</v>
      </c>
      <c r="D38">
        <f>VALUE(MID(B38,18,FIND(" nodes",B38)-18))</f>
        <v>350000</v>
      </c>
      <c r="E38" s="36">
        <f>VALUE(MID(B38,FIND(":",B38)+2,FIND("ms",B38)-FIND(":",B38)-2))</f>
        <v>6.1790000000000003</v>
      </c>
      <c r="F38" s="36">
        <f>VALUE(MID(C38,FIND(":",C38)+2,FIND("ms",C38)-FIND(":",C38)-2))</f>
        <v>35.473999999999997</v>
      </c>
      <c r="G38">
        <f>(INDEX(E38:E108,MATCH(2*D38,D38:D108,0))/INDEX(E38:E108,MATCH(D38,D38:D108,0)))</f>
        <v>1.9865674057290823</v>
      </c>
      <c r="H38">
        <f>(INDEX(F38:F108,MATCH(2*D38,D38:D108,0))/INDEX(F38:F108,MATCH(D38,D38:D108,0)))</f>
        <v>2.2163274510909399</v>
      </c>
      <c r="I38">
        <v>700000</v>
      </c>
      <c r="J38">
        <v>350000</v>
      </c>
      <c r="L38" t="str">
        <f>MID(B38,FIND("took ",B38)+5,FIND(" seconds",B38)-FIND("took ",B38)-5)</f>
        <v>0.010</v>
      </c>
      <c r="M38">
        <f>MID(C38,FIND("took ",C38)+5,FIND(" minutes",C38)-FIND("took ",C38)-5)*60</f>
        <v>85.5</v>
      </c>
      <c r="N38">
        <f>M38/60</f>
        <v>1.425</v>
      </c>
      <c r="P38">
        <v>350000</v>
      </c>
      <c r="Q38">
        <f>P38/10000</f>
        <v>35</v>
      </c>
      <c r="R38">
        <f>Q38^2</f>
        <v>1225</v>
      </c>
      <c r="S38">
        <f>Q38*LOG(Q38)</f>
        <v>54.042381552259648</v>
      </c>
      <c r="T38">
        <f>LOG(Q38)</f>
        <v>1.5440680443502757</v>
      </c>
    </row>
    <row r="39" spans="2:20" x14ac:dyDescent="0.2">
      <c r="B39" t="s">
        <v>310</v>
      </c>
      <c r="C39" t="s">
        <v>350</v>
      </c>
      <c r="D39">
        <f>VALUE(MID(B39,18,FIND(" nodes",B39)-18))</f>
        <v>360000</v>
      </c>
      <c r="E39" s="36">
        <f>VALUE(MID(B39,FIND(":",B39)+2,FIND("ms",B39)-FIND(":",B39)-2))</f>
        <v>6.0060000000000002</v>
      </c>
      <c r="F39" s="36">
        <f>VALUE(MID(C39,FIND(":",C39)+2,FIND("ms",C39)-FIND(":",C39)-2))</f>
        <v>30.707999999999998</v>
      </c>
      <c r="G39">
        <f>(INDEX(E39:E109,MATCH(2*D39,D39:D109,0))/INDEX(E39:E109,MATCH(D39,D39:D109,0)))</f>
        <v>2.1305361305361306</v>
      </c>
      <c r="H39">
        <f>(INDEX(F39:F109,MATCH(2*D39,D39:D109,0))/INDEX(F39:F109,MATCH(D39,D39:D109,0)))</f>
        <v>2.6113390647388304</v>
      </c>
      <c r="I39">
        <v>720000</v>
      </c>
      <c r="J39">
        <v>360000</v>
      </c>
      <c r="L39" t="str">
        <f>MID(B39,FIND("took ",B39)+5,FIND(" seconds",B39)-FIND("took ",B39)-5)</f>
        <v>0.010</v>
      </c>
      <c r="M39">
        <f>MID(C39,FIND("took ",C39)+5,FIND(" minutes",C39)-FIND("took ",C39)-5)*60</f>
        <v>79.86</v>
      </c>
      <c r="N39">
        <f>M39/60</f>
        <v>1.331</v>
      </c>
      <c r="P39">
        <v>360000</v>
      </c>
      <c r="Q39">
        <f>P39/10000</f>
        <v>36</v>
      </c>
      <c r="R39">
        <f>Q39^2</f>
        <v>1296</v>
      </c>
      <c r="S39">
        <f>Q39*LOG(Q39)</f>
        <v>56.026890027622343</v>
      </c>
      <c r="T39">
        <f>LOG(Q39)</f>
        <v>1.5563025007672873</v>
      </c>
    </row>
    <row r="40" spans="2:20" x14ac:dyDescent="0.2">
      <c r="B40" t="s">
        <v>311</v>
      </c>
      <c r="C40" t="s">
        <v>351</v>
      </c>
      <c r="D40">
        <f>VALUE(MID(B40,18,FIND(" nodes",B40)-18))</f>
        <v>370000</v>
      </c>
      <c r="E40" s="36">
        <f>VALUE(MID(B40,FIND(":",B40)+2,FIND("ms",B40)-FIND(":",B40)-2))</f>
        <v>7.4009999999999998</v>
      </c>
      <c r="F40" s="36">
        <f>VALUE(MID(C40,FIND(":",C40)+2,FIND("ms",C40)-FIND(":",C40)-2))</f>
        <v>32.713999999999999</v>
      </c>
      <c r="G40">
        <f>(INDEX(E40:E110,MATCH(2*D40,D40:D110,0))/INDEX(E40:E110,MATCH(D40,D40:D110,0)))</f>
        <v>1.9512228077286855</v>
      </c>
      <c r="H40">
        <f>(INDEX(F40:F110,MATCH(2*D40,D40:D110,0))/INDEX(F40:F110,MATCH(D40,D40:D110,0)))</f>
        <v>2.4332090236595953</v>
      </c>
      <c r="I40">
        <v>740000</v>
      </c>
      <c r="J40">
        <v>370000</v>
      </c>
      <c r="L40" t="str">
        <f>MID(B40,FIND("took ",B40)+5,FIND(" seconds",B40)-FIND("took ",B40)-5)</f>
        <v>0.012</v>
      </c>
      <c r="M40">
        <f>MID(C40,FIND("took ",C40)+5,FIND(" minutes",C40)-FIND("took ",C40)-5)*60</f>
        <v>81.240000000000009</v>
      </c>
      <c r="N40">
        <f>M40/60</f>
        <v>1.3540000000000001</v>
      </c>
      <c r="P40">
        <v>370000</v>
      </c>
      <c r="Q40">
        <f>P40/10000</f>
        <v>37</v>
      </c>
      <c r="R40">
        <f>Q40^2</f>
        <v>1369</v>
      </c>
      <c r="S40">
        <f>Q40*LOG(Q40)</f>
        <v>58.023463790478814</v>
      </c>
      <c r="T40">
        <f>LOG(Q40)</f>
        <v>1.568201724066995</v>
      </c>
    </row>
    <row r="41" spans="2:20" x14ac:dyDescent="0.2">
      <c r="B41" t="s">
        <v>312</v>
      </c>
      <c r="C41" t="s">
        <v>352</v>
      </c>
      <c r="D41">
        <f>VALUE(MID(B41,18,FIND(" nodes",B41)-18))</f>
        <v>380000</v>
      </c>
      <c r="E41" s="36">
        <f>VALUE(MID(B41,FIND(":",B41)+2,FIND("ms",B41)-FIND(":",B41)-2))</f>
        <v>6.45</v>
      </c>
      <c r="F41" s="36">
        <f>VALUE(MID(C41,FIND(":",C41)+2,FIND("ms",C41)-FIND(":",C41)-2))</f>
        <v>35.968000000000004</v>
      </c>
      <c r="G41">
        <f>(INDEX(E41:E111,MATCH(2*D41,D41:D111,0))/INDEX(E41:E111,MATCH(D41,D41:D111,0)))</f>
        <v>1.988062015503876</v>
      </c>
      <c r="H41">
        <f>(INDEX(F41:F111,MATCH(2*D41,D41:D111,0))/INDEX(F41:F111,MATCH(D41,D41:D111,0)))</f>
        <v>2.3043260676156581</v>
      </c>
      <c r="I41">
        <v>760000</v>
      </c>
      <c r="J41">
        <v>380000</v>
      </c>
      <c r="L41" t="str">
        <f>MID(B41,FIND("took ",B41)+5,FIND(" seconds",B41)-FIND("took ",B41)-5)</f>
        <v>0.011</v>
      </c>
      <c r="M41">
        <f>MID(C41,FIND("took ",C41)+5,FIND(" minutes",C41)-FIND("took ",C41)-5)*60</f>
        <v>89.22</v>
      </c>
      <c r="N41">
        <f>M41/60</f>
        <v>1.4869999999999999</v>
      </c>
      <c r="P41">
        <v>380000</v>
      </c>
      <c r="Q41">
        <f>P41/10000</f>
        <v>38</v>
      </c>
      <c r="R41">
        <f>Q41^2</f>
        <v>1444</v>
      </c>
      <c r="S41">
        <f>Q41*LOG(Q41)</f>
        <v>60.031776671438784</v>
      </c>
      <c r="T41">
        <f>LOG(Q41)</f>
        <v>1.5797835966168101</v>
      </c>
    </row>
    <row r="42" spans="2:20" x14ac:dyDescent="0.2">
      <c r="B42" t="s">
        <v>313</v>
      </c>
      <c r="C42" t="s">
        <v>353</v>
      </c>
      <c r="D42">
        <f>VALUE(MID(B42,18,FIND(" nodes",B42)-18))</f>
        <v>390000</v>
      </c>
      <c r="E42" s="36">
        <f>VALUE(MID(B42,FIND(":",B42)+2,FIND("ms",B42)-FIND(":",B42)-2))</f>
        <v>6.5309999999999997</v>
      </c>
      <c r="F42" s="36">
        <f>VALUE(MID(C42,FIND(":",C42)+2,FIND("ms",C42)-FIND(":",C42)-2))</f>
        <v>34.564999999999998</v>
      </c>
      <c r="G42">
        <f>(INDEX(E42:E112,MATCH(2*D42,D42:D112,0))/INDEX(E42:E112,MATCH(D42,D42:D112,0)))</f>
        <v>2.0744143316490584</v>
      </c>
      <c r="H42">
        <f>(INDEX(F42:F112,MATCH(2*D42,D42:D112,0))/INDEX(F42:F112,MATCH(D42,D42:D112,0)))</f>
        <v>2.5712715174309277</v>
      </c>
      <c r="I42">
        <v>780000</v>
      </c>
      <c r="J42">
        <v>390000</v>
      </c>
      <c r="L42" t="str">
        <f>MID(B42,FIND("took ",B42)+5,FIND(" seconds",B42)-FIND("took ",B42)-5)</f>
        <v>0.011</v>
      </c>
      <c r="M42">
        <f>MID(C42,FIND("took ",C42)+5,FIND(" minutes",C42)-FIND("took ",C42)-5)*60</f>
        <v>86.7</v>
      </c>
      <c r="N42">
        <f>M42/60</f>
        <v>1.4450000000000001</v>
      </c>
      <c r="P42">
        <v>390000</v>
      </c>
      <c r="Q42">
        <f>P42/10000</f>
        <v>39</v>
      </c>
      <c r="R42">
        <f>Q42^2</f>
        <v>1521</v>
      </c>
      <c r="S42">
        <f>Q42*LOG(Q42)</f>
        <v>62.051519674033464</v>
      </c>
      <c r="T42">
        <f>LOG(Q42)</f>
        <v>1.5910646070264991</v>
      </c>
    </row>
    <row r="43" spans="2:20" x14ac:dyDescent="0.2">
      <c r="B43" t="s">
        <v>314</v>
      </c>
      <c r="C43" t="s">
        <v>354</v>
      </c>
      <c r="D43">
        <f>VALUE(MID(B43,18,FIND(" nodes",B43)-18))</f>
        <v>400000</v>
      </c>
      <c r="E43" s="36">
        <f>VALUE(MID(B43,FIND(":",B43)+2,FIND("ms",B43)-FIND(":",B43)-2))</f>
        <v>6.8070000000000004</v>
      </c>
      <c r="F43" s="36">
        <f>VALUE(MID(C43,FIND(":",C43)+2,FIND("ms",C43)-FIND(":",C43)-2))</f>
        <v>45.350999999999999</v>
      </c>
      <c r="G43">
        <f>(INDEX(E43:E113,MATCH(2*D43,D43:D113,0))/INDEX(E43:E113,MATCH(D43,D43:D113,0)))</f>
        <v>2.1117966798883501</v>
      </c>
      <c r="H43">
        <f>(INDEX(F43:F113,MATCH(2*D43,D43:D113,0))/INDEX(F43:F113,MATCH(D43,D43:D113,0)))</f>
        <v>1.9165398778417235</v>
      </c>
      <c r="I43">
        <v>800000</v>
      </c>
      <c r="J43">
        <v>400000</v>
      </c>
      <c r="L43" t="str">
        <f>MID(B43,FIND("took ",B43)+5,FIND(" seconds",B43)-FIND("took ",B43)-5)</f>
        <v>0.011</v>
      </c>
      <c r="M43">
        <f>MID(C43,FIND("took ",C43)+5,FIND(" minutes",C43)-FIND("took ",C43)-5)*60</f>
        <v>119.4</v>
      </c>
      <c r="N43">
        <f>M43/60</f>
        <v>1.99</v>
      </c>
      <c r="P43">
        <v>400000</v>
      </c>
      <c r="Q43">
        <f>P43/10000</f>
        <v>40</v>
      </c>
      <c r="R43">
        <f>Q43^2</f>
        <v>1600</v>
      </c>
      <c r="S43">
        <f>Q43*LOG(Q43)</f>
        <v>64.082399653118486</v>
      </c>
      <c r="T43">
        <f>LOG(Q43)</f>
        <v>1.6020599913279623</v>
      </c>
    </row>
    <row r="44" spans="2:20" x14ac:dyDescent="0.2">
      <c r="B44" t="s">
        <v>315</v>
      </c>
      <c r="C44" t="s">
        <v>355</v>
      </c>
      <c r="D44">
        <f>VALUE(MID(B44,18,FIND(" nodes",B44)-18))</f>
        <v>410000</v>
      </c>
      <c r="E44" s="36">
        <f>VALUE(MID(B44,FIND(":",B44)+2,FIND("ms",B44)-FIND(":",B44)-2))</f>
        <v>7.3440000000000003</v>
      </c>
      <c r="F44" s="36">
        <f>VALUE(MID(C44,FIND(":",C44)+2,FIND("ms",C44)-FIND(":",C44)-2))</f>
        <v>52.777000000000001</v>
      </c>
      <c r="G44">
        <f>(INDEX(E44:E113,MATCH(2*D44,D44:D113,0))/INDEX(E44:E113,MATCH(D44,D44:D113,0)))</f>
        <v>1.9655501089324618</v>
      </c>
      <c r="H44">
        <f>(INDEX(F44:F113,MATCH(2*D44,D44:D113,0))/INDEX(F44:F113,MATCH(D44,D44:D113,0)))</f>
        <v>1.6900354321011044</v>
      </c>
      <c r="I44">
        <v>820000</v>
      </c>
      <c r="J44">
        <v>410000</v>
      </c>
      <c r="L44" t="str">
        <f>MID(B44,FIND("took ",B44)+5,FIND(" seconds",B44)-FIND("took ",B44)-5)</f>
        <v>0.012</v>
      </c>
      <c r="M44">
        <f>MID(C44,FIND("took ",C44)+5,FIND(" minutes",C44)-FIND("took ",C44)-5)*60</f>
        <v>139.98000000000002</v>
      </c>
      <c r="N44">
        <f>M44/60</f>
        <v>2.3330000000000002</v>
      </c>
      <c r="P44">
        <v>410000</v>
      </c>
      <c r="Q44">
        <f>P44/10000</f>
        <v>41</v>
      </c>
      <c r="R44">
        <f>Q44^2</f>
        <v>1681</v>
      </c>
      <c r="S44">
        <f>Q44*LOG(Q44)</f>
        <v>66.124138125509148</v>
      </c>
      <c r="T44">
        <f>LOG(Q44)</f>
        <v>1.6127838567197355</v>
      </c>
    </row>
    <row r="45" spans="2:20" x14ac:dyDescent="0.2">
      <c r="B45" t="s">
        <v>316</v>
      </c>
      <c r="C45" t="s">
        <v>356</v>
      </c>
      <c r="D45">
        <f>VALUE(MID(B45,18,FIND(" nodes",B45)-18))</f>
        <v>420000</v>
      </c>
      <c r="E45" s="36">
        <f>VALUE(MID(B45,FIND(":",B45)+2,FIND("ms",B45)-FIND(":",B45)-2))</f>
        <v>7.1529999999999996</v>
      </c>
      <c r="F45" s="36">
        <f>VALUE(MID(C45,FIND(":",C45)+2,FIND("ms",C45)-FIND(":",C45)-2))</f>
        <v>45.795999999999999</v>
      </c>
      <c r="G45">
        <f>(INDEX(E45:E113,MATCH(2*D45,D45:D113,0))/INDEX(E45:E113,MATCH(D45,D45:D113,0)))</f>
        <v>1.9862994547742208</v>
      </c>
      <c r="H45">
        <f>(INDEX(F45:F113,MATCH(2*D45,D45:D113,0))/INDEX(F45:F113,MATCH(D45,D45:D113,0)))</f>
        <v>2.0643287623373219</v>
      </c>
      <c r="I45">
        <v>840000</v>
      </c>
      <c r="J45">
        <v>420000</v>
      </c>
      <c r="L45" t="str">
        <f>MID(B45,FIND("took ",B45)+5,FIND(" seconds",B45)-FIND("took ",B45)-5)</f>
        <v>0.012</v>
      </c>
      <c r="M45">
        <f>MID(C45,FIND("took ",C45)+5,FIND(" minutes",C45)-FIND("took ",C45)-5)*60</f>
        <v>117.06</v>
      </c>
      <c r="N45">
        <f>M45/60</f>
        <v>1.9510000000000001</v>
      </c>
      <c r="P45">
        <v>420000</v>
      </c>
      <c r="Q45">
        <f>P45/10000</f>
        <v>42</v>
      </c>
      <c r="R45">
        <f>Q45^2</f>
        <v>1764</v>
      </c>
      <c r="S45">
        <f>Q45*LOG(Q45)</f>
        <v>68.176470196711819</v>
      </c>
      <c r="T45">
        <f>LOG(Q45)</f>
        <v>1.6232492903979006</v>
      </c>
    </row>
    <row r="46" spans="2:20" x14ac:dyDescent="0.2">
      <c r="B46" t="s">
        <v>317</v>
      </c>
      <c r="C46" t="s">
        <v>357</v>
      </c>
      <c r="D46">
        <f>VALUE(MID(B46,18,FIND(" nodes",B46)-18))</f>
        <v>430000</v>
      </c>
      <c r="E46" s="36">
        <f>VALUE(MID(B46,FIND(":",B46)+2,FIND("ms",B46)-FIND(":",B46)-2))</f>
        <v>7.6639999999999997</v>
      </c>
      <c r="F46" s="36">
        <f>VALUE(MID(C46,FIND(":",C46)+2,FIND("ms",C46)-FIND(":",C46)-2))</f>
        <v>47.552</v>
      </c>
      <c r="G46">
        <f>(INDEX(E46:E113,MATCH(2*D46,D46:D113,0))/INDEX(E46:E113,MATCH(D46,D46:D113,0)))</f>
        <v>1.8906576200417538</v>
      </c>
      <c r="H46">
        <f>(INDEX(F46:F113,MATCH(2*D46,D46:D113,0))/INDEX(F46:F113,MATCH(D46,D46:D113,0)))</f>
        <v>2.1431275235531628</v>
      </c>
      <c r="I46">
        <v>860000</v>
      </c>
      <c r="J46">
        <v>430000</v>
      </c>
      <c r="L46" t="str">
        <f>MID(B46,FIND("took ",B46)+5,FIND(" seconds",B46)-FIND("took ",B46)-5)</f>
        <v>0.013</v>
      </c>
      <c r="M46">
        <f>MID(C46,FIND("took ",C46)+5,FIND(" minutes",C46)-FIND("took ",C46)-5)*60</f>
        <v>120.72</v>
      </c>
      <c r="N46">
        <f>M46/60</f>
        <v>2.012</v>
      </c>
      <c r="P46">
        <v>430000</v>
      </c>
      <c r="Q46">
        <f>P46/10000</f>
        <v>43</v>
      </c>
      <c r="R46">
        <f>Q46^2</f>
        <v>1849</v>
      </c>
      <c r="S46">
        <f>Q46*LOG(Q46)</f>
        <v>70.239143589922222</v>
      </c>
      <c r="T46">
        <f>LOG(Q46)</f>
        <v>1.6334684555795864</v>
      </c>
    </row>
    <row r="47" spans="2:20" x14ac:dyDescent="0.2">
      <c r="B47" t="s">
        <v>318</v>
      </c>
      <c r="C47" t="s">
        <v>358</v>
      </c>
      <c r="D47">
        <f>VALUE(MID(B47,18,FIND(" nodes",B47)-18))</f>
        <v>440000</v>
      </c>
      <c r="E47" s="36">
        <f>VALUE(MID(B47,FIND(":",B47)+2,FIND("ms",B47)-FIND(":",B47)-2))</f>
        <v>7.6109999999999998</v>
      </c>
      <c r="F47" s="36">
        <f>VALUE(MID(C47,FIND(":",C47)+2,FIND("ms",C47)-FIND(":",C47)-2))</f>
        <v>42.177</v>
      </c>
      <c r="G47">
        <f>(INDEX(E47:E113,MATCH(2*D47,D47:D113,0))/INDEX(E47:E113,MATCH(D47,D47:D113,0)))</f>
        <v>1.8860859282617266</v>
      </c>
      <c r="H47">
        <f>(INDEX(F47:F113,MATCH(2*D47,D47:D113,0))/INDEX(F47:F113,MATCH(D47,D47:D113,0)))</f>
        <v>2.2941413566635847</v>
      </c>
      <c r="I47">
        <v>880000</v>
      </c>
      <c r="J47">
        <v>440000</v>
      </c>
      <c r="L47" t="str">
        <f>MID(B47,FIND("took ",B47)+5,FIND(" seconds",B47)-FIND("took ",B47)-5)</f>
        <v>0.013</v>
      </c>
      <c r="M47">
        <f>MID(C47,FIND("took ",C47)+5,FIND(" minutes",C47)-FIND("took ",C47)-5)*60</f>
        <v>111.42</v>
      </c>
      <c r="N47">
        <f>M47/60</f>
        <v>1.857</v>
      </c>
      <c r="P47">
        <v>440000</v>
      </c>
      <c r="Q47">
        <f>P47/10000</f>
        <v>44</v>
      </c>
      <c r="R47">
        <f>Q47^2</f>
        <v>1936</v>
      </c>
      <c r="S47">
        <f>Q47*LOG(Q47)</f>
        <v>72.311917765392252</v>
      </c>
      <c r="T47">
        <f>LOG(Q47)</f>
        <v>1.6434526764861874</v>
      </c>
    </row>
    <row r="48" spans="2:20" x14ac:dyDescent="0.2">
      <c r="B48" t="s">
        <v>319</v>
      </c>
      <c r="C48" t="s">
        <v>359</v>
      </c>
      <c r="D48">
        <f>VALUE(MID(B48,18,FIND(" nodes",B48)-18))</f>
        <v>450000</v>
      </c>
      <c r="E48" s="36">
        <f>VALUE(MID(B48,FIND(":",B48)+2,FIND("ms",B48)-FIND(":",B48)-2))</f>
        <v>7.7519999999999998</v>
      </c>
      <c r="F48" s="36">
        <f>VALUE(MID(C48,FIND(":",C48)+2,FIND("ms",C48)-FIND(":",C48)-2))</f>
        <v>43.81</v>
      </c>
      <c r="G48">
        <f>(INDEX(E48:E113,MATCH(2*D48,D48:D113,0))/INDEX(E48:E113,MATCH(D48,D48:D113,0)))</f>
        <v>2.1687306501547989</v>
      </c>
      <c r="H48">
        <f>(INDEX(F48:F113,MATCH(2*D48,D48:D113,0))/INDEX(F48:F113,MATCH(D48,D48:D113,0)))</f>
        <v>2.3812599863044963</v>
      </c>
      <c r="I48">
        <v>900000</v>
      </c>
      <c r="J48">
        <v>450000</v>
      </c>
      <c r="L48" t="str">
        <f>MID(B48,FIND("took ",B48)+5,FIND(" seconds",B48)-FIND("took ",B48)-5)</f>
        <v>0.013</v>
      </c>
      <c r="M48">
        <f>MID(C48,FIND("took ",C48)+5,FIND(" minutes",C48)-FIND("took ",C48)-5)*60</f>
        <v>112.67999999999999</v>
      </c>
      <c r="N48">
        <f>M48/60</f>
        <v>1.8779999999999999</v>
      </c>
      <c r="P48">
        <v>450000</v>
      </c>
      <c r="Q48">
        <f>P48/10000</f>
        <v>45</v>
      </c>
      <c r="R48">
        <f>Q48^2</f>
        <v>2025</v>
      </c>
      <c r="S48">
        <f>Q48*LOG(Q48)</f>
        <v>74.394563119890464</v>
      </c>
      <c r="T48">
        <f>LOG(Q48)</f>
        <v>1.6532125137753437</v>
      </c>
    </row>
    <row r="49" spans="2:20" x14ac:dyDescent="0.2">
      <c r="B49" t="s">
        <v>320</v>
      </c>
      <c r="C49" t="s">
        <v>360</v>
      </c>
      <c r="D49">
        <f>VALUE(MID(B49,18,FIND(" nodes",B49)-18))</f>
        <v>460000</v>
      </c>
      <c r="E49" s="36">
        <f>VALUE(MID(B49,FIND(":",B49)+2,FIND("ms",B49)-FIND(":",B49)-2))</f>
        <v>7.6230000000000002</v>
      </c>
      <c r="F49" s="36">
        <f>VALUE(MID(C49,FIND(":",C49)+2,FIND("ms",C49)-FIND(":",C49)-2))</f>
        <v>47.96</v>
      </c>
      <c r="G49">
        <f>(INDEX(E49:E113,MATCH(2*D49,D49:D113,0))/INDEX(E49:E113,MATCH(D49,D49:D113,0)))</f>
        <v>2.2205168568804932</v>
      </c>
      <c r="H49">
        <f>(INDEX(F49:F113,MATCH(2*D49,D49:D113,0))/INDEX(F49:F113,MATCH(D49,D49:D113,0)))</f>
        <v>2.1842785654712258</v>
      </c>
      <c r="I49">
        <v>920000</v>
      </c>
      <c r="J49">
        <v>460000</v>
      </c>
      <c r="L49" t="str">
        <f>MID(B49,FIND("took ",B49)+5,FIND(" seconds",B49)-FIND("took ",B49)-5)</f>
        <v>0.013</v>
      </c>
      <c r="M49">
        <f>MID(C49,FIND("took ",C49)+5,FIND(" minutes",C49)-FIND("took ",C49)-5)*60</f>
        <v>126.78</v>
      </c>
      <c r="N49">
        <f>M49/60</f>
        <v>2.113</v>
      </c>
      <c r="P49">
        <v>460000</v>
      </c>
      <c r="Q49">
        <f>P49/10000</f>
        <v>46</v>
      </c>
      <c r="R49">
        <f>Q49^2</f>
        <v>2116</v>
      </c>
      <c r="S49">
        <f>Q49*LOG(Q49)</f>
        <v>76.486860257352404</v>
      </c>
      <c r="T49">
        <f>LOG(Q49)</f>
        <v>1.6627578316815741</v>
      </c>
    </row>
    <row r="50" spans="2:20" x14ac:dyDescent="0.2">
      <c r="B50" t="s">
        <v>321</v>
      </c>
      <c r="C50" t="s">
        <v>381</v>
      </c>
      <c r="D50">
        <f>VALUE(MID(B50,18,FIND(" nodes",B50)-18))</f>
        <v>470000</v>
      </c>
      <c r="E50" s="36">
        <f>VALUE(MID(B50,FIND(":",B50)+2,FIND("ms",B50)-FIND(":",B50)-2))</f>
        <v>8.5579999999999998</v>
      </c>
      <c r="F50" s="36">
        <f>VALUE(MID(C50,FIND(":",C50)+2,FIND("ms",C50)-FIND(":",C50)-2))</f>
        <v>48.295999999999999</v>
      </c>
      <c r="G50">
        <f>(INDEX(E50:E113,MATCH(2*D50,D50:D113,0))/INDEX(E50:E113,MATCH(D50,D50:D113,0)))</f>
        <v>1.8713484458985745</v>
      </c>
      <c r="H50">
        <f>(INDEX(F50:F113,MATCH(2*D50,D50:D113,0))/INDEX(F50:F113,MATCH(D50,D50:D113,0)))</f>
        <v>2.2232068908398213</v>
      </c>
      <c r="I50">
        <v>940000</v>
      </c>
      <c r="J50">
        <v>470000</v>
      </c>
      <c r="L50" t="str">
        <f>MID(B50,FIND("took ",B50)+5,FIND(" seconds",B50)-FIND("took ",B50)-5)</f>
        <v>0.014</v>
      </c>
      <c r="M50">
        <f>MID(C50,FIND("took ",C50)+5,FIND(" minutes",C50)-FIND("took ",C50)-5)*60</f>
        <v>124.56</v>
      </c>
      <c r="N50">
        <f>M50/60</f>
        <v>2.0760000000000001</v>
      </c>
      <c r="P50">
        <v>470000</v>
      </c>
      <c r="Q50">
        <f>P50/10000</f>
        <v>47</v>
      </c>
      <c r="R50">
        <f>Q50^2</f>
        <v>2209</v>
      </c>
      <c r="S50">
        <f>Q50*LOG(Q50)</f>
        <v>78.588599322978723</v>
      </c>
      <c r="T50">
        <f>LOG(Q50)</f>
        <v>1.6720978579357175</v>
      </c>
    </row>
    <row r="51" spans="2:20" x14ac:dyDescent="0.2">
      <c r="B51" t="s">
        <v>322</v>
      </c>
      <c r="C51" t="s">
        <v>382</v>
      </c>
      <c r="D51">
        <f>VALUE(MID(B51,18,FIND(" nodes",B51)-18))</f>
        <v>480000</v>
      </c>
      <c r="E51" s="36">
        <f>VALUE(MID(B51,FIND(":",B51)+2,FIND("ms",B51)-FIND(":",B51)-2))</f>
        <v>7.98</v>
      </c>
      <c r="F51" s="36">
        <f>VALUE(MID(C51,FIND(":",C51)+2,FIND("ms",C51)-FIND(":",C51)-2))</f>
        <v>48.783999999999999</v>
      </c>
      <c r="G51">
        <f>(INDEX(E51:E113,MATCH(2*D51,D51:D113,0))/INDEX(E51:E113,MATCH(D51,D51:D113,0)))</f>
        <v>2.0446115288220548</v>
      </c>
      <c r="H51">
        <f>(INDEX(F51:F113,MATCH(2*D51,D51:D113,0))/INDEX(F51:F113,MATCH(D51,D51:D113,0)))</f>
        <v>2.3270744506395542</v>
      </c>
      <c r="I51">
        <v>960000</v>
      </c>
      <c r="J51">
        <v>480000</v>
      </c>
      <c r="L51" t="str">
        <f>MID(B51,FIND("took ",B51)+5,FIND(" seconds",B51)-FIND("took ",B51)-5)</f>
        <v>0.013</v>
      </c>
      <c r="M51">
        <f>MID(C51,FIND("took ",C51)+5,FIND(" minutes",C51)-FIND("took ",C51)-5)*60</f>
        <v>125.16</v>
      </c>
      <c r="N51">
        <f>M51/60</f>
        <v>2.0859999999999999</v>
      </c>
      <c r="P51">
        <v>480000</v>
      </c>
      <c r="Q51">
        <f>P51/10000</f>
        <v>48</v>
      </c>
      <c r="R51">
        <f>Q51^2</f>
        <v>2304</v>
      </c>
      <c r="S51">
        <f>Q51*LOG(Q51)</f>
        <v>80.699579394028177</v>
      </c>
      <c r="T51">
        <f>LOG(Q51)</f>
        <v>1.6812412373755872</v>
      </c>
    </row>
    <row r="52" spans="2:20" x14ac:dyDescent="0.2">
      <c r="B52" t="s">
        <v>323</v>
      </c>
      <c r="C52" t="s">
        <v>441</v>
      </c>
      <c r="D52">
        <f>VALUE(MID(B52,18,FIND(" nodes",B52)-18))</f>
        <v>490000</v>
      </c>
      <c r="E52" s="36">
        <f>VALUE(MID(B52,FIND(":",B52)+2,FIND("ms",B52)-FIND(":",B52)-2))</f>
        <v>8.2889999999999997</v>
      </c>
      <c r="F52" s="36">
        <f>VALUE(MID(C52,FIND(":",C52)+2,FIND("ms",C52)-FIND(":",C52)-2))</f>
        <v>45.929000000000002</v>
      </c>
      <c r="G52">
        <f>(INDEX(E52:E113,MATCH(2*D52,D52:D113,0))/INDEX(E52:E113,MATCH(D52,D52:D113,0)))</f>
        <v>2.0411388587284356</v>
      </c>
      <c r="H52">
        <f>(INDEX(F52:F113,MATCH(2*D52,D52:D113,0))/INDEX(F52:F113,MATCH(D52,D52:D113,0)))</f>
        <v>2.4502384114611684</v>
      </c>
      <c r="I52">
        <v>980000</v>
      </c>
      <c r="J52">
        <v>490000</v>
      </c>
      <c r="L52" t="str">
        <f>MID(B52,FIND("took ",B52)+5,FIND(" seconds",B52)-FIND("took ",B52)-5)</f>
        <v>0.014</v>
      </c>
      <c r="M52">
        <f>MID(C52,FIND("took ",C52)+5,FIND(" minutes",C52)-FIND("took ",C52)-5)*60</f>
        <v>115.44</v>
      </c>
      <c r="N52">
        <f>M52/60</f>
        <v>1.9239999999999999</v>
      </c>
      <c r="P52">
        <v>490000</v>
      </c>
      <c r="Q52">
        <f>P52/10000</f>
        <v>49</v>
      </c>
      <c r="R52">
        <f>Q52^2</f>
        <v>2401</v>
      </c>
      <c r="S52">
        <f>Q52*LOG(Q52)</f>
        <v>82.819607921397164</v>
      </c>
      <c r="T52">
        <f>LOG(Q52)</f>
        <v>1.6901960800285136</v>
      </c>
    </row>
    <row r="53" spans="2:20" x14ac:dyDescent="0.2">
      <c r="B53" t="s">
        <v>324</v>
      </c>
      <c r="C53" t="s">
        <v>442</v>
      </c>
      <c r="D53">
        <f>VALUE(MID(B53,18,FIND(" nodes",B53)-18))</f>
        <v>500000</v>
      </c>
      <c r="E53" s="36">
        <f>VALUE(MID(B53,FIND(":",B53)+2,FIND("ms",B53)-FIND(":",B53)-2))</f>
        <v>8.6560000000000006</v>
      </c>
      <c r="F53" s="36">
        <f>VALUE(MID(C53,FIND(":",C53)+2,FIND("ms",C53)-FIND(":",C53)-2))</f>
        <v>46.219000000000001</v>
      </c>
      <c r="G53">
        <f>(INDEX(E53:E113,MATCH(2*D53,D53:D113,0))/INDEX(E53:E113,MATCH(D53,D53:D113,0)))</f>
        <v>2.0655036968576712</v>
      </c>
      <c r="H53">
        <f>(INDEX(F53:F113,MATCH(2*D53,D53:D113,0))/INDEX(F53:F113,MATCH(D53,D53:D113,0)))</f>
        <v>2.674116705251087</v>
      </c>
      <c r="I53">
        <v>1000000</v>
      </c>
      <c r="J53">
        <v>500000</v>
      </c>
      <c r="L53" t="str">
        <f>MID(B53,FIND("took ",B53)+5,FIND(" seconds",B53)-FIND("took ",B53)-5)</f>
        <v>0.015</v>
      </c>
      <c r="M53">
        <f>MID(C53,FIND("took ",C53)+5,FIND(" minutes",C53)-FIND("took ",C53)-5)*60</f>
        <v>117.42</v>
      </c>
      <c r="N53">
        <f>M53/60</f>
        <v>1.9570000000000001</v>
      </c>
      <c r="P53">
        <v>500000</v>
      </c>
      <c r="Q53">
        <f>P53/10000</f>
        <v>50</v>
      </c>
      <c r="R53">
        <f>Q53^2</f>
        <v>2500</v>
      </c>
      <c r="S53">
        <f>Q53*LOG(Q53)</f>
        <v>84.948500216800937</v>
      </c>
      <c r="T53">
        <f>LOG(Q53)</f>
        <v>1.6989700043360187</v>
      </c>
    </row>
    <row r="54" spans="2:20" x14ac:dyDescent="0.2">
      <c r="B54" t="s">
        <v>325</v>
      </c>
      <c r="C54" t="s">
        <v>443</v>
      </c>
      <c r="D54">
        <f>VALUE(MID(B54,18,FIND(" nodes",B54)-18))</f>
        <v>510000</v>
      </c>
      <c r="E54" s="36">
        <f>VALUE(MID(B54,FIND(":",B54)+2,FIND("ms",B54)-FIND(":",B54)-2))</f>
        <v>8.968</v>
      </c>
      <c r="F54" s="36">
        <f>VALUE(MID(C54,FIND(":",C54)+2,FIND("ms",C54)-FIND(":",C54)-2))</f>
        <v>47.185000000000002</v>
      </c>
      <c r="G54">
        <f>(INDEX(E54:E113,MATCH(2*D54,D54:D113,0))/INDEX(E54:E113,MATCH(D54,D54:D113,0)))</f>
        <v>2.032114183764496</v>
      </c>
      <c r="H54">
        <f>(INDEX(F54:F113,MATCH(2*D54,D54:D113,0))/INDEX(F54:F113,MATCH(D54,D54:D113,0)))</f>
        <v>2.4476210660167426</v>
      </c>
      <c r="I54">
        <v>1020000</v>
      </c>
      <c r="J54">
        <v>510000</v>
      </c>
      <c r="L54" t="str">
        <f>MID(B54,FIND("took ",B54)+5,FIND(" seconds",B54)-FIND("took ",B54)-5)</f>
        <v>0.015</v>
      </c>
      <c r="M54">
        <f>MID(C54,FIND("took ",C54)+5,FIND(" minutes",C54)-FIND("took ",C54)-5)*60</f>
        <v>120.72</v>
      </c>
      <c r="N54">
        <f>M54/60</f>
        <v>2.012</v>
      </c>
      <c r="P54">
        <v>510000</v>
      </c>
      <c r="Q54">
        <f>P54/10000</f>
        <v>51</v>
      </c>
      <c r="R54">
        <f>Q54^2</f>
        <v>2601</v>
      </c>
      <c r="S54">
        <f>Q54*LOG(Q54)</f>
        <v>87.086078980994756</v>
      </c>
      <c r="T54">
        <f>LOG(Q54)</f>
        <v>1.7075701760979363</v>
      </c>
    </row>
    <row r="55" spans="2:20" x14ac:dyDescent="0.2">
      <c r="B55" t="s">
        <v>373</v>
      </c>
      <c r="C55" t="s">
        <v>444</v>
      </c>
      <c r="D55">
        <f>VALUE(MID(B55,18,FIND(" nodes",B55)-18))</f>
        <v>520000</v>
      </c>
      <c r="E55" s="36">
        <f>VALUE(MID(B55,FIND(":",B55)+2,FIND("ms",B55)-FIND(":",B55)-2))</f>
        <v>9.7319999999999993</v>
      </c>
      <c r="F55" s="36">
        <f>VALUE(MID(C55,FIND(":",C55)+2,FIND("ms",C55)-FIND(":",C55)-2))</f>
        <v>51.808999999999997</v>
      </c>
      <c r="G55">
        <f>(INDEX(E55:E113,MATCH(2*D55,D55:D113,0))/INDEX(E55:E113,MATCH(D55,D55:D113,0)))</f>
        <v>1.9000205507603782</v>
      </c>
      <c r="H55">
        <f>(INDEX(F55:F113,MATCH(2*D55,D55:D113,0))/INDEX(F55:F113,MATCH(D55,D55:D113,0)))</f>
        <v>2.2294582022428537</v>
      </c>
      <c r="I55">
        <v>1040000</v>
      </c>
      <c r="J55">
        <v>520000</v>
      </c>
      <c r="L55" t="str">
        <f>MID(B55,FIND("took ",B55)+5,FIND(" seconds",B55)-FIND("took ",B55)-5)</f>
        <v>0.016</v>
      </c>
      <c r="M55">
        <f>MID(C55,FIND("took ",C55)+5,FIND(" minutes",C55)-FIND("took ",C55)-5)*60</f>
        <v>127.14000000000001</v>
      </c>
      <c r="N55">
        <f>M55/60</f>
        <v>2.1190000000000002</v>
      </c>
      <c r="P55">
        <v>520000</v>
      </c>
      <c r="Q55">
        <f>P55/10000</f>
        <v>52</v>
      </c>
      <c r="R55">
        <f>Q55^2</f>
        <v>2704</v>
      </c>
      <c r="S55">
        <f>Q55*LOG(Q55)</f>
        <v>89.232173869009557</v>
      </c>
      <c r="T55">
        <f>LOG(Q55)</f>
        <v>1.7160033436347992</v>
      </c>
    </row>
    <row r="56" spans="2:20" x14ac:dyDescent="0.2">
      <c r="B56" t="s">
        <v>374</v>
      </c>
      <c r="C56" t="s">
        <v>445</v>
      </c>
      <c r="D56">
        <f>VALUE(MID(B56,18,FIND(" nodes",B56)-18))</f>
        <v>530000</v>
      </c>
      <c r="E56" s="36">
        <f>VALUE(MID(B56,FIND(":",B56)+2,FIND("ms",B56)-FIND(":",B56)-2))</f>
        <v>9.1010000000000009</v>
      </c>
      <c r="F56" s="36">
        <f>VALUE(MID(C56,FIND(":",C56)+2,FIND("ms",C56)-FIND(":",C56)-2))</f>
        <v>50.529000000000003</v>
      </c>
      <c r="G56">
        <f>(INDEX(E56:E113,MATCH(2*D56,D56:D113,0))/INDEX(E56:E113,MATCH(D56,D56:D113,0)))</f>
        <v>2.3946819030875726</v>
      </c>
      <c r="H56">
        <f>(INDEX(F56:F113,MATCH(2*D56,D56:D113,0))/INDEX(F56:F113,MATCH(D56,D56:D113,0)))</f>
        <v>2.2592570603020046</v>
      </c>
      <c r="I56">
        <v>1060000</v>
      </c>
      <c r="J56">
        <v>530000</v>
      </c>
      <c r="L56" t="str">
        <f>MID(B56,FIND("took ",B56)+5,FIND(" seconds",B56)-FIND("took ",B56)-5)</f>
        <v>0.015</v>
      </c>
      <c r="M56">
        <f>MID(C56,FIND("took ",C56)+5,FIND(" minutes",C56)-FIND("took ",C56)-5)*60</f>
        <v>127.5</v>
      </c>
      <c r="N56">
        <f>M56/60</f>
        <v>2.125</v>
      </c>
      <c r="P56">
        <v>530000</v>
      </c>
      <c r="Q56">
        <f>P56/10000</f>
        <v>53</v>
      </c>
      <c r="R56">
        <f>Q56^2</f>
        <v>2809</v>
      </c>
      <c r="S56">
        <f>Q56*LOG(Q56)</f>
        <v>91.386621088841807</v>
      </c>
      <c r="T56">
        <f>LOG(Q56)</f>
        <v>1.7242758696007889</v>
      </c>
    </row>
    <row r="57" spans="2:20" x14ac:dyDescent="0.2">
      <c r="B57" t="s">
        <v>375</v>
      </c>
      <c r="C57" t="s">
        <v>446</v>
      </c>
      <c r="D57">
        <f>VALUE(MID(B57,18,FIND(" nodes",B57)-18))</f>
        <v>540000</v>
      </c>
      <c r="E57" s="36">
        <f>VALUE(MID(B57,FIND(":",B57)+2,FIND("ms",B57)-FIND(":",B57)-2))</f>
        <v>10.768000000000001</v>
      </c>
      <c r="F57" s="36">
        <f>VALUE(MID(C57,FIND(":",C57)+2,FIND("ms",C57)-FIND(":",C57)-2))</f>
        <v>51.225999999999999</v>
      </c>
      <c r="G57">
        <f>(INDEX(E57:E113,MATCH(2*D57,D57:D113,0))/INDEX(E57:E113,MATCH(D57,D57:D113,0)))</f>
        <v>1.6940936106983655</v>
      </c>
      <c r="H57">
        <f>(INDEX(F57:F113,MATCH(2*D57,D57:D113,0))/INDEX(F57:F113,MATCH(D57,D57:D113,0)))</f>
        <v>3.2201225939952369</v>
      </c>
      <c r="I57">
        <v>1080000</v>
      </c>
      <c r="J57">
        <v>540000</v>
      </c>
      <c r="L57" t="str">
        <f>MID(B57,FIND("took ",B57)+5,FIND(" seconds",B57)-FIND("took ",B57)-5)</f>
        <v>0.018</v>
      </c>
      <c r="M57">
        <f>MID(C57,FIND("took ",C57)+5,FIND(" minutes",C57)-FIND("took ",C57)-5)*60</f>
        <v>130.32000000000002</v>
      </c>
      <c r="N57">
        <f>M57/60</f>
        <v>2.1720000000000002</v>
      </c>
      <c r="P57">
        <v>540000</v>
      </c>
      <c r="Q57">
        <f>P57/10000</f>
        <v>54</v>
      </c>
      <c r="R57">
        <f>Q57^2</f>
        <v>2916</v>
      </c>
      <c r="S57">
        <f>Q57*LOG(Q57)</f>
        <v>93.549263030440301</v>
      </c>
      <c r="T57">
        <f>LOG(Q57)</f>
        <v>1.7323937598229686</v>
      </c>
    </row>
    <row r="58" spans="2:20" x14ac:dyDescent="0.2">
      <c r="B58" t="s">
        <v>376</v>
      </c>
      <c r="C58" t="s">
        <v>447</v>
      </c>
      <c r="D58">
        <f>VALUE(MID(B58,18,FIND(" nodes",B58)-18))</f>
        <v>550000</v>
      </c>
      <c r="E58" s="36">
        <f>VALUE(MID(B58,FIND(":",B58)+2,FIND("ms",B58)-FIND(":",B58)-2))</f>
        <v>9.6969999999999992</v>
      </c>
      <c r="F58" s="36">
        <f>VALUE(MID(C58,FIND(":",C58)+2,FIND("ms",C58)-FIND(":",C58)-2))</f>
        <v>51.945</v>
      </c>
      <c r="G58">
        <f>(INDEX(E58:E113,MATCH(2*D58,D58:D113,0))/INDEX(E58:E113,MATCH(D58,D58:D113,0)))</f>
        <v>1.9698875941012686</v>
      </c>
      <c r="H58">
        <f>(INDEX(F58:F113,MATCH(2*D58,D58:D113,0))/INDEX(F58:F113,MATCH(D58,D58:D113,0)))</f>
        <v>3.3704495139089423</v>
      </c>
      <c r="I58">
        <v>1100000</v>
      </c>
      <c r="J58">
        <v>550000</v>
      </c>
      <c r="L58" t="str">
        <f>MID(B58,FIND("took ",B58)+5,FIND(" seconds",B58)-FIND("took ",B58)-5)</f>
        <v>0.016</v>
      </c>
      <c r="M58">
        <f>MID(C58,FIND("took ",C58)+5,FIND(" minutes",C58)-FIND("took ",C58)-5)*60</f>
        <v>133.5</v>
      </c>
      <c r="N58">
        <f>M58/60</f>
        <v>2.2250000000000001</v>
      </c>
      <c r="P58">
        <v>550000</v>
      </c>
      <c r="Q58">
        <f>P58/10000</f>
        <v>55</v>
      </c>
      <c r="R58">
        <f>Q58^2</f>
        <v>3025</v>
      </c>
      <c r="S58">
        <f>Q58*LOG(Q58)</f>
        <v>95.719947922183408</v>
      </c>
      <c r="T58">
        <f>LOG(Q58)</f>
        <v>1.7403626894942439</v>
      </c>
    </row>
    <row r="59" spans="2:20" x14ac:dyDescent="0.2">
      <c r="B59" t="s">
        <v>377</v>
      </c>
      <c r="C59" t="s">
        <v>448</v>
      </c>
      <c r="D59">
        <f>VALUE(MID(B59,18,FIND(" nodes",B59)-18))</f>
        <v>560000</v>
      </c>
      <c r="E59" s="36">
        <f>VALUE(MID(B59,FIND(":",B59)+2,FIND("ms",B59)-FIND(":",B59)-2))</f>
        <v>10.162000000000001</v>
      </c>
      <c r="F59" s="36">
        <f>VALUE(MID(C59,FIND(":",C59)+2,FIND("ms",C59)-FIND(":",C59)-2))</f>
        <v>54.167999999999999</v>
      </c>
      <c r="L59" t="str">
        <f>MID(B59,FIND("took ",B59)+5,FIND(" seconds",B59)-FIND("took ",B59)-5)</f>
        <v>0.017</v>
      </c>
      <c r="M59">
        <f>MID(C59,FIND("took ",C59)+5,FIND(" minutes",C59)-FIND("took ",C59)-5)*60</f>
        <v>136.19999999999999</v>
      </c>
      <c r="N59">
        <f>M59/60</f>
        <v>2.27</v>
      </c>
      <c r="P59">
        <v>560000</v>
      </c>
      <c r="Q59">
        <f>P59/10000</f>
        <v>56</v>
      </c>
      <c r="R59">
        <f>Q59^2</f>
        <v>3136</v>
      </c>
      <c r="S59">
        <f>Q59*LOG(Q59)</f>
        <v>97.898529512347224</v>
      </c>
      <c r="T59">
        <f>LOG(Q59)</f>
        <v>1.7481880270062005</v>
      </c>
    </row>
    <row r="60" spans="2:20" x14ac:dyDescent="0.2">
      <c r="B60" t="s">
        <v>378</v>
      </c>
      <c r="C60" t="s">
        <v>449</v>
      </c>
      <c r="D60">
        <f>VALUE(MID(B60,18,FIND(" nodes",B60)-18))</f>
        <v>570000</v>
      </c>
      <c r="E60" s="36">
        <f>VALUE(MID(B60,FIND(":",B60)+2,FIND("ms",B60)-FIND(":",B60)-2))</f>
        <v>9.3659999999999997</v>
      </c>
      <c r="F60" s="36">
        <f>VALUE(MID(C60,FIND(":",C60)+2,FIND("ms",C60)-FIND(":",C60)-2))</f>
        <v>56.353999999999999</v>
      </c>
      <c r="L60" t="str">
        <f>MID(B60,FIND("took ",B60)+5,FIND(" seconds",B60)-FIND("took ",B60)-5)</f>
        <v>0.016</v>
      </c>
      <c r="M60">
        <f>MID(C60,FIND("took ",C60)+5,FIND(" minutes",C60)-FIND("took ",C60)-5)*60</f>
        <v>140.22</v>
      </c>
      <c r="N60">
        <f>M60/60</f>
        <v>2.3370000000000002</v>
      </c>
      <c r="P60">
        <v>570000</v>
      </c>
      <c r="Q60">
        <f>P60/10000</f>
        <v>57</v>
      </c>
      <c r="R60">
        <f>Q60^2</f>
        <v>3249</v>
      </c>
      <c r="S60">
        <f>Q60*LOG(Q60)</f>
        <v>100.08486677333201</v>
      </c>
      <c r="T60">
        <f>LOG(Q60)</f>
        <v>1.7558748556724915</v>
      </c>
    </row>
    <row r="61" spans="2:20" x14ac:dyDescent="0.2">
      <c r="B61" t="s">
        <v>379</v>
      </c>
      <c r="C61" t="s">
        <v>450</v>
      </c>
      <c r="D61">
        <f>VALUE(MID(B61,18,FIND(" nodes",B61)-18))</f>
        <v>580000</v>
      </c>
      <c r="E61" s="36">
        <f>VALUE(MID(B61,FIND(":",B61)+2,FIND("ms",B61)-FIND(":",B61)-2))</f>
        <v>9.4879999999999995</v>
      </c>
      <c r="F61" s="36">
        <f>VALUE(MID(C61,FIND(":",C61)+2,FIND("ms",C61)-FIND(":",C61)-2))</f>
        <v>57.24</v>
      </c>
      <c r="L61" t="str">
        <f>MID(B61,FIND("took ",B61)+5,FIND(" seconds",B61)-FIND("took ",B61)-5)</f>
        <v>0.016</v>
      </c>
      <c r="M61">
        <f>MID(C61,FIND("took ",C61)+5,FIND(" minutes",C61)-FIND("took ",C61)-5)*60</f>
        <v>143.22</v>
      </c>
      <c r="N61">
        <f>M61/60</f>
        <v>2.387</v>
      </c>
      <c r="P61">
        <v>580000</v>
      </c>
      <c r="Q61">
        <f>P61/10000</f>
        <v>58</v>
      </c>
      <c r="R61">
        <f>Q61^2</f>
        <v>3364</v>
      </c>
      <c r="S61">
        <f>Q61*LOG(Q61)</f>
        <v>102.27882362665036</v>
      </c>
      <c r="T61">
        <f>LOG(Q61)</f>
        <v>1.7634279935629373</v>
      </c>
    </row>
    <row r="62" spans="2:20" x14ac:dyDescent="0.2">
      <c r="B62" t="s">
        <v>380</v>
      </c>
      <c r="C62" t="s">
        <v>451</v>
      </c>
      <c r="D62">
        <f>VALUE(MID(B62,18,FIND(" nodes",B62)-18))</f>
        <v>590000</v>
      </c>
      <c r="E62" s="36">
        <f>VALUE(MID(B62,FIND(":",B62)+2,FIND("ms",B62)-FIND(":",B62)-2))</f>
        <v>9.6530000000000005</v>
      </c>
      <c r="F62" s="36">
        <f>VALUE(MID(C62,FIND(":",C62)+2,FIND("ms",C62)-FIND(":",C62)-2))</f>
        <v>58.326999999999998</v>
      </c>
      <c r="L62" t="str">
        <f>MID(B62,FIND("took ",B62)+5,FIND(" seconds",B62)-FIND("took ",B62)-5)</f>
        <v>0.016</v>
      </c>
      <c r="M62">
        <f>MID(C62,FIND("took ",C62)+5,FIND(" minutes",C62)-FIND("took ",C62)-5)*60</f>
        <v>146.1</v>
      </c>
      <c r="N62">
        <f>M62/60</f>
        <v>2.4350000000000001</v>
      </c>
      <c r="P62">
        <v>590000</v>
      </c>
      <c r="Q62">
        <f>P62/10000</f>
        <v>59</v>
      </c>
      <c r="R62">
        <f>Q62^2</f>
        <v>3481</v>
      </c>
      <c r="S62">
        <f>Q62*LOG(Q62)</f>
        <v>104.4802686868865</v>
      </c>
      <c r="T62">
        <f>LOG(Q62)</f>
        <v>1.7708520116421442</v>
      </c>
    </row>
    <row r="63" spans="2:20" x14ac:dyDescent="0.2">
      <c r="B63" t="s">
        <v>386</v>
      </c>
      <c r="C63" t="s">
        <v>452</v>
      </c>
      <c r="D63">
        <f>VALUE(MID(B63,18,FIND(" nodes",B63)-18))</f>
        <v>600000</v>
      </c>
      <c r="E63" s="36">
        <f>VALUE(MID(B63,FIND(":",B63)+2,FIND("ms",B63)-FIND(":",B63)-2))</f>
        <v>9.9309999999999992</v>
      </c>
      <c r="F63" s="36">
        <f>VALUE(MID(C63,FIND(":",C63)+2,FIND("ms",C63)-FIND(":",C63)-2))</f>
        <v>59.002000000000002</v>
      </c>
      <c r="L63" t="str">
        <f>MID(B63,FIND("took ",B63)+5,FIND(" seconds",B63)-FIND("took ",B63)-5)</f>
        <v>0.017</v>
      </c>
      <c r="M63">
        <f>MID(C63,FIND("took ",C63)+5,FIND(" minutes",C63)-FIND("took ",C63)-5)*60</f>
        <v>147.35999999999999</v>
      </c>
      <c r="N63">
        <f>M63/60</f>
        <v>2.456</v>
      </c>
      <c r="P63">
        <v>600000</v>
      </c>
      <c r="Q63">
        <f>P63/10000</f>
        <v>60</v>
      </c>
      <c r="R63">
        <f>Q63^2</f>
        <v>3600</v>
      </c>
      <c r="S63">
        <f>Q63*LOG(Q63)</f>
        <v>106.68907502301862</v>
      </c>
      <c r="T63">
        <f>LOG(Q63)</f>
        <v>1.7781512503836436</v>
      </c>
    </row>
    <row r="64" spans="2:20" x14ac:dyDescent="0.2">
      <c r="B64" t="s">
        <v>387</v>
      </c>
      <c r="C64" t="s">
        <v>453</v>
      </c>
      <c r="D64">
        <f>VALUE(MID(B64,18,FIND(" nodes",B64)-18))</f>
        <v>610000</v>
      </c>
      <c r="E64" s="36">
        <f>VALUE(MID(B64,FIND(":",B64)+2,FIND("ms",B64)-FIND(":",B64)-2))</f>
        <v>11.058</v>
      </c>
      <c r="F64" s="36">
        <f>VALUE(MID(C64,FIND(":",C64)+2,FIND("ms",C64)-FIND(":",C64)-2))</f>
        <v>59.250999999999998</v>
      </c>
      <c r="L64" t="str">
        <f>MID(B64,FIND("took ",B64)+5,FIND(" seconds",B64)-FIND("took ",B64)-5)</f>
        <v>0.018</v>
      </c>
      <c r="M64">
        <f>MID(C64,FIND("took ",C64)+5,FIND(" minutes",C64)-FIND("took ",C64)-5)*60</f>
        <v>153.66</v>
      </c>
      <c r="N64">
        <f>M64/60</f>
        <v>2.5609999999999999</v>
      </c>
      <c r="P64">
        <v>610000</v>
      </c>
      <c r="Q64">
        <f>P64/10000</f>
        <v>61</v>
      </c>
      <c r="R64">
        <f>Q64^2</f>
        <v>3721</v>
      </c>
      <c r="S64">
        <f>Q64*LOG(Q64)</f>
        <v>108.9051199356568</v>
      </c>
      <c r="T64">
        <f>LOG(Q64)</f>
        <v>1.7853298350107671</v>
      </c>
    </row>
    <row r="65" spans="2:20" x14ac:dyDescent="0.2">
      <c r="B65" t="s">
        <v>388</v>
      </c>
      <c r="C65" t="s">
        <v>454</v>
      </c>
      <c r="D65">
        <f>VALUE(MID(B65,18,FIND(" nodes",B65)-18))</f>
        <v>620000</v>
      </c>
      <c r="E65" s="36">
        <f>VALUE(MID(B65,FIND(":",B65)+2,FIND("ms",B65)-FIND(":",B65)-2))</f>
        <v>11.26</v>
      </c>
      <c r="F65" s="36">
        <f>VALUE(MID(C65,FIND(":",C65)+2,FIND("ms",C65)-FIND(":",C65)-2))</f>
        <v>62.698</v>
      </c>
      <c r="L65" t="str">
        <f>MID(B65,FIND("took ",B65)+5,FIND(" seconds",B65)-FIND("took ",B65)-5)</f>
        <v>0.019</v>
      </c>
      <c r="M65">
        <f>MID(C65,FIND("took ",C65)+5,FIND(" minutes",C65)-FIND("took ",C65)-5)*60</f>
        <v>152.82000000000002</v>
      </c>
      <c r="N65">
        <f>M65/60</f>
        <v>2.5470000000000002</v>
      </c>
      <c r="P65">
        <v>620000</v>
      </c>
      <c r="Q65">
        <f>P65/10000</f>
        <v>62</v>
      </c>
      <c r="R65">
        <f>Q65^2</f>
        <v>3844</v>
      </c>
      <c r="S65">
        <f>Q65*LOG(Q65)</f>
        <v>111.12828474889174</v>
      </c>
      <c r="T65">
        <f>LOG(Q65)</f>
        <v>1.7923916894982539</v>
      </c>
    </row>
    <row r="66" spans="2:20" x14ac:dyDescent="0.2">
      <c r="B66" t="s">
        <v>389</v>
      </c>
      <c r="C66" t="s">
        <v>455</v>
      </c>
      <c r="D66">
        <f>VALUE(MID(B66,18,FIND(" nodes",B66)-18))</f>
        <v>630000</v>
      </c>
      <c r="E66" s="36">
        <f>VALUE(MID(B66,FIND(":",B66)+2,FIND("ms",B66)-FIND(":",B66)-2))</f>
        <v>10.555999999999999</v>
      </c>
      <c r="F66" s="36">
        <f>VALUE(MID(C66,FIND(":",C66)+2,FIND("ms",C66)-FIND(":",C66)-2))</f>
        <v>62.905999999999999</v>
      </c>
      <c r="L66" t="str">
        <f>MID(B66,FIND("took ",B66)+5,FIND(" seconds",B66)-FIND("took ",B66)-5)</f>
        <v>0.018</v>
      </c>
      <c r="M66">
        <f>MID(C66,FIND("took ",C66)+5,FIND(" minutes",C66)-FIND("took ",C66)-5)*60</f>
        <v>156.84</v>
      </c>
      <c r="N66">
        <f>M66/60</f>
        <v>2.6139999999999999</v>
      </c>
      <c r="P66">
        <v>630000</v>
      </c>
      <c r="Q66">
        <f>P66/10000</f>
        <v>63</v>
      </c>
      <c r="R66">
        <f>Q66^2</f>
        <v>3969</v>
      </c>
      <c r="S66">
        <f>Q66*LOG(Q66)</f>
        <v>113.35845461557565</v>
      </c>
      <c r="T66">
        <f>LOG(Q66)</f>
        <v>1.7993405494535817</v>
      </c>
    </row>
    <row r="67" spans="2:20" x14ac:dyDescent="0.2">
      <c r="B67" t="s">
        <v>390</v>
      </c>
      <c r="C67" t="s">
        <v>456</v>
      </c>
      <c r="D67">
        <f>VALUE(MID(B67,18,FIND(" nodes",B67)-18))</f>
        <v>640000</v>
      </c>
      <c r="E67" s="36">
        <f>VALUE(MID(B67,FIND(":",B67)+2,FIND("ms",B67)-FIND(":",B67)-2))</f>
        <v>10.576000000000001</v>
      </c>
      <c r="F67" s="36">
        <f>VALUE(MID(C67,FIND(":",C67)+2,FIND("ms",C67)-FIND(":",C67)-2))</f>
        <v>61.875</v>
      </c>
      <c r="L67" t="str">
        <f>MID(B67,FIND("took ",B67)+5,FIND(" seconds",B67)-FIND("took ",B67)-5)</f>
        <v>0.018</v>
      </c>
      <c r="M67">
        <f>MID(C67,FIND("took ",C67)+5,FIND(" minutes",C67)-FIND("took ",C67)-5)*60</f>
        <v>160.44</v>
      </c>
      <c r="N67">
        <f>M67/60</f>
        <v>2.6739999999999999</v>
      </c>
      <c r="P67">
        <v>640000</v>
      </c>
      <c r="Q67">
        <f>P67/10000</f>
        <v>64</v>
      </c>
      <c r="R67">
        <f>Q67^2</f>
        <v>4096</v>
      </c>
      <c r="S67">
        <f>Q67*LOG(Q67)</f>
        <v>115.59551833496877</v>
      </c>
      <c r="T67">
        <f>LOG(Q67)</f>
        <v>1.8061799739838871</v>
      </c>
    </row>
    <row r="68" spans="2:20" x14ac:dyDescent="0.2">
      <c r="B68" t="s">
        <v>391</v>
      </c>
      <c r="C68" t="s">
        <v>457</v>
      </c>
      <c r="D68">
        <f>VALUE(MID(B68,18,FIND(" nodes",B68)-18))</f>
        <v>650000</v>
      </c>
      <c r="E68" s="36">
        <f>VALUE(MID(B68,FIND(":",B68)+2,FIND("ms",B68)-FIND(":",B68)-2))</f>
        <v>10.7</v>
      </c>
      <c r="F68" s="36">
        <f>VALUE(MID(C68,FIND(":",C68)+2,FIND("ms",C68)-FIND(":",C68)-2))</f>
        <v>62.924999999999997</v>
      </c>
      <c r="L68" t="str">
        <f>MID(B68,FIND("took ",B68)+5,FIND(" seconds",B68)-FIND("took ",B68)-5)</f>
        <v>0.018</v>
      </c>
      <c r="M68">
        <f>MID(C68,FIND("took ",C68)+5,FIND(" minutes",C68)-FIND("took ",C68)-5)*60</f>
        <v>163.44</v>
      </c>
      <c r="N68">
        <f>M68/60</f>
        <v>2.7239999999999998</v>
      </c>
      <c r="P68">
        <v>650000</v>
      </c>
      <c r="Q68">
        <f>P68/10000</f>
        <v>65</v>
      </c>
      <c r="R68">
        <f>Q68^2</f>
        <v>4225</v>
      </c>
      <c r="S68">
        <f>Q68*LOG(Q68)</f>
        <v>117.8393681817856</v>
      </c>
      <c r="T68">
        <f>LOG(Q68)</f>
        <v>1.8129133566428555</v>
      </c>
    </row>
    <row r="69" spans="2:20" x14ac:dyDescent="0.2">
      <c r="B69" t="s">
        <v>392</v>
      </c>
      <c r="C69" t="s">
        <v>458</v>
      </c>
      <c r="D69">
        <f>VALUE(MID(B69,18,FIND(" nodes",B69)-18))</f>
        <v>660000</v>
      </c>
      <c r="E69" s="36">
        <f>VALUE(MID(B69,FIND(":",B69)+2,FIND("ms",B69)-FIND(":",B69)-2))</f>
        <v>10.837999999999999</v>
      </c>
      <c r="F69" s="36">
        <f>VALUE(MID(C69,FIND(":",C69)+2,FIND("ms",C69)-FIND(":",C69)-2))</f>
        <v>65.984999999999999</v>
      </c>
      <c r="L69" t="str">
        <f>MID(B69,FIND("took ",B69)+5,FIND(" seconds",B69)-FIND("took ",B69)-5)</f>
        <v>0.018</v>
      </c>
      <c r="M69">
        <f>MID(C69,FIND("took ",C69)+5,FIND(" minutes",C69)-FIND("took ",C69)-5)*60</f>
        <v>173.28</v>
      </c>
      <c r="N69">
        <f>M69/60</f>
        <v>2.8879999999999999</v>
      </c>
      <c r="P69">
        <v>660000</v>
      </c>
      <c r="Q69">
        <f>P69/10000</f>
        <v>66</v>
      </c>
      <c r="R69">
        <f>Q69^2</f>
        <v>4356</v>
      </c>
      <c r="S69">
        <f>Q69*LOG(Q69)</f>
        <v>120.08989974576333</v>
      </c>
      <c r="T69">
        <f>LOG(Q69)</f>
        <v>1.8195439355418688</v>
      </c>
    </row>
    <row r="70" spans="2:20" x14ac:dyDescent="0.2">
      <c r="B70" t="s">
        <v>393</v>
      </c>
      <c r="C70" t="s">
        <v>459</v>
      </c>
      <c r="D70">
        <f>VALUE(MID(B70,18,FIND(" nodes",B70)-18))</f>
        <v>670000</v>
      </c>
      <c r="E70" s="36">
        <f>VALUE(MID(B70,FIND(":",B70)+2,FIND("ms",B70)-FIND(":",B70)-2))</f>
        <v>11.007999999999999</v>
      </c>
      <c r="F70" s="36">
        <f>VALUE(MID(C70,FIND(":",C70)+2,FIND("ms",C70)-FIND(":",C70)-2))</f>
        <v>69.311999999999998</v>
      </c>
      <c r="L70" t="str">
        <f>MID(B70,FIND("took ",B70)+5,FIND(" seconds",B70)-FIND("took ",B70)-5)</f>
        <v>0.018</v>
      </c>
      <c r="M70">
        <f>MID(C70,FIND("took ",C70)+5,FIND(" minutes",C70)-FIND("took ",C70)-5)*60</f>
        <v>185.1</v>
      </c>
      <c r="N70">
        <f>M70/60</f>
        <v>3.085</v>
      </c>
      <c r="P70">
        <v>670000</v>
      </c>
      <c r="Q70">
        <f>P70/10000</f>
        <v>67</v>
      </c>
      <c r="R70">
        <f>Q70^2</f>
        <v>4489</v>
      </c>
      <c r="S70">
        <f>Q70*LOG(Q70)</f>
        <v>122.34701178095537</v>
      </c>
      <c r="T70">
        <f>LOG(Q70)</f>
        <v>1.8260748027008264</v>
      </c>
    </row>
    <row r="71" spans="2:20" x14ac:dyDescent="0.2">
      <c r="B71" t="s">
        <v>394</v>
      </c>
      <c r="C71" t="s">
        <v>460</v>
      </c>
      <c r="D71">
        <f>VALUE(MID(B71,18,FIND(" nodes",B71)-18))</f>
        <v>680000</v>
      </c>
      <c r="E71" s="36">
        <f>VALUE(MID(B71,FIND(":",B71)+2,FIND("ms",B71)-FIND(":",B71)-2))</f>
        <v>11.52</v>
      </c>
      <c r="F71" s="36">
        <f>VALUE(MID(C71,FIND(":",C71)+2,FIND("ms",C71)-FIND(":",C71)-2))</f>
        <v>79.838999999999999</v>
      </c>
      <c r="L71" t="str">
        <f>MID(B71,FIND("took ",B71)+5,FIND(" seconds",B71)-FIND("took ",B71)-5)</f>
        <v>0.019</v>
      </c>
      <c r="M71">
        <f>MID(C71,FIND("took ",C71)+5,FIND(" minutes",C71)-FIND("took ",C71)-5)*60</f>
        <v>214.8</v>
      </c>
      <c r="N71">
        <f>M71/60</f>
        <v>3.58</v>
      </c>
      <c r="P71">
        <v>680000</v>
      </c>
      <c r="Q71">
        <f>P71/10000</f>
        <v>68</v>
      </c>
      <c r="R71">
        <f>Q71^2</f>
        <v>4624</v>
      </c>
      <c r="S71">
        <f>Q71*LOG(Q71)</f>
        <v>124.61060606402407</v>
      </c>
      <c r="T71">
        <f>LOG(Q71)</f>
        <v>1.8325089127062364</v>
      </c>
    </row>
    <row r="72" spans="2:20" x14ac:dyDescent="0.2">
      <c r="B72" t="s">
        <v>395</v>
      </c>
      <c r="C72" t="s">
        <v>461</v>
      </c>
      <c r="D72">
        <f>VALUE(MID(B72,18,FIND(" nodes",B72)-18))</f>
        <v>690000</v>
      </c>
      <c r="E72" s="36">
        <f>VALUE(MID(B72,FIND(":",B72)+2,FIND("ms",B72)-FIND(":",B72)-2))</f>
        <v>11.332000000000001</v>
      </c>
      <c r="F72" s="36">
        <f>VALUE(MID(C72,FIND(":",C72)+2,FIND("ms",C72)-FIND(":",C72)-2))</f>
        <v>79.638999999999996</v>
      </c>
      <c r="L72" t="str">
        <f>MID(B72,FIND("took ",B72)+5,FIND(" seconds",B72)-FIND("took ",B72)-5)</f>
        <v>0.019</v>
      </c>
      <c r="M72">
        <f>MID(C72,FIND("took ",C72)+5,FIND(" minutes",C72)-FIND("took ",C72)-5)*60</f>
        <v>209.70000000000002</v>
      </c>
      <c r="N72">
        <f>M72/60</f>
        <v>3.4950000000000001</v>
      </c>
      <c r="P72">
        <v>690000</v>
      </c>
      <c r="Q72">
        <f>P72/10000</f>
        <v>69</v>
      </c>
      <c r="R72">
        <f>Q72^2</f>
        <v>4761</v>
      </c>
      <c r="S72">
        <f>Q72*LOG(Q72)</f>
        <v>126.88058726087061</v>
      </c>
      <c r="T72">
        <f>LOG(Q72)</f>
        <v>1.8388490907372552</v>
      </c>
    </row>
    <row r="73" spans="2:20" x14ac:dyDescent="0.2">
      <c r="B73" t="s">
        <v>396</v>
      </c>
      <c r="C73" t="s">
        <v>462</v>
      </c>
      <c r="D73">
        <f>VALUE(MID(B73,18,FIND(" nodes",B73)-18))</f>
        <v>700000</v>
      </c>
      <c r="E73" s="36">
        <f>VALUE(MID(B73,FIND(":",B73)+2,FIND("ms",B73)-FIND(":",B73)-2))</f>
        <v>12.275</v>
      </c>
      <c r="F73" s="36">
        <f>VALUE(MID(C73,FIND(":",C73)+2,FIND("ms",C73)-FIND(":",C73)-2))</f>
        <v>78.622</v>
      </c>
      <c r="L73" t="str">
        <f>MID(B73,FIND("took ",B73)+5,FIND(" seconds",B73)-FIND("took ",B73)-5)</f>
        <v>0.020</v>
      </c>
      <c r="M73">
        <f>MID(C73,FIND("took ",C73)+5,FIND(" minutes",C73)-FIND("took ",C73)-5)*60</f>
        <v>207.17999999999998</v>
      </c>
      <c r="N73">
        <f>M73/60</f>
        <v>3.4529999999999998</v>
      </c>
      <c r="P73">
        <v>700000</v>
      </c>
      <c r="Q73">
        <f>P73/10000</f>
        <v>70</v>
      </c>
      <c r="R73">
        <f>Q73^2</f>
        <v>4900</v>
      </c>
      <c r="S73">
        <f>Q73*LOG(Q73)</f>
        <v>129.156862800998</v>
      </c>
      <c r="T73">
        <f>LOG(Q73)</f>
        <v>1.8450980400142569</v>
      </c>
    </row>
    <row r="74" spans="2:20" x14ac:dyDescent="0.2">
      <c r="B74" t="s">
        <v>397</v>
      </c>
      <c r="C74" t="s">
        <v>463</v>
      </c>
      <c r="D74">
        <f>VALUE(MID(B74,18,FIND(" nodes",B74)-18))</f>
        <v>710000</v>
      </c>
      <c r="E74" s="36">
        <f>VALUE(MID(B74,FIND(":",B74)+2,FIND("ms",B74)-FIND(":",B74)-2))</f>
        <v>12.866</v>
      </c>
      <c r="F74" s="36">
        <f>VALUE(MID(C74,FIND(":",C74)+2,FIND("ms",C74)-FIND(":",C74)-2))</f>
        <v>75.123000000000005</v>
      </c>
      <c r="L74" t="str">
        <f>MID(B74,FIND("took ",B74)+5,FIND(" seconds",B74)-FIND("took ",B74)-5)</f>
        <v>0.021</v>
      </c>
      <c r="M74">
        <f>MID(C74,FIND("took ",C74)+5,FIND(" minutes",C74)-FIND("took ",C74)-5)*60</f>
        <v>203.4</v>
      </c>
      <c r="N74">
        <f>M74/60</f>
        <v>3.39</v>
      </c>
      <c r="P74">
        <v>710000</v>
      </c>
      <c r="Q74">
        <f>P74/10000</f>
        <v>71</v>
      </c>
      <c r="R74">
        <f>Q74^2</f>
        <v>5041</v>
      </c>
      <c r="S74">
        <f>Q74*LOG(Q74)</f>
        <v>131.43934275905434</v>
      </c>
      <c r="T74">
        <f>LOG(Q74)</f>
        <v>1.8512583487190752</v>
      </c>
    </row>
    <row r="75" spans="2:20" x14ac:dyDescent="0.2">
      <c r="B75" t="s">
        <v>398</v>
      </c>
      <c r="C75" t="s">
        <v>464</v>
      </c>
      <c r="D75">
        <f>VALUE(MID(B75,18,FIND(" nodes",B75)-18))</f>
        <v>720000</v>
      </c>
      <c r="E75" s="36">
        <f>VALUE(MID(B75,FIND(":",B75)+2,FIND("ms",B75)-FIND(":",B75)-2))</f>
        <v>12.795999999999999</v>
      </c>
      <c r="F75" s="36">
        <f>VALUE(MID(C75,FIND(":",C75)+2,FIND("ms",C75)-FIND(":",C75)-2))</f>
        <v>80.188999999999993</v>
      </c>
      <c r="L75" t="str">
        <f>MID(B75,FIND("took ",B75)+5,FIND(" seconds",B75)-FIND("took ",B75)-5)</f>
        <v>0.021</v>
      </c>
      <c r="M75">
        <f>MID(C75,FIND("took ",C75)+5,FIND(" minutes",C75)-FIND("took ",C75)-5)*60</f>
        <v>214.38</v>
      </c>
      <c r="N75">
        <f>M75/60</f>
        <v>3.573</v>
      </c>
      <c r="P75">
        <v>720000</v>
      </c>
      <c r="Q75">
        <f>P75/10000</f>
        <v>72</v>
      </c>
      <c r="R75">
        <f>Q75^2</f>
        <v>5184</v>
      </c>
      <c r="S75">
        <f>Q75*LOG(Q75)</f>
        <v>133.72793974305134</v>
      </c>
      <c r="T75">
        <f>LOG(Q75)</f>
        <v>1.8573324964312685</v>
      </c>
    </row>
    <row r="76" spans="2:20" x14ac:dyDescent="0.2">
      <c r="B76" t="s">
        <v>399</v>
      </c>
      <c r="C76" t="s">
        <v>465</v>
      </c>
      <c r="D76">
        <f>VALUE(MID(B76,18,FIND(" nodes",B76)-18))</f>
        <v>730000</v>
      </c>
      <c r="E76" s="36">
        <f>VALUE(MID(B76,FIND(":",B76)+2,FIND("ms",B76)-FIND(":",B76)-2))</f>
        <v>13.944000000000001</v>
      </c>
      <c r="F76" s="36">
        <f>VALUE(MID(C76,FIND(":",C76)+2,FIND("ms",C76)-FIND(":",C76)-2))</f>
        <v>83.39</v>
      </c>
      <c r="L76" t="str">
        <f>MID(B76,FIND("took ",B76)+5,FIND(" seconds",B76)-FIND("took ",B76)-5)</f>
        <v>0.023</v>
      </c>
      <c r="M76">
        <f>MID(C76,FIND("took ",C76)+5,FIND(" minutes",C76)-FIND("took ",C76)-5)*60</f>
        <v>225</v>
      </c>
      <c r="N76">
        <f>M76/60</f>
        <v>3.75</v>
      </c>
      <c r="P76">
        <v>730000</v>
      </c>
      <c r="Q76">
        <f>P76/10000</f>
        <v>73</v>
      </c>
      <c r="R76">
        <f>Q76^2</f>
        <v>5329</v>
      </c>
      <c r="S76">
        <f>Q76*LOG(Q76)</f>
        <v>136.02256878879328</v>
      </c>
      <c r="T76">
        <f>LOG(Q76)</f>
        <v>1.8633228601204559</v>
      </c>
    </row>
    <row r="77" spans="2:20" x14ac:dyDescent="0.2">
      <c r="B77" t="s">
        <v>400</v>
      </c>
      <c r="C77" t="s">
        <v>466</v>
      </c>
      <c r="D77">
        <f>VALUE(MID(B77,18,FIND(" nodes",B77)-18))</f>
        <v>740000</v>
      </c>
      <c r="E77" s="36">
        <f>VALUE(MID(B77,FIND(":",B77)+2,FIND("ms",B77)-FIND(":",B77)-2))</f>
        <v>14.441000000000001</v>
      </c>
      <c r="F77" s="36">
        <f>VALUE(MID(C77,FIND(":",C77)+2,FIND("ms",C77)-FIND(":",C77)-2))</f>
        <v>79.599999999999994</v>
      </c>
      <c r="L77" t="str">
        <f>MID(B77,FIND("took ",B77)+5,FIND(" seconds",B77)-FIND("took ",B77)-5)</f>
        <v>0.024</v>
      </c>
      <c r="M77">
        <f>MID(C77,FIND("took ",C77)+5,FIND(" minutes",C77)-FIND("took ",C77)-5)*60</f>
        <v>209.22</v>
      </c>
      <c r="N77">
        <f>M77/60</f>
        <v>3.4870000000000001</v>
      </c>
      <c r="P77">
        <v>740000</v>
      </c>
      <c r="Q77">
        <f>P77/10000</f>
        <v>74</v>
      </c>
      <c r="R77">
        <f>Q77^2</f>
        <v>5476</v>
      </c>
      <c r="S77">
        <f>Q77*LOG(Q77)</f>
        <v>138.32314726009224</v>
      </c>
      <c r="T77">
        <f>LOG(Q77)</f>
        <v>1.8692317197309762</v>
      </c>
    </row>
    <row r="78" spans="2:20" x14ac:dyDescent="0.2">
      <c r="B78" t="s">
        <v>401</v>
      </c>
      <c r="C78" t="s">
        <v>467</v>
      </c>
      <c r="D78">
        <f>VALUE(MID(B78,18,FIND(" nodes",B78)-18))</f>
        <v>750000</v>
      </c>
      <c r="E78" s="36">
        <f>VALUE(MID(B78,FIND(":",B78)+2,FIND("ms",B78)-FIND(":",B78)-2))</f>
        <v>13.489000000000001</v>
      </c>
      <c r="F78" s="36">
        <f>VALUE(MID(C78,FIND(":",C78)+2,FIND("ms",C78)-FIND(":",C78)-2))</f>
        <v>79.626999999999995</v>
      </c>
      <c r="L78" t="str">
        <f>MID(B78,FIND("took ",B78)+5,FIND(" seconds",B78)-FIND("took ",B78)-5)</f>
        <v>0.022</v>
      </c>
      <c r="M78">
        <f>MID(C78,FIND("took ",C78)+5,FIND(" minutes",C78)-FIND("took ",C78)-5)*60</f>
        <v>216.78</v>
      </c>
      <c r="N78">
        <f>M78/60</f>
        <v>3.613</v>
      </c>
      <c r="P78">
        <v>750000</v>
      </c>
      <c r="Q78">
        <f>P78/10000</f>
        <v>75</v>
      </c>
      <c r="R78">
        <f>Q78^2</f>
        <v>5625</v>
      </c>
      <c r="S78">
        <f>Q78*LOG(Q78)</f>
        <v>140.62959475437751</v>
      </c>
      <c r="T78">
        <f>LOG(Q78)</f>
        <v>1.8750612633917001</v>
      </c>
    </row>
    <row r="79" spans="2:20" x14ac:dyDescent="0.2">
      <c r="B79" t="s">
        <v>402</v>
      </c>
      <c r="C79" t="s">
        <v>468</v>
      </c>
      <c r="D79">
        <f>VALUE(MID(B79,18,FIND(" nodes",B79)-18))</f>
        <v>760000</v>
      </c>
      <c r="E79" s="36">
        <f>VALUE(MID(B79,FIND(":",B79)+2,FIND("ms",B79)-FIND(":",B79)-2))</f>
        <v>12.823</v>
      </c>
      <c r="F79" s="36">
        <f>VALUE(MID(C79,FIND(":",C79)+2,FIND("ms",C79)-FIND(":",C79)-2))</f>
        <v>82.882000000000005</v>
      </c>
      <c r="L79" t="str">
        <f>MID(B79,FIND("took ",B79)+5,FIND(" seconds",B79)-FIND("took ",B79)-5)</f>
        <v>0.021</v>
      </c>
      <c r="M79">
        <f>MID(C79,FIND("took ",C79)+5,FIND(" minutes",C79)-FIND("took ",C79)-5)*60</f>
        <v>214.08</v>
      </c>
      <c r="N79">
        <f>M79/60</f>
        <v>3.5680000000000001</v>
      </c>
      <c r="P79">
        <v>760000</v>
      </c>
      <c r="Q79">
        <f>P79/10000</f>
        <v>76</v>
      </c>
      <c r="R79">
        <f>Q79^2</f>
        <v>5776</v>
      </c>
      <c r="S79">
        <f>Q79*LOG(Q79)</f>
        <v>142.94183301334016</v>
      </c>
      <c r="T79">
        <f>LOG(Q79)</f>
        <v>1.8808135922807914</v>
      </c>
    </row>
    <row r="80" spans="2:20" x14ac:dyDescent="0.2">
      <c r="B80" t="s">
        <v>403</v>
      </c>
      <c r="C80" t="s">
        <v>469</v>
      </c>
      <c r="D80">
        <f>VALUE(MID(B80,18,FIND(" nodes",B80)-18))</f>
        <v>770000</v>
      </c>
      <c r="E80" s="36">
        <f>VALUE(MID(B80,FIND(":",B80)+2,FIND("ms",B80)-FIND(":",B80)-2))</f>
        <v>13.353999999999999</v>
      </c>
      <c r="F80" s="36">
        <f>VALUE(MID(C80,FIND(":",C80)+2,FIND("ms",C80)-FIND(":",C80)-2))</f>
        <v>83.480999999999995</v>
      </c>
      <c r="L80" t="str">
        <f>MID(B80,FIND("took ",B80)+5,FIND(" seconds",B80)-FIND("took ",B80)-5)</f>
        <v>0.022</v>
      </c>
      <c r="M80">
        <f>MID(C80,FIND("took ",C80)+5,FIND(" minutes",C80)-FIND("took ",C80)-5)*60</f>
        <v>225.18</v>
      </c>
      <c r="N80">
        <f>M80/60</f>
        <v>3.7530000000000001</v>
      </c>
      <c r="P80">
        <v>770000</v>
      </c>
      <c r="Q80">
        <f>P80/10000</f>
        <v>77</v>
      </c>
      <c r="R80">
        <f>Q80^2</f>
        <v>5929</v>
      </c>
      <c r="S80">
        <f>Q80*LOG(Q80)</f>
        <v>145.25978583828109</v>
      </c>
      <c r="T80">
        <f>LOG(Q80)</f>
        <v>1.8864907251724818</v>
      </c>
    </row>
    <row r="81" spans="2:20" x14ac:dyDescent="0.2">
      <c r="B81" t="s">
        <v>404</v>
      </c>
      <c r="C81" t="s">
        <v>470</v>
      </c>
      <c r="D81">
        <f>VALUE(MID(B81,18,FIND(" nodes",B81)-18))</f>
        <v>780000</v>
      </c>
      <c r="E81" s="36">
        <f>VALUE(MID(B81,FIND(":",B81)+2,FIND("ms",B81)-FIND(":",B81)-2))</f>
        <v>13.548</v>
      </c>
      <c r="F81" s="36">
        <f>VALUE(MID(C81,FIND(":",C81)+2,FIND("ms",C81)-FIND(":",C81)-2))</f>
        <v>88.876000000000005</v>
      </c>
      <c r="L81" t="str">
        <f>MID(B81,FIND("took ",B81)+5,FIND(" seconds",B81)-FIND("took ",B81)-5)</f>
        <v>0.023</v>
      </c>
      <c r="M81">
        <f>MID(C81,FIND("took ",C81)+5,FIND(" minutes",C81)-FIND("took ",C81)-5)*60</f>
        <v>222.06</v>
      </c>
      <c r="N81">
        <f>M81/60</f>
        <v>3.7010000000000001</v>
      </c>
      <c r="P81">
        <v>780000</v>
      </c>
      <c r="Q81">
        <f>P81/10000</f>
        <v>78</v>
      </c>
      <c r="R81">
        <f>Q81^2</f>
        <v>6084</v>
      </c>
      <c r="S81">
        <f>Q81*LOG(Q81)</f>
        <v>147.58337900985748</v>
      </c>
      <c r="T81">
        <f>LOG(Q81)</f>
        <v>1.8920946026904804</v>
      </c>
    </row>
    <row r="82" spans="2:20" x14ac:dyDescent="0.2">
      <c r="B82" t="s">
        <v>405</v>
      </c>
      <c r="C82" t="s">
        <v>471</v>
      </c>
      <c r="D82">
        <f>VALUE(MID(B82,18,FIND(" nodes",B82)-18))</f>
        <v>790000</v>
      </c>
      <c r="E82" s="36">
        <f>VALUE(MID(B82,FIND(":",B82)+2,FIND("ms",B82)-FIND(":",B82)-2))</f>
        <v>13.768000000000001</v>
      </c>
      <c r="F82" s="36">
        <f>VALUE(MID(C82,FIND(":",C82)+2,FIND("ms",C82)-FIND(":",C82)-2))</f>
        <v>89.971999999999994</v>
      </c>
      <c r="L82" t="str">
        <f>MID(B82,FIND("took ",B82)+5,FIND(" seconds",B82)-FIND("took ",B82)-5)</f>
        <v>0.023</v>
      </c>
      <c r="M82">
        <f>MID(C82,FIND("took ",C82)+5,FIND(" minutes",C82)-FIND("took ",C82)-5)*60</f>
        <v>239.64000000000001</v>
      </c>
      <c r="N82">
        <f>M82/60</f>
        <v>3.9940000000000002</v>
      </c>
      <c r="P82">
        <v>790000</v>
      </c>
      <c r="Q82">
        <f>P82/10000</f>
        <v>79</v>
      </c>
      <c r="R82">
        <f>Q82^2</f>
        <v>6241</v>
      </c>
      <c r="S82">
        <f>Q82*LOG(Q82)</f>
        <v>149.91254021194487</v>
      </c>
      <c r="T82">
        <f>LOG(Q82)</f>
        <v>1.8976270912904414</v>
      </c>
    </row>
    <row r="83" spans="2:20" x14ac:dyDescent="0.2">
      <c r="B83" t="s">
        <v>406</v>
      </c>
      <c r="C83" t="s">
        <v>472</v>
      </c>
      <c r="D83">
        <f>VALUE(MID(B83,18,FIND(" nodes",B83)-18))</f>
        <v>800000</v>
      </c>
      <c r="E83" s="36">
        <f>VALUE(MID(B83,FIND(":",B83)+2,FIND("ms",B83)-FIND(":",B83)-2))</f>
        <v>14.375</v>
      </c>
      <c r="F83" s="36">
        <f>VALUE(MID(C83,FIND(":",C83)+2,FIND("ms",C83)-FIND(":",C83)-2))</f>
        <v>86.917000000000002</v>
      </c>
      <c r="L83" t="str">
        <f>MID(B83,FIND("took ",B83)+5,FIND(" seconds",B83)-FIND("took ",B83)-5)</f>
        <v>0.024</v>
      </c>
      <c r="M83">
        <f>MID(C83,FIND("took ",C83)+5,FIND(" minutes",C83)-FIND("took ",C83)-5)*60</f>
        <v>237.12</v>
      </c>
      <c r="N83">
        <f>M83/60</f>
        <v>3.952</v>
      </c>
      <c r="P83">
        <v>800000</v>
      </c>
      <c r="Q83">
        <f>P83/10000</f>
        <v>80</v>
      </c>
      <c r="R83">
        <f>Q83^2</f>
        <v>6400</v>
      </c>
      <c r="S83">
        <f>Q83*LOG(Q83)</f>
        <v>152.24719895935547</v>
      </c>
      <c r="T83">
        <f>LOG(Q83)</f>
        <v>1.9030899869919435</v>
      </c>
    </row>
    <row r="84" spans="2:20" x14ac:dyDescent="0.2">
      <c r="B84" t="s">
        <v>407</v>
      </c>
      <c r="C84" t="s">
        <v>473</v>
      </c>
      <c r="D84">
        <f>VALUE(MID(B84,18,FIND(" nodes",B84)-18))</f>
        <v>810000</v>
      </c>
      <c r="E84" s="36">
        <f>VALUE(MID(B84,FIND(":",B84)+2,FIND("ms",B84)-FIND(":",B84)-2))</f>
        <v>13.41</v>
      </c>
      <c r="F84" s="36">
        <f>VALUE(MID(C84,FIND(":",C84)+2,FIND("ms",C84)-FIND(":",C84)-2))</f>
        <v>88.96</v>
      </c>
      <c r="L84" t="str">
        <f>MID(B84,FIND("took ",B84)+5,FIND(" seconds",B84)-FIND("took ",B84)-5)</f>
        <v>0.022</v>
      </c>
      <c r="M84">
        <f>MID(C84,FIND("took ",C84)+5,FIND(" minutes",C84)-FIND("took ",C84)-5)*60</f>
        <v>240.6</v>
      </c>
      <c r="N84">
        <f>M84/60</f>
        <v>4.01</v>
      </c>
      <c r="P84">
        <v>810000</v>
      </c>
      <c r="Q84">
        <f>P84/10000</f>
        <v>81</v>
      </c>
      <c r="R84">
        <f>Q84^2</f>
        <v>6561</v>
      </c>
      <c r="S84">
        <f>Q84*LOG(Q84)</f>
        <v>154.58728652917063</v>
      </c>
      <c r="T84">
        <f>LOG(Q84)</f>
        <v>1.9084850188786497</v>
      </c>
    </row>
    <row r="85" spans="2:20" x14ac:dyDescent="0.2">
      <c r="B85" t="s">
        <v>408</v>
      </c>
      <c r="C85" t="s">
        <v>474</v>
      </c>
      <c r="D85">
        <f>VALUE(MID(B85,18,FIND(" nodes",B85)-18))</f>
        <v>820000</v>
      </c>
      <c r="E85" s="36">
        <f>VALUE(MID(B85,FIND(":",B85)+2,FIND("ms",B85)-FIND(":",B85)-2))</f>
        <v>14.435</v>
      </c>
      <c r="F85" s="36">
        <f>VALUE(MID(C85,FIND(":",C85)+2,FIND("ms",C85)-FIND(":",C85)-2))</f>
        <v>89.194999999999993</v>
      </c>
      <c r="L85" t="str">
        <f>MID(B85,FIND("took ",B85)+5,FIND(" seconds",B85)-FIND("took ",B85)-5)</f>
        <v>0.024</v>
      </c>
      <c r="M85">
        <f>MID(C85,FIND("took ",C85)+5,FIND(" minutes",C85)-FIND("took ",C85)-5)*60</f>
        <v>240.18</v>
      </c>
      <c r="N85">
        <f>M85/60</f>
        <v>4.0030000000000001</v>
      </c>
      <c r="P85">
        <v>820000</v>
      </c>
      <c r="Q85">
        <f>P85/10000</f>
        <v>82</v>
      </c>
      <c r="R85">
        <f>Q85^2</f>
        <v>6724</v>
      </c>
      <c r="S85">
        <f>Q85*LOG(Q85)</f>
        <v>156.93273589546476</v>
      </c>
      <c r="T85">
        <f>LOG(Q85)</f>
        <v>1.9138138523837167</v>
      </c>
    </row>
    <row r="86" spans="2:20" x14ac:dyDescent="0.2">
      <c r="B86" t="s">
        <v>409</v>
      </c>
      <c r="C86" t="s">
        <v>475</v>
      </c>
      <c r="D86">
        <f>VALUE(MID(B86,18,FIND(" nodes",B86)-18))</f>
        <v>830000</v>
      </c>
      <c r="E86" s="36">
        <f>VALUE(MID(B86,FIND(":",B86)+2,FIND("ms",B86)-FIND(":",B86)-2))</f>
        <v>13.988</v>
      </c>
      <c r="F86" s="36">
        <f>VALUE(MID(C86,FIND(":",C86)+2,FIND("ms",C86)-FIND(":",C86)-2))</f>
        <v>91.721999999999994</v>
      </c>
      <c r="L86" t="str">
        <f>MID(B86,FIND("took ",B86)+5,FIND(" seconds",B86)-FIND("took ",B86)-5)</f>
        <v>0.023</v>
      </c>
      <c r="M86">
        <f>MID(C86,FIND("took ",C86)+5,FIND(" minutes",C86)-FIND("took ",C86)-5)*60</f>
        <v>248.46</v>
      </c>
      <c r="N86">
        <f>M86/60</f>
        <v>4.141</v>
      </c>
      <c r="P86">
        <v>830000</v>
      </c>
      <c r="Q86">
        <f>P86/10000</f>
        <v>83</v>
      </c>
      <c r="R86">
        <f>Q86^2</f>
        <v>6889</v>
      </c>
      <c r="S86">
        <f>Q86*LOG(Q86)</f>
        <v>159.28348166721415</v>
      </c>
      <c r="T86">
        <f>LOG(Q86)</f>
        <v>1.919078092376074</v>
      </c>
    </row>
    <row r="87" spans="2:20" x14ac:dyDescent="0.2">
      <c r="B87" t="s">
        <v>410</v>
      </c>
      <c r="C87" t="s">
        <v>476</v>
      </c>
      <c r="D87">
        <f>VALUE(MID(B87,18,FIND(" nodes",B87)-18))</f>
        <v>840000</v>
      </c>
      <c r="E87" s="36">
        <f>VALUE(MID(B87,FIND(":",B87)+2,FIND("ms",B87)-FIND(":",B87)-2))</f>
        <v>14.208</v>
      </c>
      <c r="F87" s="36">
        <f>VALUE(MID(C87,FIND(":",C87)+2,FIND("ms",C87)-FIND(":",C87)-2))</f>
        <v>94.537999999999997</v>
      </c>
      <c r="L87" t="str">
        <f>MID(B87,FIND("took ",B87)+5,FIND(" seconds",B87)-FIND("took ",B87)-5)</f>
        <v>0.024</v>
      </c>
      <c r="M87">
        <f>MID(C87,FIND("took ",C87)+5,FIND(" minutes",C87)-FIND("took ",C87)-5)*60</f>
        <v>254.82</v>
      </c>
      <c r="N87">
        <f>M87/60</f>
        <v>4.2469999999999999</v>
      </c>
      <c r="P87">
        <v>840000</v>
      </c>
      <c r="Q87">
        <f>P87/10000</f>
        <v>84</v>
      </c>
      <c r="R87">
        <f>Q87^2</f>
        <v>7056</v>
      </c>
      <c r="S87">
        <f>Q87*LOG(Q87)</f>
        <v>161.63946002919806</v>
      </c>
      <c r="T87">
        <f>LOG(Q87)</f>
        <v>1.9242792860618816</v>
      </c>
    </row>
    <row r="88" spans="2:20" x14ac:dyDescent="0.2">
      <c r="B88" t="s">
        <v>411</v>
      </c>
      <c r="C88" t="s">
        <v>477</v>
      </c>
      <c r="D88">
        <f>VALUE(MID(B88,18,FIND(" nodes",B88)-18))</f>
        <v>850000</v>
      </c>
      <c r="E88" s="36">
        <f>VALUE(MID(B88,FIND(":",B88)+2,FIND("ms",B88)-FIND(":",B88)-2))</f>
        <v>14.25</v>
      </c>
      <c r="F88" s="36">
        <f>VALUE(MID(C88,FIND(":",C88)+2,FIND("ms",C88)-FIND(":",C88)-2))</f>
        <v>93.927000000000007</v>
      </c>
      <c r="L88" t="str">
        <f>MID(B88,FIND("took ",B88)+5,FIND(" seconds",B88)-FIND("took ",B88)-5)</f>
        <v>0.024</v>
      </c>
      <c r="M88">
        <f>MID(C88,FIND("took ",C88)+5,FIND(" minutes",C88)-FIND("took ",C88)-5)*60</f>
        <v>260.64000000000004</v>
      </c>
      <c r="N88">
        <f>M88/60</f>
        <v>4.3440000000000003</v>
      </c>
      <c r="P88">
        <v>850000</v>
      </c>
      <c r="Q88">
        <f>P88/10000</f>
        <v>85</v>
      </c>
      <c r="R88">
        <f>Q88^2</f>
        <v>7225</v>
      </c>
      <c r="S88">
        <f>Q88*LOG(Q88)</f>
        <v>164.00060868571487</v>
      </c>
      <c r="T88">
        <f>LOG(Q88)</f>
        <v>1.9294189257142926</v>
      </c>
    </row>
    <row r="89" spans="2:20" x14ac:dyDescent="0.2">
      <c r="B89" t="s">
        <v>412</v>
      </c>
      <c r="C89" t="s">
        <v>478</v>
      </c>
      <c r="D89">
        <f>VALUE(MID(B89,18,FIND(" nodes",B89)-18))</f>
        <v>860000</v>
      </c>
      <c r="E89" s="36">
        <f>VALUE(MID(B89,FIND(":",B89)+2,FIND("ms",B89)-FIND(":",B89)-2))</f>
        <v>14.49</v>
      </c>
      <c r="F89" s="36">
        <f>VALUE(MID(C89,FIND(":",C89)+2,FIND("ms",C89)-FIND(":",C89)-2))</f>
        <v>101.91</v>
      </c>
      <c r="L89" t="str">
        <f>MID(B89,FIND("took ",B89)+5,FIND(" seconds",B89)-FIND("took ",B89)-5)</f>
        <v>0.024</v>
      </c>
      <c r="M89">
        <f>MID(C89,FIND("took ",C89)+5,FIND(" minutes",C89)-FIND("took ",C89)-5)*60</f>
        <v>277.14</v>
      </c>
      <c r="N89">
        <f>M89/60</f>
        <v>4.6189999999999998</v>
      </c>
      <c r="P89">
        <v>860000</v>
      </c>
      <c r="Q89">
        <f>P89/10000</f>
        <v>86</v>
      </c>
      <c r="R89">
        <f>Q89^2</f>
        <v>7396</v>
      </c>
      <c r="S89">
        <f>Q89*LOG(Q89)</f>
        <v>166.36686680694683</v>
      </c>
      <c r="T89">
        <f>LOG(Q89)</f>
        <v>1.9344984512435677</v>
      </c>
    </row>
    <row r="90" spans="2:20" x14ac:dyDescent="0.2">
      <c r="B90" t="s">
        <v>413</v>
      </c>
      <c r="C90" t="s">
        <v>479</v>
      </c>
      <c r="D90">
        <f>VALUE(MID(B90,18,FIND(" nodes",B90)-18))</f>
        <v>870000</v>
      </c>
      <c r="E90" s="36">
        <f>VALUE(MID(B90,FIND(":",B90)+2,FIND("ms",B90)-FIND(":",B90)-2))</f>
        <v>14.364000000000001</v>
      </c>
      <c r="F90" s="36">
        <f>VALUE(MID(C90,FIND(":",C90)+2,FIND("ms",C90)-FIND(":",C90)-2))</f>
        <v>92.358999999999995</v>
      </c>
      <c r="L90" t="str">
        <f>MID(B90,FIND("took ",B90)+5,FIND(" seconds",B90)-FIND("took ",B90)-5)</f>
        <v>0.024</v>
      </c>
      <c r="M90">
        <f>MID(C90,FIND("took ",C90)+5,FIND(" minutes",C90)-FIND("took ",C90)-5)*60</f>
        <v>250.14</v>
      </c>
      <c r="N90">
        <f>M90/60</f>
        <v>4.1689999999999996</v>
      </c>
      <c r="P90">
        <v>870000</v>
      </c>
      <c r="Q90">
        <f>P90/10000</f>
        <v>87</v>
      </c>
      <c r="R90">
        <f>Q90^2</f>
        <v>7569</v>
      </c>
      <c r="S90">
        <f>Q90*LOG(Q90)</f>
        <v>168.7381749778198</v>
      </c>
      <c r="T90">
        <f>LOG(Q90)</f>
        <v>1.9395192526186185</v>
      </c>
    </row>
    <row r="91" spans="2:20" x14ac:dyDescent="0.2">
      <c r="B91" t="s">
        <v>414</v>
      </c>
      <c r="C91" t="s">
        <v>480</v>
      </c>
      <c r="D91">
        <f>VALUE(MID(B91,18,FIND(" nodes",B91)-18))</f>
        <v>880000</v>
      </c>
      <c r="E91" s="36">
        <f>VALUE(MID(B91,FIND(":",B91)+2,FIND("ms",B91)-FIND(":",B91)-2))</f>
        <v>14.355</v>
      </c>
      <c r="F91" s="36">
        <f>VALUE(MID(C91,FIND(":",C91)+2,FIND("ms",C91)-FIND(":",C91)-2))</f>
        <v>96.76</v>
      </c>
      <c r="L91" t="str">
        <f>MID(B91,FIND("took ",B91)+5,FIND(" seconds",B91)-FIND("took ",B91)-5)</f>
        <v>0.024</v>
      </c>
      <c r="M91">
        <f>MID(C91,FIND("took ",C91)+5,FIND(" minutes",C91)-FIND("took ",C91)-5)*60</f>
        <v>271.32</v>
      </c>
      <c r="N91">
        <f>M91/60</f>
        <v>4.5220000000000002</v>
      </c>
      <c r="P91">
        <v>880000</v>
      </c>
      <c r="Q91">
        <f>P91/10000</f>
        <v>88</v>
      </c>
      <c r="R91">
        <f>Q91^2</f>
        <v>7744</v>
      </c>
      <c r="S91">
        <f>Q91*LOG(Q91)</f>
        <v>171.11447514921485</v>
      </c>
      <c r="T91">
        <f>LOG(Q91)</f>
        <v>1.9444826721501687</v>
      </c>
    </row>
    <row r="92" spans="2:20" x14ac:dyDescent="0.2">
      <c r="B92" t="s">
        <v>415</v>
      </c>
      <c r="C92" t="s">
        <v>481</v>
      </c>
      <c r="D92">
        <f>VALUE(MID(B92,18,FIND(" nodes",B92)-18))</f>
        <v>890000</v>
      </c>
      <c r="E92" s="36">
        <f>VALUE(MID(B92,FIND(":",B92)+2,FIND("ms",B92)-FIND(":",B92)-2))</f>
        <v>14.742000000000001</v>
      </c>
      <c r="F92" s="36">
        <f>VALUE(MID(C92,FIND(":",C92)+2,FIND("ms",C92)-FIND(":",C92)-2))</f>
        <v>99.396000000000001</v>
      </c>
      <c r="L92" t="str">
        <f>MID(B92,FIND("took ",B92)+5,FIND(" seconds",B92)-FIND("took ",B92)-5)</f>
        <v>0.025</v>
      </c>
      <c r="M92">
        <f>MID(C92,FIND("took ",C92)+5,FIND(" minutes",C92)-FIND("took ",C92)-5)*60</f>
        <v>274.56</v>
      </c>
      <c r="N92">
        <f>M92/60</f>
        <v>4.5759999999999996</v>
      </c>
      <c r="P92">
        <v>890000</v>
      </c>
      <c r="Q92">
        <f>P92/10000</f>
        <v>89</v>
      </c>
      <c r="R92">
        <f>Q92^2</f>
        <v>7921</v>
      </c>
      <c r="S92">
        <f>Q92*LOG(Q92)</f>
        <v>173.49571059139723</v>
      </c>
      <c r="T92">
        <f>LOG(Q92)</f>
        <v>1.9493900066449128</v>
      </c>
    </row>
    <row r="93" spans="2:20" x14ac:dyDescent="0.2">
      <c r="B93" t="s">
        <v>416</v>
      </c>
      <c r="C93" t="s">
        <v>482</v>
      </c>
      <c r="D93">
        <f>VALUE(MID(B93,18,FIND(" nodes",B93)-18))</f>
        <v>900000</v>
      </c>
      <c r="E93" s="36">
        <f>VALUE(MID(B93,FIND(":",B93)+2,FIND("ms",B93)-FIND(":",B93)-2))</f>
        <v>16.812000000000001</v>
      </c>
      <c r="F93" s="36">
        <f>VALUE(MID(C93,FIND(":",C93)+2,FIND("ms",C93)-FIND(":",C93)-2))</f>
        <v>104.32299999999999</v>
      </c>
      <c r="L93" t="str">
        <f>MID(B93,FIND("took ",B93)+5,FIND(" seconds",B93)-FIND("took ",B93)-5)</f>
        <v>0.028</v>
      </c>
      <c r="M93">
        <f>MID(C93,FIND("took ",C93)+5,FIND(" minutes",C93)-FIND("took ",C93)-5)*60</f>
        <v>283.97999999999996</v>
      </c>
      <c r="N93">
        <f>M93/60</f>
        <v>4.7329999999999997</v>
      </c>
      <c r="P93">
        <v>900000</v>
      </c>
      <c r="Q93">
        <f>P93/10000</f>
        <v>90</v>
      </c>
      <c r="R93">
        <f>Q93^2</f>
        <v>8100</v>
      </c>
      <c r="S93">
        <f>Q93*LOG(Q93)</f>
        <v>175.88182584953924</v>
      </c>
      <c r="T93">
        <f>LOG(Q93)</f>
        <v>1.954242509439325</v>
      </c>
    </row>
    <row r="94" spans="2:20" x14ac:dyDescent="0.2">
      <c r="B94" t="s">
        <v>417</v>
      </c>
      <c r="C94" t="s">
        <v>483</v>
      </c>
      <c r="D94">
        <f>VALUE(MID(B94,18,FIND(" nodes",B94)-18))</f>
        <v>910000</v>
      </c>
      <c r="E94" s="36">
        <f>VALUE(MID(B94,FIND(":",B94)+2,FIND("ms",B94)-FIND(":",B94)-2))</f>
        <v>15.595000000000001</v>
      </c>
      <c r="F94" s="36">
        <f>VALUE(MID(C94,FIND(":",C94)+2,FIND("ms",C94)-FIND(":",C94)-2))</f>
        <v>108.485</v>
      </c>
      <c r="L94" t="str">
        <f>MID(B94,FIND("took ",B94)+5,FIND(" seconds",B94)-FIND("took ",B94)-5)</f>
        <v>0.026</v>
      </c>
      <c r="M94">
        <f>MID(C94,FIND("took ",C94)+5,FIND(" minutes",C94)-FIND("took ",C94)-5)*60</f>
        <v>302.58</v>
      </c>
      <c r="N94">
        <f>M94/60</f>
        <v>5.0430000000000001</v>
      </c>
      <c r="P94">
        <v>910000</v>
      </c>
      <c r="Q94">
        <f>P94/10000</f>
        <v>91</v>
      </c>
      <c r="R94">
        <f>Q94^2</f>
        <v>8281</v>
      </c>
      <c r="S94">
        <f>Q94*LOG(Q94)</f>
        <v>178.27276670121952</v>
      </c>
      <c r="T94">
        <f>LOG(Q94)</f>
        <v>1.9590413923210936</v>
      </c>
    </row>
    <row r="95" spans="2:20" x14ac:dyDescent="0.2">
      <c r="B95" t="s">
        <v>418</v>
      </c>
      <c r="C95" t="s">
        <v>484</v>
      </c>
      <c r="D95">
        <f>VALUE(MID(B95,18,FIND(" nodes",B95)-18))</f>
        <v>920000</v>
      </c>
      <c r="E95" s="36">
        <f>VALUE(MID(B95,FIND(":",B95)+2,FIND("ms",B95)-FIND(":",B95)-2))</f>
        <v>16.927</v>
      </c>
      <c r="F95" s="36">
        <f>VALUE(MID(C95,FIND(":",C95)+2,FIND("ms",C95)-FIND(":",C95)-2))</f>
        <v>104.758</v>
      </c>
      <c r="L95" t="str">
        <f>MID(B95,FIND("took ",B95)+5,FIND(" seconds",B95)-FIND("took ",B95)-5)</f>
        <v>0.028</v>
      </c>
      <c r="M95">
        <f>MID(C95,FIND("took ",C95)+5,FIND(" minutes",C95)-FIND("took ",C95)-5)*60</f>
        <v>287.52</v>
      </c>
      <c r="N95">
        <f>M95/60</f>
        <v>4.7919999999999998</v>
      </c>
      <c r="P95">
        <v>920000</v>
      </c>
      <c r="Q95">
        <f>P95/10000</f>
        <v>92</v>
      </c>
      <c r="R95">
        <f>Q95^2</f>
        <v>8464</v>
      </c>
      <c r="S95">
        <f>Q95*LOG(Q95)</f>
        <v>180.66848011579108</v>
      </c>
      <c r="T95">
        <f>LOG(Q95)</f>
        <v>1.9637878273455553</v>
      </c>
    </row>
    <row r="96" spans="2:20" x14ac:dyDescent="0.2">
      <c r="B96" t="s">
        <v>419</v>
      </c>
      <c r="C96" t="s">
        <v>485</v>
      </c>
      <c r="D96">
        <f>VALUE(MID(B96,18,FIND(" nodes",B96)-18))</f>
        <v>930000</v>
      </c>
      <c r="E96" s="36">
        <f>VALUE(MID(B96,FIND(":",B96)+2,FIND("ms",B96)-FIND(":",B96)-2))</f>
        <v>16.608000000000001</v>
      </c>
      <c r="F96" s="36">
        <f>VALUE(MID(C96,FIND(":",C96)+2,FIND("ms",C96)-FIND(":",C96)-2))</f>
        <v>104.905</v>
      </c>
      <c r="L96" t="str">
        <f>MID(B96,FIND("took ",B96)+5,FIND(" seconds",B96)-FIND("took ",B96)-5)</f>
        <v>0.028</v>
      </c>
      <c r="M96">
        <f>MID(C96,FIND("took ",C96)+5,FIND(" minutes",C96)-FIND("took ",C96)-5)*60</f>
        <v>285.12</v>
      </c>
      <c r="N96">
        <f>M96/60</f>
        <v>4.7519999999999998</v>
      </c>
      <c r="P96">
        <v>930000</v>
      </c>
      <c r="Q96">
        <f>P96/10000</f>
        <v>93</v>
      </c>
      <c r="R96">
        <f>Q96^2</f>
        <v>8649</v>
      </c>
      <c r="S96">
        <f>Q96*LOG(Q96)</f>
        <v>183.06891421551595</v>
      </c>
      <c r="T96">
        <f>LOG(Q96)</f>
        <v>1.968482948553935</v>
      </c>
    </row>
    <row r="97" spans="2:20" x14ac:dyDescent="0.2">
      <c r="B97" t="s">
        <v>420</v>
      </c>
      <c r="C97" t="s">
        <v>488</v>
      </c>
      <c r="D97">
        <f>VALUE(MID(B97,18,FIND(" nodes",B97)-18))</f>
        <v>940000</v>
      </c>
      <c r="E97" s="36">
        <f>VALUE(MID(B97,FIND(":",B97)+2,FIND("ms",B97)-FIND(":",B97)-2))</f>
        <v>16.015000000000001</v>
      </c>
      <c r="F97" s="36">
        <f>VALUE(MID(C97,FIND(":",C97)+2,FIND("ms",C97)-FIND(":",C97)-2))</f>
        <v>107.372</v>
      </c>
      <c r="L97" t="str">
        <f>MID(B97,FIND("took ",B97)+5,FIND(" seconds",B97)-FIND("took ",B97)-5)</f>
        <v>0.027</v>
      </c>
      <c r="M97">
        <f>MID(C97,FIND("took ",C97)+5,FIND(" minutes",C97)-FIND("took ",C97)-5)*60</f>
        <v>295.68</v>
      </c>
      <c r="N97">
        <f>M97/60</f>
        <v>4.9279999999999999</v>
      </c>
      <c r="P97">
        <v>940000</v>
      </c>
      <c r="Q97">
        <f>P97/10000</f>
        <v>94</v>
      </c>
      <c r="R97">
        <f>Q97^2</f>
        <v>8836</v>
      </c>
      <c r="S97">
        <f>Q97*LOG(Q97)</f>
        <v>185.47401823837166</v>
      </c>
      <c r="T97">
        <f>LOG(Q97)</f>
        <v>1.9731278535996986</v>
      </c>
    </row>
    <row r="98" spans="2:20" x14ac:dyDescent="0.2">
      <c r="B98" t="s">
        <v>421</v>
      </c>
      <c r="C98" t="s">
        <v>489</v>
      </c>
      <c r="D98">
        <f>VALUE(MID(B98,18,FIND(" nodes",B98)-18))</f>
        <v>950000</v>
      </c>
      <c r="E98" s="36">
        <f>VALUE(MID(B98,FIND(":",B98)+2,FIND("ms",B98)-FIND(":",B98)-2))</f>
        <v>17.809999999999999</v>
      </c>
      <c r="F98" s="36">
        <f>VALUE(MID(C98,FIND(":",C98)+2,FIND("ms",C98)-FIND(":",C98)-2))</f>
        <v>106.254</v>
      </c>
      <c r="L98" t="str">
        <f>MID(B98,FIND("took ",B98)+5,FIND(" seconds",B98)-FIND("took ",B98)-5)</f>
        <v>0.030</v>
      </c>
      <c r="M98">
        <f>MID(C98,FIND("took ",C98)+5,FIND(" minutes",C98)-FIND("took ",C98)-5)*60</f>
        <v>297.18</v>
      </c>
      <c r="N98">
        <f>M98/60</f>
        <v>4.9530000000000003</v>
      </c>
      <c r="P98">
        <v>950000</v>
      </c>
      <c r="Q98">
        <f>P98/10000</f>
        <v>95</v>
      </c>
      <c r="R98">
        <f>Q98^2</f>
        <v>9025</v>
      </c>
      <c r="S98">
        <f>Q98*LOG(Q98)</f>
        <v>187.88374250244055</v>
      </c>
      <c r="T98">
        <f>LOG(Q98)</f>
        <v>1.9777236052888478</v>
      </c>
    </row>
    <row r="99" spans="2:20" x14ac:dyDescent="0.2">
      <c r="B99" t="s">
        <v>422</v>
      </c>
      <c r="C99" t="s">
        <v>490</v>
      </c>
      <c r="D99">
        <f>VALUE(MID(B99,18,FIND(" nodes",B99)-18))</f>
        <v>960000</v>
      </c>
      <c r="E99" s="36">
        <f>VALUE(MID(B99,FIND(":",B99)+2,FIND("ms",B99)-FIND(":",B99)-2))</f>
        <v>16.315999999999999</v>
      </c>
      <c r="F99" s="36">
        <f>VALUE(MID(C99,FIND(":",C99)+2,FIND("ms",C99)-FIND(":",C99)-2))</f>
        <v>113.524</v>
      </c>
      <c r="L99" t="str">
        <f>MID(B99,FIND("took ",B99)+5,FIND(" seconds",B99)-FIND("took ",B99)-5)</f>
        <v>0.027</v>
      </c>
      <c r="M99">
        <f>MID(C99,FIND("took ",C99)+5,FIND(" minutes",C99)-FIND("took ",C99)-5)*60</f>
        <v>302.33999999999997</v>
      </c>
      <c r="N99">
        <f>M99/60</f>
        <v>5.0389999999999997</v>
      </c>
      <c r="P99">
        <v>960000</v>
      </c>
      <c r="Q99">
        <f>P99/10000</f>
        <v>96</v>
      </c>
      <c r="R99">
        <f>Q99^2</f>
        <v>9216</v>
      </c>
      <c r="S99">
        <f>Q99*LOG(Q99)</f>
        <v>190.29803837179855</v>
      </c>
      <c r="T99">
        <f>LOG(Q99)</f>
        <v>1.9822712330395684</v>
      </c>
    </row>
    <row r="100" spans="2:20" x14ac:dyDescent="0.2">
      <c r="B100" t="s">
        <v>423</v>
      </c>
      <c r="C100" t="s">
        <v>491</v>
      </c>
      <c r="D100">
        <f>VALUE(MID(B100,18,FIND(" nodes",B100)-18))</f>
        <v>970000</v>
      </c>
      <c r="E100" s="36">
        <f>VALUE(MID(B100,FIND(":",B100)+2,FIND("ms",B100)-FIND(":",B100)-2))</f>
        <v>15.792999999999999</v>
      </c>
      <c r="F100" s="36">
        <f>VALUE(MID(C100,FIND(":",C100)+2,FIND("ms",C100)-FIND(":",C100)-2))</f>
        <v>113.22799999999999</v>
      </c>
      <c r="L100" t="str">
        <f>MID(B100,FIND("took ",B100)+5,FIND(" seconds",B100)-FIND("took ",B100)-5)</f>
        <v>0.026</v>
      </c>
      <c r="M100">
        <f>MID(C100,FIND("took ",C100)+5,FIND(" minutes",C100)-FIND("took ",C100)-5)*60</f>
        <v>305.16000000000003</v>
      </c>
      <c r="N100">
        <f>M100/60</f>
        <v>5.0860000000000003</v>
      </c>
      <c r="P100">
        <v>970000</v>
      </c>
      <c r="Q100">
        <f>P100/10000</f>
        <v>97</v>
      </c>
      <c r="R100">
        <f>Q100^2</f>
        <v>9409</v>
      </c>
      <c r="S100">
        <f>Q100*LOG(Q100)</f>
        <v>192.71685822382574</v>
      </c>
      <c r="T100">
        <f>LOG(Q100)</f>
        <v>1.9867717342662448</v>
      </c>
    </row>
    <row r="101" spans="2:20" x14ac:dyDescent="0.2">
      <c r="B101" t="s">
        <v>424</v>
      </c>
      <c r="C101" t="s">
        <v>492</v>
      </c>
      <c r="D101">
        <f>VALUE(MID(B101,18,FIND(" nodes",B101)-18))</f>
        <v>980000</v>
      </c>
      <c r="E101" s="36">
        <f>VALUE(MID(B101,FIND(":",B101)+2,FIND("ms",B101)-FIND(":",B101)-2))</f>
        <v>16.919</v>
      </c>
      <c r="F101" s="36">
        <f>VALUE(MID(C101,FIND(":",C101)+2,FIND("ms",C101)-FIND(":",C101)-2))</f>
        <v>112.53700000000001</v>
      </c>
      <c r="L101" t="str">
        <f>MID(B101,FIND("took ",B101)+5,FIND(" seconds",B101)-FIND("took ",B101)-5)</f>
        <v>0.028</v>
      </c>
      <c r="M101">
        <f>MID(C101,FIND("took ",C101)+5,FIND(" minutes",C101)-FIND("took ",C101)-5)*60</f>
        <v>309.24</v>
      </c>
      <c r="N101">
        <f>M101/60</f>
        <v>5.1539999999999999</v>
      </c>
      <c r="P101">
        <v>980000</v>
      </c>
      <c r="Q101">
        <f>P101/10000</f>
        <v>98</v>
      </c>
      <c r="R101">
        <f>Q101^2</f>
        <v>9604</v>
      </c>
      <c r="S101">
        <f>Q101*LOG(Q101)</f>
        <v>195.14015541786449</v>
      </c>
      <c r="T101">
        <f>LOG(Q101)</f>
        <v>1.9912260756924949</v>
      </c>
    </row>
    <row r="102" spans="2:20" x14ac:dyDescent="0.2">
      <c r="B102" t="s">
        <v>425</v>
      </c>
      <c r="C102" t="s">
        <v>493</v>
      </c>
      <c r="D102">
        <f>VALUE(MID(B102,18,FIND(" nodes",B102)-18))</f>
        <v>990000</v>
      </c>
      <c r="E102" s="36">
        <f>VALUE(MID(B102,FIND(":",B102)+2,FIND("ms",B102)-FIND(":",B102)-2))</f>
        <v>16.669</v>
      </c>
      <c r="F102" s="36">
        <f>VALUE(MID(C102,FIND(":",C102)+2,FIND("ms",C102)-FIND(":",C102)-2))</f>
        <v>113.16800000000001</v>
      </c>
      <c r="L102" t="str">
        <f>MID(B102,FIND("took ",B102)+5,FIND(" seconds",B102)-FIND("took ",B102)-5)</f>
        <v>0.028</v>
      </c>
      <c r="M102">
        <f>MID(C102,FIND("took ",C102)+5,FIND(" minutes",C102)-FIND("took ",C102)-5)*60</f>
        <v>309.96000000000004</v>
      </c>
      <c r="N102">
        <f>M102/60</f>
        <v>5.1660000000000004</v>
      </c>
      <c r="P102">
        <v>990000</v>
      </c>
      <c r="Q102">
        <f>P102/10000</f>
        <v>99</v>
      </c>
      <c r="R102">
        <f>Q102^2</f>
        <v>9801</v>
      </c>
      <c r="S102">
        <f>Q102*LOG(Q102)</f>
        <v>197.56788426515743</v>
      </c>
      <c r="T102">
        <f>LOG(Q102)</f>
        <v>1.9956351945975499</v>
      </c>
    </row>
    <row r="103" spans="2:20" x14ac:dyDescent="0.2">
      <c r="B103" t="s">
        <v>426</v>
      </c>
      <c r="C103" t="s">
        <v>494</v>
      </c>
      <c r="D103">
        <f>VALUE(MID(B103,18,FIND(" nodes",B103)-18))</f>
        <v>1000000</v>
      </c>
      <c r="E103" s="36">
        <f>VALUE(MID(B103,FIND(":",B103)+2,FIND("ms",B103)-FIND(":",B103)-2))</f>
        <v>17.879000000000001</v>
      </c>
      <c r="F103" s="36">
        <f>VALUE(MID(C103,FIND(":",C103)+2,FIND("ms",C103)-FIND(":",C103)-2))</f>
        <v>123.595</v>
      </c>
      <c r="L103" t="str">
        <f>MID(B103,FIND("took ",B103)+5,FIND(" seconds",B103)-FIND("took ",B103)-5)</f>
        <v>0.030</v>
      </c>
      <c r="M103">
        <f>MID(C103,FIND("took ",C103)+5,FIND(" minutes",C103)-FIND("took ",C103)-5)*60</f>
        <v>322.8</v>
      </c>
      <c r="N103">
        <f>M103/60</f>
        <v>5.38</v>
      </c>
      <c r="P103">
        <v>1000000</v>
      </c>
      <c r="Q103">
        <f>P103/10000</f>
        <v>100</v>
      </c>
      <c r="R103">
        <f>Q103^2</f>
        <v>10000</v>
      </c>
      <c r="S103">
        <f>Q103*LOG(Q103)</f>
        <v>200</v>
      </c>
      <c r="T103">
        <f>LOG(Q103)</f>
        <v>2</v>
      </c>
    </row>
    <row r="104" spans="2:20" x14ac:dyDescent="0.2">
      <c r="B104" t="s">
        <v>427</v>
      </c>
      <c r="C104" t="s">
        <v>495</v>
      </c>
      <c r="D104">
        <f>VALUE(MID(B104,18,FIND(" nodes",B104)-18))</f>
        <v>1010000</v>
      </c>
      <c r="E104" s="36">
        <f>VALUE(MID(B104,FIND(":",B104)+2,FIND("ms",B104)-FIND(":",B104)-2))</f>
        <v>18.254000000000001</v>
      </c>
      <c r="F104" s="36">
        <f>VALUE(MID(C104,FIND(":",C104)+2,FIND("ms",C104)-FIND(":",C104)-2))</f>
        <v>114.294</v>
      </c>
      <c r="L104" t="str">
        <f>MID(B104,FIND("took ",B104)+5,FIND(" seconds",B104)-FIND("took ",B104)-5)</f>
        <v>0.030</v>
      </c>
      <c r="M104">
        <f>MID(C104,FIND("took ",C104)+5,FIND(" minutes",C104)-FIND("took ",C104)-5)*60</f>
        <v>319.32</v>
      </c>
      <c r="N104">
        <f>M104/60</f>
        <v>5.3220000000000001</v>
      </c>
      <c r="P104">
        <v>1010000</v>
      </c>
      <c r="Q104">
        <f>P104/10000</f>
        <v>101</v>
      </c>
      <c r="R104">
        <f>Q104^2</f>
        <v>10201</v>
      </c>
      <c r="S104">
        <f>Q104*LOG(Q104)</f>
        <v>202.43645875204692</v>
      </c>
      <c r="T104">
        <f>LOG(Q104)</f>
        <v>2.0043213737826426</v>
      </c>
    </row>
    <row r="105" spans="2:20" x14ac:dyDescent="0.2">
      <c r="B105" t="s">
        <v>428</v>
      </c>
      <c r="C105" t="s">
        <v>496</v>
      </c>
      <c r="D105">
        <f>VALUE(MID(B105,18,FIND(" nodes",B105)-18))</f>
        <v>1020000</v>
      </c>
      <c r="E105" s="36">
        <f>VALUE(MID(B105,FIND(":",B105)+2,FIND("ms",B105)-FIND(":",B105)-2))</f>
        <v>18.224</v>
      </c>
      <c r="F105" s="36">
        <f>VALUE(MID(C105,FIND(":",C105)+2,FIND("ms",C105)-FIND(":",C105)-2))</f>
        <v>115.491</v>
      </c>
      <c r="L105" t="str">
        <f>MID(B105,FIND("took ",B105)+5,FIND(" seconds",B105)-FIND("took ",B105)-5)</f>
        <v>0.030</v>
      </c>
      <c r="M105">
        <f>MID(C105,FIND("took ",C105)+5,FIND(" minutes",C105)-FIND("took ",C105)-5)*60</f>
        <v>319.38</v>
      </c>
      <c r="N105">
        <f>M105/60</f>
        <v>5.3229999999999995</v>
      </c>
      <c r="P105">
        <v>1020000</v>
      </c>
      <c r="Q105">
        <f>P105/10000</f>
        <v>102</v>
      </c>
      <c r="R105">
        <f>Q105^2</f>
        <v>10404</v>
      </c>
      <c r="S105">
        <f>Q105*LOG(Q105)</f>
        <v>204.8772175197156</v>
      </c>
      <c r="T105">
        <f>LOG(Q105)</f>
        <v>2.0086001717619175</v>
      </c>
    </row>
    <row r="106" spans="2:20" x14ac:dyDescent="0.2">
      <c r="B106" t="s">
        <v>429</v>
      </c>
      <c r="C106" t="s">
        <v>497</v>
      </c>
      <c r="D106">
        <f>VALUE(MID(B106,18,FIND(" nodes",B106)-18))</f>
        <v>1030000</v>
      </c>
      <c r="E106" s="36">
        <f>VALUE(MID(B106,FIND(":",B106)+2,FIND("ms",B106)-FIND(":",B106)-2))</f>
        <v>18.155999999999999</v>
      </c>
      <c r="F106" s="36">
        <f>VALUE(MID(C106,FIND(":",C106)+2,FIND("ms",C106)-FIND(":",C106)-2))</f>
        <v>117.40300000000001</v>
      </c>
      <c r="L106" t="str">
        <f>MID(B106,FIND("took ",B106)+5,FIND(" seconds",B106)-FIND("took ",B106)-5)</f>
        <v>0.030</v>
      </c>
      <c r="M106">
        <f>MID(C106,FIND("took ",C106)+5,FIND(" minutes",C106)-FIND("took ",C106)-5)*60</f>
        <v>328.26</v>
      </c>
      <c r="N106">
        <f>M106/60</f>
        <v>5.4710000000000001</v>
      </c>
      <c r="P106">
        <v>1030000</v>
      </c>
      <c r="Q106">
        <f>P106/10000</f>
        <v>103</v>
      </c>
      <c r="R106">
        <f>Q106^2</f>
        <v>10609</v>
      </c>
      <c r="S106">
        <f>Q106*LOG(Q106)</f>
        <v>207.32223414463272</v>
      </c>
      <c r="T106">
        <f>LOG(Q106)</f>
        <v>2.012837224705172</v>
      </c>
    </row>
    <row r="107" spans="2:20" x14ac:dyDescent="0.2">
      <c r="B107" t="s">
        <v>430</v>
      </c>
      <c r="C107" t="s">
        <v>498</v>
      </c>
      <c r="D107">
        <f>VALUE(MID(B107,18,FIND(" nodes",B107)-18))</f>
        <v>1040000</v>
      </c>
      <c r="E107" s="36">
        <f>VALUE(MID(B107,FIND(":",B107)+2,FIND("ms",B107)-FIND(":",B107)-2))</f>
        <v>18.491</v>
      </c>
      <c r="F107" s="36">
        <f>VALUE(MID(C107,FIND(":",C107)+2,FIND("ms",C107)-FIND(":",C107)-2))</f>
        <v>115.506</v>
      </c>
      <c r="L107" t="str">
        <f>MID(B107,FIND("took ",B107)+5,FIND(" seconds",B107)-FIND("took ",B107)-5)</f>
        <v>0.031</v>
      </c>
      <c r="M107">
        <f>MID(C107,FIND("took ",C107)+5,FIND(" minutes",C107)-FIND("took ",C107)-5)*60</f>
        <v>322.86</v>
      </c>
      <c r="N107">
        <f>M107/60</f>
        <v>5.3810000000000002</v>
      </c>
      <c r="P107">
        <v>1040000</v>
      </c>
      <c r="Q107">
        <f>P107/10000</f>
        <v>104</v>
      </c>
      <c r="R107">
        <f>Q107^2</f>
        <v>10816</v>
      </c>
      <c r="S107">
        <f>Q107*LOG(Q107)</f>
        <v>209.77146728707314</v>
      </c>
      <c r="T107">
        <f>LOG(Q107)</f>
        <v>2.0170333392987803</v>
      </c>
    </row>
    <row r="108" spans="2:20" x14ac:dyDescent="0.2">
      <c r="B108" t="s">
        <v>431</v>
      </c>
      <c r="C108" t="s">
        <v>499</v>
      </c>
      <c r="D108">
        <f>VALUE(MID(B108,18,FIND(" nodes",B108)-18))</f>
        <v>1050000</v>
      </c>
      <c r="E108" s="36">
        <f>VALUE(MID(B108,FIND(":",B108)+2,FIND("ms",B108)-FIND(":",B108)-2))</f>
        <v>19.052</v>
      </c>
      <c r="F108" s="36">
        <f>VALUE(MID(C108,FIND(":",C108)+2,FIND("ms",C108)-FIND(":",C108)-2))</f>
        <v>116.446</v>
      </c>
      <c r="L108" t="str">
        <f>MID(B108,FIND("took ",B108)+5,FIND(" seconds",B108)-FIND("took ",B108)-5)</f>
        <v>0.032</v>
      </c>
      <c r="M108">
        <f>MID(C108,FIND("took ",C108)+5,FIND(" minutes",C108)-FIND("took ",C108)-5)*60</f>
        <v>323.64</v>
      </c>
      <c r="N108">
        <f>M108/60</f>
        <v>5.3940000000000001</v>
      </c>
      <c r="P108">
        <v>1050000</v>
      </c>
      <c r="Q108">
        <f>P108/10000</f>
        <v>105</v>
      </c>
      <c r="R108">
        <f>Q108^2</f>
        <v>11025</v>
      </c>
      <c r="S108">
        <f>Q108*LOG(Q108)</f>
        <v>212.22487640234351</v>
      </c>
      <c r="T108">
        <f>LOG(Q108)</f>
        <v>2.0211892990699383</v>
      </c>
    </row>
    <row r="109" spans="2:20" x14ac:dyDescent="0.2">
      <c r="B109" t="s">
        <v>432</v>
      </c>
      <c r="C109" t="s">
        <v>500</v>
      </c>
      <c r="D109">
        <f>VALUE(MID(B109,18,FIND(" nodes",B109)-18))</f>
        <v>1060000</v>
      </c>
      <c r="E109" s="36">
        <f>VALUE(MID(B109,FIND(":",B109)+2,FIND("ms",B109)-FIND(":",B109)-2))</f>
        <v>21.794</v>
      </c>
      <c r="F109" s="36">
        <f>VALUE(MID(C109,FIND(":",C109)+2,FIND("ms",C109)-FIND(":",C109)-2))</f>
        <v>114.158</v>
      </c>
      <c r="L109" t="str">
        <f>MID(B109,FIND("took ",B109)+5,FIND(" seconds",B109)-FIND("took ",B109)-5)</f>
        <v>0.036</v>
      </c>
      <c r="M109">
        <f>MID(C109,FIND("took ",C109)+5,FIND(" minutes",C109)-FIND("took ",C109)-5)*60</f>
        <v>309.12</v>
      </c>
      <c r="N109">
        <f>M109/60</f>
        <v>5.1520000000000001</v>
      </c>
      <c r="P109">
        <v>1060000</v>
      </c>
      <c r="Q109">
        <f>P109/10000</f>
        <v>106</v>
      </c>
      <c r="R109">
        <f>Q109^2</f>
        <v>11236</v>
      </c>
      <c r="S109">
        <f>Q109*LOG(Q109)</f>
        <v>214.68242171806565</v>
      </c>
      <c r="T109">
        <f>LOG(Q109)</f>
        <v>2.0253058652647704</v>
      </c>
    </row>
    <row r="110" spans="2:20" x14ac:dyDescent="0.2">
      <c r="B110" t="s">
        <v>433</v>
      </c>
      <c r="C110" t="s">
        <v>501</v>
      </c>
      <c r="D110">
        <f>VALUE(MID(B110,18,FIND(" nodes",B110)-18))</f>
        <v>1070000</v>
      </c>
      <c r="E110" s="36">
        <f>VALUE(MID(B110,FIND(":",B110)+2,FIND("ms",B110)-FIND(":",B110)-2))</f>
        <v>18.224</v>
      </c>
      <c r="F110" s="36">
        <f>VALUE(MID(C110,FIND(":",C110)+2,FIND("ms",C110)-FIND(":",C110)-2))</f>
        <v>120.879</v>
      </c>
      <c r="L110" t="str">
        <f>MID(B110,FIND("took ",B110)+5,FIND(" seconds",B110)-FIND("took ",B110)-5)</f>
        <v>0.030</v>
      </c>
      <c r="M110">
        <f>MID(C110,FIND("took ",C110)+5,FIND(" minutes",C110)-FIND("took ",C110)-5)*60</f>
        <v>334.8</v>
      </c>
      <c r="N110">
        <f>M110/60</f>
        <v>5.58</v>
      </c>
      <c r="P110">
        <v>1070000</v>
      </c>
      <c r="Q110">
        <f>P110/10000</f>
        <v>107</v>
      </c>
      <c r="R110">
        <f>Q110^2</f>
        <v>11449</v>
      </c>
      <c r="S110">
        <f>Q110*LOG(Q110)</f>
        <v>217.14406421231743</v>
      </c>
      <c r="T110">
        <f>LOG(Q110)</f>
        <v>2.0293837776852097</v>
      </c>
    </row>
    <row r="111" spans="2:20" x14ac:dyDescent="0.2">
      <c r="B111" t="s">
        <v>434</v>
      </c>
      <c r="C111" t="s">
        <v>502</v>
      </c>
      <c r="D111">
        <f>VALUE(MID(B111,18,FIND(" nodes",B111)-18))</f>
        <v>1080000</v>
      </c>
      <c r="E111" s="36">
        <f>VALUE(MID(B111,FIND(":",B111)+2,FIND("ms",B111)-FIND(":",B111)-2))</f>
        <v>18.242000000000001</v>
      </c>
      <c r="F111" s="36">
        <f>VALUE(MID(C111,FIND(":",C111)+2,FIND("ms",C111)-FIND(":",C111)-2))</f>
        <v>164.95400000000001</v>
      </c>
      <c r="L111" t="str">
        <f>MID(B111,FIND("took ",B111)+5,FIND(" seconds",B111)-FIND("took ",B111)-5)</f>
        <v>0.030</v>
      </c>
      <c r="M111">
        <f>MID(C111,FIND("took ",C111)+5,FIND(" minutes",C111)-FIND("took ",C111)-5)*60</f>
        <v>497.93999999999994</v>
      </c>
      <c r="N111">
        <f>M111/60</f>
        <v>8.2989999999999995</v>
      </c>
      <c r="P111">
        <v>1080000</v>
      </c>
      <c r="Q111">
        <f>P111/10000</f>
        <v>108</v>
      </c>
      <c r="R111">
        <f>Q111^2</f>
        <v>11664</v>
      </c>
      <c r="S111">
        <f>Q111*LOG(Q111)</f>
        <v>219.60976559259058</v>
      </c>
      <c r="T111">
        <f>LOG(Q111)</f>
        <v>2.0334237554869499</v>
      </c>
    </row>
    <row r="112" spans="2:20" x14ac:dyDescent="0.2">
      <c r="B112" t="s">
        <v>435</v>
      </c>
      <c r="C112" t="s">
        <v>503</v>
      </c>
      <c r="D112">
        <f>VALUE(MID(B112,18,FIND(" nodes",B112)-18))</f>
        <v>1090000</v>
      </c>
      <c r="E112" s="36">
        <f>VALUE(MID(B112,FIND(":",B112)+2,FIND("ms",B112)-FIND(":",B112)-2))</f>
        <v>20.315999999999999</v>
      </c>
      <c r="F112" s="36">
        <f>VALUE(MID(C112,FIND(":",C112)+2,FIND("ms",C112)-FIND(":",C112)-2))</f>
        <v>164.42500000000001</v>
      </c>
      <c r="L112" t="str">
        <f>MID(B112,FIND("took ",B112)+5,FIND(" seconds",B112)-FIND("took ",B112)-5)</f>
        <v>0.034</v>
      </c>
      <c r="M112">
        <f>MID(C112,FIND("took ",C112)+5,FIND(" minutes",C112)-FIND("took ",C112)-5)*60</f>
        <v>508.20000000000005</v>
      </c>
      <c r="N112">
        <f>M112/60</f>
        <v>8.4700000000000006</v>
      </c>
      <c r="P112">
        <v>1090000</v>
      </c>
      <c r="Q112">
        <f>P112/10000</f>
        <v>109</v>
      </c>
      <c r="R112">
        <f>Q112^2</f>
        <v>11881</v>
      </c>
      <c r="S112">
        <f>Q112*LOG(Q112)</f>
        <v>222.07948827552801</v>
      </c>
      <c r="T112">
        <f>LOG(Q112)</f>
        <v>2.0374264979406238</v>
      </c>
    </row>
    <row r="113" spans="2:20" x14ac:dyDescent="0.2">
      <c r="B113" t="s">
        <v>436</v>
      </c>
      <c r="C113" t="s">
        <v>504</v>
      </c>
      <c r="D113">
        <f>VALUE(MID(B113,18,FIND(" nodes",B113)-18))</f>
        <v>1100000</v>
      </c>
      <c r="E113" s="36">
        <f>VALUE(MID(B113,FIND(":",B113)+2,FIND("ms",B113)-FIND(":",B113)-2))</f>
        <v>19.102</v>
      </c>
      <c r="F113" s="36">
        <f>VALUE(MID(C113,FIND(":",C113)+2,FIND("ms",C113)-FIND(":",C113)-2))</f>
        <v>175.078</v>
      </c>
      <c r="L113" t="str">
        <f>MID(B113,FIND("took ",B113)+5,FIND(" seconds",B113)-FIND("took ",B113)-5)</f>
        <v>0.032</v>
      </c>
      <c r="M113">
        <f>MID(C113,FIND("took ",C113)+5,FIND(" minutes",C113)-FIND("took ",C113)-5)*60</f>
        <v>533.69999999999993</v>
      </c>
      <c r="N113">
        <f>M113/60</f>
        <v>8.8949999999999996</v>
      </c>
      <c r="P113">
        <v>1100000</v>
      </c>
      <c r="Q113">
        <f>P113/10000</f>
        <v>110</v>
      </c>
      <c r="R113">
        <f>Q113^2</f>
        <v>12100</v>
      </c>
      <c r="S113">
        <f>Q113*LOG(Q113)</f>
        <v>224.55319536740475</v>
      </c>
      <c r="T113">
        <f>LOG(Q113)</f>
        <v>2.0413926851582249</v>
      </c>
    </row>
  </sheetData>
  <mergeCells count="5">
    <mergeCell ref="L3:M3"/>
    <mergeCell ref="D2:E2"/>
    <mergeCell ref="D3:E3"/>
    <mergeCell ref="B3:C3"/>
    <mergeCell ref="I3:J3"/>
  </mergeCells>
  <conditionalFormatting sqref="G5:G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5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1C13-1B99-1A4F-A431-EC6B15733581}">
  <dimension ref="A1:V48"/>
  <sheetViews>
    <sheetView topLeftCell="A12" zoomScaleNormal="125" workbookViewId="0">
      <selection activeCell="F44" sqref="F44"/>
    </sheetView>
  </sheetViews>
  <sheetFormatPr baseColWidth="10" defaultRowHeight="16" x14ac:dyDescent="0.2"/>
  <cols>
    <col min="1" max="1" width="10.83203125" style="1"/>
    <col min="2" max="2" width="11.33203125" style="1" bestFit="1" customWidth="1"/>
    <col min="3" max="3" width="7.5" style="1" bestFit="1" customWidth="1"/>
    <col min="4" max="4" width="9.1640625" style="1" bestFit="1" customWidth="1"/>
    <col min="5" max="8" width="9" style="1" bestFit="1" customWidth="1"/>
    <col min="9" max="9" width="9.6640625" style="1" customWidth="1"/>
    <col min="10" max="10" width="6.6640625" style="1" bestFit="1" customWidth="1"/>
    <col min="11" max="11" width="8.33203125" style="1" bestFit="1" customWidth="1"/>
    <col min="12" max="12" width="8.83203125" style="1" bestFit="1" customWidth="1"/>
    <col min="13" max="13" width="9.33203125" style="1" bestFit="1" customWidth="1"/>
    <col min="14" max="14" width="9.5" style="1" customWidth="1"/>
    <col min="15" max="15" width="10.6640625" style="1" customWidth="1"/>
    <col min="16" max="16" width="8.83203125" style="1" bestFit="1" customWidth="1"/>
    <col min="17" max="17" width="10.83203125" style="1" bestFit="1" customWidth="1"/>
    <col min="18" max="18" width="7.5" style="1" bestFit="1" customWidth="1"/>
    <col min="19" max="22" width="6.1640625" style="1" bestFit="1" customWidth="1"/>
    <col min="23" max="16384" width="10.83203125" style="1"/>
  </cols>
  <sheetData>
    <row r="1" spans="1:22" x14ac:dyDescent="0.2">
      <c r="B1" s="2" t="s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</row>
    <row r="2" spans="1:22" x14ac:dyDescent="0.2">
      <c r="B2" s="2">
        <v>10</v>
      </c>
      <c r="C2" s="2">
        <v>16.579999999999998</v>
      </c>
      <c r="D2" s="2">
        <v>16.97</v>
      </c>
      <c r="E2" s="2">
        <v>16.47</v>
      </c>
      <c r="F2" s="2">
        <v>18.239999999999998</v>
      </c>
      <c r="G2" s="2">
        <v>17.91</v>
      </c>
      <c r="H2" s="2">
        <v>16.45</v>
      </c>
      <c r="I2" s="2">
        <v>20.9</v>
      </c>
      <c r="J2" s="2">
        <v>16.079999999999998</v>
      </c>
      <c r="K2" s="2">
        <v>18.53</v>
      </c>
      <c r="L2" s="2">
        <v>16.399999999999999</v>
      </c>
      <c r="M2" s="2">
        <v>17.54</v>
      </c>
      <c r="N2" s="2">
        <v>17.62</v>
      </c>
      <c r="O2" s="2">
        <v>16.55</v>
      </c>
      <c r="P2" s="2">
        <v>16.239999999999998</v>
      </c>
      <c r="Q2" s="2">
        <v>16.8</v>
      </c>
      <c r="R2" s="2">
        <v>17.57</v>
      </c>
      <c r="S2" s="2">
        <v>17.02</v>
      </c>
      <c r="T2" s="2">
        <v>16.13</v>
      </c>
      <c r="U2" s="2">
        <v>16.68</v>
      </c>
      <c r="V2" s="2">
        <v>17.13</v>
      </c>
    </row>
    <row r="3" spans="1:22" x14ac:dyDescent="0.2">
      <c r="B3" s="2">
        <v>100</v>
      </c>
      <c r="C3" s="2">
        <v>16.61</v>
      </c>
      <c r="D3" s="2">
        <v>16.71</v>
      </c>
      <c r="E3" s="2">
        <v>19.22</v>
      </c>
      <c r="F3" s="2">
        <v>16.46</v>
      </c>
      <c r="G3" s="2">
        <v>18.850000000000001</v>
      </c>
      <c r="H3" s="2">
        <v>19.829999999999998</v>
      </c>
      <c r="I3" s="2">
        <v>17.09</v>
      </c>
      <c r="J3" s="2">
        <v>16.41</v>
      </c>
      <c r="K3" s="2">
        <v>16.55</v>
      </c>
      <c r="L3" s="2">
        <v>16.36</v>
      </c>
      <c r="M3" s="2">
        <v>16.39</v>
      </c>
      <c r="N3" s="2">
        <v>16.72</v>
      </c>
      <c r="O3" s="2">
        <v>18</v>
      </c>
      <c r="P3" s="2">
        <v>17.47</v>
      </c>
      <c r="Q3" s="2">
        <v>17.64</v>
      </c>
      <c r="R3" s="2">
        <v>17.87</v>
      </c>
      <c r="S3" s="2">
        <v>16.72</v>
      </c>
      <c r="T3" s="2">
        <v>16.71</v>
      </c>
      <c r="U3" s="2">
        <v>16.260000000000002</v>
      </c>
      <c r="V3" s="2">
        <v>19.75</v>
      </c>
    </row>
    <row r="4" spans="1:22" x14ac:dyDescent="0.2">
      <c r="B4" s="2">
        <v>1000</v>
      </c>
      <c r="C4" s="2">
        <v>17.95</v>
      </c>
      <c r="D4" s="2">
        <v>17.850000000000001</v>
      </c>
      <c r="E4" s="2">
        <v>25.19</v>
      </c>
      <c r="F4" s="2">
        <v>17.829999999999998</v>
      </c>
      <c r="G4" s="2">
        <v>20.95</v>
      </c>
      <c r="H4" s="2">
        <v>18.600000000000001</v>
      </c>
      <c r="I4" s="2">
        <v>18.48</v>
      </c>
      <c r="J4" s="2">
        <v>18.13</v>
      </c>
      <c r="K4" s="2">
        <v>18.649999999999999</v>
      </c>
      <c r="L4" s="2">
        <v>17.88</v>
      </c>
      <c r="M4" s="2">
        <v>18.600000000000001</v>
      </c>
      <c r="N4" s="2">
        <v>18.010000000000002</v>
      </c>
      <c r="O4" s="2">
        <v>18.059999999999999</v>
      </c>
      <c r="P4" s="2">
        <v>20.07</v>
      </c>
      <c r="Q4" s="2">
        <v>18.079999999999998</v>
      </c>
      <c r="R4" s="2">
        <v>18.100000000000001</v>
      </c>
      <c r="S4" s="2">
        <v>18.32</v>
      </c>
      <c r="T4" s="2">
        <v>18.12</v>
      </c>
      <c r="U4" s="2">
        <v>18.079999999999998</v>
      </c>
      <c r="V4" s="2">
        <v>17.72</v>
      </c>
    </row>
    <row r="5" spans="1:22" x14ac:dyDescent="0.2">
      <c r="B5" s="2">
        <v>10000</v>
      </c>
      <c r="C5" s="2">
        <v>29.42</v>
      </c>
      <c r="D5" s="2">
        <v>29.87</v>
      </c>
      <c r="E5" s="2">
        <v>30.46</v>
      </c>
      <c r="F5" s="2">
        <v>30.25</v>
      </c>
      <c r="G5" s="2">
        <v>29.65</v>
      </c>
      <c r="H5" s="2">
        <v>29.68</v>
      </c>
      <c r="I5" s="2">
        <v>30.07</v>
      </c>
      <c r="J5" s="2">
        <v>30.12</v>
      </c>
      <c r="K5" s="2">
        <v>29.84</v>
      </c>
      <c r="L5" s="2">
        <v>30.41</v>
      </c>
      <c r="M5" s="2">
        <v>30.04</v>
      </c>
      <c r="N5" s="2">
        <v>30.42</v>
      </c>
      <c r="O5" s="2"/>
      <c r="P5" s="2"/>
      <c r="Q5" s="2"/>
      <c r="R5" s="2"/>
      <c r="S5" s="2"/>
      <c r="T5" s="2"/>
      <c r="U5" s="2"/>
      <c r="V5" s="2"/>
    </row>
    <row r="6" spans="1:22" x14ac:dyDescent="0.2">
      <c r="B6" s="2">
        <v>100000</v>
      </c>
      <c r="C6" s="2"/>
      <c r="D6" s="2"/>
      <c r="E6" s="2"/>
      <c r="F6" s="2"/>
      <c r="G6" s="2"/>
      <c r="H6" s="2"/>
      <c r="I6" s="2"/>
      <c r="J6" s="2"/>
      <c r="K6" s="2"/>
      <c r="L6" s="2" t="s">
        <v>4</v>
      </c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15"/>
      <c r="B7" s="15"/>
      <c r="C7" s="15"/>
      <c r="D7" s="15"/>
      <c r="E7" s="15"/>
      <c r="F7" s="15"/>
      <c r="G7" s="15"/>
      <c r="H7" s="15"/>
      <c r="I7" s="15"/>
      <c r="J7" s="15"/>
    </row>
    <row r="8" spans="1:22" x14ac:dyDescent="0.2">
      <c r="A8" s="15"/>
      <c r="B8" s="10" t="s">
        <v>9</v>
      </c>
      <c r="C8" s="10">
        <v>10</v>
      </c>
      <c r="D8" s="10">
        <v>100</v>
      </c>
      <c r="E8" s="10">
        <v>1000</v>
      </c>
      <c r="F8" s="10">
        <v>10000</v>
      </c>
      <c r="G8" s="10">
        <v>15625</v>
      </c>
      <c r="H8" s="10">
        <v>42875</v>
      </c>
      <c r="I8" s="10">
        <v>148877</v>
      </c>
      <c r="J8" s="15"/>
      <c r="K8" s="1" t="str" cm="1">
        <f t="array" ref="K8:R8">B8:I8</f>
        <v>trials in ms</v>
      </c>
      <c r="L8" s="1">
        <v>10</v>
      </c>
      <c r="M8" s="1">
        <v>100</v>
      </c>
      <c r="N8" s="1">
        <v>1000</v>
      </c>
      <c r="O8" s="1">
        <v>10000</v>
      </c>
      <c r="P8" s="1">
        <v>15625</v>
      </c>
      <c r="Q8" s="1">
        <v>42875</v>
      </c>
      <c r="R8" s="1">
        <v>148877</v>
      </c>
    </row>
    <row r="9" spans="1:22" x14ac:dyDescent="0.2">
      <c r="A9" s="15"/>
      <c r="B9" s="11">
        <v>1</v>
      </c>
      <c r="C9" s="12">
        <v>0.111</v>
      </c>
      <c r="D9" s="12">
        <v>0.1227</v>
      </c>
      <c r="E9" s="12">
        <v>0.15509999999999999</v>
      </c>
      <c r="F9" s="12">
        <v>0.36780000000000002</v>
      </c>
      <c r="G9" s="12">
        <v>0.52100000000000002</v>
      </c>
      <c r="H9" s="10">
        <v>1.1465000000000001</v>
      </c>
      <c r="I9" s="10">
        <v>3.5432000000000001</v>
      </c>
      <c r="J9" s="16"/>
      <c r="K9" s="9" cm="1">
        <f t="array" ref="K9:K40">B9:B40</f>
        <v>1</v>
      </c>
      <c r="L9" s="5">
        <v>0.23369999999999999</v>
      </c>
      <c r="M9" s="5">
        <v>0.27339999999999998</v>
      </c>
      <c r="N9" s="5">
        <v>0.26879999999999998</v>
      </c>
      <c r="O9" s="5">
        <v>0.57469999999999999</v>
      </c>
      <c r="P9" s="1">
        <v>0.64539999999999997</v>
      </c>
    </row>
    <row r="10" spans="1:22" x14ac:dyDescent="0.2">
      <c r="A10" s="15"/>
      <c r="B10" s="11">
        <v>2</v>
      </c>
      <c r="C10" s="12">
        <v>2.9999999999999997E-4</v>
      </c>
      <c r="D10" s="12">
        <v>2E-3</v>
      </c>
      <c r="E10" s="12">
        <v>1.77E-2</v>
      </c>
      <c r="F10" s="12">
        <v>0.19289999999999999</v>
      </c>
      <c r="G10" s="12">
        <v>0.30499999999999999</v>
      </c>
      <c r="H10" s="10">
        <v>0.76870000000000005</v>
      </c>
      <c r="I10" s="10">
        <v>3.0234999999999999</v>
      </c>
      <c r="J10" s="16"/>
      <c r="K10" s="9">
        <v>2</v>
      </c>
      <c r="L10" s="5">
        <v>6.1000000000000004E-3</v>
      </c>
      <c r="M10" s="5">
        <v>9.1000000000000004E-3</v>
      </c>
      <c r="N10" s="5">
        <v>3.1300000000000001E-2</v>
      </c>
      <c r="O10" s="5">
        <v>0.25580000000000003</v>
      </c>
      <c r="P10" s="1">
        <v>0.39510000000000001</v>
      </c>
    </row>
    <row r="11" spans="1:22" x14ac:dyDescent="0.2">
      <c r="A11" s="15"/>
      <c r="B11" s="11">
        <v>3</v>
      </c>
      <c r="C11" s="12">
        <v>2.0000000000000001E-4</v>
      </c>
      <c r="D11" s="12">
        <v>1.6000000000000001E-3</v>
      </c>
      <c r="E11" s="12">
        <v>2.5499999999999998E-2</v>
      </c>
      <c r="F11" s="12">
        <v>0.18479999999999999</v>
      </c>
      <c r="G11" s="12">
        <v>0.29809999999999998</v>
      </c>
      <c r="H11" s="10">
        <v>0.77010000000000001</v>
      </c>
      <c r="I11" s="10">
        <v>2.9030999999999998</v>
      </c>
      <c r="J11" s="16"/>
      <c r="K11" s="9">
        <v>3</v>
      </c>
      <c r="L11" s="5">
        <v>5.0000000000000001E-4</v>
      </c>
      <c r="M11" s="5">
        <v>2.7000000000000001E-3</v>
      </c>
      <c r="N11" s="5">
        <v>2.5399999999999999E-2</v>
      </c>
      <c r="O11" s="5">
        <v>0.25080000000000002</v>
      </c>
      <c r="P11" s="1">
        <v>0.3846</v>
      </c>
    </row>
    <row r="12" spans="1:22" x14ac:dyDescent="0.2">
      <c r="A12" s="15"/>
      <c r="B12" s="11">
        <v>4</v>
      </c>
      <c r="C12" s="12">
        <v>2.0000000000000001E-4</v>
      </c>
      <c r="D12" s="12">
        <v>1.6000000000000001E-3</v>
      </c>
      <c r="E12" s="12">
        <v>1.8100000000000002E-2</v>
      </c>
      <c r="F12" s="12">
        <v>0.18279999999999999</v>
      </c>
      <c r="G12" s="12">
        <v>0.29389999999999999</v>
      </c>
      <c r="H12" s="10">
        <v>0.77329999999999999</v>
      </c>
      <c r="I12" s="10">
        <v>2.9190999999999998</v>
      </c>
      <c r="J12" s="16"/>
      <c r="K12" s="9">
        <v>4</v>
      </c>
      <c r="L12" s="5">
        <v>2.9999999999999997E-4</v>
      </c>
      <c r="M12" s="5">
        <v>2.5999999999999999E-3</v>
      </c>
      <c r="N12" s="5">
        <v>2.5499999999999998E-2</v>
      </c>
      <c r="O12" s="5">
        <v>0.25319999999999998</v>
      </c>
      <c r="P12" s="1">
        <v>0.38969999999999999</v>
      </c>
    </row>
    <row r="13" spans="1:22" x14ac:dyDescent="0.2">
      <c r="A13" s="15"/>
      <c r="B13" s="11">
        <v>5</v>
      </c>
      <c r="C13" s="12">
        <v>2.0000000000000001E-4</v>
      </c>
      <c r="D13" s="12">
        <v>1.5E-3</v>
      </c>
      <c r="E13" s="12">
        <v>1.77E-2</v>
      </c>
      <c r="F13" s="12">
        <v>0.18310000000000001</v>
      </c>
      <c r="G13" s="12">
        <v>0.2989</v>
      </c>
      <c r="H13" s="10">
        <v>0.78049999999999997</v>
      </c>
      <c r="I13" s="10">
        <v>2.9253</v>
      </c>
      <c r="J13" s="16"/>
      <c r="K13" s="9">
        <v>5</v>
      </c>
      <c r="L13" s="5">
        <v>2.9999999999999997E-4</v>
      </c>
      <c r="M13" s="5">
        <v>2.5999999999999999E-3</v>
      </c>
      <c r="N13" s="5">
        <v>2.5499999999999998E-2</v>
      </c>
      <c r="O13" s="5">
        <v>0.249</v>
      </c>
      <c r="P13" s="1">
        <v>0.38319999999999999</v>
      </c>
    </row>
    <row r="14" spans="1:22" x14ac:dyDescent="0.2">
      <c r="A14" s="15"/>
      <c r="B14" s="11">
        <v>6</v>
      </c>
      <c r="C14" s="12">
        <v>2.0000000000000001E-4</v>
      </c>
      <c r="D14" s="12">
        <v>1.6000000000000001E-3</v>
      </c>
      <c r="E14" s="12">
        <v>1.84E-2</v>
      </c>
      <c r="F14" s="12">
        <v>0.18190000000000001</v>
      </c>
      <c r="G14" s="12">
        <v>0.3004</v>
      </c>
      <c r="H14" s="10">
        <v>0.76729999999999998</v>
      </c>
      <c r="I14" s="10">
        <v>2.9348000000000001</v>
      </c>
      <c r="J14" s="16"/>
      <c r="K14" s="9">
        <v>6</v>
      </c>
      <c r="L14" s="5">
        <v>2.9999999999999997E-4</v>
      </c>
      <c r="M14" s="5">
        <v>2.5999999999999999E-3</v>
      </c>
      <c r="N14" s="5">
        <v>2.5399999999999999E-2</v>
      </c>
      <c r="O14" s="5">
        <v>0.24979999999999999</v>
      </c>
      <c r="P14" s="1">
        <v>0.39090000000000003</v>
      </c>
    </row>
    <row r="15" spans="1:22" x14ac:dyDescent="0.2">
      <c r="A15" s="15"/>
      <c r="B15" s="11">
        <v>7</v>
      </c>
      <c r="C15" s="12">
        <v>2.0000000000000001E-4</v>
      </c>
      <c r="D15" s="12">
        <v>1.6999999999999999E-3</v>
      </c>
      <c r="E15" s="12">
        <v>1.8499999999999999E-2</v>
      </c>
      <c r="F15" s="12">
        <v>0.1893</v>
      </c>
      <c r="G15" s="12">
        <v>0.29170000000000001</v>
      </c>
      <c r="H15" s="10">
        <v>0.76600000000000001</v>
      </c>
      <c r="I15" s="10">
        <v>2.9121000000000001</v>
      </c>
      <c r="J15" s="16"/>
      <c r="K15" s="9">
        <v>7</v>
      </c>
      <c r="L15" s="5">
        <v>2.9999999999999997E-4</v>
      </c>
      <c r="M15" s="5">
        <v>2.5999999999999999E-3</v>
      </c>
      <c r="N15" s="5">
        <v>2.5499999999999998E-2</v>
      </c>
      <c r="O15" s="5">
        <v>0.25230000000000002</v>
      </c>
      <c r="P15" s="1">
        <v>0.38300000000000001</v>
      </c>
    </row>
    <row r="16" spans="1:22" x14ac:dyDescent="0.2">
      <c r="A16" s="15"/>
      <c r="B16" s="11">
        <v>8</v>
      </c>
      <c r="C16" s="12">
        <v>1E-4</v>
      </c>
      <c r="D16" s="12">
        <v>1.6999999999999999E-3</v>
      </c>
      <c r="E16" s="12">
        <v>1.84E-2</v>
      </c>
      <c r="F16" s="12">
        <v>0.18329999999999999</v>
      </c>
      <c r="G16" s="12">
        <v>0.29160000000000003</v>
      </c>
      <c r="H16" s="10">
        <v>0.76980000000000004</v>
      </c>
      <c r="I16" s="10">
        <v>2.964</v>
      </c>
      <c r="J16" s="16"/>
      <c r="K16" s="9">
        <v>8</v>
      </c>
      <c r="L16" s="5">
        <v>2.0000000000000001E-4</v>
      </c>
      <c r="M16" s="5">
        <v>2.5000000000000001E-3</v>
      </c>
      <c r="N16" s="5">
        <v>2.53E-2</v>
      </c>
      <c r="O16" s="5">
        <v>0.24809999999999999</v>
      </c>
      <c r="P16" s="1">
        <v>0.37990000000000002</v>
      </c>
    </row>
    <row r="17" spans="1:16" x14ac:dyDescent="0.2">
      <c r="A17" s="15"/>
      <c r="B17" s="11">
        <v>9</v>
      </c>
      <c r="C17" s="12">
        <v>2.0000000000000001E-4</v>
      </c>
      <c r="D17" s="12">
        <v>1.6000000000000001E-3</v>
      </c>
      <c r="E17" s="12">
        <v>1.8100000000000002E-2</v>
      </c>
      <c r="F17" s="12">
        <v>0.18290000000000001</v>
      </c>
      <c r="G17" s="12">
        <v>0.29570000000000002</v>
      </c>
      <c r="H17" s="10">
        <v>0.76649999999999996</v>
      </c>
      <c r="I17" s="10">
        <v>2.9615999999999998</v>
      </c>
      <c r="J17" s="16"/>
      <c r="K17" s="9">
        <v>9</v>
      </c>
      <c r="L17" s="5">
        <v>2.9999999999999997E-4</v>
      </c>
      <c r="M17" s="5">
        <v>2.5000000000000001E-3</v>
      </c>
      <c r="N17" s="5">
        <v>2.6100000000000002E-2</v>
      </c>
      <c r="O17" s="5">
        <v>0.2487</v>
      </c>
      <c r="P17" s="1">
        <v>0.38019999999999998</v>
      </c>
    </row>
    <row r="18" spans="1:16" x14ac:dyDescent="0.2">
      <c r="A18" s="15"/>
      <c r="B18" s="11">
        <v>10</v>
      </c>
      <c r="C18" s="12">
        <v>1E-4</v>
      </c>
      <c r="D18" s="12">
        <v>1.6000000000000001E-3</v>
      </c>
      <c r="E18" s="12">
        <v>1.8100000000000002E-2</v>
      </c>
      <c r="F18" s="12">
        <v>0.183</v>
      </c>
      <c r="G18" s="12">
        <v>0.29370000000000002</v>
      </c>
      <c r="H18" s="10">
        <v>0.76249999999999996</v>
      </c>
      <c r="I18" s="10">
        <v>2.9005000000000001</v>
      </c>
      <c r="J18" s="16"/>
      <c r="K18" s="9">
        <v>10</v>
      </c>
      <c r="L18" s="5">
        <v>2.9999999999999997E-4</v>
      </c>
      <c r="M18" s="5">
        <v>2.5000000000000001E-3</v>
      </c>
      <c r="N18" s="5">
        <v>2.5499999999999998E-2</v>
      </c>
      <c r="O18" s="5">
        <v>0.2525</v>
      </c>
      <c r="P18" s="1">
        <v>0.38090000000000002</v>
      </c>
    </row>
    <row r="19" spans="1:16" x14ac:dyDescent="0.2">
      <c r="A19" s="15"/>
      <c r="B19" s="11">
        <v>11</v>
      </c>
      <c r="C19" s="12">
        <v>1E-4</v>
      </c>
      <c r="D19" s="12">
        <v>8.3000000000000001E-3</v>
      </c>
      <c r="E19" s="12">
        <v>1.84E-2</v>
      </c>
      <c r="F19" s="12">
        <v>0.18609999999999999</v>
      </c>
      <c r="G19" s="12">
        <v>0.29049999999999998</v>
      </c>
      <c r="H19" s="10">
        <v>0.76339999999999997</v>
      </c>
      <c r="I19" s="10">
        <v>2.9041999999999999</v>
      </c>
      <c r="J19" s="16"/>
      <c r="K19" s="9">
        <v>11</v>
      </c>
      <c r="L19" s="5">
        <v>2.9999999999999997E-4</v>
      </c>
      <c r="M19" s="5">
        <v>2.5000000000000001E-3</v>
      </c>
      <c r="N19" s="5">
        <v>2.53E-2</v>
      </c>
      <c r="O19" s="5">
        <v>0.25080000000000002</v>
      </c>
      <c r="P19" s="1">
        <v>0.38129999999999997</v>
      </c>
    </row>
    <row r="20" spans="1:16" x14ac:dyDescent="0.2">
      <c r="A20" s="15"/>
      <c r="B20" s="11">
        <v>12</v>
      </c>
      <c r="C20" s="12">
        <v>1E-4</v>
      </c>
      <c r="D20" s="12">
        <v>1.8E-3</v>
      </c>
      <c r="E20" s="12">
        <v>1.8599999999999998E-2</v>
      </c>
      <c r="F20" s="12">
        <v>0.18740000000000001</v>
      </c>
      <c r="G20" s="12">
        <v>0.29330000000000001</v>
      </c>
      <c r="H20" s="10">
        <v>0.76729999999999998</v>
      </c>
      <c r="I20" s="10">
        <v>3.0779999999999998</v>
      </c>
      <c r="J20" s="16"/>
      <c r="K20" s="9">
        <v>12</v>
      </c>
      <c r="L20" s="5">
        <v>2.9999999999999997E-4</v>
      </c>
      <c r="M20" s="5">
        <v>2.7000000000000001E-3</v>
      </c>
      <c r="N20" s="5">
        <v>2.52E-2</v>
      </c>
      <c r="O20" s="5">
        <v>0.24929999999999999</v>
      </c>
      <c r="P20" s="1">
        <v>0.37890000000000001</v>
      </c>
    </row>
    <row r="21" spans="1:16" x14ac:dyDescent="0.2">
      <c r="A21" s="15"/>
      <c r="B21" s="11">
        <v>13</v>
      </c>
      <c r="C21" s="12">
        <v>2.0000000000000001E-4</v>
      </c>
      <c r="D21" s="12">
        <v>1.6000000000000001E-3</v>
      </c>
      <c r="E21" s="12">
        <v>1.8100000000000002E-2</v>
      </c>
      <c r="F21" s="12">
        <v>0.1865</v>
      </c>
      <c r="G21" s="12">
        <v>0.29270000000000002</v>
      </c>
      <c r="H21" s="10">
        <v>0.76629999999999998</v>
      </c>
      <c r="I21" s="10">
        <v>3.1257000000000001</v>
      </c>
      <c r="J21" s="16"/>
      <c r="K21" s="9">
        <v>13</v>
      </c>
      <c r="L21" s="5">
        <v>2.9999999999999997E-4</v>
      </c>
      <c r="M21" s="5">
        <v>2.7000000000000001E-3</v>
      </c>
      <c r="N21" s="5">
        <v>2.5399999999999999E-2</v>
      </c>
      <c r="O21" s="5">
        <v>0.25080000000000002</v>
      </c>
      <c r="P21" s="1">
        <v>0.38140000000000002</v>
      </c>
    </row>
    <row r="22" spans="1:16" x14ac:dyDescent="0.2">
      <c r="A22" s="15"/>
      <c r="B22" s="11">
        <v>14</v>
      </c>
      <c r="C22" s="12">
        <v>1E-4</v>
      </c>
      <c r="D22" s="12">
        <v>1.6000000000000001E-3</v>
      </c>
      <c r="E22" s="12">
        <v>1.8599999999999998E-2</v>
      </c>
      <c r="F22" s="12">
        <v>0.1827</v>
      </c>
      <c r="G22" s="12">
        <v>0.29120000000000001</v>
      </c>
      <c r="H22" s="10">
        <v>0.76629999999999998</v>
      </c>
      <c r="I22" s="10">
        <v>2.923</v>
      </c>
      <c r="J22" s="16"/>
      <c r="K22" s="9">
        <v>14</v>
      </c>
      <c r="L22" s="5">
        <v>2.9999999999999997E-4</v>
      </c>
      <c r="M22" s="5">
        <v>2.7000000000000001E-3</v>
      </c>
      <c r="N22" s="5">
        <v>2.5399999999999999E-2</v>
      </c>
      <c r="O22" s="5">
        <v>0.24929999999999999</v>
      </c>
      <c r="P22" s="1">
        <v>0.38740000000000002</v>
      </c>
    </row>
    <row r="23" spans="1:16" x14ac:dyDescent="0.2">
      <c r="A23" s="15"/>
      <c r="B23" s="11">
        <v>15</v>
      </c>
      <c r="C23" s="12">
        <v>1E-4</v>
      </c>
      <c r="D23" s="12">
        <v>1.6000000000000001E-3</v>
      </c>
      <c r="E23" s="12">
        <v>2.1999999999999999E-2</v>
      </c>
      <c r="F23" s="12">
        <v>0.18379999999999999</v>
      </c>
      <c r="G23" s="12">
        <v>0.29970000000000002</v>
      </c>
      <c r="H23" s="10">
        <v>0.76749999999999996</v>
      </c>
      <c r="I23" s="10">
        <v>2.9517000000000002</v>
      </c>
      <c r="J23" s="16"/>
      <c r="K23" s="9">
        <v>15</v>
      </c>
      <c r="L23" s="5">
        <v>2.9999999999999997E-4</v>
      </c>
      <c r="M23" s="5">
        <v>2.5999999999999999E-3</v>
      </c>
      <c r="N23" s="5">
        <v>2.5399999999999999E-2</v>
      </c>
      <c r="O23" s="5">
        <v>0.24970000000000001</v>
      </c>
      <c r="P23" s="1">
        <v>0.38769999999999999</v>
      </c>
    </row>
    <row r="24" spans="1:16" x14ac:dyDescent="0.2">
      <c r="A24" s="15"/>
      <c r="B24" s="11">
        <v>16</v>
      </c>
      <c r="C24" s="12">
        <v>1E-4</v>
      </c>
      <c r="D24" s="12">
        <v>1.6999999999999999E-3</v>
      </c>
      <c r="E24" s="12">
        <v>1.8200000000000001E-2</v>
      </c>
      <c r="F24" s="12">
        <v>0.18479999999999999</v>
      </c>
      <c r="G24" s="12">
        <v>0.29299999999999998</v>
      </c>
      <c r="H24" s="10">
        <v>0.77170000000000005</v>
      </c>
      <c r="I24" s="10">
        <v>2.9198</v>
      </c>
      <c r="J24" s="16"/>
      <c r="K24" s="9">
        <v>16</v>
      </c>
      <c r="L24" s="5">
        <v>2.9999999999999997E-4</v>
      </c>
      <c r="M24" s="5">
        <v>2.5999999999999999E-3</v>
      </c>
      <c r="N24" s="5">
        <v>2.5499999999999998E-2</v>
      </c>
      <c r="O24" s="5">
        <v>0.2485</v>
      </c>
      <c r="P24" s="1">
        <v>0.38229999999999997</v>
      </c>
    </row>
    <row r="25" spans="1:16" x14ac:dyDescent="0.2">
      <c r="A25" s="15"/>
      <c r="B25" s="11">
        <v>17</v>
      </c>
      <c r="C25" s="12">
        <v>1E-4</v>
      </c>
      <c r="D25" s="12">
        <v>1.6000000000000001E-3</v>
      </c>
      <c r="E25" s="12">
        <v>1.7600000000000001E-2</v>
      </c>
      <c r="F25" s="12">
        <v>0.18640000000000001</v>
      </c>
      <c r="G25" s="12">
        <v>0.29260000000000003</v>
      </c>
      <c r="H25" s="10">
        <v>0.76400000000000001</v>
      </c>
      <c r="I25" s="10">
        <v>2.9864999999999999</v>
      </c>
      <c r="J25" s="16"/>
      <c r="K25" s="9">
        <v>17</v>
      </c>
      <c r="L25" s="5">
        <v>2.9999999999999997E-4</v>
      </c>
      <c r="M25" s="5">
        <v>2.5999999999999999E-3</v>
      </c>
      <c r="N25" s="5">
        <v>2.52E-2</v>
      </c>
      <c r="O25" s="5">
        <v>0.24929999999999999</v>
      </c>
      <c r="P25" s="1">
        <v>0.39090000000000003</v>
      </c>
    </row>
    <row r="26" spans="1:16" x14ac:dyDescent="0.2">
      <c r="A26" s="15"/>
      <c r="B26" s="11">
        <v>18</v>
      </c>
      <c r="C26" s="12">
        <v>1E-4</v>
      </c>
      <c r="D26" s="12">
        <v>1.6000000000000001E-3</v>
      </c>
      <c r="E26" s="12">
        <v>1.7500000000000002E-2</v>
      </c>
      <c r="F26" s="12">
        <v>0.18279999999999999</v>
      </c>
      <c r="G26" s="12">
        <v>0.29659999999999997</v>
      </c>
      <c r="H26" s="10">
        <v>0.78469999999999995</v>
      </c>
      <c r="I26" s="10">
        <v>3.1934999999999998</v>
      </c>
      <c r="J26" s="16"/>
      <c r="K26" s="9">
        <v>18</v>
      </c>
      <c r="L26" s="5">
        <v>2.9999999999999997E-4</v>
      </c>
      <c r="M26" s="5">
        <v>2.5000000000000001E-3</v>
      </c>
      <c r="N26" s="5">
        <v>2.5399999999999999E-2</v>
      </c>
      <c r="O26" s="5">
        <v>0.25840000000000002</v>
      </c>
      <c r="P26" s="1">
        <v>0.38869999999999999</v>
      </c>
    </row>
    <row r="27" spans="1:16" x14ac:dyDescent="0.2">
      <c r="A27" s="15"/>
      <c r="B27" s="11">
        <v>19</v>
      </c>
      <c r="C27" s="12">
        <v>1E-4</v>
      </c>
      <c r="D27" s="12">
        <v>1.6000000000000001E-3</v>
      </c>
      <c r="E27" s="12">
        <v>1.7600000000000001E-2</v>
      </c>
      <c r="F27" s="12">
        <v>0.18279999999999999</v>
      </c>
      <c r="G27" s="12">
        <v>0.30430000000000001</v>
      </c>
      <c r="H27" s="10">
        <v>0.78280000000000005</v>
      </c>
      <c r="I27" s="10">
        <v>3.0388000000000002</v>
      </c>
      <c r="J27" s="16"/>
      <c r="K27" s="9">
        <v>19</v>
      </c>
      <c r="L27" s="5">
        <v>2.9999999999999997E-4</v>
      </c>
      <c r="M27" s="5">
        <v>2.5000000000000001E-3</v>
      </c>
      <c r="N27" s="5">
        <v>2.52E-2</v>
      </c>
      <c r="O27" s="5">
        <v>0.25090000000000001</v>
      </c>
      <c r="P27" s="1">
        <v>0.38990000000000002</v>
      </c>
    </row>
    <row r="28" spans="1:16" x14ac:dyDescent="0.2">
      <c r="A28" s="15"/>
      <c r="B28" s="11">
        <v>20</v>
      </c>
      <c r="C28" s="12">
        <v>1E-4</v>
      </c>
      <c r="D28" s="12">
        <v>1.6000000000000001E-3</v>
      </c>
      <c r="E28" s="12">
        <v>1.77E-2</v>
      </c>
      <c r="F28" s="12">
        <v>0.18279999999999999</v>
      </c>
      <c r="G28" s="12">
        <v>0.29670000000000002</v>
      </c>
      <c r="H28" s="10">
        <v>0.78080000000000005</v>
      </c>
      <c r="I28" s="10">
        <v>3.0215999999999998</v>
      </c>
      <c r="J28" s="16"/>
      <c r="K28" s="9">
        <v>20</v>
      </c>
      <c r="L28" s="5">
        <v>2.9999999999999997E-4</v>
      </c>
      <c r="M28" s="5">
        <v>2.5999999999999999E-3</v>
      </c>
      <c r="N28" s="5">
        <v>2.53E-2</v>
      </c>
      <c r="O28" s="5">
        <v>0.249</v>
      </c>
      <c r="P28" s="1">
        <v>0.38800000000000001</v>
      </c>
    </row>
    <row r="29" spans="1:16" x14ac:dyDescent="0.2">
      <c r="A29" s="15"/>
      <c r="B29" s="11">
        <v>21</v>
      </c>
      <c r="C29" s="12">
        <v>1E-4</v>
      </c>
      <c r="D29" s="12">
        <v>1.6000000000000001E-3</v>
      </c>
      <c r="E29" s="12">
        <v>1.7500000000000002E-2</v>
      </c>
      <c r="F29" s="12">
        <v>0.1827</v>
      </c>
      <c r="G29" s="12">
        <v>0.30470000000000003</v>
      </c>
      <c r="H29" s="10">
        <v>0.78900000000000003</v>
      </c>
      <c r="I29" s="10">
        <v>2.9954999999999998</v>
      </c>
      <c r="J29" s="16"/>
      <c r="K29" s="9">
        <v>21</v>
      </c>
      <c r="L29" s="5">
        <v>2.9999999999999997E-4</v>
      </c>
      <c r="M29" s="5">
        <v>2.5999999999999999E-3</v>
      </c>
      <c r="N29" s="5">
        <v>2.5499999999999998E-2</v>
      </c>
      <c r="O29" s="5">
        <v>0.4032</v>
      </c>
      <c r="P29" s="1">
        <v>0.38869999999999999</v>
      </c>
    </row>
    <row r="30" spans="1:16" x14ac:dyDescent="0.2">
      <c r="A30" s="15"/>
      <c r="B30" s="11">
        <v>22</v>
      </c>
      <c r="C30" s="12">
        <v>2.0000000000000001E-4</v>
      </c>
      <c r="D30" s="12">
        <v>1.6999999999999999E-3</v>
      </c>
      <c r="E30" s="12">
        <v>1.7600000000000001E-2</v>
      </c>
      <c r="F30" s="12">
        <v>0.183</v>
      </c>
      <c r="G30" s="12">
        <v>0.30759999999999998</v>
      </c>
      <c r="H30" s="12">
        <v>0.78120000000000001</v>
      </c>
      <c r="I30" s="13">
        <v>3.0257000000000001</v>
      </c>
      <c r="J30" s="16"/>
      <c r="K30" s="9">
        <v>22</v>
      </c>
      <c r="L30" s="5">
        <v>2.9999999999999997E-4</v>
      </c>
      <c r="M30" s="5">
        <v>3.5999999999999999E-3</v>
      </c>
      <c r="N30" s="5">
        <v>2.52E-2</v>
      </c>
      <c r="O30" s="5">
        <v>0.2495</v>
      </c>
      <c r="P30" s="1">
        <v>0.3911</v>
      </c>
    </row>
    <row r="31" spans="1:16" x14ac:dyDescent="0.2">
      <c r="A31" s="15"/>
      <c r="B31" s="11">
        <v>23</v>
      </c>
      <c r="C31" s="10">
        <v>1E-4</v>
      </c>
      <c r="D31" s="10">
        <v>1.6000000000000001E-3</v>
      </c>
      <c r="E31" s="10">
        <v>1.7500000000000002E-2</v>
      </c>
      <c r="F31" s="10">
        <v>0.18310000000000001</v>
      </c>
      <c r="G31" s="10">
        <v>0.31419999999999998</v>
      </c>
      <c r="H31" s="10">
        <v>0.78039999999999998</v>
      </c>
      <c r="I31" s="10">
        <v>3.0808</v>
      </c>
      <c r="J31" s="15"/>
      <c r="K31" s="9">
        <v>23</v>
      </c>
      <c r="L31" s="5">
        <v>2.9999999999999997E-4</v>
      </c>
      <c r="M31" s="5">
        <v>2.5999999999999999E-3</v>
      </c>
      <c r="N31" s="5">
        <v>2.53E-2</v>
      </c>
      <c r="O31" s="5">
        <v>0.24809999999999999</v>
      </c>
      <c r="P31" s="1">
        <v>0.38679999999999998</v>
      </c>
    </row>
    <row r="32" spans="1:16" x14ac:dyDescent="0.2">
      <c r="A32" s="15"/>
      <c r="B32" s="11">
        <v>24</v>
      </c>
      <c r="C32" s="10">
        <v>1E-4</v>
      </c>
      <c r="D32" s="10">
        <v>1.6000000000000001E-3</v>
      </c>
      <c r="E32" s="10">
        <v>1.77E-2</v>
      </c>
      <c r="F32" s="10">
        <v>0.21460000000000001</v>
      </c>
      <c r="G32" s="10">
        <v>0.29649999999999999</v>
      </c>
      <c r="H32" s="10">
        <v>0.78190000000000004</v>
      </c>
      <c r="I32" s="10">
        <v>3.0790999999999999</v>
      </c>
      <c r="J32" s="15"/>
      <c r="K32" s="9">
        <v>24</v>
      </c>
      <c r="L32" s="5">
        <v>2.9999999999999997E-4</v>
      </c>
      <c r="M32" s="5">
        <v>2.5999999999999999E-3</v>
      </c>
      <c r="N32" s="5">
        <v>2.5499999999999998E-2</v>
      </c>
      <c r="O32" s="5">
        <v>0.25080000000000002</v>
      </c>
      <c r="P32" s="1">
        <v>0.38869999999999999</v>
      </c>
    </row>
    <row r="33" spans="1:18" x14ac:dyDescent="0.2">
      <c r="A33" s="15"/>
      <c r="B33" s="11">
        <v>25</v>
      </c>
      <c r="C33" s="10">
        <v>1E-4</v>
      </c>
      <c r="D33" s="10">
        <v>1.6000000000000001E-3</v>
      </c>
      <c r="E33" s="10">
        <v>1.7600000000000001E-2</v>
      </c>
      <c r="F33" s="10">
        <v>0.22059999999999999</v>
      </c>
      <c r="G33" s="10">
        <v>0.29570000000000002</v>
      </c>
      <c r="H33" s="10">
        <v>0.7772</v>
      </c>
      <c r="I33" s="10">
        <v>3.1758000000000002</v>
      </c>
      <c r="J33" s="15"/>
      <c r="K33" s="9">
        <v>25</v>
      </c>
      <c r="L33" s="5">
        <v>2.9999999999999997E-4</v>
      </c>
      <c r="M33" s="5">
        <v>2.5999999999999999E-3</v>
      </c>
      <c r="N33" s="5">
        <v>2.53E-2</v>
      </c>
      <c r="O33" s="5">
        <v>0.24929999999999999</v>
      </c>
      <c r="P33" s="1">
        <v>0.39050000000000001</v>
      </c>
    </row>
    <row r="34" spans="1:18" x14ac:dyDescent="0.2">
      <c r="A34" s="15"/>
      <c r="B34" s="11">
        <v>26</v>
      </c>
      <c r="C34" s="10">
        <v>1E-4</v>
      </c>
      <c r="D34" s="10">
        <v>1.6000000000000001E-3</v>
      </c>
      <c r="E34" s="10">
        <v>1.7500000000000002E-2</v>
      </c>
      <c r="F34" s="10">
        <v>0.185</v>
      </c>
      <c r="G34" s="10">
        <v>0.309</v>
      </c>
      <c r="H34" s="10">
        <v>0.78569999999999995</v>
      </c>
      <c r="I34" s="10">
        <v>3.0491999999999999</v>
      </c>
      <c r="J34" s="15"/>
      <c r="K34" s="9">
        <v>26</v>
      </c>
      <c r="L34" s="5">
        <v>2.9999999999999997E-4</v>
      </c>
      <c r="M34" s="5">
        <v>2.5999999999999999E-3</v>
      </c>
      <c r="N34" s="5">
        <v>2.53E-2</v>
      </c>
      <c r="O34" s="5">
        <v>0.24879999999999999</v>
      </c>
      <c r="P34" s="1">
        <v>0.38819999999999999</v>
      </c>
    </row>
    <row r="35" spans="1:18" x14ac:dyDescent="0.2">
      <c r="A35" s="15"/>
      <c r="B35" s="11">
        <v>27</v>
      </c>
      <c r="C35" s="10">
        <v>1E-4</v>
      </c>
      <c r="D35" s="10">
        <v>1.6999999999999999E-3</v>
      </c>
      <c r="E35" s="10">
        <v>1.77E-2</v>
      </c>
      <c r="F35" s="10">
        <v>0.18429999999999999</v>
      </c>
      <c r="G35" s="10">
        <v>0.29609999999999997</v>
      </c>
      <c r="H35" s="10">
        <v>0.78369999999999995</v>
      </c>
      <c r="I35" s="10">
        <v>3.0162</v>
      </c>
      <c r="J35" s="15"/>
      <c r="K35" s="9">
        <v>27</v>
      </c>
      <c r="L35" s="5">
        <v>2.9999999999999997E-4</v>
      </c>
      <c r="M35" s="5">
        <v>2.5999999999999999E-3</v>
      </c>
      <c r="N35" s="5">
        <v>2.53E-2</v>
      </c>
      <c r="O35" s="5">
        <v>0.25</v>
      </c>
      <c r="P35" s="1">
        <v>0.38919999999999999</v>
      </c>
    </row>
    <row r="36" spans="1:18" x14ac:dyDescent="0.2">
      <c r="A36" s="15"/>
      <c r="B36" s="11">
        <v>28</v>
      </c>
      <c r="C36" s="10">
        <v>1E-4</v>
      </c>
      <c r="D36" s="10">
        <v>1.6000000000000001E-3</v>
      </c>
      <c r="E36" s="10">
        <v>1.77E-2</v>
      </c>
      <c r="F36" s="10">
        <v>0.18410000000000001</v>
      </c>
      <c r="G36" s="10">
        <v>0.29530000000000001</v>
      </c>
      <c r="H36" s="10">
        <v>0.78010000000000002</v>
      </c>
      <c r="I36" s="10">
        <v>3.0634999999999999</v>
      </c>
      <c r="J36" s="15"/>
      <c r="K36" s="9">
        <v>28</v>
      </c>
      <c r="L36" s="5">
        <v>2.9999999999999997E-4</v>
      </c>
      <c r="M36" s="5">
        <v>2.5999999999999999E-3</v>
      </c>
      <c r="N36" s="5">
        <v>2.52E-2</v>
      </c>
      <c r="O36" s="5">
        <v>0.2485</v>
      </c>
      <c r="P36" s="1">
        <v>0.39169999999999999</v>
      </c>
    </row>
    <row r="37" spans="1:18" x14ac:dyDescent="0.2">
      <c r="A37" s="15"/>
      <c r="B37" s="11">
        <v>29</v>
      </c>
      <c r="C37" s="10">
        <v>1E-4</v>
      </c>
      <c r="D37" s="10">
        <v>1.6000000000000001E-3</v>
      </c>
      <c r="E37" s="10">
        <v>1.7600000000000001E-2</v>
      </c>
      <c r="F37" s="10">
        <v>0.29809999999999998</v>
      </c>
      <c r="G37" s="10">
        <v>0.3196</v>
      </c>
      <c r="H37" s="10">
        <v>0.77470000000000006</v>
      </c>
      <c r="I37" s="10">
        <v>3.2679999999999998</v>
      </c>
      <c r="J37" s="15"/>
      <c r="K37" s="9">
        <v>29</v>
      </c>
      <c r="L37" s="5">
        <v>2.9999999999999997E-4</v>
      </c>
      <c r="M37" s="5">
        <v>2.5000000000000001E-3</v>
      </c>
      <c r="N37" s="5">
        <v>2.5499999999999998E-2</v>
      </c>
      <c r="O37" s="5">
        <v>0.2487</v>
      </c>
      <c r="P37" s="6">
        <v>0.39019999999999999</v>
      </c>
    </row>
    <row r="38" spans="1:18" x14ac:dyDescent="0.2">
      <c r="A38" s="15"/>
      <c r="B38" s="11">
        <v>30</v>
      </c>
      <c r="C38" s="10">
        <v>1E-4</v>
      </c>
      <c r="D38" s="10">
        <v>1.6999999999999999E-3</v>
      </c>
      <c r="E38" s="10">
        <v>1.7500000000000002E-2</v>
      </c>
      <c r="F38" s="10">
        <v>0.1842</v>
      </c>
      <c r="G38" s="10">
        <v>0.29799999999999999</v>
      </c>
      <c r="H38" s="10">
        <v>0.80349999999999999</v>
      </c>
      <c r="I38" s="10">
        <v>3.0358999999999998</v>
      </c>
      <c r="J38" s="15"/>
      <c r="K38" s="9">
        <v>30</v>
      </c>
      <c r="L38" s="5">
        <v>2.0000000000000001E-4</v>
      </c>
      <c r="M38" s="5">
        <v>2.5000000000000001E-3</v>
      </c>
      <c r="N38" s="5">
        <v>2.5499999999999998E-2</v>
      </c>
      <c r="O38" s="5">
        <v>0.25</v>
      </c>
      <c r="P38" s="5">
        <v>0.39600000000000002</v>
      </c>
    </row>
    <row r="39" spans="1:18" x14ac:dyDescent="0.2">
      <c r="A39" s="15"/>
      <c r="B39" s="11">
        <v>31</v>
      </c>
      <c r="C39" s="10">
        <v>1E-4</v>
      </c>
      <c r="D39" s="10">
        <v>1.6000000000000001E-3</v>
      </c>
      <c r="E39" s="10">
        <v>1.7500000000000002E-2</v>
      </c>
      <c r="F39" s="10">
        <v>0.18129999999999999</v>
      </c>
      <c r="G39" s="10">
        <v>0.2959</v>
      </c>
      <c r="H39" s="10">
        <v>0.78039999999999998</v>
      </c>
      <c r="I39" s="10">
        <v>3.0827</v>
      </c>
      <c r="J39" s="15"/>
      <c r="K39" s="9">
        <v>31</v>
      </c>
      <c r="L39" s="5">
        <v>2.0000000000000001E-4</v>
      </c>
      <c r="M39" s="5">
        <v>2.5000000000000001E-3</v>
      </c>
      <c r="N39" s="5">
        <v>2.52E-2</v>
      </c>
      <c r="O39" s="5">
        <v>0.248</v>
      </c>
      <c r="P39" s="1">
        <v>0.39950000000000002</v>
      </c>
    </row>
    <row r="40" spans="1:18" x14ac:dyDescent="0.2">
      <c r="A40" s="15"/>
      <c r="B40" s="11">
        <v>32</v>
      </c>
      <c r="C40" s="10">
        <v>1E-4</v>
      </c>
      <c r="D40" s="10">
        <v>1.6999999999999999E-3</v>
      </c>
      <c r="E40" s="10">
        <v>1.7600000000000001E-2</v>
      </c>
      <c r="F40" s="10">
        <v>0.18290000000000001</v>
      </c>
      <c r="G40" s="10">
        <v>0.30559999999999998</v>
      </c>
      <c r="H40" s="10">
        <v>0.78300000000000003</v>
      </c>
      <c r="I40" s="10">
        <v>3.0754999999999999</v>
      </c>
      <c r="J40" s="15"/>
      <c r="K40" s="9">
        <v>32</v>
      </c>
      <c r="L40" s="5">
        <v>2.9999999999999997E-4</v>
      </c>
      <c r="M40" s="5">
        <v>2.5999999999999999E-3</v>
      </c>
      <c r="N40" s="5">
        <v>2.53E-2</v>
      </c>
      <c r="O40" s="5">
        <v>0.2487</v>
      </c>
      <c r="P40" s="1">
        <v>0.39860000000000001</v>
      </c>
    </row>
    <row r="41" spans="1:18" ht="17" thickBo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8" t="s">
        <v>3</v>
      </c>
      <c r="L41" s="8">
        <f t="shared" ref="L41:R41" si="0">L44*$B$40</f>
        <v>9.4933333333333328E-3</v>
      </c>
      <c r="M41" s="8">
        <f t="shared" si="0"/>
        <v>8.3733333333333354E-2</v>
      </c>
      <c r="N41" s="8">
        <f t="shared" si="0"/>
        <v>0.81237333333333317</v>
      </c>
      <c r="O41" s="8">
        <f t="shared" si="0"/>
        <v>8.1642666666666663</v>
      </c>
      <c r="P41" s="8">
        <f t="shared" si="0"/>
        <v>12.403306666666667</v>
      </c>
      <c r="Q41" s="8" t="e">
        <f t="shared" si="0"/>
        <v>#DIV/0!</v>
      </c>
      <c r="R41" s="8" t="e">
        <f t="shared" si="0"/>
        <v>#DIV/0!</v>
      </c>
    </row>
    <row r="42" spans="1:18" ht="17" thickTop="1" x14ac:dyDescent="0.2">
      <c r="A42" s="15"/>
      <c r="B42" s="39" t="s">
        <v>7</v>
      </c>
      <c r="C42" s="38" t="s">
        <v>6</v>
      </c>
      <c r="D42" s="38"/>
      <c r="E42" s="38"/>
      <c r="F42" s="38"/>
      <c r="G42" s="38"/>
      <c r="H42" s="38"/>
      <c r="I42" s="38"/>
      <c r="J42" s="14"/>
    </row>
    <row r="43" spans="1:18" x14ac:dyDescent="0.2">
      <c r="A43" s="15"/>
      <c r="B43" s="39"/>
      <c r="C43" s="10" cm="1">
        <f t="array" ref="C43:I43">C8:I8</f>
        <v>10</v>
      </c>
      <c r="D43" s="10">
        <v>100</v>
      </c>
      <c r="E43" s="10">
        <v>1000</v>
      </c>
      <c r="F43" s="10">
        <v>10000</v>
      </c>
      <c r="G43" s="10">
        <v>15625</v>
      </c>
      <c r="H43" s="10">
        <v>42875</v>
      </c>
      <c r="I43" s="10">
        <v>148877</v>
      </c>
      <c r="J43" s="14"/>
      <c r="K43" s="3" t="s">
        <v>1</v>
      </c>
      <c r="L43" s="3" cm="1">
        <f t="array" ref="L43:R43">L8:R8</f>
        <v>10</v>
      </c>
      <c r="M43" s="3">
        <v>100</v>
      </c>
      <c r="N43" s="3">
        <v>1000</v>
      </c>
      <c r="O43" s="3">
        <v>10000</v>
      </c>
      <c r="P43" s="3">
        <v>15625</v>
      </c>
      <c r="Q43" s="3">
        <v>42875</v>
      </c>
      <c r="R43" s="3">
        <v>148877</v>
      </c>
    </row>
    <row r="44" spans="1:18" x14ac:dyDescent="0.2">
      <c r="A44" s="15"/>
      <c r="B44" s="18" t="s">
        <v>8</v>
      </c>
      <c r="C44" s="19">
        <f t="shared" ref="C44:H44" si="1">AVERAGE(C11:C40)</f>
        <v>1.2666666666666658E-4</v>
      </c>
      <c r="D44" s="19">
        <f t="shared" si="1"/>
        <v>1.8499999999999994E-3</v>
      </c>
      <c r="E44" s="19">
        <f t="shared" si="1"/>
        <v>1.8269999999999998E-2</v>
      </c>
      <c r="F44" s="19">
        <f t="shared" si="1"/>
        <v>0.19003666666666666</v>
      </c>
      <c r="G44" s="19">
        <f t="shared" si="1"/>
        <v>0.29842666666666667</v>
      </c>
      <c r="H44" s="19">
        <f t="shared" si="1"/>
        <v>0.77571999999999985</v>
      </c>
      <c r="I44" s="19">
        <f>AVERAGE(I10:I39)</f>
        <v>3.015306666666667</v>
      </c>
      <c r="J44" s="14"/>
      <c r="K44" s="7" t="s">
        <v>2</v>
      </c>
      <c r="L44" s="4">
        <f>AVERAGE(L11:L40)</f>
        <v>2.9666666666666665E-4</v>
      </c>
      <c r="M44" s="4">
        <f t="shared" ref="M44:Q44" si="2">AVERAGE(M11:M40)</f>
        <v>2.6166666666666673E-3</v>
      </c>
      <c r="N44" s="4">
        <f t="shared" si="2"/>
        <v>2.5386666666666662E-2</v>
      </c>
      <c r="O44" s="4">
        <f t="shared" si="2"/>
        <v>0.25513333333333332</v>
      </c>
      <c r="P44" s="4">
        <f t="shared" si="2"/>
        <v>0.38760333333333336</v>
      </c>
      <c r="Q44" s="4" t="e">
        <f t="shared" si="2"/>
        <v>#DIV/0!</v>
      </c>
      <c r="R44" s="4" t="e">
        <f>AVERAGE(R11:R40)</f>
        <v>#DIV/0!</v>
      </c>
    </row>
    <row r="45" spans="1:18" x14ac:dyDescent="0.2">
      <c r="A45" s="15"/>
      <c r="B45" s="17"/>
      <c r="C45" s="16"/>
      <c r="D45" s="16"/>
      <c r="E45" s="16"/>
      <c r="F45" s="16"/>
      <c r="G45" s="16"/>
      <c r="H45" s="16"/>
      <c r="I45" s="16"/>
      <c r="J45" s="14"/>
      <c r="K45" s="7" t="s">
        <v>0</v>
      </c>
      <c r="L45" s="3">
        <f>L44*1000</f>
        <v>0.29666666666666663</v>
      </c>
      <c r="M45" s="3">
        <f t="shared" ref="M45:R45" si="3">M44*1000</f>
        <v>2.6166666666666671</v>
      </c>
      <c r="N45" s="3">
        <f t="shared" si="3"/>
        <v>25.386666666666663</v>
      </c>
      <c r="O45" s="3">
        <f t="shared" si="3"/>
        <v>255.13333333333333</v>
      </c>
      <c r="P45" s="3">
        <f t="shared" si="3"/>
        <v>387.60333333333335</v>
      </c>
      <c r="Q45" s="3" t="e">
        <f t="shared" si="3"/>
        <v>#DIV/0!</v>
      </c>
      <c r="R45" s="3" t="e">
        <f t="shared" si="3"/>
        <v>#DIV/0!</v>
      </c>
    </row>
    <row r="46" spans="1:18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4"/>
    </row>
    <row r="47" spans="1:18" x14ac:dyDescent="0.2">
      <c r="D47" s="1" t="e">
        <f>D45/C45</f>
        <v>#DIV/0!</v>
      </c>
      <c r="E47" s="1" t="e">
        <f t="shared" ref="E47:I47" si="4">E45/D45</f>
        <v>#DIV/0!</v>
      </c>
      <c r="F47" s="1" t="e">
        <f t="shared" si="4"/>
        <v>#DIV/0!</v>
      </c>
      <c r="G47" s="1" t="e">
        <f t="shared" si="4"/>
        <v>#DIV/0!</v>
      </c>
      <c r="H47" s="1" t="e">
        <f t="shared" si="4"/>
        <v>#DIV/0!</v>
      </c>
      <c r="I47" s="1" t="e">
        <f t="shared" si="4"/>
        <v>#DIV/0!</v>
      </c>
      <c r="J47" s="37" t="s">
        <v>5</v>
      </c>
      <c r="K47" s="1" t="s">
        <v>2</v>
      </c>
      <c r="L47" s="5">
        <f>L44-C44</f>
        <v>1.7000000000000007E-4</v>
      </c>
      <c r="M47" s="5">
        <f t="shared" ref="M47:P47" si="5">M44-D44</f>
        <v>7.6666666666666788E-4</v>
      </c>
      <c r="N47" s="5">
        <f t="shared" si="5"/>
        <v>7.1166666666666635E-3</v>
      </c>
      <c r="O47" s="5">
        <f t="shared" si="5"/>
        <v>6.5096666666666664E-2</v>
      </c>
      <c r="P47" s="5">
        <f t="shared" si="5"/>
        <v>8.9176666666666682E-2</v>
      </c>
    </row>
    <row r="48" spans="1:18" x14ac:dyDescent="0.2">
      <c r="J48" s="37"/>
      <c r="K48" s="1" t="s">
        <v>0</v>
      </c>
      <c r="L48" s="1">
        <f>L45-C45</f>
        <v>0.29666666666666663</v>
      </c>
      <c r="M48" s="1">
        <f t="shared" ref="M48:P48" si="6">M45-D45</f>
        <v>2.6166666666666671</v>
      </c>
      <c r="N48" s="1">
        <f t="shared" si="6"/>
        <v>25.386666666666663</v>
      </c>
      <c r="O48" s="1">
        <f t="shared" si="6"/>
        <v>255.13333333333333</v>
      </c>
      <c r="P48" s="1">
        <f t="shared" si="6"/>
        <v>387.60333333333335</v>
      </c>
    </row>
  </sheetData>
  <mergeCells count="3">
    <mergeCell ref="J47:J48"/>
    <mergeCell ref="C42:I42"/>
    <mergeCell ref="B42:B43"/>
  </mergeCells>
  <pageMargins left="0.7" right="0.7" top="0.75" bottom="0.75" header="0.3" footer="0.3"/>
  <pageSetup paperSize="9" orientation="portrait" horizontalDpi="0" verticalDpi="0"/>
  <ignoredErrors>
    <ignoredError sqref="C44:I44" formulaRange="1"/>
    <ignoredError sqref="L45:R45" evalError="1"/>
    <ignoredError sqref="L44:R44" evalError="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31CB-58A8-BB43-808B-3D329B32D468}">
  <dimension ref="A1:V1004"/>
  <sheetViews>
    <sheetView topLeftCell="D1" zoomScale="84" workbookViewId="0">
      <selection activeCell="X6" sqref="X6"/>
    </sheetView>
  </sheetViews>
  <sheetFormatPr baseColWidth="10" defaultRowHeight="16" x14ac:dyDescent="0.2"/>
  <cols>
    <col min="2" max="2" width="12.83203125" bestFit="1" customWidth="1"/>
    <col min="6" max="6" width="11.6640625" customWidth="1"/>
    <col min="7" max="10" width="11.6640625" bestFit="1" customWidth="1"/>
    <col min="11" max="11" width="11.6640625" customWidth="1"/>
    <col min="12" max="13" width="11.6640625" bestFit="1" customWidth="1"/>
    <col min="14" max="14" width="12.5" bestFit="1" customWidth="1"/>
    <col min="15" max="15" width="13.6640625" bestFit="1" customWidth="1"/>
    <col min="16" max="16" width="12.5" bestFit="1" customWidth="1"/>
    <col min="17" max="17" width="13.6640625" customWidth="1"/>
    <col min="18" max="18" width="13.6640625" bestFit="1" customWidth="1"/>
    <col min="19" max="20" width="14.83203125" bestFit="1" customWidth="1"/>
  </cols>
  <sheetData>
    <row r="1" spans="1:22" x14ac:dyDescent="0.2">
      <c r="E1" t="s">
        <v>29</v>
      </c>
      <c r="F1" s="20" t="str">
        <f>Table2[[#Headers],[625]]</f>
        <v>625</v>
      </c>
      <c r="G1" s="20" t="str">
        <f>Table2[[#Headers],[1250]]</f>
        <v>1250</v>
      </c>
      <c r="H1" s="20" t="str">
        <f>Table2[[#Headers],[2500]]</f>
        <v>2500</v>
      </c>
      <c r="I1" s="20" t="str">
        <f>Table2[[#Headers],[5000]]</f>
        <v>5000</v>
      </c>
      <c r="J1" s="20" t="str">
        <f>Table2[[#Headers],[10000]]</f>
        <v>10000</v>
      </c>
      <c r="K1" s="20" t="str">
        <f>Table2[[#Headers],[20000]]</f>
        <v>20000</v>
      </c>
      <c r="L1" s="20" t="str">
        <f>Table2[[#Headers],[40000]]</f>
        <v>40000</v>
      </c>
      <c r="M1" s="20" t="str">
        <f>Table2[[#Headers],[80000]]</f>
        <v>80000</v>
      </c>
      <c r="N1" s="20" t="str">
        <f>Table2[[#Headers],[160000]]</f>
        <v>160000</v>
      </c>
      <c r="O1" s="20" t="str">
        <f>Table2[[#Headers],[320000]]</f>
        <v>320000</v>
      </c>
      <c r="P1" s="20" t="str">
        <f>Table2[[#Headers],[640000]]</f>
        <v>640000</v>
      </c>
      <c r="Q1" s="20" t="str">
        <f>Table2[[#Headers],[1280000]]</f>
        <v>1280000</v>
      </c>
      <c r="R1" s="20" t="str">
        <f>Table2[[#Headers],[2560000]]</f>
        <v>2560000</v>
      </c>
      <c r="S1" s="20" t="str">
        <f>Table2[[#Headers],[5120000]]</f>
        <v>5120000</v>
      </c>
      <c r="T1" s="20" t="str">
        <f>Table2[[#Headers],[10240000]]</f>
        <v>10240000</v>
      </c>
      <c r="U1" s="20" t="str">
        <f>Table2[[#Headers],[20480000]]</f>
        <v>20480000</v>
      </c>
      <c r="V1" s="20" t="str">
        <f>Table2[[#Headers],[40960000]]</f>
        <v>40960000</v>
      </c>
    </row>
    <row r="2" spans="1:22" x14ac:dyDescent="0.2">
      <c r="B2" t="s">
        <v>10</v>
      </c>
      <c r="E2" t="s">
        <v>28</v>
      </c>
      <c r="F2">
        <f>AVERAGE(Table2[625])</f>
        <v>1.0484099999999994E-2</v>
      </c>
      <c r="G2">
        <f>AVERAGE(Table2[1250])</f>
        <v>1.9582800000000206E-2</v>
      </c>
      <c r="H2">
        <f>AVERAGE(Table2[2500])</f>
        <v>3.9203899999999736E-2</v>
      </c>
      <c r="I2">
        <f>AVERAGE(Table2[5000])</f>
        <v>7.7631699999999651E-2</v>
      </c>
      <c r="J2">
        <f>AVERAGE(Table2[10000])</f>
        <v>0.14574740000000058</v>
      </c>
      <c r="K2">
        <f>AVERAGE(Table2[20000])</f>
        <v>0.31141010000000008</v>
      </c>
      <c r="L2">
        <f>AVERAGE(Table2[40000])</f>
        <v>0.60683540000000025</v>
      </c>
      <c r="M2">
        <f>AVERAGE(Table2[80000])</f>
        <v>1.2382484000000002</v>
      </c>
      <c r="N2">
        <f>AVERAGE(Table2[160000])</f>
        <v>2.5170787999999988</v>
      </c>
      <c r="O2">
        <f>AVERAGE(Table2[320000])</f>
        <v>4.9260497000000063</v>
      </c>
      <c r="P2">
        <f>AVERAGE(Table2[640000])</f>
        <v>9.7070579000000077</v>
      </c>
      <c r="Q2">
        <f>AVERAGE(Table2[1280000])</f>
        <v>19.570484899999975</v>
      </c>
      <c r="R2">
        <f>AVERAGE(Table2[2560000])</f>
        <v>38.789850000000008</v>
      </c>
      <c r="S2">
        <f>AVERAGE(Table2[5120000])</f>
        <v>81.080347400000036</v>
      </c>
      <c r="T2">
        <f>AVERAGE(Table2[10240000])</f>
        <v>158.49562110000016</v>
      </c>
      <c r="U2">
        <f>AVERAGE(Table2[20480000])</f>
        <v>309.97345780000029</v>
      </c>
      <c r="V2">
        <f>AVERAGE(Table2[40960000])</f>
        <v>998.2211662999996</v>
      </c>
    </row>
    <row r="3" spans="1:22" x14ac:dyDescent="0.2">
      <c r="A3" s="22"/>
      <c r="G3">
        <f>G2/F2</f>
        <v>1.8678570406615937</v>
      </c>
      <c r="H3">
        <f t="shared" ref="H3:V3" si="0">H2/G2</f>
        <v>2.0019557979451013</v>
      </c>
      <c r="I3">
        <f t="shared" si="0"/>
        <v>1.9802035001619782</v>
      </c>
      <c r="J3">
        <f t="shared" si="0"/>
        <v>1.8774212080889796</v>
      </c>
      <c r="K3">
        <f t="shared" si="0"/>
        <v>2.1366425747560425</v>
      </c>
      <c r="L3">
        <f t="shared" si="0"/>
        <v>1.9486696160464934</v>
      </c>
      <c r="M3">
        <f t="shared" si="0"/>
        <v>2.0405012627806483</v>
      </c>
      <c r="N3">
        <f t="shared" si="0"/>
        <v>2.032773714870133</v>
      </c>
      <c r="O3">
        <f t="shared" si="0"/>
        <v>1.9570502520620365</v>
      </c>
      <c r="P3">
        <f t="shared" si="0"/>
        <v>1.970556224798137</v>
      </c>
      <c r="Q3">
        <f t="shared" si="0"/>
        <v>2.0161088047079598</v>
      </c>
      <c r="R3">
        <f t="shared" si="0"/>
        <v>1.982058707191259</v>
      </c>
      <c r="S3">
        <f t="shared" si="0"/>
        <v>2.090246479426964</v>
      </c>
      <c r="T3">
        <f t="shared" si="0"/>
        <v>1.9547970153369136</v>
      </c>
      <c r="U3">
        <f t="shared" si="0"/>
        <v>1.9557225344694396</v>
      </c>
      <c r="V3">
        <f t="shared" si="0"/>
        <v>3.2203440042407356</v>
      </c>
    </row>
    <row r="4" spans="1:22" x14ac:dyDescent="0.2">
      <c r="F4" s="21" t="s">
        <v>24</v>
      </c>
      <c r="G4" s="21" t="s">
        <v>25</v>
      </c>
      <c r="H4" s="21" t="s">
        <v>26</v>
      </c>
      <c r="I4" s="21" t="s">
        <v>27</v>
      </c>
      <c r="J4" s="21" t="s">
        <v>11</v>
      </c>
      <c r="K4" s="21" t="s">
        <v>12</v>
      </c>
      <c r="L4" s="21" t="s">
        <v>13</v>
      </c>
      <c r="M4" s="21" t="s">
        <v>14</v>
      </c>
      <c r="N4" s="21" t="s">
        <v>15</v>
      </c>
      <c r="O4" s="21" t="s">
        <v>16</v>
      </c>
      <c r="P4" s="23" t="s">
        <v>17</v>
      </c>
      <c r="Q4" s="21" t="s">
        <v>18</v>
      </c>
      <c r="R4" s="21" t="s">
        <v>19</v>
      </c>
      <c r="S4" s="21" t="s">
        <v>20</v>
      </c>
      <c r="T4" s="21" t="s">
        <v>21</v>
      </c>
      <c r="U4" s="21" t="s">
        <v>22</v>
      </c>
      <c r="V4" s="21" t="s">
        <v>23</v>
      </c>
    </row>
    <row r="5" spans="1:22" x14ac:dyDescent="0.2">
      <c r="F5" s="24">
        <v>0.127</v>
      </c>
      <c r="G5" s="24">
        <v>2.0299999999999999E-2</v>
      </c>
      <c r="H5" s="24">
        <v>3.9600000000000003E-2</v>
      </c>
      <c r="I5" s="24">
        <v>7.8700000000000006E-2</v>
      </c>
      <c r="J5" s="25">
        <v>0.1545</v>
      </c>
      <c r="K5" s="25">
        <v>0.31609999999999999</v>
      </c>
      <c r="L5" s="25">
        <v>0.69720000000000004</v>
      </c>
      <c r="M5" s="25">
        <v>1.3284</v>
      </c>
      <c r="N5" s="25">
        <v>2.7435999999999998</v>
      </c>
      <c r="O5" s="25">
        <v>5.8287000000000004</v>
      </c>
      <c r="P5" s="26">
        <v>9.6965000000000003</v>
      </c>
      <c r="Q5" s="24">
        <v>20.014399999999998</v>
      </c>
      <c r="R5" s="24">
        <v>41.025199999999998</v>
      </c>
      <c r="S5" s="24">
        <v>86.836600000000004</v>
      </c>
      <c r="T5" s="24">
        <v>245.56280000000001</v>
      </c>
      <c r="U5" s="24">
        <v>627.38070000000005</v>
      </c>
      <c r="V5" s="24">
        <v>1958.8996999999999</v>
      </c>
    </row>
    <row r="6" spans="1:22" x14ac:dyDescent="0.2">
      <c r="F6" s="24">
        <v>9.9000000000000008E-3</v>
      </c>
      <c r="G6" s="24">
        <v>1.9800000000000002E-2</v>
      </c>
      <c r="H6" s="24">
        <v>3.8699999999999998E-2</v>
      </c>
      <c r="I6" s="24">
        <v>7.7499999999999999E-2</v>
      </c>
      <c r="J6" s="27">
        <v>0.14649999999999999</v>
      </c>
      <c r="K6" s="27">
        <v>0.3004</v>
      </c>
      <c r="L6" s="27">
        <v>0.66049999999999998</v>
      </c>
      <c r="M6" s="27">
        <v>1.2174</v>
      </c>
      <c r="N6" s="27">
        <v>2.4112</v>
      </c>
      <c r="O6" s="27">
        <v>5.0090000000000003</v>
      </c>
      <c r="P6" s="28">
        <v>9.5167000000000002</v>
      </c>
      <c r="Q6" s="24">
        <v>19.172000000000001</v>
      </c>
      <c r="R6" s="24">
        <v>38.442500000000003</v>
      </c>
      <c r="S6" s="24">
        <v>76.687899999999999</v>
      </c>
      <c r="T6" s="24">
        <v>160.9272</v>
      </c>
      <c r="U6" s="24">
        <v>310.4375</v>
      </c>
      <c r="V6" s="24">
        <v>2201.4555</v>
      </c>
    </row>
    <row r="7" spans="1:22" x14ac:dyDescent="0.2">
      <c r="F7" s="24">
        <v>9.9000000000000008E-3</v>
      </c>
      <c r="G7" s="24">
        <v>1.95E-2</v>
      </c>
      <c r="H7" s="24">
        <v>3.8699999999999998E-2</v>
      </c>
      <c r="I7" s="24">
        <v>7.7600000000000002E-2</v>
      </c>
      <c r="J7" s="25">
        <v>0.1449</v>
      </c>
      <c r="K7" s="25">
        <v>0.30070000000000002</v>
      </c>
      <c r="L7" s="25">
        <v>0.62649999999999995</v>
      </c>
      <c r="M7" s="25">
        <v>1.2246999999999999</v>
      </c>
      <c r="N7" s="25">
        <v>2.4500999999999999</v>
      </c>
      <c r="O7" s="25">
        <v>4.9968000000000004</v>
      </c>
      <c r="P7" s="26">
        <v>9.4994999999999994</v>
      </c>
      <c r="Q7" s="24">
        <v>19.084</v>
      </c>
      <c r="R7" s="24">
        <v>38.302199999999999</v>
      </c>
      <c r="S7" s="24">
        <v>90.730099999999993</v>
      </c>
      <c r="T7" s="24">
        <v>163.41820000000001</v>
      </c>
      <c r="U7" s="24">
        <v>313.74650000000003</v>
      </c>
      <c r="V7" s="24">
        <v>2124.2132000000001</v>
      </c>
    </row>
    <row r="8" spans="1:22" x14ac:dyDescent="0.2">
      <c r="F8" s="24">
        <v>9.7999999999999997E-3</v>
      </c>
      <c r="G8" s="24">
        <v>1.9599999999999999E-2</v>
      </c>
      <c r="H8" s="24">
        <v>3.8600000000000002E-2</v>
      </c>
      <c r="I8" s="24">
        <v>7.7899999999999997E-2</v>
      </c>
      <c r="J8" s="27">
        <v>0.1489</v>
      </c>
      <c r="K8" s="27">
        <v>0.30080000000000001</v>
      </c>
      <c r="L8" s="27">
        <v>0.62350000000000005</v>
      </c>
      <c r="M8" s="27">
        <v>1.2136</v>
      </c>
      <c r="N8" s="27">
        <v>2.5072999999999999</v>
      </c>
      <c r="O8" s="27">
        <v>4.9954999999999998</v>
      </c>
      <c r="P8" s="28">
        <v>9.6068999999999996</v>
      </c>
      <c r="Q8" s="24">
        <v>19.0337</v>
      </c>
      <c r="R8" s="24">
        <v>38.372599999999998</v>
      </c>
      <c r="S8" s="24">
        <v>110.01609999999999</v>
      </c>
      <c r="T8" s="24">
        <v>154.4332</v>
      </c>
      <c r="U8" s="24">
        <v>306.20460000000003</v>
      </c>
      <c r="V8" s="24">
        <v>2118.4439000000002</v>
      </c>
    </row>
    <row r="9" spans="1:22" x14ac:dyDescent="0.2">
      <c r="F9" s="24">
        <v>9.7999999999999997E-3</v>
      </c>
      <c r="G9" s="24">
        <v>1.9599999999999999E-2</v>
      </c>
      <c r="H9" s="24">
        <v>3.8699999999999998E-2</v>
      </c>
      <c r="I9" s="24">
        <v>7.7600000000000002E-2</v>
      </c>
      <c r="J9" s="25">
        <v>0.14499999999999999</v>
      </c>
      <c r="K9" s="25">
        <v>0.30020000000000002</v>
      </c>
      <c r="L9" s="25">
        <v>0.73540000000000005</v>
      </c>
      <c r="M9" s="25">
        <v>1.2169000000000001</v>
      </c>
      <c r="N9" s="25">
        <v>2.4981</v>
      </c>
      <c r="O9" s="25">
        <v>4.9806999999999997</v>
      </c>
      <c r="P9" s="26">
        <v>9.5449999999999999</v>
      </c>
      <c r="Q9" s="24">
        <v>19.047699999999999</v>
      </c>
      <c r="R9" s="24">
        <v>38.356999999999999</v>
      </c>
      <c r="S9" s="24">
        <v>79.212599999999995</v>
      </c>
      <c r="T9" s="24">
        <v>154.43129999999999</v>
      </c>
      <c r="U9" s="24">
        <v>316.4846</v>
      </c>
      <c r="V9" s="24">
        <v>2100.2283000000002</v>
      </c>
    </row>
    <row r="10" spans="1:22" x14ac:dyDescent="0.2">
      <c r="F10" s="24">
        <v>0.01</v>
      </c>
      <c r="G10" s="24">
        <v>1.95E-2</v>
      </c>
      <c r="H10" s="24">
        <v>3.8699999999999998E-2</v>
      </c>
      <c r="I10" s="24">
        <v>7.8E-2</v>
      </c>
      <c r="J10" s="27">
        <v>0.1447</v>
      </c>
      <c r="K10" s="27">
        <v>0.30059999999999998</v>
      </c>
      <c r="L10" s="27">
        <v>0.63139999999999996</v>
      </c>
      <c r="M10" s="27">
        <v>1.2304999999999999</v>
      </c>
      <c r="N10" s="27">
        <v>2.4971000000000001</v>
      </c>
      <c r="O10" s="27">
        <v>4.9852999999999996</v>
      </c>
      <c r="P10" s="28">
        <v>9.6257999999999999</v>
      </c>
      <c r="Q10" s="24">
        <v>18.990200000000002</v>
      </c>
      <c r="R10" s="24">
        <v>38.635899999999999</v>
      </c>
      <c r="S10" s="24">
        <v>77.5227</v>
      </c>
      <c r="T10" s="24">
        <v>152.6713</v>
      </c>
      <c r="U10" s="24">
        <v>315.35090000000002</v>
      </c>
      <c r="V10" s="24">
        <v>2048.8996999999999</v>
      </c>
    </row>
    <row r="11" spans="1:22" x14ac:dyDescent="0.2">
      <c r="F11" s="24">
        <v>9.9000000000000008E-3</v>
      </c>
      <c r="G11" s="24">
        <v>1.9400000000000001E-2</v>
      </c>
      <c r="H11" s="24">
        <v>3.8800000000000001E-2</v>
      </c>
      <c r="I11" s="24">
        <v>7.8100000000000003E-2</v>
      </c>
      <c r="J11" s="25">
        <v>0.14449999999999999</v>
      </c>
      <c r="K11" s="25">
        <v>0.29599999999999999</v>
      </c>
      <c r="L11" s="25">
        <v>0.60619999999999996</v>
      </c>
      <c r="M11" s="25">
        <v>1.2067000000000001</v>
      </c>
      <c r="N11" s="25">
        <v>2.4952000000000001</v>
      </c>
      <c r="O11" s="25">
        <v>4.9946999999999999</v>
      </c>
      <c r="P11" s="26">
        <v>9.5451999999999995</v>
      </c>
      <c r="Q11" s="24">
        <v>19.025500000000001</v>
      </c>
      <c r="R11" s="24">
        <v>38.445599999999999</v>
      </c>
      <c r="S11" s="24">
        <v>76.605699999999999</v>
      </c>
      <c r="T11" s="24">
        <v>153.3322</v>
      </c>
      <c r="U11" s="24">
        <v>331.9248</v>
      </c>
      <c r="V11" s="24">
        <v>2100.9499000000001</v>
      </c>
    </row>
    <row r="12" spans="1:22" x14ac:dyDescent="0.2">
      <c r="F12" s="24">
        <v>9.7999999999999997E-3</v>
      </c>
      <c r="G12" s="24">
        <v>1.9699999999999999E-2</v>
      </c>
      <c r="H12" s="24">
        <v>3.8600000000000002E-2</v>
      </c>
      <c r="I12" s="24">
        <v>7.8E-2</v>
      </c>
      <c r="J12" s="27">
        <v>0.1447</v>
      </c>
      <c r="K12" s="27">
        <v>0.29920000000000002</v>
      </c>
      <c r="L12" s="27">
        <v>0.62070000000000003</v>
      </c>
      <c r="M12" s="27">
        <v>1.216</v>
      </c>
      <c r="N12" s="27">
        <v>2.4935</v>
      </c>
      <c r="O12" s="27">
        <v>5.0014000000000003</v>
      </c>
      <c r="P12" s="28">
        <v>9.5756999999999994</v>
      </c>
      <c r="Q12" s="24">
        <v>19.049099999999999</v>
      </c>
      <c r="R12" s="24">
        <v>38.314500000000002</v>
      </c>
      <c r="S12" s="24">
        <v>76.596199999999996</v>
      </c>
      <c r="T12" s="24">
        <v>154.4101</v>
      </c>
      <c r="U12" s="24">
        <v>332.84649999999999</v>
      </c>
      <c r="V12" s="24">
        <v>2085.9385000000002</v>
      </c>
    </row>
    <row r="13" spans="1:22" x14ac:dyDescent="0.2">
      <c r="F13" s="24">
        <v>0.01</v>
      </c>
      <c r="G13" s="24">
        <v>1.9699999999999999E-2</v>
      </c>
      <c r="H13" s="24">
        <v>3.8699999999999998E-2</v>
      </c>
      <c r="I13" s="24">
        <v>7.8E-2</v>
      </c>
      <c r="J13" s="25">
        <v>0.1628</v>
      </c>
      <c r="K13" s="25">
        <v>0.30030000000000001</v>
      </c>
      <c r="L13" s="25">
        <v>0.60399999999999998</v>
      </c>
      <c r="M13" s="25">
        <v>1.2176</v>
      </c>
      <c r="N13" s="25">
        <v>2.4927999999999999</v>
      </c>
      <c r="O13" s="25">
        <v>5.0007000000000001</v>
      </c>
      <c r="P13" s="26">
        <v>9.6133000000000006</v>
      </c>
      <c r="Q13" s="24">
        <v>19.084399999999999</v>
      </c>
      <c r="R13" s="24">
        <v>38.366</v>
      </c>
      <c r="S13" s="24">
        <v>76.5428</v>
      </c>
      <c r="T13" s="24">
        <v>162.7182</v>
      </c>
      <c r="U13" s="24">
        <v>312.77659999999997</v>
      </c>
      <c r="V13" s="24">
        <v>2156.0014999999999</v>
      </c>
    </row>
    <row r="14" spans="1:22" x14ac:dyDescent="0.2">
      <c r="F14" s="24">
        <v>0.01</v>
      </c>
      <c r="G14" s="24">
        <v>1.9599999999999999E-2</v>
      </c>
      <c r="H14" s="24">
        <v>3.8800000000000001E-2</v>
      </c>
      <c r="I14" s="24">
        <v>7.7700000000000005E-2</v>
      </c>
      <c r="J14" s="29">
        <v>0.14990000000000001</v>
      </c>
      <c r="K14" s="29">
        <v>0.3004</v>
      </c>
      <c r="L14" s="29">
        <v>0.60299999999999998</v>
      </c>
      <c r="M14" s="29">
        <v>1.2181999999999999</v>
      </c>
      <c r="N14" s="29">
        <v>2.4942000000000002</v>
      </c>
      <c r="O14" s="29">
        <v>5.0114000000000001</v>
      </c>
      <c r="P14" s="30">
        <v>9.5784000000000002</v>
      </c>
      <c r="Q14" s="24">
        <v>19.290600000000001</v>
      </c>
      <c r="R14" s="24">
        <v>38.108699999999999</v>
      </c>
      <c r="S14" s="24">
        <v>76.896000000000001</v>
      </c>
      <c r="T14" s="24">
        <v>152.70750000000001</v>
      </c>
      <c r="U14" s="24">
        <v>306.00279999999998</v>
      </c>
      <c r="V14" s="24">
        <v>2054.8186000000001</v>
      </c>
    </row>
    <row r="15" spans="1:22" x14ac:dyDescent="0.2">
      <c r="F15" s="24">
        <v>9.9000000000000008E-3</v>
      </c>
      <c r="G15" s="24">
        <v>1.95E-2</v>
      </c>
      <c r="H15" s="24">
        <v>3.8600000000000002E-2</v>
      </c>
      <c r="I15" s="24">
        <v>7.7600000000000002E-2</v>
      </c>
      <c r="J15" s="24">
        <v>0.14530000000000001</v>
      </c>
      <c r="K15" s="24">
        <v>0.30320000000000003</v>
      </c>
      <c r="L15" s="24">
        <v>0.60219999999999996</v>
      </c>
      <c r="M15" s="24">
        <v>1.2211000000000001</v>
      </c>
      <c r="N15" s="24">
        <v>2.4893999999999998</v>
      </c>
      <c r="O15" s="24">
        <v>4.9379</v>
      </c>
      <c r="P15" s="24">
        <v>9.6077999999999992</v>
      </c>
      <c r="Q15" s="24">
        <v>19.078199999999999</v>
      </c>
      <c r="R15" s="24">
        <v>42.2971</v>
      </c>
      <c r="S15" s="24">
        <v>76.781700000000001</v>
      </c>
      <c r="T15" s="24">
        <v>155.78059999999999</v>
      </c>
      <c r="U15" s="24">
        <v>336.238</v>
      </c>
      <c r="V15" s="24">
        <v>2265.5171</v>
      </c>
    </row>
    <row r="16" spans="1:22" x14ac:dyDescent="0.2">
      <c r="F16" s="24">
        <v>9.7999999999999997E-3</v>
      </c>
      <c r="G16" s="24">
        <v>1.95E-2</v>
      </c>
      <c r="H16" s="24">
        <v>3.8899999999999997E-2</v>
      </c>
      <c r="I16" s="24">
        <v>7.8100000000000003E-2</v>
      </c>
      <c r="J16" s="24">
        <v>0.14510000000000001</v>
      </c>
      <c r="K16" s="24">
        <v>0.30049999999999999</v>
      </c>
      <c r="L16" s="24">
        <v>0.60399999999999998</v>
      </c>
      <c r="M16" s="24">
        <v>1.2124999999999999</v>
      </c>
      <c r="N16" s="24">
        <v>2.496</v>
      </c>
      <c r="O16" s="24">
        <v>4.8780000000000001</v>
      </c>
      <c r="P16" s="24">
        <v>9.5764999999999993</v>
      </c>
      <c r="Q16" s="24">
        <v>19.167300000000001</v>
      </c>
      <c r="R16" s="24">
        <v>40.730499999999999</v>
      </c>
      <c r="S16" s="24">
        <v>76.358500000000006</v>
      </c>
      <c r="T16" s="24">
        <v>154.71899999999999</v>
      </c>
      <c r="U16" s="24">
        <v>529.23119999999994</v>
      </c>
      <c r="V16" s="24">
        <v>2122.0396999999998</v>
      </c>
    </row>
    <row r="17" spans="6:22" x14ac:dyDescent="0.2">
      <c r="F17" s="24">
        <v>9.9000000000000008E-3</v>
      </c>
      <c r="G17" s="24">
        <v>1.9699999999999999E-2</v>
      </c>
      <c r="H17" s="24">
        <v>3.8699999999999998E-2</v>
      </c>
      <c r="I17" s="24">
        <v>7.7899999999999997E-2</v>
      </c>
      <c r="J17" s="24">
        <v>0.14499999999999999</v>
      </c>
      <c r="K17" s="24">
        <v>0.3009</v>
      </c>
      <c r="L17" s="24">
        <v>0.60399999999999998</v>
      </c>
      <c r="M17" s="24">
        <v>1.2243999999999999</v>
      </c>
      <c r="N17" s="24">
        <v>2.4931999999999999</v>
      </c>
      <c r="O17" s="24">
        <v>4.9858000000000002</v>
      </c>
      <c r="P17" s="24">
        <v>9.5932999999999993</v>
      </c>
      <c r="Q17" s="24">
        <v>19.154299999999999</v>
      </c>
      <c r="R17" s="24">
        <v>38.5946</v>
      </c>
      <c r="S17" s="24">
        <v>79.112499999999997</v>
      </c>
      <c r="T17" s="24">
        <v>229.91200000000001</v>
      </c>
      <c r="U17" s="24">
        <v>424.1943</v>
      </c>
      <c r="V17" s="24">
        <v>2055.6686</v>
      </c>
    </row>
    <row r="18" spans="6:22" x14ac:dyDescent="0.2">
      <c r="F18" s="24">
        <v>9.7999999999999997E-3</v>
      </c>
      <c r="G18" s="24">
        <v>1.95E-2</v>
      </c>
      <c r="H18" s="24">
        <v>3.8699999999999998E-2</v>
      </c>
      <c r="I18" s="24">
        <v>7.8E-2</v>
      </c>
      <c r="J18" s="24">
        <v>0.14460000000000001</v>
      </c>
      <c r="K18" s="24">
        <v>0.33300000000000002</v>
      </c>
      <c r="L18" s="24">
        <v>0.61639999999999995</v>
      </c>
      <c r="M18" s="24">
        <v>1.2089000000000001</v>
      </c>
      <c r="N18" s="24">
        <v>2.5004</v>
      </c>
      <c r="O18" s="24">
        <v>5.0077999999999996</v>
      </c>
      <c r="P18" s="24">
        <v>9.6350999999999996</v>
      </c>
      <c r="Q18" s="24">
        <v>19.2117</v>
      </c>
      <c r="R18" s="24">
        <v>38.447800000000001</v>
      </c>
      <c r="S18" s="24">
        <v>77.694299999999998</v>
      </c>
      <c r="T18" s="24">
        <v>186.43799999999999</v>
      </c>
      <c r="U18" s="24">
        <v>426.8655</v>
      </c>
      <c r="V18" s="24">
        <v>2151.1922</v>
      </c>
    </row>
    <row r="19" spans="6:22" x14ac:dyDescent="0.2">
      <c r="F19" s="24">
        <v>0.01</v>
      </c>
      <c r="G19" s="24">
        <v>1.9599999999999999E-2</v>
      </c>
      <c r="H19" s="24">
        <v>3.8800000000000001E-2</v>
      </c>
      <c r="I19" s="24">
        <v>7.7700000000000005E-2</v>
      </c>
      <c r="J19" s="24">
        <v>0.14430000000000001</v>
      </c>
      <c r="K19" s="24">
        <v>0.31290000000000001</v>
      </c>
      <c r="L19" s="24">
        <v>0.60409999999999997</v>
      </c>
      <c r="M19" s="24">
        <v>1.292</v>
      </c>
      <c r="N19" s="24">
        <v>2.6030000000000002</v>
      </c>
      <c r="O19" s="24">
        <v>5.0064000000000002</v>
      </c>
      <c r="P19" s="24">
        <v>9.5855999999999995</v>
      </c>
      <c r="Q19" s="24">
        <v>19.675999999999998</v>
      </c>
      <c r="R19" s="24">
        <v>39.216200000000001</v>
      </c>
      <c r="S19" s="24">
        <v>77.390100000000004</v>
      </c>
      <c r="T19" s="24">
        <v>155.07429999999999</v>
      </c>
      <c r="U19" s="24">
        <v>325.58969999999999</v>
      </c>
      <c r="V19" s="24">
        <v>2173.6282000000001</v>
      </c>
    </row>
    <row r="20" spans="6:22" x14ac:dyDescent="0.2">
      <c r="F20" s="24">
        <v>9.9000000000000008E-3</v>
      </c>
      <c r="G20" s="24">
        <v>1.9699999999999999E-2</v>
      </c>
      <c r="H20" s="24">
        <v>3.8800000000000001E-2</v>
      </c>
      <c r="I20" s="24">
        <v>7.7700000000000005E-2</v>
      </c>
      <c r="J20" s="24">
        <v>0.14410000000000001</v>
      </c>
      <c r="K20" s="24">
        <v>0.30909999999999999</v>
      </c>
      <c r="L20" s="24">
        <v>0.60170000000000001</v>
      </c>
      <c r="M20" s="24">
        <v>1.2243999999999999</v>
      </c>
      <c r="N20" s="24">
        <v>2.5867</v>
      </c>
      <c r="O20" s="24">
        <v>4.9942000000000002</v>
      </c>
      <c r="P20" s="24">
        <v>9.6334</v>
      </c>
      <c r="Q20" s="24">
        <v>19.1463</v>
      </c>
      <c r="R20" s="24">
        <v>39.246200000000002</v>
      </c>
      <c r="S20" s="24">
        <v>76.823400000000007</v>
      </c>
      <c r="T20" s="24">
        <v>152.82579999999999</v>
      </c>
      <c r="U20" s="24">
        <v>305.27190000000002</v>
      </c>
      <c r="V20" s="24">
        <v>2153.9376999999999</v>
      </c>
    </row>
    <row r="21" spans="6:22" x14ac:dyDescent="0.2">
      <c r="F21" s="24">
        <v>9.9000000000000008E-3</v>
      </c>
      <c r="G21" s="24">
        <v>1.9699999999999999E-2</v>
      </c>
      <c r="H21" s="24">
        <v>3.8699999999999998E-2</v>
      </c>
      <c r="I21" s="24">
        <v>7.7299999999999994E-2</v>
      </c>
      <c r="J21" s="24">
        <v>0.14480000000000001</v>
      </c>
      <c r="K21" s="24">
        <v>0.29849999999999999</v>
      </c>
      <c r="L21" s="24">
        <v>0.60519999999999996</v>
      </c>
      <c r="M21" s="24">
        <v>1.2383</v>
      </c>
      <c r="N21" s="24">
        <v>2.5036999999999998</v>
      </c>
      <c r="O21" s="24">
        <v>4.9888000000000003</v>
      </c>
      <c r="P21" s="24">
        <v>9.5734999999999992</v>
      </c>
      <c r="Q21" s="24">
        <v>19.221900000000002</v>
      </c>
      <c r="R21" s="24">
        <v>38.535600000000002</v>
      </c>
      <c r="S21" s="24">
        <v>79.798100000000005</v>
      </c>
      <c r="T21" s="24">
        <v>152.7045</v>
      </c>
      <c r="U21" s="24">
        <v>312.13490000000002</v>
      </c>
      <c r="V21" s="24">
        <v>2156.3119999999999</v>
      </c>
    </row>
    <row r="22" spans="6:22" x14ac:dyDescent="0.2">
      <c r="F22" s="24">
        <v>0.01</v>
      </c>
      <c r="G22" s="24">
        <v>1.95E-2</v>
      </c>
      <c r="H22" s="24">
        <v>3.8600000000000002E-2</v>
      </c>
      <c r="I22" s="24">
        <v>7.7600000000000002E-2</v>
      </c>
      <c r="J22" s="24">
        <v>0.1444</v>
      </c>
      <c r="K22" s="24">
        <v>0.30020000000000002</v>
      </c>
      <c r="L22" s="24">
        <v>0.60650000000000004</v>
      </c>
      <c r="M22" s="24">
        <v>1.2210000000000001</v>
      </c>
      <c r="N22" s="24">
        <v>2.5306999999999999</v>
      </c>
      <c r="O22" s="24">
        <v>4.9939999999999998</v>
      </c>
      <c r="P22" s="24">
        <v>9.5912000000000006</v>
      </c>
      <c r="Q22" s="24">
        <v>19.3858</v>
      </c>
      <c r="R22" s="24">
        <v>38.375799999999998</v>
      </c>
      <c r="S22" s="24">
        <v>78.702500000000001</v>
      </c>
      <c r="T22" s="24">
        <v>156.22790000000001</v>
      </c>
      <c r="U22" s="24">
        <v>306.8109</v>
      </c>
      <c r="V22" s="24">
        <v>2371.5686999999998</v>
      </c>
    </row>
    <row r="23" spans="6:22" x14ac:dyDescent="0.2">
      <c r="F23" s="24">
        <v>9.7999999999999997E-3</v>
      </c>
      <c r="G23" s="24">
        <v>1.9699999999999999E-2</v>
      </c>
      <c r="H23" s="24">
        <v>3.8600000000000002E-2</v>
      </c>
      <c r="I23" s="24">
        <v>7.7600000000000002E-2</v>
      </c>
      <c r="J23" s="24">
        <v>0.14430000000000001</v>
      </c>
      <c r="K23" s="24">
        <v>0.30049999999999999</v>
      </c>
      <c r="L23" s="24">
        <v>0.60399999999999998</v>
      </c>
      <c r="M23" s="24">
        <v>1.2146999999999999</v>
      </c>
      <c r="N23" s="24">
        <v>3.1892999999999998</v>
      </c>
      <c r="O23" s="24">
        <v>4.8860999999999999</v>
      </c>
      <c r="P23" s="24">
        <v>9.5784000000000002</v>
      </c>
      <c r="Q23" s="24">
        <v>19.436499999999999</v>
      </c>
      <c r="R23" s="24">
        <v>38.529600000000002</v>
      </c>
      <c r="S23" s="24">
        <v>76.896699999999996</v>
      </c>
      <c r="T23" s="24">
        <v>154.2336</v>
      </c>
      <c r="U23" s="24">
        <v>309.8956</v>
      </c>
      <c r="V23" s="24">
        <v>2127.7109</v>
      </c>
    </row>
    <row r="24" spans="6:22" x14ac:dyDescent="0.2">
      <c r="F24" s="24">
        <v>0.01</v>
      </c>
      <c r="G24" s="24">
        <v>1.9699999999999999E-2</v>
      </c>
      <c r="H24" s="24">
        <v>3.8600000000000002E-2</v>
      </c>
      <c r="I24" s="24">
        <v>7.7899999999999997E-2</v>
      </c>
      <c r="J24" s="24">
        <v>0.14419999999999999</v>
      </c>
      <c r="K24" s="24">
        <v>0.30020000000000002</v>
      </c>
      <c r="L24" s="24">
        <v>0.60350000000000004</v>
      </c>
      <c r="M24" s="24">
        <v>1.2176</v>
      </c>
      <c r="N24" s="24">
        <v>2.5703</v>
      </c>
      <c r="O24" s="24">
        <v>4.8178999999999998</v>
      </c>
      <c r="P24" s="24">
        <v>9.6301000000000005</v>
      </c>
      <c r="Q24" s="24">
        <v>19.1004</v>
      </c>
      <c r="R24" s="24">
        <v>38.341099999999997</v>
      </c>
      <c r="S24" s="24">
        <v>77.045699999999997</v>
      </c>
      <c r="T24" s="24">
        <v>152.6875</v>
      </c>
      <c r="U24" s="24">
        <v>315.77499999999998</v>
      </c>
      <c r="V24" s="24">
        <v>2012.3708999999999</v>
      </c>
    </row>
    <row r="25" spans="6:22" x14ac:dyDescent="0.2">
      <c r="F25" s="24">
        <v>0.01</v>
      </c>
      <c r="G25" s="24">
        <v>1.95E-2</v>
      </c>
      <c r="H25" s="24">
        <v>3.8800000000000001E-2</v>
      </c>
      <c r="I25" s="24">
        <v>7.7299999999999994E-2</v>
      </c>
      <c r="J25" s="24">
        <v>0.1444</v>
      </c>
      <c r="K25" s="24">
        <v>0.30049999999999999</v>
      </c>
      <c r="L25" s="24">
        <v>0.60350000000000004</v>
      </c>
      <c r="M25" s="24">
        <v>1.2218</v>
      </c>
      <c r="N25" s="24">
        <v>2.4853000000000001</v>
      </c>
      <c r="O25" s="24">
        <v>4.8159999999999998</v>
      </c>
      <c r="P25" s="24">
        <v>9.6441999999999997</v>
      </c>
      <c r="Q25" s="24">
        <v>18.9925</v>
      </c>
      <c r="R25" s="24">
        <v>38.242800000000003</v>
      </c>
      <c r="S25" s="24">
        <v>78.478800000000007</v>
      </c>
      <c r="T25" s="24">
        <v>154.7637</v>
      </c>
      <c r="U25" s="24">
        <v>304.84100000000001</v>
      </c>
      <c r="V25" s="24">
        <v>2129.2235000000001</v>
      </c>
    </row>
    <row r="26" spans="6:22" x14ac:dyDescent="0.2">
      <c r="F26" s="24">
        <v>9.9000000000000008E-3</v>
      </c>
      <c r="G26" s="24">
        <v>1.9699999999999999E-2</v>
      </c>
      <c r="H26" s="24">
        <v>3.8800000000000001E-2</v>
      </c>
      <c r="I26" s="24">
        <v>7.7600000000000002E-2</v>
      </c>
      <c r="J26" s="24">
        <v>0.14460000000000001</v>
      </c>
      <c r="K26" s="24">
        <v>0.30170000000000002</v>
      </c>
      <c r="L26" s="24">
        <v>0.60699999999999998</v>
      </c>
      <c r="M26" s="24">
        <v>1.2275</v>
      </c>
      <c r="N26" s="24">
        <v>2.4925000000000002</v>
      </c>
      <c r="O26" s="24">
        <v>4.8159999999999998</v>
      </c>
      <c r="P26" s="24">
        <v>9.5497999999999994</v>
      </c>
      <c r="Q26" s="24">
        <v>19.0306</v>
      </c>
      <c r="R26" s="24">
        <v>38.581800000000001</v>
      </c>
      <c r="S26" s="24">
        <v>76.756299999999996</v>
      </c>
      <c r="T26" s="24">
        <v>158.1859</v>
      </c>
      <c r="U26" s="24">
        <v>305.70699999999999</v>
      </c>
      <c r="V26" s="24">
        <v>2209.8256999999999</v>
      </c>
    </row>
    <row r="27" spans="6:22" x14ac:dyDescent="0.2">
      <c r="F27" s="24">
        <v>9.9000000000000008E-3</v>
      </c>
      <c r="G27" s="24">
        <v>1.9599999999999999E-2</v>
      </c>
      <c r="H27" s="24">
        <v>3.8600000000000002E-2</v>
      </c>
      <c r="I27" s="24">
        <v>7.7600000000000002E-2</v>
      </c>
      <c r="J27" s="24">
        <v>0.14449999999999999</v>
      </c>
      <c r="K27" s="24">
        <v>0.3004</v>
      </c>
      <c r="L27" s="24">
        <v>0.62119999999999997</v>
      </c>
      <c r="M27" s="24">
        <v>1.2185999999999999</v>
      </c>
      <c r="N27" s="24">
        <v>2.4969000000000001</v>
      </c>
      <c r="O27" s="24">
        <v>4.8409000000000004</v>
      </c>
      <c r="P27" s="24">
        <v>9.5744000000000007</v>
      </c>
      <c r="Q27" s="24">
        <v>19.026599999999998</v>
      </c>
      <c r="R27" s="24">
        <v>38.3536</v>
      </c>
      <c r="S27" s="24">
        <v>76.354600000000005</v>
      </c>
      <c r="T27" s="24">
        <v>175.18899999999999</v>
      </c>
      <c r="U27" s="24">
        <v>305.19080000000002</v>
      </c>
      <c r="V27" s="24">
        <v>2207.9589999999998</v>
      </c>
    </row>
    <row r="28" spans="6:22" x14ac:dyDescent="0.2">
      <c r="F28" s="24">
        <v>0.01</v>
      </c>
      <c r="G28" s="24">
        <v>1.9599999999999999E-2</v>
      </c>
      <c r="H28" s="24">
        <v>3.8699999999999998E-2</v>
      </c>
      <c r="I28" s="24">
        <v>7.7600000000000002E-2</v>
      </c>
      <c r="J28" s="24">
        <v>0.14410000000000001</v>
      </c>
      <c r="K28" s="24">
        <v>0.30009999999999998</v>
      </c>
      <c r="L28" s="24">
        <v>0.60519999999999996</v>
      </c>
      <c r="M28" s="24">
        <v>1.2192000000000001</v>
      </c>
      <c r="N28" s="24">
        <v>2.5116000000000001</v>
      </c>
      <c r="O28" s="24">
        <v>4.8178000000000001</v>
      </c>
      <c r="P28" s="24">
        <v>9.6120000000000001</v>
      </c>
      <c r="Q28" s="24">
        <v>19.036899999999999</v>
      </c>
      <c r="R28" s="24">
        <v>38.241900000000001</v>
      </c>
      <c r="S28" s="24">
        <v>76.411299999999997</v>
      </c>
      <c r="T28" s="24">
        <v>154.1909</v>
      </c>
      <c r="U28" s="24">
        <v>305.31709999999998</v>
      </c>
      <c r="V28" s="24">
        <v>2120.0538999999999</v>
      </c>
    </row>
    <row r="29" spans="6:22" x14ac:dyDescent="0.2">
      <c r="F29" s="24">
        <v>1.0200000000000001E-2</v>
      </c>
      <c r="G29" s="24">
        <v>1.95E-2</v>
      </c>
      <c r="H29" s="24">
        <v>3.8699999999999998E-2</v>
      </c>
      <c r="I29" s="24">
        <v>7.7700000000000005E-2</v>
      </c>
      <c r="J29" s="24">
        <v>0.14449999999999999</v>
      </c>
      <c r="K29" s="24">
        <v>0.3</v>
      </c>
      <c r="L29" s="24">
        <v>0.60650000000000004</v>
      </c>
      <c r="M29" s="24">
        <v>1.2210000000000001</v>
      </c>
      <c r="N29" s="24">
        <v>2.5461999999999998</v>
      </c>
      <c r="O29" s="24">
        <v>4.8164999999999996</v>
      </c>
      <c r="P29" s="24">
        <v>9.5234000000000005</v>
      </c>
      <c r="Q29" s="24">
        <v>19.017099999999999</v>
      </c>
      <c r="R29" s="24">
        <v>38.485999999999997</v>
      </c>
      <c r="S29" s="24">
        <v>76.162499999999994</v>
      </c>
      <c r="T29" s="24">
        <v>156.76650000000001</v>
      </c>
      <c r="U29" s="24">
        <v>305.16489999999999</v>
      </c>
      <c r="V29" s="24">
        <v>2387.9702000000002</v>
      </c>
    </row>
    <row r="30" spans="6:22" x14ac:dyDescent="0.2">
      <c r="F30" s="24">
        <v>9.5999999999999992E-3</v>
      </c>
      <c r="G30" s="24">
        <v>1.95E-2</v>
      </c>
      <c r="H30" s="24">
        <v>3.8800000000000001E-2</v>
      </c>
      <c r="I30" s="24">
        <v>7.7700000000000005E-2</v>
      </c>
      <c r="J30" s="24">
        <v>0.14449999999999999</v>
      </c>
      <c r="K30" s="24">
        <v>0.3</v>
      </c>
      <c r="L30" s="24">
        <v>0.60429999999999995</v>
      </c>
      <c r="M30" s="24">
        <v>1.2090000000000001</v>
      </c>
      <c r="N30" s="24">
        <v>2.5188000000000001</v>
      </c>
      <c r="O30" s="24">
        <v>4.8173000000000004</v>
      </c>
      <c r="P30" s="24">
        <v>9.5459999999999994</v>
      </c>
      <c r="Q30" s="24">
        <v>19.0304</v>
      </c>
      <c r="R30" s="24">
        <v>38.647500000000001</v>
      </c>
      <c r="S30" s="24">
        <v>76.172399999999996</v>
      </c>
      <c r="T30" s="24">
        <v>152.19569999999999</v>
      </c>
      <c r="U30" s="24">
        <v>305.10820000000001</v>
      </c>
      <c r="V30" s="24">
        <v>2208.0142999999998</v>
      </c>
    </row>
    <row r="31" spans="6:22" x14ac:dyDescent="0.2">
      <c r="F31" s="24">
        <v>9.4999999999999998E-3</v>
      </c>
      <c r="G31" s="24">
        <v>1.95E-2</v>
      </c>
      <c r="H31" s="24">
        <v>3.8699999999999998E-2</v>
      </c>
      <c r="I31" s="24">
        <v>7.7499999999999999E-2</v>
      </c>
      <c r="J31" s="24">
        <v>0.14430000000000001</v>
      </c>
      <c r="K31" s="24">
        <v>0.3</v>
      </c>
      <c r="L31" s="24">
        <v>0.60270000000000001</v>
      </c>
      <c r="M31" s="24">
        <v>1.2195</v>
      </c>
      <c r="N31" s="24">
        <v>2.4906999999999999</v>
      </c>
      <c r="O31" s="24">
        <v>4.9164000000000003</v>
      </c>
      <c r="P31" s="24">
        <v>9.6311</v>
      </c>
      <c r="Q31" s="24">
        <v>19.002099999999999</v>
      </c>
      <c r="R31" s="24">
        <v>38.432899999999997</v>
      </c>
      <c r="S31" s="24">
        <v>76.2</v>
      </c>
      <c r="T31" s="24">
        <v>152.8997</v>
      </c>
      <c r="U31" s="24">
        <v>305.49680000000001</v>
      </c>
      <c r="V31" s="24">
        <v>2059.9339</v>
      </c>
    </row>
    <row r="32" spans="6:22" x14ac:dyDescent="0.2">
      <c r="F32" s="24">
        <v>9.4999999999999998E-3</v>
      </c>
      <c r="G32" s="24">
        <v>1.95E-2</v>
      </c>
      <c r="H32" s="24">
        <v>3.8899999999999997E-2</v>
      </c>
      <c r="I32" s="24">
        <v>7.7799999999999994E-2</v>
      </c>
      <c r="J32" s="24">
        <v>0.14449999999999999</v>
      </c>
      <c r="K32" s="24">
        <v>0.29599999999999999</v>
      </c>
      <c r="L32" s="24">
        <v>0.60719999999999996</v>
      </c>
      <c r="M32" s="24">
        <v>1.3663000000000001</v>
      </c>
      <c r="N32" s="24">
        <v>2.5230000000000001</v>
      </c>
      <c r="O32" s="24">
        <v>4.8262999999999998</v>
      </c>
      <c r="P32" s="24">
        <v>9.5294000000000008</v>
      </c>
      <c r="Q32" s="24">
        <v>18.995899999999999</v>
      </c>
      <c r="R32" s="24">
        <v>38.320799999999998</v>
      </c>
      <c r="S32" s="24">
        <v>76.521799999999999</v>
      </c>
      <c r="T32" s="24">
        <v>153.35</v>
      </c>
      <c r="U32" s="24">
        <v>313.74669999999998</v>
      </c>
      <c r="V32" s="24">
        <v>2084.7719000000002</v>
      </c>
    </row>
    <row r="33" spans="6:22" x14ac:dyDescent="0.2">
      <c r="F33" s="24">
        <v>9.4999999999999998E-3</v>
      </c>
      <c r="G33" s="24">
        <v>1.9599999999999999E-2</v>
      </c>
      <c r="H33" s="24">
        <v>3.8800000000000001E-2</v>
      </c>
      <c r="I33" s="24">
        <v>7.7700000000000005E-2</v>
      </c>
      <c r="J33" s="24">
        <v>0.14599999999999999</v>
      </c>
      <c r="K33" s="24">
        <v>0.30309999999999998</v>
      </c>
      <c r="L33" s="24">
        <v>0.60260000000000002</v>
      </c>
      <c r="M33" s="24">
        <v>1.2967</v>
      </c>
      <c r="N33" s="24">
        <v>2.512</v>
      </c>
      <c r="O33" s="24">
        <v>4.8201000000000001</v>
      </c>
      <c r="P33" s="24">
        <v>9.5344999999999995</v>
      </c>
      <c r="Q33" s="24">
        <v>19.080500000000001</v>
      </c>
      <c r="R33" s="24">
        <v>38.457700000000003</v>
      </c>
      <c r="S33" s="24">
        <v>78.187600000000003</v>
      </c>
      <c r="T33" s="24">
        <v>152.80869999999999</v>
      </c>
      <c r="U33" s="24">
        <v>305.26749999999998</v>
      </c>
      <c r="V33" s="24">
        <v>2271.5997000000002</v>
      </c>
    </row>
    <row r="34" spans="6:22" x14ac:dyDescent="0.2">
      <c r="F34" s="24">
        <v>9.4999999999999998E-3</v>
      </c>
      <c r="G34" s="24">
        <v>1.9699999999999999E-2</v>
      </c>
      <c r="H34" s="24">
        <v>4.1200000000000001E-2</v>
      </c>
      <c r="I34" s="24">
        <v>7.7700000000000005E-2</v>
      </c>
      <c r="J34" s="24">
        <v>0.1452</v>
      </c>
      <c r="K34" s="24">
        <v>0.30940000000000001</v>
      </c>
      <c r="L34" s="24">
        <v>0.60270000000000001</v>
      </c>
      <c r="M34" s="24">
        <v>1.2098</v>
      </c>
      <c r="N34" s="24">
        <v>2.4925000000000002</v>
      </c>
      <c r="O34" s="24">
        <v>4.8232999999999997</v>
      </c>
      <c r="P34" s="24">
        <v>9.5810999999999993</v>
      </c>
      <c r="Q34" s="24">
        <v>19.070699999999999</v>
      </c>
      <c r="R34" s="24">
        <v>38.462499999999999</v>
      </c>
      <c r="S34" s="24">
        <v>76.389600000000002</v>
      </c>
      <c r="T34" s="24">
        <v>152.83529999999999</v>
      </c>
      <c r="U34" s="24">
        <v>305.65679999999998</v>
      </c>
      <c r="V34" s="24">
        <v>2111.6298999999999</v>
      </c>
    </row>
    <row r="35" spans="6:22" x14ac:dyDescent="0.2">
      <c r="F35" s="24">
        <v>9.4999999999999998E-3</v>
      </c>
      <c r="G35" s="24">
        <v>1.95E-2</v>
      </c>
      <c r="H35" s="24">
        <v>3.8899999999999997E-2</v>
      </c>
      <c r="I35" s="24">
        <v>7.7399999999999997E-2</v>
      </c>
      <c r="J35" s="24">
        <v>0.14530000000000001</v>
      </c>
      <c r="K35" s="24">
        <v>0.30009999999999998</v>
      </c>
      <c r="L35" s="24">
        <v>0.60229999999999995</v>
      </c>
      <c r="M35" s="24">
        <v>1.2177</v>
      </c>
      <c r="N35" s="24">
        <v>2.4969000000000001</v>
      </c>
      <c r="O35" s="24">
        <v>4.8186</v>
      </c>
      <c r="P35" s="24">
        <v>9.5990000000000002</v>
      </c>
      <c r="Q35" s="24">
        <v>19.172599999999999</v>
      </c>
      <c r="R35" s="24">
        <v>38.265300000000003</v>
      </c>
      <c r="S35" s="24">
        <v>76.253</v>
      </c>
      <c r="T35" s="24">
        <v>176.67660000000001</v>
      </c>
      <c r="U35" s="24">
        <v>304.9667</v>
      </c>
      <c r="V35" s="24">
        <v>2257.0308</v>
      </c>
    </row>
    <row r="36" spans="6:22" x14ac:dyDescent="0.2">
      <c r="F36" s="24">
        <v>9.4999999999999998E-3</v>
      </c>
      <c r="G36" s="24">
        <v>1.9699999999999999E-2</v>
      </c>
      <c r="H36" s="24">
        <v>3.9E-2</v>
      </c>
      <c r="I36" s="24">
        <v>7.7200000000000005E-2</v>
      </c>
      <c r="J36" s="24">
        <v>0.14510000000000001</v>
      </c>
      <c r="K36" s="24">
        <v>0.30009999999999998</v>
      </c>
      <c r="L36" s="24">
        <v>0.60329999999999995</v>
      </c>
      <c r="M36" s="24">
        <v>1.2229000000000001</v>
      </c>
      <c r="N36" s="24">
        <v>2.5019999999999998</v>
      </c>
      <c r="O36" s="24">
        <v>4.8159000000000001</v>
      </c>
      <c r="P36" s="24">
        <v>9.6395</v>
      </c>
      <c r="Q36" s="24">
        <v>19.107700000000001</v>
      </c>
      <c r="R36" s="24">
        <v>38.339599999999997</v>
      </c>
      <c r="S36" s="24">
        <v>76.346299999999999</v>
      </c>
      <c r="T36" s="24">
        <v>173.52090000000001</v>
      </c>
      <c r="U36" s="24">
        <v>305.48050000000001</v>
      </c>
      <c r="V36" s="24">
        <v>2104.7404999999999</v>
      </c>
    </row>
    <row r="37" spans="6:22" x14ac:dyDescent="0.2">
      <c r="F37" s="24">
        <v>9.4999999999999998E-3</v>
      </c>
      <c r="G37" s="24">
        <v>1.95E-2</v>
      </c>
      <c r="H37" s="24">
        <v>3.8699999999999998E-2</v>
      </c>
      <c r="I37" s="24">
        <v>7.7600000000000002E-2</v>
      </c>
      <c r="J37" s="24">
        <v>0.14510000000000001</v>
      </c>
      <c r="K37" s="24">
        <v>0.30020000000000002</v>
      </c>
      <c r="L37" s="24">
        <v>0.60370000000000001</v>
      </c>
      <c r="M37" s="24">
        <v>1.2083999999999999</v>
      </c>
      <c r="N37" s="24">
        <v>2.6305000000000001</v>
      </c>
      <c r="O37" s="24">
        <v>4.8737000000000004</v>
      </c>
      <c r="P37" s="24">
        <v>9.5724999999999998</v>
      </c>
      <c r="Q37" s="24">
        <v>19.116900000000001</v>
      </c>
      <c r="R37" s="24">
        <v>38.384599999999999</v>
      </c>
      <c r="S37" s="24">
        <v>76.403899999999993</v>
      </c>
      <c r="T37" s="24">
        <v>154.66990000000001</v>
      </c>
      <c r="U37" s="24">
        <v>305.06349999999998</v>
      </c>
      <c r="V37" s="24">
        <v>2101.4533999999999</v>
      </c>
    </row>
    <row r="38" spans="6:22" x14ac:dyDescent="0.2">
      <c r="F38" s="24">
        <v>9.4999999999999998E-3</v>
      </c>
      <c r="G38" s="24">
        <v>1.9599999999999999E-2</v>
      </c>
      <c r="H38" s="24">
        <v>3.8699999999999998E-2</v>
      </c>
      <c r="I38" s="24">
        <v>7.7299999999999994E-2</v>
      </c>
      <c r="J38" s="24">
        <v>0.14510000000000001</v>
      </c>
      <c r="K38" s="24">
        <v>0.30059999999999998</v>
      </c>
      <c r="L38" s="24">
        <v>0.6028</v>
      </c>
      <c r="M38" s="24">
        <v>1.2158</v>
      </c>
      <c r="N38" s="24">
        <v>2.8035000000000001</v>
      </c>
      <c r="O38" s="24">
        <v>4.8299000000000003</v>
      </c>
      <c r="P38" s="24">
        <v>9.6066000000000003</v>
      </c>
      <c r="Q38" s="24">
        <v>19.103300000000001</v>
      </c>
      <c r="R38" s="24">
        <v>38.404600000000002</v>
      </c>
      <c r="S38" s="24">
        <v>76.492999999999995</v>
      </c>
      <c r="T38" s="24">
        <v>153.3622</v>
      </c>
      <c r="U38" s="24">
        <v>304.94110000000001</v>
      </c>
      <c r="V38" s="24">
        <v>2197.5452</v>
      </c>
    </row>
    <row r="39" spans="6:22" x14ac:dyDescent="0.2">
      <c r="F39" s="24">
        <v>9.4999999999999998E-3</v>
      </c>
      <c r="G39" s="24">
        <v>1.9599999999999999E-2</v>
      </c>
      <c r="H39" s="24">
        <v>3.8600000000000002E-2</v>
      </c>
      <c r="I39" s="24">
        <v>7.7399999999999997E-2</v>
      </c>
      <c r="J39" s="24">
        <v>0.14499999999999999</v>
      </c>
      <c r="K39" s="24">
        <v>0.30180000000000001</v>
      </c>
      <c r="L39" s="24">
        <v>0.61929999999999996</v>
      </c>
      <c r="M39" s="24">
        <v>1.2887</v>
      </c>
      <c r="N39" s="24">
        <v>2.5522</v>
      </c>
      <c r="O39" s="24">
        <v>4.8471000000000002</v>
      </c>
      <c r="P39" s="24">
        <v>9.4934999999999992</v>
      </c>
      <c r="Q39" s="24">
        <v>19.162199999999999</v>
      </c>
      <c r="R39" s="24">
        <v>38.3292</v>
      </c>
      <c r="S39" s="24">
        <v>76.248800000000003</v>
      </c>
      <c r="T39" s="24">
        <v>152.31</v>
      </c>
      <c r="U39" s="24">
        <v>305.30950000000001</v>
      </c>
      <c r="V39" s="24">
        <v>2054.5268000000001</v>
      </c>
    </row>
    <row r="40" spans="6:22" x14ac:dyDescent="0.2">
      <c r="F40" s="24">
        <v>9.4999999999999998E-3</v>
      </c>
      <c r="G40" s="24">
        <v>1.9699999999999999E-2</v>
      </c>
      <c r="H40" s="24">
        <v>3.8699999999999998E-2</v>
      </c>
      <c r="I40" s="24">
        <v>7.7499999999999999E-2</v>
      </c>
      <c r="J40" s="24">
        <v>0.14530000000000001</v>
      </c>
      <c r="K40" s="24">
        <v>0.30070000000000002</v>
      </c>
      <c r="L40" s="24">
        <v>0.60340000000000005</v>
      </c>
      <c r="M40" s="24">
        <v>1.2060999999999999</v>
      </c>
      <c r="N40" s="24">
        <v>2.5045999999999999</v>
      </c>
      <c r="O40" s="24">
        <v>4.9659000000000004</v>
      </c>
      <c r="P40" s="24">
        <v>9.5274999999999999</v>
      </c>
      <c r="Q40" s="24">
        <v>19.174900000000001</v>
      </c>
      <c r="R40" s="24">
        <v>38.287700000000001</v>
      </c>
      <c r="S40" s="24">
        <v>76.899199999999993</v>
      </c>
      <c r="T40" s="24">
        <v>158.77440000000001</v>
      </c>
      <c r="U40" s="24">
        <v>308.14800000000002</v>
      </c>
      <c r="V40" s="24">
        <v>2055.2478999999998</v>
      </c>
    </row>
    <row r="41" spans="6:22" x14ac:dyDescent="0.2">
      <c r="F41" s="24">
        <v>9.4999999999999998E-3</v>
      </c>
      <c r="G41" s="24">
        <v>1.95E-2</v>
      </c>
      <c r="H41" s="24">
        <v>3.8699999999999998E-2</v>
      </c>
      <c r="I41" s="24">
        <v>7.7499999999999999E-2</v>
      </c>
      <c r="J41" s="24">
        <v>0.1452</v>
      </c>
      <c r="K41" s="24">
        <v>0.30020000000000002</v>
      </c>
      <c r="L41" s="24">
        <v>0.60360000000000003</v>
      </c>
      <c r="M41" s="24">
        <v>1.2145999999999999</v>
      </c>
      <c r="N41" s="24">
        <v>2.4986000000000002</v>
      </c>
      <c r="O41" s="24">
        <v>5.0309999999999997</v>
      </c>
      <c r="P41" s="24">
        <v>9.5631000000000004</v>
      </c>
      <c r="Q41" s="24">
        <v>19.0639</v>
      </c>
      <c r="R41" s="24">
        <v>38.386200000000002</v>
      </c>
      <c r="S41" s="24">
        <v>76.440299999999993</v>
      </c>
      <c r="T41" s="24">
        <v>157.6592</v>
      </c>
      <c r="U41" s="24">
        <v>307.96949999999998</v>
      </c>
      <c r="V41" s="24">
        <v>2126.3114999999998</v>
      </c>
    </row>
    <row r="42" spans="6:22" x14ac:dyDescent="0.2">
      <c r="F42" s="24">
        <v>9.4999999999999998E-3</v>
      </c>
      <c r="G42" s="24">
        <v>1.9699999999999999E-2</v>
      </c>
      <c r="H42" s="24">
        <v>3.85E-2</v>
      </c>
      <c r="I42" s="24">
        <v>7.7700000000000005E-2</v>
      </c>
      <c r="J42" s="24">
        <v>0.14449999999999999</v>
      </c>
      <c r="K42" s="24">
        <v>0.30099999999999999</v>
      </c>
      <c r="L42" s="24">
        <v>0.60709999999999997</v>
      </c>
      <c r="M42" s="24">
        <v>1.2205999999999999</v>
      </c>
      <c r="N42" s="24">
        <v>2.5019999999999998</v>
      </c>
      <c r="O42" s="24">
        <v>4.8276000000000003</v>
      </c>
      <c r="P42" s="24">
        <v>9.6557999999999993</v>
      </c>
      <c r="Q42" s="24">
        <v>19.1462</v>
      </c>
      <c r="R42" s="24">
        <v>38.374400000000001</v>
      </c>
      <c r="S42" s="24">
        <v>76.220100000000002</v>
      </c>
      <c r="T42" s="24">
        <v>175.1891</v>
      </c>
      <c r="U42" s="24">
        <v>305.25119999999998</v>
      </c>
      <c r="V42" s="24">
        <v>2354.2687999999998</v>
      </c>
    </row>
    <row r="43" spans="6:22" x14ac:dyDescent="0.2">
      <c r="F43" s="24">
        <v>9.5999999999999992E-3</v>
      </c>
      <c r="G43" s="24">
        <v>1.9599999999999999E-2</v>
      </c>
      <c r="H43" s="24">
        <v>3.8699999999999998E-2</v>
      </c>
      <c r="I43" s="24">
        <v>7.7499999999999999E-2</v>
      </c>
      <c r="J43" s="24">
        <v>0.14410000000000001</v>
      </c>
      <c r="K43" s="24">
        <v>0.30330000000000001</v>
      </c>
      <c r="L43" s="24">
        <v>0.60340000000000005</v>
      </c>
      <c r="M43" s="24">
        <v>1.2141</v>
      </c>
      <c r="N43" s="24">
        <v>2.5129999999999999</v>
      </c>
      <c r="O43" s="24">
        <v>4.8395000000000001</v>
      </c>
      <c r="P43" s="24">
        <v>9.6679999999999993</v>
      </c>
      <c r="Q43" s="24">
        <v>19.079499999999999</v>
      </c>
      <c r="R43" s="24">
        <v>38.354999999999997</v>
      </c>
      <c r="S43" s="24">
        <v>76.250200000000007</v>
      </c>
      <c r="T43" s="24">
        <v>161.31360000000001</v>
      </c>
      <c r="U43" s="24">
        <v>305.25630000000001</v>
      </c>
      <c r="V43" s="24">
        <v>2062.0585999999998</v>
      </c>
    </row>
    <row r="44" spans="6:22" x14ac:dyDescent="0.2">
      <c r="F44" s="24">
        <v>9.4999999999999998E-3</v>
      </c>
      <c r="G44" s="24">
        <v>1.9599999999999999E-2</v>
      </c>
      <c r="H44" s="24">
        <v>3.8699999999999998E-2</v>
      </c>
      <c r="I44" s="24">
        <v>7.7600000000000002E-2</v>
      </c>
      <c r="J44" s="24">
        <v>0.1444</v>
      </c>
      <c r="K44" s="24">
        <v>0.2994</v>
      </c>
      <c r="L44" s="24">
        <v>0.60740000000000005</v>
      </c>
      <c r="M44" s="24">
        <v>1.2188000000000001</v>
      </c>
      <c r="N44" s="24">
        <v>2.5991</v>
      </c>
      <c r="O44" s="24">
        <v>4.8385999999999996</v>
      </c>
      <c r="P44" s="24">
        <v>9.5284999999999993</v>
      </c>
      <c r="Q44" s="24">
        <v>19.1022</v>
      </c>
      <c r="R44" s="24">
        <v>38.156599999999997</v>
      </c>
      <c r="S44" s="24">
        <v>76.436899999999994</v>
      </c>
      <c r="T44" s="24">
        <v>160.16749999999999</v>
      </c>
      <c r="U44" s="24">
        <v>317.30009999999999</v>
      </c>
      <c r="V44" s="24">
        <v>2085.3591000000001</v>
      </c>
    </row>
    <row r="45" spans="6:22" x14ac:dyDescent="0.2">
      <c r="F45" s="24">
        <v>9.4999999999999998E-3</v>
      </c>
      <c r="G45" s="24">
        <v>1.9599999999999999E-2</v>
      </c>
      <c r="H45" s="24">
        <v>3.8600000000000002E-2</v>
      </c>
      <c r="I45" s="24">
        <v>7.9000000000000001E-2</v>
      </c>
      <c r="J45" s="24">
        <v>0.14419999999999999</v>
      </c>
      <c r="K45" s="24">
        <v>0.30059999999999998</v>
      </c>
      <c r="L45" s="24">
        <v>0.60399999999999998</v>
      </c>
      <c r="M45" s="24">
        <v>1.2904</v>
      </c>
      <c r="N45" s="24">
        <v>2.6335999999999999</v>
      </c>
      <c r="O45" s="24">
        <v>4.8657000000000004</v>
      </c>
      <c r="P45" s="24">
        <v>9.4997000000000007</v>
      </c>
      <c r="Q45" s="24">
        <v>19.1432</v>
      </c>
      <c r="R45" s="24">
        <v>38.015700000000002</v>
      </c>
      <c r="S45" s="24">
        <v>78.121600000000001</v>
      </c>
      <c r="T45" s="24">
        <v>168.01949999999999</v>
      </c>
      <c r="U45" s="24">
        <v>305.83170000000001</v>
      </c>
      <c r="V45" s="24">
        <v>2114.2622000000001</v>
      </c>
    </row>
    <row r="46" spans="6:22" x14ac:dyDescent="0.2">
      <c r="F46" s="24">
        <v>9.4999999999999998E-3</v>
      </c>
      <c r="G46" s="24">
        <v>1.9400000000000001E-2</v>
      </c>
      <c r="H46" s="24">
        <v>3.8800000000000001E-2</v>
      </c>
      <c r="I46" s="24">
        <v>7.7700000000000005E-2</v>
      </c>
      <c r="J46" s="24">
        <v>0.14599999999999999</v>
      </c>
      <c r="K46" s="24">
        <v>0.30249999999999999</v>
      </c>
      <c r="L46" s="24">
        <v>0.60399999999999998</v>
      </c>
      <c r="M46" s="24">
        <v>1.2282</v>
      </c>
      <c r="N46" s="24">
        <v>2.4990999999999999</v>
      </c>
      <c r="O46" s="24">
        <v>4.8765000000000001</v>
      </c>
      <c r="P46" s="24">
        <v>9.6113999999999997</v>
      </c>
      <c r="Q46" s="24">
        <v>19.1159</v>
      </c>
      <c r="R46" s="24">
        <v>38.201000000000001</v>
      </c>
      <c r="S46" s="24">
        <v>76.456500000000005</v>
      </c>
      <c r="T46" s="24">
        <v>177.0427</v>
      </c>
      <c r="U46" s="24">
        <v>305.58179999999999</v>
      </c>
      <c r="V46" s="24">
        <v>2125.3305</v>
      </c>
    </row>
    <row r="47" spans="6:22" x14ac:dyDescent="0.2">
      <c r="F47" s="24">
        <v>9.4999999999999998E-3</v>
      </c>
      <c r="G47" s="24">
        <v>1.9599999999999999E-2</v>
      </c>
      <c r="H47" s="24">
        <v>3.8699999999999998E-2</v>
      </c>
      <c r="I47" s="24">
        <v>7.7600000000000002E-2</v>
      </c>
      <c r="J47" s="24">
        <v>0.14549999999999999</v>
      </c>
      <c r="K47" s="24">
        <v>0.30980000000000002</v>
      </c>
      <c r="L47" s="24">
        <v>0.60819999999999996</v>
      </c>
      <c r="M47" s="24">
        <v>1.2172000000000001</v>
      </c>
      <c r="N47" s="24">
        <v>2.4964</v>
      </c>
      <c r="O47" s="24">
        <v>4.8171999999999997</v>
      </c>
      <c r="P47" s="24">
        <v>9.5123999999999995</v>
      </c>
      <c r="Q47" s="24">
        <v>19.120100000000001</v>
      </c>
      <c r="R47" s="24">
        <v>38.3337</v>
      </c>
      <c r="S47" s="24">
        <v>76.420699999999997</v>
      </c>
      <c r="T47" s="24">
        <v>167.65459999999999</v>
      </c>
      <c r="U47" s="24">
        <v>305.49250000000001</v>
      </c>
      <c r="V47" s="24">
        <v>2124.5551999999998</v>
      </c>
    </row>
    <row r="48" spans="6:22" x14ac:dyDescent="0.2">
      <c r="F48" s="24">
        <v>9.4999999999999998E-3</v>
      </c>
      <c r="G48" s="24">
        <v>1.95E-2</v>
      </c>
      <c r="H48" s="24">
        <v>3.8600000000000002E-2</v>
      </c>
      <c r="I48" s="24">
        <v>7.7499999999999999E-2</v>
      </c>
      <c r="J48" s="24">
        <v>0.14419999999999999</v>
      </c>
      <c r="K48" s="24">
        <v>0.30230000000000001</v>
      </c>
      <c r="L48" s="24">
        <v>0.61260000000000003</v>
      </c>
      <c r="M48" s="24">
        <v>1.2171000000000001</v>
      </c>
      <c r="N48" s="24">
        <v>2.4990999999999999</v>
      </c>
      <c r="O48" s="24">
        <v>4.8541999999999996</v>
      </c>
      <c r="P48" s="24">
        <v>9.5390999999999995</v>
      </c>
      <c r="Q48" s="24">
        <v>19.314499999999999</v>
      </c>
      <c r="R48" s="24">
        <v>38.258400000000002</v>
      </c>
      <c r="S48" s="24">
        <v>76.767600000000002</v>
      </c>
      <c r="T48" s="24">
        <v>155.69880000000001</v>
      </c>
      <c r="U48" s="24">
        <v>307.60969999999998</v>
      </c>
      <c r="V48" s="24">
        <v>2092.1388000000002</v>
      </c>
    </row>
    <row r="49" spans="6:22" x14ac:dyDescent="0.2">
      <c r="F49" s="24">
        <v>9.5999999999999992E-3</v>
      </c>
      <c r="G49" s="24">
        <v>1.95E-2</v>
      </c>
      <c r="H49" s="24">
        <v>3.8699999999999998E-2</v>
      </c>
      <c r="I49" s="24">
        <v>7.7499999999999999E-2</v>
      </c>
      <c r="J49" s="24">
        <v>0.14460000000000001</v>
      </c>
      <c r="K49" s="24">
        <v>0.30020000000000002</v>
      </c>
      <c r="L49" s="24">
        <v>0.60419999999999996</v>
      </c>
      <c r="M49" s="24">
        <v>1.2281</v>
      </c>
      <c r="N49" s="24">
        <v>2.5059</v>
      </c>
      <c r="O49" s="24">
        <v>4.8536999999999999</v>
      </c>
      <c r="P49" s="24">
        <v>9.5195000000000007</v>
      </c>
      <c r="Q49" s="24">
        <v>19.139099999999999</v>
      </c>
      <c r="R49" s="24">
        <v>38.136699999999998</v>
      </c>
      <c r="S49" s="24">
        <v>76.455299999999994</v>
      </c>
      <c r="T49" s="24">
        <v>156.2037</v>
      </c>
      <c r="U49" s="24">
        <v>305.39569999999998</v>
      </c>
      <c r="V49" s="24">
        <v>2078.9657000000002</v>
      </c>
    </row>
    <row r="50" spans="6:22" x14ac:dyDescent="0.2">
      <c r="F50" s="24">
        <v>9.4999999999999998E-3</v>
      </c>
      <c r="G50" s="24">
        <v>1.9699999999999999E-2</v>
      </c>
      <c r="H50" s="24">
        <v>3.8800000000000001E-2</v>
      </c>
      <c r="I50" s="24">
        <v>7.7700000000000005E-2</v>
      </c>
      <c r="J50" s="24">
        <v>0.14380000000000001</v>
      </c>
      <c r="K50" s="24">
        <v>0.3019</v>
      </c>
      <c r="L50" s="24">
        <v>0.60289999999999999</v>
      </c>
      <c r="M50" s="24">
        <v>1.2112000000000001</v>
      </c>
      <c r="N50" s="24">
        <v>2.5024999999999999</v>
      </c>
      <c r="O50" s="24">
        <v>4.8202999999999996</v>
      </c>
      <c r="P50" s="24">
        <v>9.5070999999999994</v>
      </c>
      <c r="Q50" s="24">
        <v>19.220700000000001</v>
      </c>
      <c r="R50" s="24">
        <v>38.237699999999997</v>
      </c>
      <c r="S50" s="24">
        <v>76.607299999999995</v>
      </c>
      <c r="T50" s="24">
        <v>152.47319999999999</v>
      </c>
      <c r="U50" s="24">
        <v>325.8134</v>
      </c>
      <c r="V50" s="24">
        <v>2164.4940999999999</v>
      </c>
    </row>
    <row r="51" spans="6:22" x14ac:dyDescent="0.2">
      <c r="F51" s="24">
        <v>9.4999999999999998E-3</v>
      </c>
      <c r="G51" s="24">
        <v>1.95E-2</v>
      </c>
      <c r="H51" s="24">
        <v>3.8600000000000002E-2</v>
      </c>
      <c r="I51" s="24">
        <v>7.7399999999999997E-2</v>
      </c>
      <c r="J51" s="24">
        <v>0.14419999999999999</v>
      </c>
      <c r="K51" s="24">
        <v>0.30009999999999998</v>
      </c>
      <c r="L51" s="24">
        <v>0.60570000000000002</v>
      </c>
      <c r="M51" s="24">
        <v>1.2177</v>
      </c>
      <c r="N51" s="24">
        <v>2.7370000000000001</v>
      </c>
      <c r="O51" s="24">
        <v>4.8178000000000001</v>
      </c>
      <c r="P51" s="24">
        <v>9.6220999999999997</v>
      </c>
      <c r="Q51" s="24">
        <v>19.220500000000001</v>
      </c>
      <c r="R51" s="24">
        <v>38.361899999999999</v>
      </c>
      <c r="S51" s="24">
        <v>76.708299999999994</v>
      </c>
      <c r="T51" s="24">
        <v>154.31710000000001</v>
      </c>
      <c r="U51" s="24">
        <v>309.66030000000001</v>
      </c>
      <c r="V51" s="24">
        <v>2106.962</v>
      </c>
    </row>
    <row r="52" spans="6:22" x14ac:dyDescent="0.2">
      <c r="F52" s="24">
        <v>9.4999999999999998E-3</v>
      </c>
      <c r="G52" s="24">
        <v>1.9699999999999999E-2</v>
      </c>
      <c r="H52" s="24">
        <v>3.8800000000000001E-2</v>
      </c>
      <c r="I52" s="24">
        <v>7.7499999999999999E-2</v>
      </c>
      <c r="J52" s="24">
        <v>0.14419999999999999</v>
      </c>
      <c r="K52" s="24">
        <v>0.3009</v>
      </c>
      <c r="L52" s="24">
        <v>0.60299999999999998</v>
      </c>
      <c r="M52" s="24">
        <v>1.2177</v>
      </c>
      <c r="N52" s="24">
        <v>2.5087000000000002</v>
      </c>
      <c r="O52" s="24">
        <v>4.8239999999999998</v>
      </c>
      <c r="P52" s="24">
        <v>9.5383999999999993</v>
      </c>
      <c r="Q52" s="24">
        <v>19.143799999999999</v>
      </c>
      <c r="R52" s="24">
        <v>38.3309</v>
      </c>
      <c r="S52" s="24">
        <v>76.8</v>
      </c>
      <c r="T52" s="24">
        <v>181.3279</v>
      </c>
      <c r="U52" s="24">
        <v>308.00970000000001</v>
      </c>
      <c r="V52" s="24">
        <v>2088.0432000000001</v>
      </c>
    </row>
    <row r="53" spans="6:22" x14ac:dyDescent="0.2">
      <c r="F53" s="24">
        <v>9.5999999999999992E-3</v>
      </c>
      <c r="G53" s="24">
        <v>1.9599999999999999E-2</v>
      </c>
      <c r="H53" s="24">
        <v>3.8699999999999998E-2</v>
      </c>
      <c r="I53" s="24">
        <v>7.7600000000000002E-2</v>
      </c>
      <c r="J53" s="24">
        <v>0.14410000000000001</v>
      </c>
      <c r="K53" s="24">
        <v>0.29830000000000001</v>
      </c>
      <c r="L53" s="24">
        <v>0.60370000000000001</v>
      </c>
      <c r="M53" s="24">
        <v>1.2115</v>
      </c>
      <c r="N53" s="24">
        <v>2.4956</v>
      </c>
      <c r="O53" s="24">
        <v>4.9107000000000003</v>
      </c>
      <c r="P53" s="24">
        <v>9.51</v>
      </c>
      <c r="Q53" s="24">
        <v>19.177600000000002</v>
      </c>
      <c r="R53" s="24">
        <v>38.2226</v>
      </c>
      <c r="S53" s="24">
        <v>76.0672</v>
      </c>
      <c r="T53" s="24">
        <v>152.78870000000001</v>
      </c>
      <c r="U53" s="24">
        <v>308.78390000000002</v>
      </c>
      <c r="V53" s="24">
        <v>2064.0832999999998</v>
      </c>
    </row>
    <row r="54" spans="6:22" x14ac:dyDescent="0.2">
      <c r="F54" s="24">
        <v>9.4999999999999998E-3</v>
      </c>
      <c r="G54" s="24">
        <v>1.9599999999999999E-2</v>
      </c>
      <c r="H54" s="24">
        <v>3.8600000000000002E-2</v>
      </c>
      <c r="I54" s="24">
        <v>7.7700000000000005E-2</v>
      </c>
      <c r="J54" s="24">
        <v>0.1444</v>
      </c>
      <c r="K54" s="24">
        <v>0.29980000000000001</v>
      </c>
      <c r="L54" s="24">
        <v>0.60409999999999997</v>
      </c>
      <c r="M54" s="24">
        <v>1.2161</v>
      </c>
      <c r="N54" s="24">
        <v>2.4996</v>
      </c>
      <c r="O54" s="24">
        <v>4.9901999999999997</v>
      </c>
      <c r="P54" s="24">
        <v>9.5409000000000006</v>
      </c>
      <c r="Q54" s="24">
        <v>19.157699999999998</v>
      </c>
      <c r="R54" s="24">
        <v>38.345300000000002</v>
      </c>
      <c r="S54" s="24">
        <v>76.985200000000006</v>
      </c>
      <c r="T54" s="24">
        <v>189.91069999999999</v>
      </c>
      <c r="U54" s="24">
        <v>308.2704</v>
      </c>
      <c r="V54" s="24">
        <v>2062.5104999999999</v>
      </c>
    </row>
    <row r="55" spans="6:22" x14ac:dyDescent="0.2">
      <c r="F55" s="24">
        <v>9.4999999999999998E-3</v>
      </c>
      <c r="G55" s="24">
        <v>1.9599999999999999E-2</v>
      </c>
      <c r="H55" s="24">
        <v>3.8699999999999998E-2</v>
      </c>
      <c r="I55" s="24">
        <v>7.7600000000000002E-2</v>
      </c>
      <c r="J55" s="24">
        <v>0.14549999999999999</v>
      </c>
      <c r="K55" s="24">
        <v>0.3004</v>
      </c>
      <c r="L55" s="24">
        <v>0.60540000000000005</v>
      </c>
      <c r="M55" s="24">
        <v>1.2172000000000001</v>
      </c>
      <c r="N55" s="24">
        <v>2.496</v>
      </c>
      <c r="O55" s="24">
        <v>4.9909999999999997</v>
      </c>
      <c r="P55" s="24">
        <v>9.5679999999999996</v>
      </c>
      <c r="Q55" s="24">
        <v>19.227599999999999</v>
      </c>
      <c r="R55" s="24">
        <v>38.320700000000002</v>
      </c>
      <c r="S55" s="24">
        <v>76.603899999999996</v>
      </c>
      <c r="T55" s="24">
        <v>164.73099999999999</v>
      </c>
      <c r="U55" s="24">
        <v>321.50790000000001</v>
      </c>
      <c r="V55" s="24">
        <v>2290.6174999999998</v>
      </c>
    </row>
    <row r="56" spans="6:22" x14ac:dyDescent="0.2">
      <c r="F56" s="24">
        <v>9.5999999999999992E-3</v>
      </c>
      <c r="G56" s="24">
        <v>1.95E-2</v>
      </c>
      <c r="H56" s="24">
        <v>3.8600000000000002E-2</v>
      </c>
      <c r="I56" s="24">
        <v>7.7600000000000002E-2</v>
      </c>
      <c r="J56" s="24">
        <v>0.14499999999999999</v>
      </c>
      <c r="K56" s="24">
        <v>0.3105</v>
      </c>
      <c r="L56" s="24">
        <v>0.61140000000000005</v>
      </c>
      <c r="M56" s="24">
        <v>1.2181999999999999</v>
      </c>
      <c r="N56" s="24">
        <v>2.669</v>
      </c>
      <c r="O56" s="24">
        <v>4.9893999999999998</v>
      </c>
      <c r="P56" s="24">
        <v>9.8765999999999998</v>
      </c>
      <c r="Q56" s="24">
        <v>19.054400000000001</v>
      </c>
      <c r="R56" s="24">
        <v>38.348999999999997</v>
      </c>
      <c r="S56" s="24">
        <v>76.468199999999996</v>
      </c>
      <c r="T56" s="24">
        <v>177.15770000000001</v>
      </c>
      <c r="U56" s="24">
        <v>307.2842</v>
      </c>
      <c r="V56" s="24">
        <v>2087.0115999999998</v>
      </c>
    </row>
    <row r="57" spans="6:22" x14ac:dyDescent="0.2">
      <c r="F57" s="24">
        <v>9.5999999999999992E-3</v>
      </c>
      <c r="G57" s="24">
        <v>1.95E-2</v>
      </c>
      <c r="H57" s="24">
        <v>3.8600000000000002E-2</v>
      </c>
      <c r="I57" s="24">
        <v>7.7499999999999999E-2</v>
      </c>
      <c r="J57" s="24">
        <v>0.14499999999999999</v>
      </c>
      <c r="K57" s="24">
        <v>0.3105</v>
      </c>
      <c r="L57" s="24">
        <v>0.60899999999999999</v>
      </c>
      <c r="M57" s="24">
        <v>1.2173</v>
      </c>
      <c r="N57" s="24">
        <v>2.9897999999999998</v>
      </c>
      <c r="O57" s="24">
        <v>4.9751000000000003</v>
      </c>
      <c r="P57" s="24">
        <v>9.5320999999999998</v>
      </c>
      <c r="Q57" s="24">
        <v>19.238600000000002</v>
      </c>
      <c r="R57" s="24">
        <v>38.2804</v>
      </c>
      <c r="S57" s="24">
        <v>76.375299999999996</v>
      </c>
      <c r="T57" s="24">
        <v>158.4512</v>
      </c>
      <c r="U57" s="24">
        <v>305.18119999999999</v>
      </c>
      <c r="V57" s="24">
        <v>2139.4200999999998</v>
      </c>
    </row>
    <row r="58" spans="6:22" x14ac:dyDescent="0.2">
      <c r="F58" s="24">
        <v>9.7000000000000003E-3</v>
      </c>
      <c r="G58" s="24">
        <v>1.9699999999999999E-2</v>
      </c>
      <c r="H58" s="24">
        <v>3.9E-2</v>
      </c>
      <c r="I58" s="24">
        <v>7.7600000000000002E-2</v>
      </c>
      <c r="J58" s="24">
        <v>0.14480000000000001</v>
      </c>
      <c r="K58" s="24">
        <v>0.30719999999999997</v>
      </c>
      <c r="L58" s="24">
        <v>0.61739999999999995</v>
      </c>
      <c r="M58" s="24">
        <v>1.2798</v>
      </c>
      <c r="N58" s="24">
        <v>2.5348999999999999</v>
      </c>
      <c r="O58" s="24">
        <v>4.8460000000000001</v>
      </c>
      <c r="P58" s="24">
        <v>9.5361999999999991</v>
      </c>
      <c r="Q58" s="24">
        <v>19.099799999999998</v>
      </c>
      <c r="R58" s="24">
        <v>38.151400000000002</v>
      </c>
      <c r="S58" s="24">
        <v>83.119500000000002</v>
      </c>
      <c r="T58" s="24">
        <v>223.75149999999999</v>
      </c>
      <c r="U58" s="24">
        <v>304.81349999999998</v>
      </c>
      <c r="V58" s="24">
        <v>2167.1723000000002</v>
      </c>
    </row>
    <row r="59" spans="6:22" x14ac:dyDescent="0.2">
      <c r="F59" s="24">
        <v>9.5999999999999992E-3</v>
      </c>
      <c r="G59" s="24">
        <v>1.95E-2</v>
      </c>
      <c r="H59" s="24">
        <v>3.8699999999999998E-2</v>
      </c>
      <c r="I59" s="24">
        <v>7.7600000000000002E-2</v>
      </c>
      <c r="J59" s="24">
        <v>0.14410000000000001</v>
      </c>
      <c r="K59" s="24">
        <v>0.3009</v>
      </c>
      <c r="L59" s="24">
        <v>0.60399999999999998</v>
      </c>
      <c r="M59" s="24">
        <v>1.2225999999999999</v>
      </c>
      <c r="N59" s="24">
        <v>2.4975999999999998</v>
      </c>
      <c r="O59" s="24">
        <v>4.8265000000000002</v>
      </c>
      <c r="P59" s="24">
        <v>9.5379000000000005</v>
      </c>
      <c r="Q59" s="24">
        <v>19.121500000000001</v>
      </c>
      <c r="R59" s="24">
        <v>38.298000000000002</v>
      </c>
      <c r="S59" s="24">
        <v>76.140100000000004</v>
      </c>
      <c r="T59" s="24">
        <v>201.50290000000001</v>
      </c>
      <c r="U59" s="24">
        <v>307.34089999999998</v>
      </c>
      <c r="V59" s="24">
        <v>2031.2203</v>
      </c>
    </row>
    <row r="60" spans="6:22" x14ac:dyDescent="0.2">
      <c r="F60" s="24">
        <v>9.5999999999999992E-3</v>
      </c>
      <c r="G60" s="24">
        <v>1.9599999999999999E-2</v>
      </c>
      <c r="H60" s="24">
        <v>3.8699999999999998E-2</v>
      </c>
      <c r="I60" s="24">
        <v>7.7799999999999994E-2</v>
      </c>
      <c r="J60" s="24">
        <v>0.14549999999999999</v>
      </c>
      <c r="K60" s="24">
        <v>0.29980000000000001</v>
      </c>
      <c r="L60" s="24">
        <v>0.60299999999999998</v>
      </c>
      <c r="M60" s="24">
        <v>1.3283</v>
      </c>
      <c r="N60" s="24">
        <v>2.5078</v>
      </c>
      <c r="O60" s="24">
        <v>4.8308999999999997</v>
      </c>
      <c r="P60" s="24">
        <v>9.5493000000000006</v>
      </c>
      <c r="Q60" s="24">
        <v>19.084900000000001</v>
      </c>
      <c r="R60" s="24">
        <v>38.408200000000001</v>
      </c>
      <c r="S60" s="24">
        <v>76.511700000000005</v>
      </c>
      <c r="T60" s="24">
        <v>159.6413</v>
      </c>
      <c r="U60" s="24">
        <v>318.61239999999998</v>
      </c>
      <c r="V60" s="24">
        <v>2081.2537000000002</v>
      </c>
    </row>
    <row r="61" spans="6:22" x14ac:dyDescent="0.2">
      <c r="F61" s="24">
        <v>9.4000000000000004E-3</v>
      </c>
      <c r="G61" s="24">
        <v>1.9599999999999999E-2</v>
      </c>
      <c r="H61" s="24">
        <v>3.8699999999999998E-2</v>
      </c>
      <c r="I61" s="24">
        <v>7.7499999999999999E-2</v>
      </c>
      <c r="J61" s="24">
        <v>0.14549999999999999</v>
      </c>
      <c r="K61" s="24">
        <v>0.2999</v>
      </c>
      <c r="L61" s="24">
        <v>0.60570000000000002</v>
      </c>
      <c r="M61" s="24">
        <v>1.208</v>
      </c>
      <c r="N61" s="24">
        <v>2.528</v>
      </c>
      <c r="O61" s="24">
        <v>4.8518999999999997</v>
      </c>
      <c r="P61" s="24">
        <v>9.5899000000000001</v>
      </c>
      <c r="Q61" s="24">
        <v>19.169799999999999</v>
      </c>
      <c r="R61" s="24">
        <v>38.267800000000001</v>
      </c>
      <c r="S61" s="24">
        <v>76.079300000000003</v>
      </c>
      <c r="T61" s="24">
        <v>154.14619999999999</v>
      </c>
      <c r="U61" s="24">
        <v>305.10449999999997</v>
      </c>
      <c r="V61" s="24">
        <v>2139.6251999999999</v>
      </c>
    </row>
    <row r="62" spans="6:22" x14ac:dyDescent="0.2">
      <c r="F62" s="24">
        <v>9.5999999999999992E-3</v>
      </c>
      <c r="G62" s="24">
        <v>1.9699999999999999E-2</v>
      </c>
      <c r="H62" s="24">
        <v>3.8699999999999998E-2</v>
      </c>
      <c r="I62" s="24">
        <v>7.7700000000000005E-2</v>
      </c>
      <c r="J62" s="24">
        <v>0.14530000000000001</v>
      </c>
      <c r="K62" s="24">
        <v>0.30020000000000002</v>
      </c>
      <c r="L62" s="24">
        <v>0.63190000000000002</v>
      </c>
      <c r="M62" s="24">
        <v>1.2175</v>
      </c>
      <c r="N62" s="24">
        <v>2.7147999999999999</v>
      </c>
      <c r="O62" s="24">
        <v>4.8236999999999997</v>
      </c>
      <c r="P62" s="24">
        <v>9.6289999999999996</v>
      </c>
      <c r="Q62" s="24">
        <v>19.0688</v>
      </c>
      <c r="R62" s="24">
        <v>38.216799999999999</v>
      </c>
      <c r="S62" s="24">
        <v>76.148399999999995</v>
      </c>
      <c r="T62" s="24">
        <v>152.84100000000001</v>
      </c>
      <c r="U62" s="24">
        <v>305.24149999999997</v>
      </c>
      <c r="V62" s="24">
        <v>2265.7388000000001</v>
      </c>
    </row>
    <row r="63" spans="6:22" x14ac:dyDescent="0.2">
      <c r="F63" s="24">
        <v>9.5999999999999992E-3</v>
      </c>
      <c r="G63" s="24">
        <v>1.95E-2</v>
      </c>
      <c r="H63" s="24">
        <v>3.8899999999999997E-2</v>
      </c>
      <c r="I63" s="24">
        <v>7.7600000000000002E-2</v>
      </c>
      <c r="J63" s="24">
        <v>0.1454</v>
      </c>
      <c r="K63" s="24">
        <v>0.30170000000000002</v>
      </c>
      <c r="L63" s="24">
        <v>0.66090000000000004</v>
      </c>
      <c r="M63" s="24">
        <v>1.2172000000000001</v>
      </c>
      <c r="N63" s="24">
        <v>2.7105999999999999</v>
      </c>
      <c r="O63" s="24">
        <v>4.8147000000000002</v>
      </c>
      <c r="P63" s="24">
        <v>9.4979999999999993</v>
      </c>
      <c r="Q63" s="24">
        <v>19.1953</v>
      </c>
      <c r="R63" s="24">
        <v>38.369900000000001</v>
      </c>
      <c r="S63" s="24">
        <v>76.214500000000001</v>
      </c>
      <c r="T63" s="24">
        <v>152.3186</v>
      </c>
      <c r="U63" s="24">
        <v>305.87880000000001</v>
      </c>
      <c r="V63" s="24">
        <v>2175.0032999999999</v>
      </c>
    </row>
    <row r="64" spans="6:22" x14ac:dyDescent="0.2">
      <c r="F64" s="24">
        <v>9.5999999999999992E-3</v>
      </c>
      <c r="G64" s="24">
        <v>1.9699999999999999E-2</v>
      </c>
      <c r="H64" s="24">
        <v>3.9E-2</v>
      </c>
      <c r="I64" s="24">
        <v>8.0100000000000005E-2</v>
      </c>
      <c r="J64" s="24">
        <v>0.1452</v>
      </c>
      <c r="K64" s="24">
        <v>0.29970000000000002</v>
      </c>
      <c r="L64" s="24">
        <v>0.61539999999999995</v>
      </c>
      <c r="M64" s="24">
        <v>1.2927</v>
      </c>
      <c r="N64" s="24">
        <v>2.5676999999999999</v>
      </c>
      <c r="O64" s="24">
        <v>4.7968999999999999</v>
      </c>
      <c r="P64" s="24">
        <v>9.5702999999999996</v>
      </c>
      <c r="Q64" s="24">
        <v>19.1419</v>
      </c>
      <c r="R64" s="24">
        <v>38.284399999999998</v>
      </c>
      <c r="S64" s="24">
        <v>76.086200000000005</v>
      </c>
      <c r="T64" s="24">
        <v>152.3142</v>
      </c>
      <c r="U64" s="24">
        <v>327.11149999999998</v>
      </c>
      <c r="V64" s="24">
        <v>2103.4767999999999</v>
      </c>
    </row>
    <row r="65" spans="6:22" x14ac:dyDescent="0.2">
      <c r="F65" s="24">
        <v>9.4999999999999998E-3</v>
      </c>
      <c r="G65" s="24">
        <v>1.9599999999999999E-2</v>
      </c>
      <c r="H65" s="24">
        <v>3.9E-2</v>
      </c>
      <c r="I65" s="24">
        <v>7.7600000000000002E-2</v>
      </c>
      <c r="J65" s="24">
        <v>0.1452</v>
      </c>
      <c r="K65" s="24">
        <v>0.30099999999999999</v>
      </c>
      <c r="L65" s="24">
        <v>0.62470000000000003</v>
      </c>
      <c r="M65" s="24">
        <v>1.2230000000000001</v>
      </c>
      <c r="N65" s="24">
        <v>2.4958999999999998</v>
      </c>
      <c r="O65" s="24">
        <v>4.8243999999999998</v>
      </c>
      <c r="P65" s="24">
        <v>9.5558999999999994</v>
      </c>
      <c r="Q65" s="24">
        <v>19.097200000000001</v>
      </c>
      <c r="R65" s="24">
        <v>38.320700000000002</v>
      </c>
      <c r="S65" s="24">
        <v>76.072000000000003</v>
      </c>
      <c r="T65" s="24">
        <v>153.38740000000001</v>
      </c>
      <c r="U65" s="24">
        <v>309.83120000000002</v>
      </c>
      <c r="V65" s="24">
        <v>2071.3274999999999</v>
      </c>
    </row>
    <row r="66" spans="6:22" x14ac:dyDescent="0.2">
      <c r="F66" s="24">
        <v>9.4999999999999998E-3</v>
      </c>
      <c r="G66" s="24">
        <v>1.95E-2</v>
      </c>
      <c r="H66" s="24">
        <v>3.8800000000000001E-2</v>
      </c>
      <c r="I66" s="24">
        <v>7.7700000000000005E-2</v>
      </c>
      <c r="J66" s="24">
        <v>0.14499999999999999</v>
      </c>
      <c r="K66" s="24">
        <v>0.29949999999999999</v>
      </c>
      <c r="L66" s="24">
        <v>0.61729999999999996</v>
      </c>
      <c r="M66" s="24">
        <v>1.2241</v>
      </c>
      <c r="N66" s="24">
        <v>2.5044</v>
      </c>
      <c r="O66" s="24">
        <v>4.8202999999999996</v>
      </c>
      <c r="P66" s="24">
        <v>9.5752000000000006</v>
      </c>
      <c r="Q66" s="24">
        <v>19.133800000000001</v>
      </c>
      <c r="R66" s="24">
        <v>38.2577</v>
      </c>
      <c r="S66" s="24">
        <v>76.047499999999999</v>
      </c>
      <c r="T66" s="24">
        <v>162.0951</v>
      </c>
      <c r="U66" s="24">
        <v>330.67</v>
      </c>
      <c r="V66" s="24">
        <v>2061.8442</v>
      </c>
    </row>
    <row r="67" spans="6:22" x14ac:dyDescent="0.2">
      <c r="F67" s="24">
        <v>9.4999999999999998E-3</v>
      </c>
      <c r="G67" s="24">
        <v>1.9699999999999999E-2</v>
      </c>
      <c r="H67" s="24">
        <v>3.8899999999999997E-2</v>
      </c>
      <c r="I67" s="24">
        <v>7.7399999999999997E-2</v>
      </c>
      <c r="J67" s="24">
        <v>0.1447</v>
      </c>
      <c r="K67" s="24">
        <v>0.31180000000000002</v>
      </c>
      <c r="L67" s="24">
        <v>0.60309999999999997</v>
      </c>
      <c r="M67" s="24">
        <v>1.2119</v>
      </c>
      <c r="N67" s="24">
        <v>2.4956</v>
      </c>
      <c r="O67" s="24">
        <v>4.8235999999999999</v>
      </c>
      <c r="P67" s="24">
        <v>9.6296999999999997</v>
      </c>
      <c r="Q67" s="24">
        <v>19.220199999999998</v>
      </c>
      <c r="R67" s="24">
        <v>38.559399999999997</v>
      </c>
      <c r="S67" s="24">
        <v>80.306600000000003</v>
      </c>
      <c r="T67" s="24">
        <v>168.6454</v>
      </c>
      <c r="U67" s="24">
        <v>329.40940000000001</v>
      </c>
      <c r="V67" s="24">
        <v>2747.4771999999998</v>
      </c>
    </row>
    <row r="68" spans="6:22" x14ac:dyDescent="0.2">
      <c r="F68" s="24">
        <v>9.5999999999999992E-3</v>
      </c>
      <c r="G68" s="24">
        <v>1.9699999999999999E-2</v>
      </c>
      <c r="H68" s="24">
        <v>3.8899999999999997E-2</v>
      </c>
      <c r="I68" s="24">
        <v>7.7700000000000005E-2</v>
      </c>
      <c r="J68" s="24">
        <v>0.14510000000000001</v>
      </c>
      <c r="K68" s="24">
        <v>0.3105</v>
      </c>
      <c r="L68" s="24">
        <v>0.60350000000000004</v>
      </c>
      <c r="M68" s="24">
        <v>1.2078</v>
      </c>
      <c r="N68" s="24">
        <v>2.5019999999999998</v>
      </c>
      <c r="O68" s="24">
        <v>4.8197000000000001</v>
      </c>
      <c r="P68" s="24">
        <v>9.6879000000000008</v>
      </c>
      <c r="Q68" s="24">
        <v>19.2074</v>
      </c>
      <c r="R68" s="24">
        <v>38.323900000000002</v>
      </c>
      <c r="S68" s="24">
        <v>95.322800000000001</v>
      </c>
      <c r="T68" s="24">
        <v>152.90270000000001</v>
      </c>
      <c r="U68" s="24">
        <v>316.30630000000002</v>
      </c>
      <c r="V68" s="24">
        <v>2216.1597999999999</v>
      </c>
    </row>
    <row r="69" spans="6:22" x14ac:dyDescent="0.2">
      <c r="F69" s="24">
        <v>9.7999999999999997E-3</v>
      </c>
      <c r="G69" s="24">
        <v>1.9699999999999999E-2</v>
      </c>
      <c r="H69" s="24">
        <v>3.8800000000000001E-2</v>
      </c>
      <c r="I69" s="24">
        <v>7.7700000000000005E-2</v>
      </c>
      <c r="J69" s="24">
        <v>0.1449</v>
      </c>
      <c r="K69" s="24">
        <v>0.31169999999999998</v>
      </c>
      <c r="L69" s="24">
        <v>0.6028</v>
      </c>
      <c r="M69" s="24">
        <v>1.2234</v>
      </c>
      <c r="N69" s="24">
        <v>2.5026000000000002</v>
      </c>
      <c r="O69" s="24">
        <v>4.8265000000000002</v>
      </c>
      <c r="P69" s="24">
        <v>9.5662000000000003</v>
      </c>
      <c r="Q69" s="24">
        <v>19.448799999999999</v>
      </c>
      <c r="R69" s="24">
        <v>38.259700000000002</v>
      </c>
      <c r="S69" s="24">
        <v>78.488500000000002</v>
      </c>
      <c r="T69" s="24">
        <v>152.98220000000001</v>
      </c>
      <c r="U69" s="24">
        <v>316.88209999999998</v>
      </c>
      <c r="V69" s="24">
        <v>2200.0605999999998</v>
      </c>
    </row>
    <row r="70" spans="6:22" x14ac:dyDescent="0.2">
      <c r="F70" s="24">
        <v>9.4999999999999998E-3</v>
      </c>
      <c r="G70" s="24">
        <v>1.9599999999999999E-2</v>
      </c>
      <c r="H70" s="24">
        <v>0.15529999999999999</v>
      </c>
      <c r="I70" s="24">
        <v>7.7700000000000005E-2</v>
      </c>
      <c r="J70" s="24">
        <v>0.14430000000000001</v>
      </c>
      <c r="K70" s="24">
        <v>0.312</v>
      </c>
      <c r="L70" s="24">
        <v>0.60250000000000004</v>
      </c>
      <c r="M70" s="24">
        <v>1.2130000000000001</v>
      </c>
      <c r="N70" s="24">
        <v>2.6227999999999998</v>
      </c>
      <c r="O70" s="24">
        <v>4.8952999999999998</v>
      </c>
      <c r="P70" s="24">
        <v>9.6021000000000001</v>
      </c>
      <c r="Q70" s="24">
        <v>18.9939</v>
      </c>
      <c r="R70" s="24">
        <v>38.223500000000001</v>
      </c>
      <c r="S70" s="24">
        <v>76.664599999999993</v>
      </c>
      <c r="T70" s="24">
        <v>152.38339999999999</v>
      </c>
      <c r="U70" s="24">
        <v>311.46109999999999</v>
      </c>
      <c r="V70" s="24">
        <v>2726.2793000000001</v>
      </c>
    </row>
    <row r="71" spans="6:22" x14ac:dyDescent="0.2">
      <c r="F71" s="24">
        <v>9.4999999999999998E-3</v>
      </c>
      <c r="G71" s="24">
        <v>1.95E-2</v>
      </c>
      <c r="H71" s="24">
        <v>0.1757</v>
      </c>
      <c r="I71" s="24">
        <v>7.7700000000000005E-2</v>
      </c>
      <c r="J71" s="24">
        <v>0.1444</v>
      </c>
      <c r="K71" s="24">
        <v>0.31190000000000001</v>
      </c>
      <c r="L71" s="24">
        <v>0.6028</v>
      </c>
      <c r="M71" s="24">
        <v>1.2173</v>
      </c>
      <c r="N71" s="24">
        <v>2.5226999999999999</v>
      </c>
      <c r="O71" s="24">
        <v>4.9920999999999998</v>
      </c>
      <c r="P71" s="24">
        <v>9.5282</v>
      </c>
      <c r="Q71" s="24">
        <v>19.129899999999999</v>
      </c>
      <c r="R71" s="24">
        <v>38.227499999999999</v>
      </c>
      <c r="S71" s="24">
        <v>77.208500000000001</v>
      </c>
      <c r="T71" s="24">
        <v>152.28970000000001</v>
      </c>
      <c r="U71" s="24">
        <v>311.60480000000001</v>
      </c>
      <c r="V71" s="24">
        <v>2304.3062</v>
      </c>
    </row>
    <row r="72" spans="6:22" x14ac:dyDescent="0.2">
      <c r="F72" s="24">
        <v>9.7000000000000003E-3</v>
      </c>
      <c r="G72" s="24">
        <v>1.9699999999999999E-2</v>
      </c>
      <c r="H72" s="24">
        <v>0.14169999999999999</v>
      </c>
      <c r="I72" s="24">
        <v>7.7799999999999994E-2</v>
      </c>
      <c r="J72" s="24">
        <v>0.14419999999999999</v>
      </c>
      <c r="K72" s="24">
        <v>0.31090000000000001</v>
      </c>
      <c r="L72" s="24">
        <v>0.60970000000000002</v>
      </c>
      <c r="M72" s="24">
        <v>1.2181</v>
      </c>
      <c r="N72" s="24">
        <v>2.4954999999999998</v>
      </c>
      <c r="O72" s="24">
        <v>4.9901999999999997</v>
      </c>
      <c r="P72" s="24">
        <v>9.6339000000000006</v>
      </c>
      <c r="Q72" s="24">
        <v>19.1083</v>
      </c>
      <c r="R72" s="24">
        <v>38.159199999999998</v>
      </c>
      <c r="S72" s="24">
        <v>76.608699999999999</v>
      </c>
      <c r="T72" s="24">
        <v>156.74039999999999</v>
      </c>
      <c r="U72" s="24">
        <v>310.476</v>
      </c>
      <c r="V72" s="24">
        <v>2216.6444999999999</v>
      </c>
    </row>
    <row r="73" spans="6:22" x14ac:dyDescent="0.2">
      <c r="F73" s="24">
        <v>9.7999999999999997E-3</v>
      </c>
      <c r="G73" s="24">
        <v>1.9599999999999999E-2</v>
      </c>
      <c r="H73" s="24">
        <v>3.8899999999999997E-2</v>
      </c>
      <c r="I73" s="24">
        <v>7.8E-2</v>
      </c>
      <c r="J73" s="24">
        <v>0.1477</v>
      </c>
      <c r="K73" s="24">
        <v>0.31269999999999998</v>
      </c>
      <c r="L73" s="24">
        <v>0.6028</v>
      </c>
      <c r="M73" s="24">
        <v>1.2313000000000001</v>
      </c>
      <c r="N73" s="24">
        <v>2.52</v>
      </c>
      <c r="O73" s="24">
        <v>4.9885000000000002</v>
      </c>
      <c r="P73" s="24">
        <v>9.6564999999999994</v>
      </c>
      <c r="Q73" s="24">
        <v>19.144500000000001</v>
      </c>
      <c r="R73" s="24">
        <v>37.996200000000002</v>
      </c>
      <c r="S73" s="24">
        <v>77.319900000000004</v>
      </c>
      <c r="T73" s="24">
        <v>153.22890000000001</v>
      </c>
      <c r="U73" s="24">
        <v>311.76729999999998</v>
      </c>
      <c r="V73" s="24">
        <v>2160.6201000000001</v>
      </c>
    </row>
    <row r="74" spans="6:22" x14ac:dyDescent="0.2">
      <c r="F74" s="24">
        <v>9.4999999999999998E-3</v>
      </c>
      <c r="G74" s="24">
        <v>1.9699999999999999E-2</v>
      </c>
      <c r="H74" s="24">
        <v>3.8699999999999998E-2</v>
      </c>
      <c r="I74" s="24">
        <v>7.8200000000000006E-2</v>
      </c>
      <c r="J74" s="24">
        <v>0.1447</v>
      </c>
      <c r="K74" s="24">
        <v>0.32040000000000002</v>
      </c>
      <c r="L74" s="24">
        <v>0.60309999999999997</v>
      </c>
      <c r="M74" s="24">
        <v>1.2141999999999999</v>
      </c>
      <c r="N74" s="24">
        <v>2.4979</v>
      </c>
      <c r="O74" s="24">
        <v>4.9930000000000003</v>
      </c>
      <c r="P74" s="24">
        <v>9.5427999999999997</v>
      </c>
      <c r="Q74" s="24">
        <v>19.1844</v>
      </c>
      <c r="R74" s="24">
        <v>38.232199999999999</v>
      </c>
      <c r="S74" s="24">
        <v>78.470299999999995</v>
      </c>
      <c r="T74" s="24">
        <v>166.83529999999999</v>
      </c>
      <c r="U74" s="24">
        <v>310.61590000000001</v>
      </c>
      <c r="V74" s="24">
        <v>2056.6713</v>
      </c>
    </row>
    <row r="75" spans="6:22" x14ac:dyDescent="0.2">
      <c r="F75" s="24">
        <v>9.4999999999999998E-3</v>
      </c>
      <c r="G75" s="24">
        <v>1.9699999999999999E-2</v>
      </c>
      <c r="H75" s="24">
        <v>3.8699999999999998E-2</v>
      </c>
      <c r="I75" s="24">
        <v>7.7799999999999994E-2</v>
      </c>
      <c r="J75" s="24">
        <v>0.1447</v>
      </c>
      <c r="K75" s="24">
        <v>0.31169999999999998</v>
      </c>
      <c r="L75" s="24">
        <v>0.60419999999999996</v>
      </c>
      <c r="M75" s="24">
        <v>1.2154</v>
      </c>
      <c r="N75" s="24">
        <v>2.5051000000000001</v>
      </c>
      <c r="O75" s="24">
        <v>4.9903000000000004</v>
      </c>
      <c r="P75" s="24">
        <v>9.5492000000000008</v>
      </c>
      <c r="Q75" s="24">
        <v>19.123699999999999</v>
      </c>
      <c r="R75" s="24">
        <v>38.235300000000002</v>
      </c>
      <c r="S75" s="24">
        <v>80.046999999999997</v>
      </c>
      <c r="T75" s="24">
        <v>201.4392</v>
      </c>
      <c r="U75" s="24">
        <v>310.08819999999997</v>
      </c>
      <c r="V75" s="24">
        <v>2162.0127000000002</v>
      </c>
    </row>
    <row r="76" spans="6:22" x14ac:dyDescent="0.2">
      <c r="F76" s="24">
        <v>9.4999999999999998E-3</v>
      </c>
      <c r="G76" s="24">
        <v>1.9699999999999999E-2</v>
      </c>
      <c r="H76" s="24">
        <v>3.8699999999999998E-2</v>
      </c>
      <c r="I76" s="24">
        <v>7.7499999999999999E-2</v>
      </c>
      <c r="J76" s="24">
        <v>0.14499999999999999</v>
      </c>
      <c r="K76" s="24">
        <v>0.30209999999999998</v>
      </c>
      <c r="L76" s="24">
        <v>0.60370000000000001</v>
      </c>
      <c r="M76" s="24">
        <v>1.2084999999999999</v>
      </c>
      <c r="N76" s="24">
        <v>2.5249000000000001</v>
      </c>
      <c r="O76" s="24">
        <v>4.9915000000000003</v>
      </c>
      <c r="P76" s="24">
        <v>9.5846999999999998</v>
      </c>
      <c r="Q76" s="24">
        <v>19.2014</v>
      </c>
      <c r="R76" s="24">
        <v>38.274900000000002</v>
      </c>
      <c r="S76" s="24">
        <v>76.890100000000004</v>
      </c>
      <c r="T76" s="24">
        <v>164.13069999999999</v>
      </c>
      <c r="U76" s="24">
        <v>311.02870000000001</v>
      </c>
      <c r="V76" s="24">
        <v>2130.3634999999999</v>
      </c>
    </row>
    <row r="77" spans="6:22" x14ac:dyDescent="0.2">
      <c r="F77" s="24">
        <v>9.4999999999999998E-3</v>
      </c>
      <c r="G77" s="24">
        <v>1.95E-2</v>
      </c>
      <c r="H77" s="24">
        <v>3.8899999999999997E-2</v>
      </c>
      <c r="I77" s="24">
        <v>7.9200000000000007E-2</v>
      </c>
      <c r="J77" s="24">
        <v>0.14449999999999999</v>
      </c>
      <c r="K77" s="24">
        <v>0.30049999999999999</v>
      </c>
      <c r="L77" s="24">
        <v>0.61250000000000004</v>
      </c>
      <c r="M77" s="24">
        <v>1.2161</v>
      </c>
      <c r="N77" s="24">
        <v>2.5011999999999999</v>
      </c>
      <c r="O77" s="24">
        <v>4.9863999999999997</v>
      </c>
      <c r="P77" s="24">
        <v>9.5059000000000005</v>
      </c>
      <c r="Q77" s="24">
        <v>19.178999999999998</v>
      </c>
      <c r="R77" s="24">
        <v>38.1753</v>
      </c>
      <c r="S77" s="24">
        <v>79.218100000000007</v>
      </c>
      <c r="T77" s="24">
        <v>156.053</v>
      </c>
      <c r="U77" s="24">
        <v>304.96820000000002</v>
      </c>
      <c r="V77" s="24">
        <v>2083.8103000000001</v>
      </c>
    </row>
    <row r="78" spans="6:22" x14ac:dyDescent="0.2">
      <c r="F78" s="24">
        <v>9.5999999999999992E-3</v>
      </c>
      <c r="G78" s="24">
        <v>1.9599999999999999E-2</v>
      </c>
      <c r="H78" s="24">
        <v>3.8699999999999998E-2</v>
      </c>
      <c r="I78" s="24">
        <v>7.8E-2</v>
      </c>
      <c r="J78" s="24">
        <v>0.14499999999999999</v>
      </c>
      <c r="K78" s="24">
        <v>0.30199999999999999</v>
      </c>
      <c r="L78" s="24">
        <v>0.60240000000000005</v>
      </c>
      <c r="M78" s="24">
        <v>1.2242999999999999</v>
      </c>
      <c r="N78" s="24">
        <v>2.5205000000000002</v>
      </c>
      <c r="O78" s="24">
        <v>4.9752999999999998</v>
      </c>
      <c r="P78" s="24">
        <v>9.5070999999999994</v>
      </c>
      <c r="Q78" s="24">
        <v>19.088799999999999</v>
      </c>
      <c r="R78" s="24">
        <v>38.228099999999998</v>
      </c>
      <c r="S78" s="24">
        <v>76.220200000000006</v>
      </c>
      <c r="T78" s="24">
        <v>155.733</v>
      </c>
      <c r="U78" s="24">
        <v>305.39550000000003</v>
      </c>
      <c r="V78" s="24">
        <v>2079.3969000000002</v>
      </c>
    </row>
    <row r="79" spans="6:22" x14ac:dyDescent="0.2">
      <c r="F79" s="24">
        <v>9.4999999999999998E-3</v>
      </c>
      <c r="G79" s="24">
        <v>1.95E-2</v>
      </c>
      <c r="H79" s="24">
        <v>3.8699999999999998E-2</v>
      </c>
      <c r="I79" s="24">
        <v>7.8100000000000003E-2</v>
      </c>
      <c r="J79" s="24">
        <v>0.14460000000000001</v>
      </c>
      <c r="K79" s="24">
        <v>0.30009999999999998</v>
      </c>
      <c r="L79" s="24">
        <v>0.6038</v>
      </c>
      <c r="M79" s="24">
        <v>1.2134</v>
      </c>
      <c r="N79" s="24">
        <v>2.5057</v>
      </c>
      <c r="O79" s="24">
        <v>4.9009</v>
      </c>
      <c r="P79" s="24">
        <v>9.5975000000000001</v>
      </c>
      <c r="Q79" s="24">
        <v>19.133700000000001</v>
      </c>
      <c r="R79" s="24">
        <v>38.173000000000002</v>
      </c>
      <c r="S79" s="24">
        <v>76.953699999999998</v>
      </c>
      <c r="T79" s="24">
        <v>155.36070000000001</v>
      </c>
      <c r="U79" s="24">
        <v>304.89060000000001</v>
      </c>
      <c r="V79" s="24">
        <v>2196.9958000000001</v>
      </c>
    </row>
    <row r="80" spans="6:22" x14ac:dyDescent="0.2">
      <c r="F80" s="24">
        <v>9.4999999999999998E-3</v>
      </c>
      <c r="G80" s="24">
        <v>1.95E-2</v>
      </c>
      <c r="H80" s="24">
        <v>3.8899999999999997E-2</v>
      </c>
      <c r="I80" s="24">
        <v>7.8E-2</v>
      </c>
      <c r="J80" s="24">
        <v>0.14510000000000001</v>
      </c>
      <c r="K80" s="24">
        <v>0.30020000000000002</v>
      </c>
      <c r="L80" s="24">
        <v>0.60260000000000002</v>
      </c>
      <c r="M80" s="24">
        <v>1.216</v>
      </c>
      <c r="N80" s="24">
        <v>2.4912000000000001</v>
      </c>
      <c r="O80" s="24">
        <v>4.8826000000000001</v>
      </c>
      <c r="P80" s="24">
        <v>9.5965000000000007</v>
      </c>
      <c r="Q80" s="24">
        <v>19.032699999999998</v>
      </c>
      <c r="R80" s="24">
        <v>38.292400000000001</v>
      </c>
      <c r="S80" s="24">
        <v>76.193399999999997</v>
      </c>
      <c r="T80" s="24">
        <v>154.09979999999999</v>
      </c>
      <c r="U80" s="24">
        <v>304.91180000000003</v>
      </c>
      <c r="V80" s="24">
        <v>2341.8058000000001</v>
      </c>
    </row>
    <row r="81" spans="6:22" x14ac:dyDescent="0.2">
      <c r="F81" s="24">
        <v>9.4999999999999998E-3</v>
      </c>
      <c r="G81" s="24">
        <v>1.9699999999999999E-2</v>
      </c>
      <c r="H81" s="24">
        <v>3.8699999999999998E-2</v>
      </c>
      <c r="I81" s="24">
        <v>7.7499999999999999E-2</v>
      </c>
      <c r="J81" s="24">
        <v>0.14449999999999999</v>
      </c>
      <c r="K81" s="24">
        <v>0.3004</v>
      </c>
      <c r="L81" s="24">
        <v>0.6129</v>
      </c>
      <c r="M81" s="24">
        <v>1.2177</v>
      </c>
      <c r="N81" s="24">
        <v>2.4983</v>
      </c>
      <c r="O81" s="24">
        <v>4.8982000000000001</v>
      </c>
      <c r="P81" s="24">
        <v>9.5969999999999995</v>
      </c>
      <c r="Q81" s="24">
        <v>19.047699999999999</v>
      </c>
      <c r="R81" s="24">
        <v>38.1768</v>
      </c>
      <c r="S81" s="24">
        <v>76.715500000000006</v>
      </c>
      <c r="T81" s="24">
        <v>157.1951</v>
      </c>
      <c r="U81" s="24">
        <v>305.3193</v>
      </c>
      <c r="V81" s="24">
        <v>2422.0088000000001</v>
      </c>
    </row>
    <row r="82" spans="6:22" x14ac:dyDescent="0.2">
      <c r="F82" s="24">
        <v>9.4000000000000004E-3</v>
      </c>
      <c r="G82" s="24">
        <v>1.9599999999999999E-2</v>
      </c>
      <c r="H82" s="24">
        <v>3.8699999999999998E-2</v>
      </c>
      <c r="I82" s="24">
        <v>7.7700000000000005E-2</v>
      </c>
      <c r="J82" s="24">
        <v>0.14430000000000001</v>
      </c>
      <c r="K82" s="24">
        <v>0.29959999999999998</v>
      </c>
      <c r="L82" s="24">
        <v>0.62270000000000003</v>
      </c>
      <c r="M82" s="24">
        <v>1.2161</v>
      </c>
      <c r="N82" s="24">
        <v>2.6057000000000001</v>
      </c>
      <c r="O82" s="24">
        <v>4.9667000000000003</v>
      </c>
      <c r="P82" s="24">
        <v>9.6157000000000004</v>
      </c>
      <c r="Q82" s="24">
        <v>19.037199999999999</v>
      </c>
      <c r="R82" s="24">
        <v>38.299100000000003</v>
      </c>
      <c r="S82" s="24">
        <v>76.564400000000006</v>
      </c>
      <c r="T82" s="24">
        <v>156.70760000000001</v>
      </c>
      <c r="U82" s="24">
        <v>337.90789999999998</v>
      </c>
      <c r="V82" s="24">
        <v>2169.9767999999999</v>
      </c>
    </row>
    <row r="83" spans="6:22" x14ac:dyDescent="0.2">
      <c r="F83" s="24">
        <v>9.4999999999999998E-3</v>
      </c>
      <c r="G83" s="24">
        <v>1.95E-2</v>
      </c>
      <c r="H83" s="24">
        <v>3.8699999999999998E-2</v>
      </c>
      <c r="I83" s="24">
        <v>7.7700000000000005E-2</v>
      </c>
      <c r="J83" s="24">
        <v>0.1444</v>
      </c>
      <c r="K83" s="24">
        <v>0.30149999999999999</v>
      </c>
      <c r="L83" s="24">
        <v>0.62990000000000002</v>
      </c>
      <c r="M83" s="24">
        <v>1.216</v>
      </c>
      <c r="N83" s="24">
        <v>2.4956999999999998</v>
      </c>
      <c r="O83" s="24">
        <v>4.9835000000000003</v>
      </c>
      <c r="P83" s="24">
        <v>9.5646000000000004</v>
      </c>
      <c r="Q83" s="24">
        <v>19.028099999999998</v>
      </c>
      <c r="R83" s="24">
        <v>38.3352</v>
      </c>
      <c r="S83" s="24">
        <v>77.402000000000001</v>
      </c>
      <c r="T83" s="24">
        <v>160.89359999999999</v>
      </c>
      <c r="U83" s="24">
        <v>324.09609999999998</v>
      </c>
      <c r="V83" s="24">
        <v>2119.0724</v>
      </c>
    </row>
    <row r="84" spans="6:22" x14ac:dyDescent="0.2">
      <c r="F84" s="24">
        <v>9.5999999999999992E-3</v>
      </c>
      <c r="G84" s="24">
        <v>1.95E-2</v>
      </c>
      <c r="H84" s="24">
        <v>3.8600000000000002E-2</v>
      </c>
      <c r="I84" s="24">
        <v>7.8E-2</v>
      </c>
      <c r="J84" s="24">
        <v>0.1444</v>
      </c>
      <c r="K84" s="24">
        <v>0.3004</v>
      </c>
      <c r="L84" s="24">
        <v>0.629</v>
      </c>
      <c r="M84" s="24">
        <v>1.2104999999999999</v>
      </c>
      <c r="N84" s="24">
        <v>2.4889999999999999</v>
      </c>
      <c r="O84" s="24">
        <v>4.9583000000000004</v>
      </c>
      <c r="P84" s="24">
        <v>9.5822000000000003</v>
      </c>
      <c r="Q84" s="24">
        <v>19.136199999999999</v>
      </c>
      <c r="R84" s="24">
        <v>38.289099999999998</v>
      </c>
      <c r="S84" s="24">
        <v>80.131200000000007</v>
      </c>
      <c r="T84" s="24">
        <v>155.58959999999999</v>
      </c>
      <c r="U84" s="24">
        <v>313.83850000000001</v>
      </c>
      <c r="V84" s="24">
        <v>2048.0236</v>
      </c>
    </row>
    <row r="85" spans="6:22" x14ac:dyDescent="0.2">
      <c r="F85" s="24">
        <v>9.7000000000000003E-3</v>
      </c>
      <c r="G85" s="24">
        <v>2.0299999999999999E-2</v>
      </c>
      <c r="H85" s="24">
        <v>3.8699999999999998E-2</v>
      </c>
      <c r="I85" s="24">
        <v>7.8E-2</v>
      </c>
      <c r="J85" s="24">
        <v>0.14430000000000001</v>
      </c>
      <c r="K85" s="24">
        <v>0.30940000000000001</v>
      </c>
      <c r="L85" s="24">
        <v>0.629</v>
      </c>
      <c r="M85" s="24">
        <v>1.2226999999999999</v>
      </c>
      <c r="N85" s="24">
        <v>2.4956999999999998</v>
      </c>
      <c r="O85" s="24">
        <v>4.9850000000000003</v>
      </c>
      <c r="P85" s="24">
        <v>9.5549999999999997</v>
      </c>
      <c r="Q85" s="24">
        <v>19.032699999999998</v>
      </c>
      <c r="R85" s="24">
        <v>38.3581</v>
      </c>
      <c r="S85" s="24">
        <v>322.57709999999997</v>
      </c>
      <c r="T85" s="24">
        <v>154.60159999999999</v>
      </c>
      <c r="U85" s="24">
        <v>326.45999999999998</v>
      </c>
      <c r="V85" s="24">
        <v>2009.2428</v>
      </c>
    </row>
    <row r="86" spans="6:22" x14ac:dyDescent="0.2">
      <c r="F86" s="24">
        <v>9.5999999999999992E-3</v>
      </c>
      <c r="G86" s="24">
        <v>2.18E-2</v>
      </c>
      <c r="H86" s="24">
        <v>3.8699999999999998E-2</v>
      </c>
      <c r="I86" s="24">
        <v>7.7899999999999997E-2</v>
      </c>
      <c r="J86" s="24">
        <v>0.14449999999999999</v>
      </c>
      <c r="K86" s="24">
        <v>0.30309999999999998</v>
      </c>
      <c r="L86" s="24">
        <v>0.62880000000000003</v>
      </c>
      <c r="M86" s="24">
        <v>1.2115</v>
      </c>
      <c r="N86" s="24">
        <v>2.4971000000000001</v>
      </c>
      <c r="O86" s="24">
        <v>4.9889999999999999</v>
      </c>
      <c r="P86" s="24">
        <v>9.6346000000000007</v>
      </c>
      <c r="Q86" s="24">
        <v>19.093699999999998</v>
      </c>
      <c r="R86" s="24">
        <v>38.326700000000002</v>
      </c>
      <c r="S86" s="24">
        <v>173.97489999999999</v>
      </c>
      <c r="T86" s="24">
        <v>153.48240000000001</v>
      </c>
      <c r="U86" s="24">
        <v>316.7373</v>
      </c>
      <c r="V86" s="24">
        <v>2255.3514</v>
      </c>
    </row>
    <row r="87" spans="6:22" x14ac:dyDescent="0.2">
      <c r="F87" s="24">
        <v>9.4000000000000004E-3</v>
      </c>
      <c r="G87" s="24">
        <v>1.95E-2</v>
      </c>
      <c r="H87" s="24">
        <v>3.8600000000000002E-2</v>
      </c>
      <c r="I87" s="24">
        <v>7.7499999999999999E-2</v>
      </c>
      <c r="J87" s="24">
        <v>0.1447</v>
      </c>
      <c r="K87" s="24">
        <v>0.3</v>
      </c>
      <c r="L87" s="24">
        <v>0.62760000000000005</v>
      </c>
      <c r="M87" s="24">
        <v>1.2170000000000001</v>
      </c>
      <c r="N87" s="24">
        <v>2.4981</v>
      </c>
      <c r="O87" s="24">
        <v>4.9926000000000004</v>
      </c>
      <c r="P87" s="24">
        <v>9.6297999999999995</v>
      </c>
      <c r="Q87" s="24">
        <v>19.181699999999999</v>
      </c>
      <c r="R87" s="24">
        <v>38.360700000000001</v>
      </c>
      <c r="S87" s="24">
        <v>80.720699999999994</v>
      </c>
      <c r="T87" s="24">
        <v>153.6395</v>
      </c>
      <c r="U87" s="24">
        <v>305.07310000000001</v>
      </c>
      <c r="V87" s="24">
        <v>2032.0943</v>
      </c>
    </row>
    <row r="88" spans="6:22" x14ac:dyDescent="0.2">
      <c r="F88" s="24">
        <v>9.4999999999999998E-3</v>
      </c>
      <c r="G88" s="24">
        <v>1.9599999999999999E-2</v>
      </c>
      <c r="H88" s="24">
        <v>3.8699999999999998E-2</v>
      </c>
      <c r="I88" s="24">
        <v>7.7799999999999994E-2</v>
      </c>
      <c r="J88" s="24">
        <v>0.14449999999999999</v>
      </c>
      <c r="K88" s="24">
        <v>0.3</v>
      </c>
      <c r="L88" s="24">
        <v>0.62590000000000001</v>
      </c>
      <c r="M88" s="24">
        <v>1.216</v>
      </c>
      <c r="N88" s="24">
        <v>2.5529999999999999</v>
      </c>
      <c r="O88" s="24">
        <v>4.9939999999999998</v>
      </c>
      <c r="P88" s="24">
        <v>9.6308000000000007</v>
      </c>
      <c r="Q88" s="24">
        <v>19.130099999999999</v>
      </c>
      <c r="R88" s="24">
        <v>38.344900000000003</v>
      </c>
      <c r="S88" s="24">
        <v>83.514499999999998</v>
      </c>
      <c r="T88" s="24">
        <v>153.29599999999999</v>
      </c>
      <c r="U88" s="24">
        <v>304.58049999999997</v>
      </c>
      <c r="V88" s="24">
        <v>2292.1291999999999</v>
      </c>
    </row>
    <row r="89" spans="6:22" x14ac:dyDescent="0.2">
      <c r="F89" s="24">
        <v>9.4000000000000004E-3</v>
      </c>
      <c r="G89" s="24">
        <v>1.95E-2</v>
      </c>
      <c r="H89" s="24">
        <v>3.85E-2</v>
      </c>
      <c r="I89" s="24">
        <v>7.7600000000000002E-2</v>
      </c>
      <c r="J89" s="24">
        <v>0.1449</v>
      </c>
      <c r="K89" s="24">
        <v>0.30059999999999998</v>
      </c>
      <c r="L89" s="24">
        <v>0.70930000000000004</v>
      </c>
      <c r="M89" s="24">
        <v>1.2175</v>
      </c>
      <c r="N89" s="24">
        <v>2.5507</v>
      </c>
      <c r="O89" s="24">
        <v>4.9913999999999996</v>
      </c>
      <c r="P89" s="24">
        <v>9.5534999999999997</v>
      </c>
      <c r="Q89" s="24">
        <v>19.191600000000001</v>
      </c>
      <c r="R89" s="24">
        <v>38.196899999999999</v>
      </c>
      <c r="S89" s="24">
        <v>82.694000000000003</v>
      </c>
      <c r="T89" s="24">
        <v>153.34059999999999</v>
      </c>
      <c r="U89" s="24">
        <v>305.34359999999998</v>
      </c>
      <c r="V89" s="24">
        <v>2366.2289999999998</v>
      </c>
    </row>
    <row r="90" spans="6:22" x14ac:dyDescent="0.2">
      <c r="F90" s="24">
        <v>9.4999999999999998E-3</v>
      </c>
      <c r="G90" s="24">
        <v>1.95E-2</v>
      </c>
      <c r="H90" s="24">
        <v>3.8600000000000002E-2</v>
      </c>
      <c r="I90" s="24">
        <v>7.7700000000000005E-2</v>
      </c>
      <c r="J90" s="24">
        <v>0.14530000000000001</v>
      </c>
      <c r="K90" s="24">
        <v>0.30020000000000002</v>
      </c>
      <c r="L90" s="24">
        <v>0.62429999999999997</v>
      </c>
      <c r="M90" s="24">
        <v>1.2250000000000001</v>
      </c>
      <c r="N90" s="24">
        <v>2.528</v>
      </c>
      <c r="O90" s="24">
        <v>4.9882999999999997</v>
      </c>
      <c r="P90" s="24">
        <v>9.6374999999999993</v>
      </c>
      <c r="Q90" s="24">
        <v>19.218</v>
      </c>
      <c r="R90" s="24">
        <v>38.151499999999999</v>
      </c>
      <c r="S90" s="24">
        <v>81.389399999999995</v>
      </c>
      <c r="T90" s="24">
        <v>154.55009999999999</v>
      </c>
      <c r="U90" s="24">
        <v>305.11869999999999</v>
      </c>
      <c r="V90" s="24">
        <v>2083.3458000000001</v>
      </c>
    </row>
    <row r="91" spans="6:22" x14ac:dyDescent="0.2">
      <c r="F91" s="24">
        <v>9.4999999999999998E-3</v>
      </c>
      <c r="G91" s="24">
        <v>1.9599999999999999E-2</v>
      </c>
      <c r="H91" s="24">
        <v>4.82E-2</v>
      </c>
      <c r="I91" s="24">
        <v>7.7600000000000002E-2</v>
      </c>
      <c r="J91" s="24">
        <v>0.14449999999999999</v>
      </c>
      <c r="K91" s="24">
        <v>0.30070000000000002</v>
      </c>
      <c r="L91" s="24">
        <v>0.61939999999999995</v>
      </c>
      <c r="M91" s="24">
        <v>1.2113</v>
      </c>
      <c r="N91" s="24">
        <v>2.5497999999999998</v>
      </c>
      <c r="O91" s="24">
        <v>4.9923999999999999</v>
      </c>
      <c r="P91" s="24">
        <v>9.5954999999999995</v>
      </c>
      <c r="Q91" s="24">
        <v>19.117999999999999</v>
      </c>
      <c r="R91" s="24">
        <v>38.287999999999997</v>
      </c>
      <c r="S91" s="24">
        <v>115.6332</v>
      </c>
      <c r="T91" s="24">
        <v>153.14619999999999</v>
      </c>
      <c r="U91" s="24">
        <v>305.26049999999998</v>
      </c>
      <c r="V91" s="24">
        <v>2336.4596000000001</v>
      </c>
    </row>
    <row r="92" spans="6:22" x14ac:dyDescent="0.2">
      <c r="F92" s="24">
        <v>9.4999999999999998E-3</v>
      </c>
      <c r="G92" s="24">
        <v>1.9800000000000002E-2</v>
      </c>
      <c r="H92" s="24">
        <v>4.8000000000000001E-2</v>
      </c>
      <c r="I92" s="24">
        <v>7.7399999999999997E-2</v>
      </c>
      <c r="J92" s="24">
        <v>0.14449999999999999</v>
      </c>
      <c r="K92" s="24">
        <v>0.31209999999999999</v>
      </c>
      <c r="L92" s="24">
        <v>0.60680000000000001</v>
      </c>
      <c r="M92" s="24">
        <v>1.2124999999999999</v>
      </c>
      <c r="N92" s="24">
        <v>2.5375999999999999</v>
      </c>
      <c r="O92" s="24">
        <v>4.9824999999999999</v>
      </c>
      <c r="P92" s="24">
        <v>9.6202000000000005</v>
      </c>
      <c r="Q92" s="24">
        <v>19.172799999999999</v>
      </c>
      <c r="R92" s="24">
        <v>38.249200000000002</v>
      </c>
      <c r="S92" s="24">
        <v>118.09869999999999</v>
      </c>
      <c r="T92" s="24">
        <v>152.64879999999999</v>
      </c>
      <c r="U92" s="24">
        <v>305.35390000000001</v>
      </c>
      <c r="V92" s="24">
        <v>2689.1698999999999</v>
      </c>
    </row>
    <row r="93" spans="6:22" x14ac:dyDescent="0.2">
      <c r="F93" s="24">
        <v>9.4000000000000004E-3</v>
      </c>
      <c r="G93" s="24">
        <v>1.9599999999999999E-2</v>
      </c>
      <c r="H93" s="24">
        <v>3.9E-2</v>
      </c>
      <c r="I93" s="24">
        <v>7.7700000000000005E-2</v>
      </c>
      <c r="J93" s="24">
        <v>0.1444</v>
      </c>
      <c r="K93" s="24">
        <v>0.31190000000000001</v>
      </c>
      <c r="L93" s="24">
        <v>0.60370000000000001</v>
      </c>
      <c r="M93" s="24">
        <v>1.2153</v>
      </c>
      <c r="N93" s="24">
        <v>2.4933000000000001</v>
      </c>
      <c r="O93" s="24">
        <v>4.9683999999999999</v>
      </c>
      <c r="P93" s="24">
        <v>9.5043000000000006</v>
      </c>
      <c r="Q93" s="24">
        <v>19.128699999999998</v>
      </c>
      <c r="R93" s="24">
        <v>38.206299999999999</v>
      </c>
      <c r="S93" s="24">
        <v>102.61069999999999</v>
      </c>
      <c r="T93" s="24">
        <v>152.75739999999999</v>
      </c>
      <c r="U93" s="24">
        <v>304.93950000000001</v>
      </c>
      <c r="V93" s="24">
        <v>2323.8389999999999</v>
      </c>
    </row>
    <row r="94" spans="6:22" x14ac:dyDescent="0.2">
      <c r="F94" s="24">
        <v>9.4999999999999998E-3</v>
      </c>
      <c r="G94" s="24">
        <v>1.9599999999999999E-2</v>
      </c>
      <c r="H94" s="24">
        <v>3.8699999999999998E-2</v>
      </c>
      <c r="I94" s="24">
        <v>7.8E-2</v>
      </c>
      <c r="J94" s="24">
        <v>0.1447</v>
      </c>
      <c r="K94" s="24">
        <v>0.311</v>
      </c>
      <c r="L94" s="24">
        <v>0.60219999999999996</v>
      </c>
      <c r="M94" s="24">
        <v>1.2164999999999999</v>
      </c>
      <c r="N94" s="24">
        <v>2.4935</v>
      </c>
      <c r="O94" s="24">
        <v>4.8868999999999998</v>
      </c>
      <c r="P94" s="24">
        <v>9.5532000000000004</v>
      </c>
      <c r="Q94" s="24">
        <v>19.164899999999999</v>
      </c>
      <c r="R94" s="24">
        <v>38.366</v>
      </c>
      <c r="S94" s="24">
        <v>91.374499999999998</v>
      </c>
      <c r="T94" s="24">
        <v>153.03890000000001</v>
      </c>
      <c r="U94" s="24">
        <v>305.35390000000001</v>
      </c>
      <c r="V94" s="24">
        <v>2245.8777</v>
      </c>
    </row>
    <row r="95" spans="6:22" x14ac:dyDescent="0.2">
      <c r="F95" s="24">
        <v>9.4999999999999998E-3</v>
      </c>
      <c r="G95" s="24">
        <v>1.95E-2</v>
      </c>
      <c r="H95" s="24">
        <v>3.8600000000000002E-2</v>
      </c>
      <c r="I95" s="24">
        <v>7.7799999999999994E-2</v>
      </c>
      <c r="J95" s="24">
        <v>0.1447</v>
      </c>
      <c r="K95" s="24">
        <v>0.3115</v>
      </c>
      <c r="L95" s="24">
        <v>0.60140000000000005</v>
      </c>
      <c r="M95" s="24">
        <v>1.2149000000000001</v>
      </c>
      <c r="N95" s="24">
        <v>2.835</v>
      </c>
      <c r="O95" s="24">
        <v>4.8650000000000002</v>
      </c>
      <c r="P95" s="24">
        <v>9.5838000000000001</v>
      </c>
      <c r="Q95" s="24">
        <v>19.260000000000002</v>
      </c>
      <c r="R95" s="24">
        <v>38.264400000000002</v>
      </c>
      <c r="S95" s="24">
        <v>81.651399999999995</v>
      </c>
      <c r="T95" s="24">
        <v>161.72239999999999</v>
      </c>
      <c r="U95" s="24">
        <v>305.12169999999998</v>
      </c>
      <c r="V95" s="24">
        <v>2189.8044</v>
      </c>
    </row>
    <row r="96" spans="6:22" x14ac:dyDescent="0.2">
      <c r="F96" s="24">
        <v>9.4999999999999998E-3</v>
      </c>
      <c r="G96" s="24">
        <v>1.95E-2</v>
      </c>
      <c r="H96" s="24">
        <v>3.8699999999999998E-2</v>
      </c>
      <c r="I96" s="24">
        <v>7.7899999999999997E-2</v>
      </c>
      <c r="J96" s="24">
        <v>0.14449999999999999</v>
      </c>
      <c r="K96" s="24">
        <v>0.30399999999999999</v>
      </c>
      <c r="L96" s="24">
        <v>0.6</v>
      </c>
      <c r="M96" s="24">
        <v>1.2250000000000001</v>
      </c>
      <c r="N96" s="24">
        <v>2.5022000000000002</v>
      </c>
      <c r="O96" s="24">
        <v>4.9800000000000004</v>
      </c>
      <c r="P96" s="24">
        <v>9.5721000000000007</v>
      </c>
      <c r="Q96" s="24">
        <v>19.068300000000001</v>
      </c>
      <c r="R96" s="24">
        <v>38.266199999999998</v>
      </c>
      <c r="S96" s="24">
        <v>81.642899999999997</v>
      </c>
      <c r="T96" s="24">
        <v>161.9974</v>
      </c>
      <c r="U96" s="24">
        <v>305.17410000000001</v>
      </c>
      <c r="V96" s="24">
        <v>2175.6019000000001</v>
      </c>
    </row>
    <row r="97" spans="6:22" x14ac:dyDescent="0.2">
      <c r="F97" s="24">
        <v>9.4999999999999998E-3</v>
      </c>
      <c r="G97" s="24">
        <v>1.95E-2</v>
      </c>
      <c r="H97" s="24">
        <v>3.9E-2</v>
      </c>
      <c r="I97" s="24">
        <v>7.7600000000000002E-2</v>
      </c>
      <c r="J97" s="24">
        <v>0.14460000000000001</v>
      </c>
      <c r="K97" s="24">
        <v>0.30880000000000002</v>
      </c>
      <c r="L97" s="24">
        <v>0.60919999999999996</v>
      </c>
      <c r="M97" s="24">
        <v>1.2146999999999999</v>
      </c>
      <c r="N97" s="24">
        <v>2.5057</v>
      </c>
      <c r="O97" s="24">
        <v>4.9843999999999999</v>
      </c>
      <c r="P97" s="24">
        <v>9.6136999999999997</v>
      </c>
      <c r="Q97" s="24">
        <v>19.184899999999999</v>
      </c>
      <c r="R97" s="24">
        <v>38.383400000000002</v>
      </c>
      <c r="S97" s="24">
        <v>87.298500000000004</v>
      </c>
      <c r="T97" s="24">
        <v>157.09350000000001</v>
      </c>
      <c r="U97" s="24">
        <v>305.37759999999997</v>
      </c>
      <c r="V97" s="24">
        <v>2117.895</v>
      </c>
    </row>
    <row r="98" spans="6:22" x14ac:dyDescent="0.2">
      <c r="F98" s="24">
        <v>9.4999999999999998E-3</v>
      </c>
      <c r="G98" s="24">
        <v>1.9699999999999999E-2</v>
      </c>
      <c r="H98" s="24">
        <v>3.8899999999999997E-2</v>
      </c>
      <c r="I98" s="24">
        <v>7.7700000000000005E-2</v>
      </c>
      <c r="J98" s="24">
        <v>0.14449999999999999</v>
      </c>
      <c r="K98" s="24">
        <v>0.31080000000000002</v>
      </c>
      <c r="L98" s="24">
        <v>0.60699999999999998</v>
      </c>
      <c r="M98" s="24">
        <v>1.2205999999999999</v>
      </c>
      <c r="N98" s="24">
        <v>3.0415999999999999</v>
      </c>
      <c r="O98" s="24">
        <v>4.9865000000000004</v>
      </c>
      <c r="P98" s="24">
        <v>9.5146999999999995</v>
      </c>
      <c r="Q98" s="24">
        <v>19.099399999999999</v>
      </c>
      <c r="R98" s="24">
        <v>39.580199999999998</v>
      </c>
      <c r="S98" s="24">
        <v>85.257000000000005</v>
      </c>
      <c r="T98" s="24">
        <v>159.08619999999999</v>
      </c>
      <c r="U98" s="24">
        <v>304.70979999999997</v>
      </c>
      <c r="V98" s="24">
        <v>2081.547</v>
      </c>
    </row>
    <row r="99" spans="6:22" x14ac:dyDescent="0.2">
      <c r="F99" s="24">
        <v>9.4000000000000004E-3</v>
      </c>
      <c r="G99" s="24">
        <v>1.95E-2</v>
      </c>
      <c r="H99" s="24">
        <v>3.85E-2</v>
      </c>
      <c r="I99" s="24">
        <v>7.7399999999999997E-2</v>
      </c>
      <c r="J99" s="24">
        <v>0.15090000000000001</v>
      </c>
      <c r="K99" s="24">
        <v>0.3105</v>
      </c>
      <c r="L99" s="24">
        <v>0.62019999999999997</v>
      </c>
      <c r="M99" s="24">
        <v>1.2131000000000001</v>
      </c>
      <c r="N99" s="24">
        <v>3.9394</v>
      </c>
      <c r="O99" s="24">
        <v>4.9859999999999998</v>
      </c>
      <c r="P99" s="24">
        <v>9.5757999999999992</v>
      </c>
      <c r="Q99" s="24">
        <v>19.125299999999999</v>
      </c>
      <c r="R99" s="24">
        <v>40.450000000000003</v>
      </c>
      <c r="S99" s="24">
        <v>86.116200000000006</v>
      </c>
      <c r="T99" s="24">
        <v>186.261</v>
      </c>
      <c r="U99" s="24">
        <v>305.21539999999999</v>
      </c>
      <c r="V99" s="24">
        <v>2065.8647999999998</v>
      </c>
    </row>
    <row r="100" spans="6:22" x14ac:dyDescent="0.2">
      <c r="F100" s="24">
        <v>9.4999999999999998E-3</v>
      </c>
      <c r="G100" s="24">
        <v>1.9599999999999999E-2</v>
      </c>
      <c r="H100" s="24">
        <v>3.8699999999999998E-2</v>
      </c>
      <c r="I100" s="24">
        <v>7.7499999999999999E-2</v>
      </c>
      <c r="J100" s="24">
        <v>0.1449</v>
      </c>
      <c r="K100" s="24">
        <v>0.30020000000000002</v>
      </c>
      <c r="L100" s="24">
        <v>0.62890000000000001</v>
      </c>
      <c r="M100" s="24">
        <v>1.2214</v>
      </c>
      <c r="N100" s="24">
        <v>2.6503000000000001</v>
      </c>
      <c r="O100" s="24">
        <v>5.0004999999999997</v>
      </c>
      <c r="P100" s="24">
        <v>9.4943000000000008</v>
      </c>
      <c r="Q100" s="24">
        <v>19.1752</v>
      </c>
      <c r="R100" s="24">
        <v>38.146500000000003</v>
      </c>
      <c r="S100" s="24">
        <v>84.492099999999994</v>
      </c>
      <c r="T100" s="24">
        <v>175.3527</v>
      </c>
      <c r="U100" s="24">
        <v>305.06299999999999</v>
      </c>
      <c r="V100" s="24">
        <v>2111.5873999999999</v>
      </c>
    </row>
    <row r="101" spans="6:22" x14ac:dyDescent="0.2">
      <c r="F101" s="24">
        <v>9.4999999999999998E-3</v>
      </c>
      <c r="G101" s="24">
        <v>1.95E-2</v>
      </c>
      <c r="H101" s="24">
        <v>3.8699999999999998E-2</v>
      </c>
      <c r="I101" s="24">
        <v>7.7700000000000005E-2</v>
      </c>
      <c r="J101" s="24">
        <v>0.14510000000000001</v>
      </c>
      <c r="K101" s="24">
        <v>0.30059999999999998</v>
      </c>
      <c r="L101" s="24">
        <v>0.60750000000000004</v>
      </c>
      <c r="M101" s="24">
        <v>1.2137</v>
      </c>
      <c r="N101" s="24">
        <v>2.5013000000000001</v>
      </c>
      <c r="O101" s="24">
        <v>4.9812000000000003</v>
      </c>
      <c r="P101" s="24">
        <v>9.3766999999999996</v>
      </c>
      <c r="Q101" s="24">
        <v>19.202000000000002</v>
      </c>
      <c r="R101" s="24">
        <v>38.013199999999998</v>
      </c>
      <c r="S101" s="24">
        <v>86.597499999999997</v>
      </c>
      <c r="T101" s="24">
        <v>164.57310000000001</v>
      </c>
      <c r="U101" s="24">
        <v>305.09570000000002</v>
      </c>
      <c r="V101" s="24">
        <v>2156.9395</v>
      </c>
    </row>
    <row r="102" spans="6:22" x14ac:dyDescent="0.2">
      <c r="F102" s="24">
        <v>9.4999999999999998E-3</v>
      </c>
      <c r="G102" s="24">
        <v>1.95E-2</v>
      </c>
      <c r="H102" s="24">
        <v>3.8800000000000001E-2</v>
      </c>
      <c r="I102" s="24">
        <v>7.7700000000000005E-2</v>
      </c>
      <c r="J102" s="24">
        <v>0.14499999999999999</v>
      </c>
      <c r="K102" s="24">
        <v>0.30030000000000001</v>
      </c>
      <c r="L102" s="24">
        <v>0.60219999999999996</v>
      </c>
      <c r="M102" s="24">
        <v>1.2170000000000001</v>
      </c>
      <c r="N102" s="24">
        <v>2.5137</v>
      </c>
      <c r="O102" s="24">
        <v>4.9875999999999996</v>
      </c>
      <c r="P102" s="24">
        <v>9.5106999999999999</v>
      </c>
      <c r="Q102" s="24">
        <v>19.1937</v>
      </c>
      <c r="R102" s="24">
        <v>38.218200000000003</v>
      </c>
      <c r="S102" s="24">
        <v>82.824200000000005</v>
      </c>
      <c r="T102" s="24">
        <v>157.02000000000001</v>
      </c>
      <c r="U102" s="24">
        <v>305.19069999999999</v>
      </c>
      <c r="V102" s="24">
        <v>2082.837</v>
      </c>
    </row>
    <row r="103" spans="6:22" x14ac:dyDescent="0.2">
      <c r="F103" s="24">
        <v>9.4999999999999998E-3</v>
      </c>
      <c r="G103" s="24">
        <v>1.9699999999999999E-2</v>
      </c>
      <c r="H103" s="24">
        <v>3.8699999999999998E-2</v>
      </c>
      <c r="I103" s="24">
        <v>7.7299999999999994E-2</v>
      </c>
      <c r="J103" s="24">
        <v>0.14480000000000001</v>
      </c>
      <c r="K103" s="24">
        <v>0.30049999999999999</v>
      </c>
      <c r="L103" s="24">
        <v>0.62209999999999999</v>
      </c>
      <c r="M103" s="24">
        <v>1.2182999999999999</v>
      </c>
      <c r="N103" s="24">
        <v>2.5074999999999998</v>
      </c>
      <c r="O103" s="24">
        <v>4.992</v>
      </c>
      <c r="P103" s="24">
        <v>9.6267999999999994</v>
      </c>
      <c r="Q103" s="24">
        <v>19.124400000000001</v>
      </c>
      <c r="R103" s="24">
        <v>38.569200000000002</v>
      </c>
      <c r="S103" s="24">
        <v>116.4807</v>
      </c>
      <c r="T103" s="24">
        <v>157.93039999999999</v>
      </c>
      <c r="U103" s="24">
        <v>304.69580000000002</v>
      </c>
      <c r="V103" s="24">
        <v>2367.3159000000001</v>
      </c>
    </row>
    <row r="104" spans="6:22" x14ac:dyDescent="0.2">
      <c r="F104" s="24">
        <v>9.4999999999999998E-3</v>
      </c>
      <c r="G104" s="24">
        <v>1.9599999999999999E-2</v>
      </c>
      <c r="H104" s="24">
        <v>3.8600000000000002E-2</v>
      </c>
      <c r="I104" s="24">
        <v>7.7399999999999997E-2</v>
      </c>
      <c r="J104" s="24">
        <v>0.1452</v>
      </c>
      <c r="K104" s="24">
        <v>0.30049999999999999</v>
      </c>
      <c r="L104" s="24">
        <v>0.63449999999999995</v>
      </c>
      <c r="M104" s="24">
        <v>1.2166999999999999</v>
      </c>
      <c r="N104" s="24">
        <v>2.4969000000000001</v>
      </c>
      <c r="O104" s="24">
        <v>4.9882</v>
      </c>
      <c r="P104" s="24">
        <v>9.5617000000000001</v>
      </c>
      <c r="Q104" s="24">
        <v>19.139399999999998</v>
      </c>
      <c r="R104" s="24">
        <v>38.550600000000003</v>
      </c>
      <c r="S104" s="24">
        <v>184.108</v>
      </c>
      <c r="T104" s="24">
        <v>153.38489999999999</v>
      </c>
      <c r="U104" s="24">
        <v>305.06909999999999</v>
      </c>
      <c r="V104" s="24">
        <v>2276.6401000000001</v>
      </c>
    </row>
    <row r="105" spans="6:22" x14ac:dyDescent="0.2">
      <c r="F105" s="24">
        <v>9.4999999999999998E-3</v>
      </c>
      <c r="G105" s="24">
        <v>1.95E-2</v>
      </c>
      <c r="H105" s="24">
        <v>3.8899999999999997E-2</v>
      </c>
      <c r="I105" s="24">
        <v>7.7899999999999997E-2</v>
      </c>
      <c r="J105" s="24">
        <v>0.14480000000000001</v>
      </c>
      <c r="K105" s="24">
        <v>0.30020000000000002</v>
      </c>
      <c r="L105" s="24">
        <v>0.60899999999999999</v>
      </c>
      <c r="M105" s="24">
        <v>1.2181</v>
      </c>
      <c r="N105" s="24">
        <v>2.4969999999999999</v>
      </c>
      <c r="O105" s="24">
        <v>4.9969999999999999</v>
      </c>
      <c r="P105" s="24">
        <v>9.5422999999999991</v>
      </c>
      <c r="Q105" s="24">
        <v>19.150200000000002</v>
      </c>
      <c r="R105" s="24">
        <v>38.5167</v>
      </c>
      <c r="S105" s="24">
        <v>100.3026</v>
      </c>
      <c r="T105" s="24">
        <v>152.55410000000001</v>
      </c>
      <c r="U105" s="24">
        <v>305.39499999999998</v>
      </c>
      <c r="V105" s="24">
        <v>2177.8535000000002</v>
      </c>
    </row>
    <row r="106" spans="6:22" x14ac:dyDescent="0.2">
      <c r="F106" s="24">
        <v>9.4999999999999998E-3</v>
      </c>
      <c r="G106" s="24">
        <v>1.9599999999999999E-2</v>
      </c>
      <c r="H106" s="24">
        <v>3.8600000000000002E-2</v>
      </c>
      <c r="I106" s="24">
        <v>7.7700000000000005E-2</v>
      </c>
      <c r="J106" s="24">
        <v>0.14510000000000001</v>
      </c>
      <c r="K106" s="24">
        <v>0.30470000000000003</v>
      </c>
      <c r="L106" s="24">
        <v>0.61819999999999997</v>
      </c>
      <c r="M106" s="24">
        <v>1.2165999999999999</v>
      </c>
      <c r="N106" s="24">
        <v>2.5009000000000001</v>
      </c>
      <c r="O106" s="24">
        <v>4.9878</v>
      </c>
      <c r="P106" s="24">
        <v>9.5530000000000008</v>
      </c>
      <c r="Q106" s="24">
        <v>19.094999999999999</v>
      </c>
      <c r="R106" s="24">
        <v>39.005899999999997</v>
      </c>
      <c r="S106" s="24">
        <v>87.715199999999996</v>
      </c>
      <c r="T106" s="24">
        <v>152.64940000000001</v>
      </c>
      <c r="U106" s="24">
        <v>304.91120000000001</v>
      </c>
      <c r="V106" s="24">
        <v>2099.0841999999998</v>
      </c>
    </row>
    <row r="107" spans="6:22" x14ac:dyDescent="0.2">
      <c r="F107" s="24">
        <v>9.4000000000000004E-3</v>
      </c>
      <c r="G107" s="24">
        <v>1.9599999999999999E-2</v>
      </c>
      <c r="H107" s="24">
        <v>3.85E-2</v>
      </c>
      <c r="I107" s="24">
        <v>7.7499999999999999E-2</v>
      </c>
      <c r="J107" s="24">
        <v>0.14449999999999999</v>
      </c>
      <c r="K107" s="24">
        <v>0.30020000000000002</v>
      </c>
      <c r="L107" s="24">
        <v>0.60519999999999996</v>
      </c>
      <c r="M107" s="24">
        <v>1.2183999999999999</v>
      </c>
      <c r="N107" s="24">
        <v>2.5680000000000001</v>
      </c>
      <c r="O107" s="24">
        <v>4.9867999999999997</v>
      </c>
      <c r="P107" s="24">
        <v>9.5276999999999994</v>
      </c>
      <c r="Q107" s="24">
        <v>19.1585</v>
      </c>
      <c r="R107" s="24">
        <v>39.112900000000003</v>
      </c>
      <c r="S107" s="24">
        <v>91.617500000000007</v>
      </c>
      <c r="T107" s="24">
        <v>152.2056</v>
      </c>
      <c r="U107" s="24">
        <v>304.90100000000001</v>
      </c>
      <c r="V107" s="24">
        <v>2371.6451999999999</v>
      </c>
    </row>
    <row r="108" spans="6:22" x14ac:dyDescent="0.2">
      <c r="F108" s="24">
        <v>9.5999999999999992E-3</v>
      </c>
      <c r="G108" s="24">
        <v>1.9699999999999999E-2</v>
      </c>
      <c r="H108" s="24">
        <v>3.8699999999999998E-2</v>
      </c>
      <c r="I108" s="24">
        <v>7.7700000000000005E-2</v>
      </c>
      <c r="J108" s="24">
        <v>0.14510000000000001</v>
      </c>
      <c r="K108" s="24">
        <v>0.3004</v>
      </c>
      <c r="L108" s="24">
        <v>0.60309999999999997</v>
      </c>
      <c r="M108" s="24">
        <v>1.2126999999999999</v>
      </c>
      <c r="N108" s="24">
        <v>2.4956</v>
      </c>
      <c r="O108" s="24">
        <v>4.9923000000000002</v>
      </c>
      <c r="P108" s="24">
        <v>9.5542999999999996</v>
      </c>
      <c r="Q108" s="24">
        <v>19.219200000000001</v>
      </c>
      <c r="R108" s="24">
        <v>38.569200000000002</v>
      </c>
      <c r="S108" s="24">
        <v>89.846299999999999</v>
      </c>
      <c r="T108" s="24">
        <v>156.3871</v>
      </c>
      <c r="U108" s="24">
        <v>305.22910000000002</v>
      </c>
      <c r="V108" s="24">
        <v>2197.4178999999999</v>
      </c>
    </row>
    <row r="109" spans="6:22" x14ac:dyDescent="0.2">
      <c r="F109" s="24">
        <v>9.4999999999999998E-3</v>
      </c>
      <c r="G109" s="24">
        <v>1.9699999999999999E-2</v>
      </c>
      <c r="H109" s="24">
        <v>3.8699999999999998E-2</v>
      </c>
      <c r="I109" s="24">
        <v>7.7700000000000005E-2</v>
      </c>
      <c r="J109" s="24">
        <v>0.14660000000000001</v>
      </c>
      <c r="K109" s="24">
        <v>0.3004</v>
      </c>
      <c r="L109" s="24">
        <v>0.60350000000000004</v>
      </c>
      <c r="M109" s="24">
        <v>1.216</v>
      </c>
      <c r="N109" s="24">
        <v>2.4964</v>
      </c>
      <c r="O109" s="24">
        <v>4.9158999999999997</v>
      </c>
      <c r="P109" s="24">
        <v>9.5786999999999995</v>
      </c>
      <c r="Q109" s="24">
        <v>19.127400000000002</v>
      </c>
      <c r="R109" s="24">
        <v>38.575499999999998</v>
      </c>
      <c r="S109" s="24">
        <v>80.193100000000001</v>
      </c>
      <c r="T109" s="24">
        <v>152.7868</v>
      </c>
      <c r="U109" s="24">
        <v>305.45569999999998</v>
      </c>
      <c r="V109" s="24">
        <v>2170.6266999999998</v>
      </c>
    </row>
    <row r="110" spans="6:22" x14ac:dyDescent="0.2">
      <c r="F110" s="24">
        <v>9.4999999999999998E-3</v>
      </c>
      <c r="G110" s="24">
        <v>1.95E-2</v>
      </c>
      <c r="H110" s="24">
        <v>3.8600000000000002E-2</v>
      </c>
      <c r="I110" s="24">
        <v>7.7700000000000005E-2</v>
      </c>
      <c r="J110" s="24">
        <v>0.14510000000000001</v>
      </c>
      <c r="K110" s="24">
        <v>0.2999</v>
      </c>
      <c r="L110" s="24">
        <v>0.60219999999999996</v>
      </c>
      <c r="M110" s="24">
        <v>1.2182999999999999</v>
      </c>
      <c r="N110" s="24">
        <v>2.5171000000000001</v>
      </c>
      <c r="O110" s="24">
        <v>4.9781000000000004</v>
      </c>
      <c r="P110" s="24">
        <v>9.6697000000000006</v>
      </c>
      <c r="Q110" s="24">
        <v>19.209499999999998</v>
      </c>
      <c r="R110" s="24">
        <v>38.3795</v>
      </c>
      <c r="S110" s="24">
        <v>77.935599999999994</v>
      </c>
      <c r="T110" s="24">
        <v>152.77090000000001</v>
      </c>
      <c r="U110" s="24">
        <v>305.33769999999998</v>
      </c>
      <c r="V110" s="24">
        <v>2319.1554999999998</v>
      </c>
    </row>
    <row r="111" spans="6:22" x14ac:dyDescent="0.2">
      <c r="F111" s="24">
        <v>9.4999999999999998E-3</v>
      </c>
      <c r="G111" s="24">
        <v>1.9599999999999999E-2</v>
      </c>
      <c r="H111" s="24">
        <v>6.6000000000000003E-2</v>
      </c>
      <c r="I111" s="24">
        <v>7.7600000000000002E-2</v>
      </c>
      <c r="J111" s="24">
        <v>0.14499999999999999</v>
      </c>
      <c r="K111" s="24">
        <v>0.30020000000000002</v>
      </c>
      <c r="L111" s="24">
        <v>0.60250000000000004</v>
      </c>
      <c r="M111" s="24">
        <v>1.2306999999999999</v>
      </c>
      <c r="N111" s="24">
        <v>2.4977999999999998</v>
      </c>
      <c r="O111" s="24">
        <v>4.9897999999999998</v>
      </c>
      <c r="P111" s="24">
        <v>10.5022</v>
      </c>
      <c r="Q111" s="24">
        <v>19.368500000000001</v>
      </c>
      <c r="R111" s="24">
        <v>38.670200000000001</v>
      </c>
      <c r="S111" s="24">
        <v>77.0809</v>
      </c>
      <c r="T111" s="24">
        <v>152.73580000000001</v>
      </c>
      <c r="U111" s="24">
        <v>304.702</v>
      </c>
      <c r="V111" s="24">
        <v>2100.183</v>
      </c>
    </row>
    <row r="112" spans="6:22" x14ac:dyDescent="0.2">
      <c r="F112" s="24">
        <v>9.4999999999999998E-3</v>
      </c>
      <c r="G112" s="24">
        <v>1.9699999999999999E-2</v>
      </c>
      <c r="H112" s="24">
        <v>4.07E-2</v>
      </c>
      <c r="I112" s="24">
        <v>7.7499999999999999E-2</v>
      </c>
      <c r="J112" s="24">
        <v>0.14499999999999999</v>
      </c>
      <c r="K112" s="24">
        <v>0.30070000000000002</v>
      </c>
      <c r="L112" s="24">
        <v>0.62409999999999999</v>
      </c>
      <c r="M112" s="24">
        <v>1.2128000000000001</v>
      </c>
      <c r="N112" s="24">
        <v>2.5327999999999999</v>
      </c>
      <c r="O112" s="24">
        <v>4.9847000000000001</v>
      </c>
      <c r="P112" s="24">
        <v>9.6415000000000006</v>
      </c>
      <c r="Q112" s="24">
        <v>19.1069</v>
      </c>
      <c r="R112" s="24">
        <v>38.939700000000002</v>
      </c>
      <c r="S112" s="24">
        <v>78.299499999999995</v>
      </c>
      <c r="T112" s="24">
        <v>152.44630000000001</v>
      </c>
      <c r="U112" s="24">
        <v>311.3546</v>
      </c>
      <c r="V112" s="24">
        <v>2411.3757999999998</v>
      </c>
    </row>
    <row r="113" spans="6:22" x14ac:dyDescent="0.2">
      <c r="F113" s="24">
        <v>9.4999999999999998E-3</v>
      </c>
      <c r="G113" s="24">
        <v>1.9699999999999999E-2</v>
      </c>
      <c r="H113" s="24">
        <v>3.8699999999999998E-2</v>
      </c>
      <c r="I113" s="24">
        <v>7.7499999999999999E-2</v>
      </c>
      <c r="J113" s="24">
        <v>0.14510000000000001</v>
      </c>
      <c r="K113" s="24">
        <v>0.30030000000000001</v>
      </c>
      <c r="L113" s="24">
        <v>0.62880000000000003</v>
      </c>
      <c r="M113" s="24">
        <v>1.2193000000000001</v>
      </c>
      <c r="N113" s="24">
        <v>2.5175000000000001</v>
      </c>
      <c r="O113" s="24">
        <v>4.9909999999999997</v>
      </c>
      <c r="P113" s="24">
        <v>9.6135000000000002</v>
      </c>
      <c r="Q113" s="24">
        <v>19.253699999999998</v>
      </c>
      <c r="R113" s="24">
        <v>38.822600000000001</v>
      </c>
      <c r="S113" s="24">
        <v>77.459100000000007</v>
      </c>
      <c r="T113" s="24">
        <v>152.1902</v>
      </c>
      <c r="U113" s="24">
        <v>305.57060000000001</v>
      </c>
      <c r="V113" s="24">
        <v>2759.6181999999999</v>
      </c>
    </row>
    <row r="114" spans="6:22" x14ac:dyDescent="0.2">
      <c r="F114" s="24">
        <v>9.4999999999999998E-3</v>
      </c>
      <c r="G114" s="24">
        <v>1.9599999999999999E-2</v>
      </c>
      <c r="H114" s="24">
        <v>3.9699999999999999E-2</v>
      </c>
      <c r="I114" s="24">
        <v>7.7600000000000002E-2</v>
      </c>
      <c r="J114" s="24">
        <v>0.14449999999999999</v>
      </c>
      <c r="K114" s="24">
        <v>0.30030000000000001</v>
      </c>
      <c r="L114" s="24">
        <v>0.60440000000000005</v>
      </c>
      <c r="M114" s="24">
        <v>1.2176</v>
      </c>
      <c r="N114" s="24">
        <v>2.556</v>
      </c>
      <c r="O114" s="24">
        <v>4.9951999999999996</v>
      </c>
      <c r="P114" s="24">
        <v>9.5449000000000002</v>
      </c>
      <c r="Q114" s="24">
        <v>19.185700000000001</v>
      </c>
      <c r="R114" s="24">
        <v>38.601399999999998</v>
      </c>
      <c r="S114" s="24">
        <v>77.802199999999999</v>
      </c>
      <c r="T114" s="24">
        <v>153.13059999999999</v>
      </c>
      <c r="U114" s="24">
        <v>305.08550000000002</v>
      </c>
      <c r="V114" s="24">
        <v>2242.0641000000001</v>
      </c>
    </row>
    <row r="115" spans="6:22" x14ac:dyDescent="0.2">
      <c r="F115" s="24">
        <v>9.4999999999999998E-3</v>
      </c>
      <c r="G115" s="24">
        <v>1.9699999999999999E-2</v>
      </c>
      <c r="H115" s="24">
        <v>3.85E-2</v>
      </c>
      <c r="I115" s="24">
        <v>7.7499999999999999E-2</v>
      </c>
      <c r="J115" s="24">
        <v>0.1454</v>
      </c>
      <c r="K115" s="24">
        <v>0.30919999999999997</v>
      </c>
      <c r="L115" s="24">
        <v>0.61639999999999995</v>
      </c>
      <c r="M115" s="24">
        <v>1.2094</v>
      </c>
      <c r="N115" s="24">
        <v>2.5943999999999998</v>
      </c>
      <c r="O115" s="24">
        <v>5.0144000000000002</v>
      </c>
      <c r="P115" s="24">
        <v>9.5640999999999998</v>
      </c>
      <c r="Q115" s="24">
        <v>19.2424</v>
      </c>
      <c r="R115" s="24">
        <v>38.344799999999999</v>
      </c>
      <c r="S115" s="24">
        <v>83.757300000000001</v>
      </c>
      <c r="T115" s="24">
        <v>152.5044</v>
      </c>
      <c r="U115" s="24">
        <v>305.34370000000001</v>
      </c>
      <c r="V115" s="24">
        <v>2681.9769000000001</v>
      </c>
    </row>
    <row r="116" spans="6:22" x14ac:dyDescent="0.2">
      <c r="F116" s="24">
        <v>9.4999999999999998E-3</v>
      </c>
      <c r="G116" s="24">
        <v>1.9599999999999999E-2</v>
      </c>
      <c r="H116" s="24">
        <v>3.8600000000000002E-2</v>
      </c>
      <c r="I116" s="24">
        <v>7.7499999999999999E-2</v>
      </c>
      <c r="J116" s="24">
        <v>0.1449</v>
      </c>
      <c r="K116" s="24">
        <v>0.31140000000000001</v>
      </c>
      <c r="L116" s="24">
        <v>0.60529999999999995</v>
      </c>
      <c r="M116" s="24">
        <v>1.2385999999999999</v>
      </c>
      <c r="N116" s="24">
        <v>3.1613000000000002</v>
      </c>
      <c r="O116" s="24">
        <v>5.0707000000000004</v>
      </c>
      <c r="P116" s="24">
        <v>9.6236999999999995</v>
      </c>
      <c r="Q116" s="24">
        <v>19.142499999999998</v>
      </c>
      <c r="R116" s="24">
        <v>38.256100000000004</v>
      </c>
      <c r="S116" s="24">
        <v>79.021500000000003</v>
      </c>
      <c r="T116" s="24">
        <v>152.56950000000001</v>
      </c>
      <c r="U116" s="24">
        <v>305.33069999999998</v>
      </c>
      <c r="V116" s="24">
        <v>2327.6370000000002</v>
      </c>
    </row>
    <row r="117" spans="6:22" x14ac:dyDescent="0.2">
      <c r="F117" s="24">
        <v>9.4999999999999998E-3</v>
      </c>
      <c r="G117" s="24">
        <v>1.9699999999999999E-2</v>
      </c>
      <c r="H117" s="24">
        <v>3.9600000000000003E-2</v>
      </c>
      <c r="I117" s="24">
        <v>7.7399999999999997E-2</v>
      </c>
      <c r="J117" s="24">
        <v>0.14499999999999999</v>
      </c>
      <c r="K117" s="24">
        <v>0.31219999999999998</v>
      </c>
      <c r="L117" s="24">
        <v>0.60260000000000002</v>
      </c>
      <c r="M117" s="24">
        <v>1.2110000000000001</v>
      </c>
      <c r="N117" s="24">
        <v>2.5322</v>
      </c>
      <c r="O117" s="24">
        <v>5.1134000000000004</v>
      </c>
      <c r="P117" s="24">
        <v>9.5945</v>
      </c>
      <c r="Q117" s="24">
        <v>19.189499999999999</v>
      </c>
      <c r="R117" s="24">
        <v>38.090299999999999</v>
      </c>
      <c r="S117" s="24">
        <v>77.004300000000001</v>
      </c>
      <c r="T117" s="24">
        <v>152.40379999999999</v>
      </c>
      <c r="U117" s="24">
        <v>305.56610000000001</v>
      </c>
      <c r="V117" s="24">
        <v>2171.8696</v>
      </c>
    </row>
    <row r="118" spans="6:22" x14ac:dyDescent="0.2">
      <c r="F118" s="24">
        <v>9.4999999999999998E-3</v>
      </c>
      <c r="G118" s="24">
        <v>1.9699999999999999E-2</v>
      </c>
      <c r="H118" s="24">
        <v>3.9699999999999999E-2</v>
      </c>
      <c r="I118" s="24">
        <v>7.7399999999999997E-2</v>
      </c>
      <c r="J118" s="24">
        <v>0.14510000000000001</v>
      </c>
      <c r="K118" s="24">
        <v>0.33839999999999998</v>
      </c>
      <c r="L118" s="24">
        <v>0.6028</v>
      </c>
      <c r="M118" s="24">
        <v>1.2156</v>
      </c>
      <c r="N118" s="24">
        <v>2.5148000000000001</v>
      </c>
      <c r="O118" s="24">
        <v>5.0270000000000001</v>
      </c>
      <c r="P118" s="24">
        <v>9.5809999999999995</v>
      </c>
      <c r="Q118" s="24">
        <v>19.159199999999998</v>
      </c>
      <c r="R118" s="24">
        <v>41.298099999999998</v>
      </c>
      <c r="S118" s="24">
        <v>78.105500000000006</v>
      </c>
      <c r="T118" s="24">
        <v>152.4872</v>
      </c>
      <c r="U118" s="24">
        <v>307.35939999999999</v>
      </c>
      <c r="V118" s="24">
        <v>2164.7557000000002</v>
      </c>
    </row>
    <row r="119" spans="6:22" x14ac:dyDescent="0.2">
      <c r="F119" s="24">
        <v>9.4000000000000004E-3</v>
      </c>
      <c r="G119" s="24">
        <v>1.9599999999999999E-2</v>
      </c>
      <c r="H119" s="24">
        <v>3.95E-2</v>
      </c>
      <c r="I119" s="24">
        <v>7.7200000000000005E-2</v>
      </c>
      <c r="J119" s="24">
        <v>0.14510000000000001</v>
      </c>
      <c r="K119" s="24">
        <v>0.311</v>
      </c>
      <c r="L119" s="24">
        <v>0.60299999999999998</v>
      </c>
      <c r="M119" s="24">
        <v>1.2186999999999999</v>
      </c>
      <c r="N119" s="24">
        <v>2.5741000000000001</v>
      </c>
      <c r="O119" s="24">
        <v>5.0422000000000002</v>
      </c>
      <c r="P119" s="24">
        <v>9.6113</v>
      </c>
      <c r="Q119" s="24">
        <v>19.087</v>
      </c>
      <c r="R119" s="24">
        <v>39.310499999999998</v>
      </c>
      <c r="S119" s="24">
        <v>77.669600000000003</v>
      </c>
      <c r="T119" s="24">
        <v>152.4367</v>
      </c>
      <c r="U119" s="24">
        <v>304.83229999999998</v>
      </c>
      <c r="V119" s="24">
        <v>2079.2878000000001</v>
      </c>
    </row>
    <row r="120" spans="6:22" x14ac:dyDescent="0.2">
      <c r="F120" s="24">
        <v>9.4999999999999998E-3</v>
      </c>
      <c r="G120" s="24">
        <v>1.95E-2</v>
      </c>
      <c r="H120" s="24">
        <v>3.9600000000000003E-2</v>
      </c>
      <c r="I120" s="24">
        <v>7.7600000000000002E-2</v>
      </c>
      <c r="J120" s="24">
        <v>0.14729999999999999</v>
      </c>
      <c r="K120" s="24">
        <v>0.3075</v>
      </c>
      <c r="L120" s="24">
        <v>0.60429999999999995</v>
      </c>
      <c r="M120" s="24">
        <v>1.2158</v>
      </c>
      <c r="N120" s="24">
        <v>2.5497000000000001</v>
      </c>
      <c r="O120" s="24">
        <v>5.0046999999999997</v>
      </c>
      <c r="P120" s="24">
        <v>9.5358999999999998</v>
      </c>
      <c r="Q120" s="24">
        <v>19.234000000000002</v>
      </c>
      <c r="R120" s="24">
        <v>38.185899999999997</v>
      </c>
      <c r="S120" s="24">
        <v>77.407200000000003</v>
      </c>
      <c r="T120" s="24">
        <v>152.6585</v>
      </c>
      <c r="U120" s="24">
        <v>305.38260000000002</v>
      </c>
      <c r="V120" s="24">
        <v>2089.1315</v>
      </c>
    </row>
    <row r="121" spans="6:22" x14ac:dyDescent="0.2">
      <c r="F121" s="24">
        <v>9.4999999999999998E-3</v>
      </c>
      <c r="G121" s="24">
        <v>1.9599999999999999E-2</v>
      </c>
      <c r="H121" s="24">
        <v>3.8800000000000001E-2</v>
      </c>
      <c r="I121" s="24">
        <v>7.7600000000000002E-2</v>
      </c>
      <c r="J121" s="24">
        <v>0.14499999999999999</v>
      </c>
      <c r="K121" s="24">
        <v>0.30940000000000001</v>
      </c>
      <c r="L121" s="24">
        <v>0.60440000000000005</v>
      </c>
      <c r="M121" s="24">
        <v>1.2199</v>
      </c>
      <c r="N121" s="24">
        <v>2.5003000000000002</v>
      </c>
      <c r="O121" s="24">
        <v>5.0118999999999998</v>
      </c>
      <c r="P121" s="24">
        <v>9.5780999999999992</v>
      </c>
      <c r="Q121" s="24">
        <v>19.171700000000001</v>
      </c>
      <c r="R121" s="24">
        <v>38.249000000000002</v>
      </c>
      <c r="S121" s="24">
        <v>76.876900000000006</v>
      </c>
      <c r="T121" s="24">
        <v>152.44239999999999</v>
      </c>
      <c r="U121" s="24">
        <v>304.85969999999998</v>
      </c>
      <c r="V121" s="24">
        <v>2065.0016999999998</v>
      </c>
    </row>
    <row r="122" spans="6:22" x14ac:dyDescent="0.2">
      <c r="F122" s="24">
        <v>9.4999999999999998E-3</v>
      </c>
      <c r="G122" s="24">
        <v>1.9400000000000001E-2</v>
      </c>
      <c r="H122" s="24">
        <v>3.8600000000000002E-2</v>
      </c>
      <c r="I122" s="24">
        <v>7.7499999999999999E-2</v>
      </c>
      <c r="J122" s="24">
        <v>0.1444</v>
      </c>
      <c r="K122" s="24">
        <v>0.30030000000000001</v>
      </c>
      <c r="L122" s="24">
        <v>0.61219999999999997</v>
      </c>
      <c r="M122" s="24">
        <v>1.2258</v>
      </c>
      <c r="N122" s="24">
        <v>2.6112000000000002</v>
      </c>
      <c r="O122" s="24">
        <v>4.9897</v>
      </c>
      <c r="P122" s="24">
        <v>9.5771999999999995</v>
      </c>
      <c r="Q122" s="24">
        <v>19.093900000000001</v>
      </c>
      <c r="R122" s="24">
        <v>38.396900000000002</v>
      </c>
      <c r="S122" s="24">
        <v>76.813699999999997</v>
      </c>
      <c r="T122" s="24">
        <v>152.411</v>
      </c>
      <c r="U122" s="24">
        <v>305.06209999999999</v>
      </c>
      <c r="V122" s="24">
        <v>2124.0630999999998</v>
      </c>
    </row>
    <row r="123" spans="6:22" x14ac:dyDescent="0.2">
      <c r="F123" s="24">
        <v>9.4000000000000004E-3</v>
      </c>
      <c r="G123" s="24">
        <v>1.9599999999999999E-2</v>
      </c>
      <c r="H123" s="24">
        <v>3.8800000000000001E-2</v>
      </c>
      <c r="I123" s="24">
        <v>7.7499999999999999E-2</v>
      </c>
      <c r="J123" s="24">
        <v>0.1452</v>
      </c>
      <c r="K123" s="24">
        <v>0.30049999999999999</v>
      </c>
      <c r="L123" s="24">
        <v>0.60709999999999997</v>
      </c>
      <c r="M123" s="24">
        <v>1.2112000000000001</v>
      </c>
      <c r="N123" s="24">
        <v>2.4129999999999998</v>
      </c>
      <c r="O123" s="24">
        <v>5.0164</v>
      </c>
      <c r="P123" s="24">
        <v>9.5614000000000008</v>
      </c>
      <c r="Q123" s="24">
        <v>19.1402</v>
      </c>
      <c r="R123" s="24">
        <v>38.147199999999998</v>
      </c>
      <c r="S123" s="24">
        <v>76.747699999999995</v>
      </c>
      <c r="T123" s="24">
        <v>152.65450000000001</v>
      </c>
      <c r="U123" s="24">
        <v>305.28930000000003</v>
      </c>
      <c r="V123" s="24">
        <v>2370.9753000000001</v>
      </c>
    </row>
    <row r="124" spans="6:22" x14ac:dyDescent="0.2">
      <c r="F124" s="24">
        <v>9.4999999999999998E-3</v>
      </c>
      <c r="G124" s="24">
        <v>1.9599999999999999E-2</v>
      </c>
      <c r="H124" s="24">
        <v>3.8699999999999998E-2</v>
      </c>
      <c r="I124" s="24">
        <v>7.7499999999999999E-2</v>
      </c>
      <c r="J124" s="24">
        <v>0.1449</v>
      </c>
      <c r="K124" s="24">
        <v>0.30020000000000002</v>
      </c>
      <c r="L124" s="24">
        <v>0.60560000000000003</v>
      </c>
      <c r="M124" s="24">
        <v>1.2310000000000001</v>
      </c>
      <c r="N124" s="24">
        <v>2.4285999999999999</v>
      </c>
      <c r="O124" s="24">
        <v>4.9585999999999997</v>
      </c>
      <c r="P124" s="24">
        <v>9.6176999999999992</v>
      </c>
      <c r="Q124" s="24">
        <v>19.239799999999999</v>
      </c>
      <c r="R124" s="24">
        <v>38.136000000000003</v>
      </c>
      <c r="S124" s="24">
        <v>76.416799999999995</v>
      </c>
      <c r="T124" s="24">
        <v>152.35769999999999</v>
      </c>
      <c r="U124" s="24">
        <v>304.95089999999999</v>
      </c>
      <c r="V124" s="24">
        <v>2067.8539000000001</v>
      </c>
    </row>
    <row r="125" spans="6:22" x14ac:dyDescent="0.2">
      <c r="F125" s="24">
        <v>9.4999999999999998E-3</v>
      </c>
      <c r="G125" s="24">
        <v>1.95E-2</v>
      </c>
      <c r="H125" s="24">
        <v>3.8899999999999997E-2</v>
      </c>
      <c r="I125" s="24">
        <v>7.7499999999999999E-2</v>
      </c>
      <c r="J125" s="24">
        <v>0.1447</v>
      </c>
      <c r="K125" s="24">
        <v>0.30059999999999998</v>
      </c>
      <c r="L125" s="24">
        <v>0.60340000000000005</v>
      </c>
      <c r="M125" s="24">
        <v>1.2253000000000001</v>
      </c>
      <c r="N125" s="24">
        <v>2.4148000000000001</v>
      </c>
      <c r="O125" s="24">
        <v>4.9322999999999997</v>
      </c>
      <c r="P125" s="24">
        <v>9.6365999999999996</v>
      </c>
      <c r="Q125" s="24">
        <v>19.1113</v>
      </c>
      <c r="R125" s="24">
        <v>38.115299999999998</v>
      </c>
      <c r="S125" s="24">
        <v>76.9726</v>
      </c>
      <c r="T125" s="24">
        <v>152.82579999999999</v>
      </c>
      <c r="U125" s="24">
        <v>305.41070000000002</v>
      </c>
      <c r="V125" s="24">
        <v>2216.2561999999998</v>
      </c>
    </row>
    <row r="126" spans="6:22" x14ac:dyDescent="0.2">
      <c r="F126" s="24">
        <v>9.4999999999999998E-3</v>
      </c>
      <c r="G126" s="24">
        <v>1.95E-2</v>
      </c>
      <c r="H126" s="24">
        <v>3.8800000000000001E-2</v>
      </c>
      <c r="I126" s="24">
        <v>7.7600000000000002E-2</v>
      </c>
      <c r="J126" s="24">
        <v>0.14499999999999999</v>
      </c>
      <c r="K126" s="24">
        <v>0.30020000000000002</v>
      </c>
      <c r="L126" s="24">
        <v>0.60270000000000001</v>
      </c>
      <c r="M126" s="24">
        <v>1.2141</v>
      </c>
      <c r="N126" s="24">
        <v>2.4260000000000002</v>
      </c>
      <c r="O126" s="24">
        <v>4.9813999999999998</v>
      </c>
      <c r="P126" s="24">
        <v>9.5632000000000001</v>
      </c>
      <c r="Q126" s="24">
        <v>19.206900000000001</v>
      </c>
      <c r="R126" s="24">
        <v>38.154499999999999</v>
      </c>
      <c r="S126" s="24">
        <v>76.691199999999995</v>
      </c>
      <c r="T126" s="24">
        <v>152.42099999999999</v>
      </c>
      <c r="U126" s="24">
        <v>304.95499999999998</v>
      </c>
      <c r="V126" s="24">
        <v>2108.4847</v>
      </c>
    </row>
    <row r="127" spans="6:22" x14ac:dyDescent="0.2">
      <c r="F127" s="24">
        <v>9.4999999999999998E-3</v>
      </c>
      <c r="G127" s="24">
        <v>1.95E-2</v>
      </c>
      <c r="H127" s="24">
        <v>3.8699999999999998E-2</v>
      </c>
      <c r="I127" s="24">
        <v>7.7700000000000005E-2</v>
      </c>
      <c r="J127" s="24">
        <v>0.14510000000000001</v>
      </c>
      <c r="K127" s="24">
        <v>0.3</v>
      </c>
      <c r="L127" s="24">
        <v>0.60270000000000001</v>
      </c>
      <c r="M127" s="24">
        <v>1.2184999999999999</v>
      </c>
      <c r="N127" s="24">
        <v>2.4195000000000002</v>
      </c>
      <c r="O127" s="24">
        <v>4.9859999999999998</v>
      </c>
      <c r="P127" s="24">
        <v>9.5708000000000002</v>
      </c>
      <c r="Q127" s="24">
        <v>19.088799999999999</v>
      </c>
      <c r="R127" s="24">
        <v>38.047199999999997</v>
      </c>
      <c r="S127" s="24">
        <v>76.420500000000004</v>
      </c>
      <c r="T127" s="24">
        <v>152.3245</v>
      </c>
      <c r="U127" s="24">
        <v>305.3159</v>
      </c>
      <c r="V127" s="24">
        <v>2066.7460000000001</v>
      </c>
    </row>
    <row r="128" spans="6:22" x14ac:dyDescent="0.2">
      <c r="F128" s="24">
        <v>9.4000000000000004E-3</v>
      </c>
      <c r="G128" s="24">
        <v>1.9599999999999999E-2</v>
      </c>
      <c r="H128" s="24">
        <v>3.8800000000000001E-2</v>
      </c>
      <c r="I128" s="24">
        <v>7.7700000000000005E-2</v>
      </c>
      <c r="J128" s="24">
        <v>0.14680000000000001</v>
      </c>
      <c r="K128" s="24">
        <v>0.3004</v>
      </c>
      <c r="L128" s="24">
        <v>0.61909999999999998</v>
      </c>
      <c r="M128" s="24">
        <v>1.226</v>
      </c>
      <c r="N128" s="24">
        <v>2.4738000000000002</v>
      </c>
      <c r="O128" s="24">
        <v>4.9945000000000004</v>
      </c>
      <c r="P128" s="24">
        <v>9.5692000000000004</v>
      </c>
      <c r="Q128" s="24">
        <v>19.318200000000001</v>
      </c>
      <c r="R128" s="24">
        <v>38.069400000000002</v>
      </c>
      <c r="S128" s="24">
        <v>76.730500000000006</v>
      </c>
      <c r="T128" s="24">
        <v>152.43450000000001</v>
      </c>
      <c r="U128" s="24">
        <v>304.87430000000001</v>
      </c>
      <c r="V128" s="24">
        <v>2061.7556</v>
      </c>
    </row>
    <row r="129" spans="6:22" x14ac:dyDescent="0.2">
      <c r="F129" s="24">
        <v>9.4999999999999998E-3</v>
      </c>
      <c r="G129" s="24">
        <v>1.9400000000000001E-2</v>
      </c>
      <c r="H129" s="24">
        <v>3.8800000000000001E-2</v>
      </c>
      <c r="I129" s="24">
        <v>7.7899999999999997E-2</v>
      </c>
      <c r="J129" s="24">
        <v>0.14510000000000001</v>
      </c>
      <c r="K129" s="24">
        <v>0.3004</v>
      </c>
      <c r="L129" s="24">
        <v>0.62180000000000002</v>
      </c>
      <c r="M129" s="24">
        <v>1.2237</v>
      </c>
      <c r="N129" s="24">
        <v>2.4954999999999998</v>
      </c>
      <c r="O129" s="24">
        <v>4.9890999999999996</v>
      </c>
      <c r="P129" s="24">
        <v>9.6228999999999996</v>
      </c>
      <c r="Q129" s="24">
        <v>19.200700000000001</v>
      </c>
      <c r="R129" s="24">
        <v>38.014499999999998</v>
      </c>
      <c r="S129" s="24">
        <v>76.6691</v>
      </c>
      <c r="T129" s="24">
        <v>152.5264</v>
      </c>
      <c r="U129" s="24">
        <v>304.9221</v>
      </c>
      <c r="V129" s="24">
        <v>2307.9090000000001</v>
      </c>
    </row>
    <row r="130" spans="6:22" x14ac:dyDescent="0.2">
      <c r="F130" s="24">
        <v>9.4000000000000004E-3</v>
      </c>
      <c r="G130" s="24">
        <v>1.95E-2</v>
      </c>
      <c r="H130" s="24">
        <v>3.8800000000000001E-2</v>
      </c>
      <c r="I130" s="24">
        <v>7.8200000000000006E-2</v>
      </c>
      <c r="J130" s="24">
        <v>0.14480000000000001</v>
      </c>
      <c r="K130" s="24">
        <v>0.30020000000000002</v>
      </c>
      <c r="L130" s="24">
        <v>0.60360000000000003</v>
      </c>
      <c r="M130" s="24">
        <v>1.2370000000000001</v>
      </c>
      <c r="N130" s="24">
        <v>2.5306000000000002</v>
      </c>
      <c r="O130" s="24">
        <v>4.9901999999999997</v>
      </c>
      <c r="P130" s="24">
        <v>9.5517000000000003</v>
      </c>
      <c r="Q130" s="24">
        <v>19.0749</v>
      </c>
      <c r="R130" s="24">
        <v>38.525700000000001</v>
      </c>
      <c r="S130" s="24">
        <v>77.103499999999997</v>
      </c>
      <c r="T130" s="24">
        <v>152.45169999999999</v>
      </c>
      <c r="U130" s="24">
        <v>305.57220000000001</v>
      </c>
      <c r="V130" s="24">
        <v>2411.1167</v>
      </c>
    </row>
    <row r="131" spans="6:22" x14ac:dyDescent="0.2">
      <c r="F131" s="24">
        <v>9.4999999999999998E-3</v>
      </c>
      <c r="G131" s="24">
        <v>1.9400000000000001E-2</v>
      </c>
      <c r="H131" s="24">
        <v>3.8600000000000002E-2</v>
      </c>
      <c r="I131" s="24">
        <v>7.8E-2</v>
      </c>
      <c r="J131" s="24">
        <v>0.1452</v>
      </c>
      <c r="K131" s="24">
        <v>0.30099999999999999</v>
      </c>
      <c r="L131" s="24">
        <v>0.60250000000000004</v>
      </c>
      <c r="M131" s="24">
        <v>1.2116</v>
      </c>
      <c r="N131" s="24">
        <v>2.4091</v>
      </c>
      <c r="O131" s="24">
        <v>5.0286</v>
      </c>
      <c r="P131" s="24">
        <v>9.5785</v>
      </c>
      <c r="Q131" s="24">
        <v>19.164000000000001</v>
      </c>
      <c r="R131" s="24">
        <v>38.269500000000001</v>
      </c>
      <c r="S131" s="24">
        <v>76.911299999999997</v>
      </c>
      <c r="T131" s="24">
        <v>152.6293</v>
      </c>
      <c r="U131" s="24">
        <v>304.90129999999999</v>
      </c>
      <c r="V131" s="24">
        <v>2345.5711999999999</v>
      </c>
    </row>
    <row r="132" spans="6:22" x14ac:dyDescent="0.2">
      <c r="F132" s="24">
        <v>9.4999999999999998E-3</v>
      </c>
      <c r="G132" s="24">
        <v>1.95E-2</v>
      </c>
      <c r="H132" s="24">
        <v>3.8800000000000001E-2</v>
      </c>
      <c r="I132" s="24">
        <v>7.7600000000000002E-2</v>
      </c>
      <c r="J132" s="24">
        <v>0.14510000000000001</v>
      </c>
      <c r="K132" s="24">
        <v>0.30180000000000001</v>
      </c>
      <c r="L132" s="24">
        <v>0.60240000000000005</v>
      </c>
      <c r="M132" s="24">
        <v>1.2236</v>
      </c>
      <c r="N132" s="24">
        <v>2.4198</v>
      </c>
      <c r="O132" s="24">
        <v>4.9881000000000002</v>
      </c>
      <c r="P132" s="24">
        <v>9.5801999999999996</v>
      </c>
      <c r="Q132" s="24">
        <v>19.167000000000002</v>
      </c>
      <c r="R132" s="24">
        <v>38.1036</v>
      </c>
      <c r="S132" s="24">
        <v>77.069599999999994</v>
      </c>
      <c r="T132" s="24">
        <v>152.49039999999999</v>
      </c>
      <c r="U132" s="24">
        <v>305.60550000000001</v>
      </c>
      <c r="V132" s="24">
        <v>2129.0736999999999</v>
      </c>
    </row>
    <row r="133" spans="6:22" x14ac:dyDescent="0.2">
      <c r="F133" s="24">
        <v>9.2999999999999992E-3</v>
      </c>
      <c r="G133" s="24">
        <v>1.95E-2</v>
      </c>
      <c r="H133" s="24">
        <v>3.8699999999999998E-2</v>
      </c>
      <c r="I133" s="24">
        <v>7.7600000000000002E-2</v>
      </c>
      <c r="J133" s="24">
        <v>0.1452</v>
      </c>
      <c r="K133" s="24">
        <v>0.3095</v>
      </c>
      <c r="L133" s="24">
        <v>0.60509999999999997</v>
      </c>
      <c r="M133" s="24">
        <v>1.2262999999999999</v>
      </c>
      <c r="N133" s="24">
        <v>2.5497000000000001</v>
      </c>
      <c r="O133" s="24">
        <v>4.9877000000000002</v>
      </c>
      <c r="P133" s="24">
        <v>9.5792000000000002</v>
      </c>
      <c r="Q133" s="24">
        <v>19.0943</v>
      </c>
      <c r="R133" s="24">
        <v>38.124000000000002</v>
      </c>
      <c r="S133" s="24">
        <v>77.955699999999993</v>
      </c>
      <c r="T133" s="24">
        <v>152.17230000000001</v>
      </c>
      <c r="U133" s="24">
        <v>305.55380000000002</v>
      </c>
      <c r="V133" s="24">
        <v>2113.4576000000002</v>
      </c>
    </row>
    <row r="134" spans="6:22" x14ac:dyDescent="0.2">
      <c r="F134" s="24">
        <v>9.4999999999999998E-3</v>
      </c>
      <c r="G134" s="24">
        <v>1.9599999999999999E-2</v>
      </c>
      <c r="H134" s="24">
        <v>3.8899999999999997E-2</v>
      </c>
      <c r="I134" s="24">
        <v>7.7399999999999997E-2</v>
      </c>
      <c r="J134" s="24">
        <v>0.1449</v>
      </c>
      <c r="K134" s="24">
        <v>0.30649999999999999</v>
      </c>
      <c r="L134" s="24">
        <v>0.61299999999999999</v>
      </c>
      <c r="M134" s="24">
        <v>1.2095</v>
      </c>
      <c r="N134" s="24">
        <v>2.4218000000000002</v>
      </c>
      <c r="O134" s="24">
        <v>4.9874999999999998</v>
      </c>
      <c r="P134" s="24">
        <v>9.5496999999999996</v>
      </c>
      <c r="Q134" s="24">
        <v>19.151</v>
      </c>
      <c r="R134" s="24">
        <v>37.989699999999999</v>
      </c>
      <c r="S134" s="24">
        <v>76.946700000000007</v>
      </c>
      <c r="T134" s="24">
        <v>151.95070000000001</v>
      </c>
      <c r="U134" s="24">
        <v>304.78739999999999</v>
      </c>
      <c r="V134" s="24">
        <v>2103.4929999999999</v>
      </c>
    </row>
    <row r="135" spans="6:22" x14ac:dyDescent="0.2">
      <c r="F135" s="24">
        <v>9.4999999999999998E-3</v>
      </c>
      <c r="G135" s="24">
        <v>1.95E-2</v>
      </c>
      <c r="H135" s="24">
        <v>3.8699999999999998E-2</v>
      </c>
      <c r="I135" s="24">
        <v>7.7299999999999994E-2</v>
      </c>
      <c r="J135" s="24">
        <v>0.1447</v>
      </c>
      <c r="K135" s="24">
        <v>0.30270000000000002</v>
      </c>
      <c r="L135" s="24">
        <v>0.60599999999999998</v>
      </c>
      <c r="M135" s="24">
        <v>1.2172000000000001</v>
      </c>
      <c r="N135" s="24">
        <v>2.4426999999999999</v>
      </c>
      <c r="O135" s="24">
        <v>4.9908000000000001</v>
      </c>
      <c r="P135" s="24">
        <v>9.4144000000000005</v>
      </c>
      <c r="Q135" s="24">
        <v>19.115300000000001</v>
      </c>
      <c r="R135" s="24">
        <v>37.993200000000002</v>
      </c>
      <c r="S135" s="24">
        <v>76.840699999999998</v>
      </c>
      <c r="T135" s="24">
        <v>153.13640000000001</v>
      </c>
      <c r="U135" s="24">
        <v>305.02600000000001</v>
      </c>
      <c r="V135" s="24">
        <v>2358.6293999999998</v>
      </c>
    </row>
    <row r="136" spans="6:22" x14ac:dyDescent="0.2">
      <c r="F136" s="24">
        <v>9.4999999999999998E-3</v>
      </c>
      <c r="G136" s="24">
        <v>1.95E-2</v>
      </c>
      <c r="H136" s="24">
        <v>3.8699999999999998E-2</v>
      </c>
      <c r="I136" s="24">
        <v>7.7799999999999994E-2</v>
      </c>
      <c r="J136" s="24">
        <v>0.1447</v>
      </c>
      <c r="K136" s="24">
        <v>0.30170000000000002</v>
      </c>
      <c r="L136" s="24">
        <v>0.60499999999999998</v>
      </c>
      <c r="M136" s="24">
        <v>1.2175</v>
      </c>
      <c r="N136" s="24">
        <v>2.4155000000000002</v>
      </c>
      <c r="O136" s="24">
        <v>4.9878</v>
      </c>
      <c r="P136" s="24">
        <v>9.5382999999999996</v>
      </c>
      <c r="Q136" s="24">
        <v>19.113700000000001</v>
      </c>
      <c r="R136" s="24">
        <v>38.043700000000001</v>
      </c>
      <c r="S136" s="24">
        <v>76.504800000000003</v>
      </c>
      <c r="T136" s="24">
        <v>156.17789999999999</v>
      </c>
      <c r="U136" s="24">
        <v>305.03609999999998</v>
      </c>
      <c r="V136" s="24">
        <v>2881.7437</v>
      </c>
    </row>
    <row r="137" spans="6:22" x14ac:dyDescent="0.2">
      <c r="F137" s="24">
        <v>9.4000000000000004E-3</v>
      </c>
      <c r="G137" s="24">
        <v>1.95E-2</v>
      </c>
      <c r="H137" s="24">
        <v>3.8800000000000001E-2</v>
      </c>
      <c r="I137" s="24">
        <v>7.7200000000000005E-2</v>
      </c>
      <c r="J137" s="24">
        <v>0.14499999999999999</v>
      </c>
      <c r="K137" s="24">
        <v>0.30070000000000002</v>
      </c>
      <c r="L137" s="24">
        <v>0.61509999999999998</v>
      </c>
      <c r="M137" s="24">
        <v>1.2217</v>
      </c>
      <c r="N137" s="24">
        <v>2.4146999999999998</v>
      </c>
      <c r="O137" s="24">
        <v>4.99</v>
      </c>
      <c r="P137" s="24">
        <v>9.5847999999999995</v>
      </c>
      <c r="Q137" s="24">
        <v>19.041</v>
      </c>
      <c r="R137" s="24">
        <v>38.013199999999998</v>
      </c>
      <c r="S137" s="24">
        <v>77.060199999999995</v>
      </c>
      <c r="T137" s="24">
        <v>153.20179999999999</v>
      </c>
      <c r="U137" s="24">
        <v>305.15629999999999</v>
      </c>
      <c r="V137" s="24">
        <v>2283.8319999999999</v>
      </c>
    </row>
    <row r="138" spans="6:22" x14ac:dyDescent="0.2">
      <c r="F138" s="24">
        <v>9.4999999999999998E-3</v>
      </c>
      <c r="G138" s="24">
        <v>1.95E-2</v>
      </c>
      <c r="H138" s="24">
        <v>3.8899999999999997E-2</v>
      </c>
      <c r="I138" s="24">
        <v>7.7600000000000002E-2</v>
      </c>
      <c r="J138" s="24">
        <v>0.1447</v>
      </c>
      <c r="K138" s="24">
        <v>0.30080000000000001</v>
      </c>
      <c r="L138" s="24">
        <v>0.60389999999999999</v>
      </c>
      <c r="M138" s="24">
        <v>1.2241</v>
      </c>
      <c r="N138" s="24">
        <v>2.4083000000000001</v>
      </c>
      <c r="O138" s="24">
        <v>4.9913999999999996</v>
      </c>
      <c r="P138" s="24">
        <v>9.6811000000000007</v>
      </c>
      <c r="Q138" s="24">
        <v>19.014099999999999</v>
      </c>
      <c r="R138" s="24">
        <v>38.673900000000003</v>
      </c>
      <c r="S138" s="24">
        <v>76.965500000000006</v>
      </c>
      <c r="T138" s="24">
        <v>152.66380000000001</v>
      </c>
      <c r="U138" s="24">
        <v>305.30680000000001</v>
      </c>
      <c r="V138" s="24">
        <v>3013.3294999999998</v>
      </c>
    </row>
    <row r="139" spans="6:22" x14ac:dyDescent="0.2">
      <c r="F139" s="24">
        <v>9.4000000000000004E-3</v>
      </c>
      <c r="G139" s="24">
        <v>1.95E-2</v>
      </c>
      <c r="H139" s="24">
        <v>3.8699999999999998E-2</v>
      </c>
      <c r="I139" s="24">
        <v>7.7200000000000005E-2</v>
      </c>
      <c r="J139" s="24">
        <v>0.1444</v>
      </c>
      <c r="K139" s="24">
        <v>0.30170000000000002</v>
      </c>
      <c r="L139" s="24">
        <v>0.6028</v>
      </c>
      <c r="M139" s="24">
        <v>1.2154</v>
      </c>
      <c r="N139" s="24">
        <v>2.4405999999999999</v>
      </c>
      <c r="O139" s="24">
        <v>4.9047000000000001</v>
      </c>
      <c r="P139" s="24">
        <v>9.6964000000000006</v>
      </c>
      <c r="Q139" s="24">
        <v>19.0975</v>
      </c>
      <c r="R139" s="24">
        <v>38.4054</v>
      </c>
      <c r="S139" s="24">
        <v>76.625600000000006</v>
      </c>
      <c r="T139" s="24">
        <v>152.2302</v>
      </c>
      <c r="U139" s="24">
        <v>305.54349999999999</v>
      </c>
      <c r="V139" s="24">
        <v>2648.2152000000001</v>
      </c>
    </row>
    <row r="140" spans="6:22" x14ac:dyDescent="0.2">
      <c r="F140" s="24">
        <v>9.4000000000000004E-3</v>
      </c>
      <c r="G140" s="24">
        <v>1.95E-2</v>
      </c>
      <c r="H140" s="24">
        <v>3.8899999999999997E-2</v>
      </c>
      <c r="I140" s="24">
        <v>7.7299999999999994E-2</v>
      </c>
      <c r="J140" s="24">
        <v>0.14499999999999999</v>
      </c>
      <c r="K140" s="24">
        <v>0.30599999999999999</v>
      </c>
      <c r="L140" s="24">
        <v>0.60319999999999996</v>
      </c>
      <c r="M140" s="24">
        <v>1.2226999999999999</v>
      </c>
      <c r="N140" s="24">
        <v>2.4137</v>
      </c>
      <c r="O140" s="24">
        <v>4.9603000000000002</v>
      </c>
      <c r="P140" s="24">
        <v>9.8154000000000003</v>
      </c>
      <c r="Q140" s="24">
        <v>19.170999999999999</v>
      </c>
      <c r="R140" s="24">
        <v>38.156399999999998</v>
      </c>
      <c r="S140" s="24">
        <v>77.089299999999994</v>
      </c>
      <c r="T140" s="24">
        <v>152.1678</v>
      </c>
      <c r="U140" s="24">
        <v>305.65499999999997</v>
      </c>
      <c r="V140" s="24">
        <v>2307.1967</v>
      </c>
    </row>
    <row r="141" spans="6:22" x14ac:dyDescent="0.2">
      <c r="F141" s="24">
        <v>9.4999999999999998E-3</v>
      </c>
      <c r="G141" s="24">
        <v>1.9599999999999999E-2</v>
      </c>
      <c r="H141" s="24">
        <v>3.8800000000000001E-2</v>
      </c>
      <c r="I141" s="24">
        <v>7.7799999999999994E-2</v>
      </c>
      <c r="J141" s="24">
        <v>0.1447</v>
      </c>
      <c r="K141" s="24">
        <v>0.30059999999999998</v>
      </c>
      <c r="L141" s="24">
        <v>0.60189999999999999</v>
      </c>
      <c r="M141" s="24">
        <v>1.2196</v>
      </c>
      <c r="N141" s="24">
        <v>2.5263</v>
      </c>
      <c r="O141" s="24">
        <v>4.9915000000000003</v>
      </c>
      <c r="P141" s="24">
        <v>10.026</v>
      </c>
      <c r="Q141" s="24">
        <v>19.2043</v>
      </c>
      <c r="R141" s="24">
        <v>38.594900000000003</v>
      </c>
      <c r="S141" s="24">
        <v>77.351299999999995</v>
      </c>
      <c r="T141" s="24">
        <v>153.66059999999999</v>
      </c>
      <c r="U141" s="24">
        <v>305.34840000000003</v>
      </c>
      <c r="V141" s="24">
        <v>2246.9571000000001</v>
      </c>
    </row>
    <row r="142" spans="6:22" x14ac:dyDescent="0.2">
      <c r="F142" s="24">
        <v>9.4999999999999998E-3</v>
      </c>
      <c r="G142" s="24">
        <v>1.9599999999999999E-2</v>
      </c>
      <c r="H142" s="24">
        <v>3.8899999999999997E-2</v>
      </c>
      <c r="I142" s="24">
        <v>7.7600000000000002E-2</v>
      </c>
      <c r="J142" s="24">
        <v>0.14499999999999999</v>
      </c>
      <c r="K142" s="24">
        <v>0.30020000000000002</v>
      </c>
      <c r="L142" s="24">
        <v>0.60209999999999997</v>
      </c>
      <c r="M142" s="24">
        <v>1.214</v>
      </c>
      <c r="N142" s="24">
        <v>2.5007999999999999</v>
      </c>
      <c r="O142" s="24">
        <v>5.0015000000000001</v>
      </c>
      <c r="P142" s="24">
        <v>9.8002000000000002</v>
      </c>
      <c r="Q142" s="24">
        <v>19.239899999999999</v>
      </c>
      <c r="R142" s="24">
        <v>38.131500000000003</v>
      </c>
      <c r="S142" s="24">
        <v>77.104500000000002</v>
      </c>
      <c r="T142" s="24">
        <v>152.61500000000001</v>
      </c>
      <c r="U142" s="24">
        <v>304.81490000000002</v>
      </c>
      <c r="V142" s="24">
        <v>2338.1408999999999</v>
      </c>
    </row>
    <row r="143" spans="6:22" x14ac:dyDescent="0.2">
      <c r="F143" s="24">
        <v>9.4999999999999998E-3</v>
      </c>
      <c r="G143" s="24">
        <v>1.9400000000000001E-2</v>
      </c>
      <c r="H143" s="24">
        <v>3.8800000000000001E-2</v>
      </c>
      <c r="I143" s="24">
        <v>7.7899999999999997E-2</v>
      </c>
      <c r="J143" s="24">
        <v>0.14480000000000001</v>
      </c>
      <c r="K143" s="24">
        <v>0.30370000000000003</v>
      </c>
      <c r="L143" s="24">
        <v>0.60489999999999999</v>
      </c>
      <c r="M143" s="24">
        <v>1.2152000000000001</v>
      </c>
      <c r="N143" s="24">
        <v>2.4222000000000001</v>
      </c>
      <c r="O143" s="24">
        <v>4.9870000000000001</v>
      </c>
      <c r="P143" s="24">
        <v>9.7428000000000008</v>
      </c>
      <c r="Q143" s="24">
        <v>19.101700000000001</v>
      </c>
      <c r="R143" s="24">
        <v>38.223599999999998</v>
      </c>
      <c r="S143" s="24">
        <v>83.061000000000007</v>
      </c>
      <c r="T143" s="24">
        <v>153.4496</v>
      </c>
      <c r="U143" s="24">
        <v>305.37430000000001</v>
      </c>
      <c r="V143" s="24">
        <v>2257.1280999999999</v>
      </c>
    </row>
    <row r="144" spans="6:22" x14ac:dyDescent="0.2">
      <c r="F144" s="24">
        <v>9.4999999999999998E-3</v>
      </c>
      <c r="G144" s="24">
        <v>1.9300000000000001E-2</v>
      </c>
      <c r="H144" s="24">
        <v>3.8800000000000001E-2</v>
      </c>
      <c r="I144" s="24">
        <v>7.7499999999999999E-2</v>
      </c>
      <c r="J144" s="24">
        <v>0.14480000000000001</v>
      </c>
      <c r="K144" s="24">
        <v>0.31069999999999998</v>
      </c>
      <c r="L144" s="24">
        <v>0.60529999999999995</v>
      </c>
      <c r="M144" s="24">
        <v>1.2162999999999999</v>
      </c>
      <c r="N144" s="24">
        <v>2.4104000000000001</v>
      </c>
      <c r="O144" s="24">
        <v>5.0037000000000003</v>
      </c>
      <c r="P144" s="24">
        <v>9.7175999999999991</v>
      </c>
      <c r="Q144" s="24">
        <v>19.269400000000001</v>
      </c>
      <c r="R144" s="24">
        <v>38.022500000000001</v>
      </c>
      <c r="S144" s="24">
        <v>88.287700000000001</v>
      </c>
      <c r="T144" s="24">
        <v>154.03</v>
      </c>
      <c r="U144" s="24">
        <v>305.35919999999999</v>
      </c>
      <c r="V144" s="24">
        <v>2204.8227999999999</v>
      </c>
    </row>
    <row r="145" spans="6:22" x14ac:dyDescent="0.2">
      <c r="F145" s="24">
        <v>9.4000000000000004E-3</v>
      </c>
      <c r="G145" s="24">
        <v>1.95E-2</v>
      </c>
      <c r="H145" s="24">
        <v>3.85E-2</v>
      </c>
      <c r="I145" s="24">
        <v>7.7499999999999999E-2</v>
      </c>
      <c r="J145" s="24">
        <v>0.14449999999999999</v>
      </c>
      <c r="K145" s="24">
        <v>0.31069999999999998</v>
      </c>
      <c r="L145" s="24">
        <v>0.60599999999999998</v>
      </c>
      <c r="M145" s="24">
        <v>1.2181</v>
      </c>
      <c r="N145" s="24">
        <v>2.4291999999999998</v>
      </c>
      <c r="O145" s="24">
        <v>4.9870999999999999</v>
      </c>
      <c r="P145" s="24">
        <v>9.7614999999999998</v>
      </c>
      <c r="Q145" s="24">
        <v>19.11</v>
      </c>
      <c r="R145" s="24">
        <v>38.393500000000003</v>
      </c>
      <c r="S145" s="24">
        <v>76.684799999999996</v>
      </c>
      <c r="T145" s="24">
        <v>152.32499999999999</v>
      </c>
      <c r="U145" s="24">
        <v>305.10599999999999</v>
      </c>
      <c r="V145" s="24">
        <v>2139.6712000000002</v>
      </c>
    </row>
    <row r="146" spans="6:22" x14ac:dyDescent="0.2">
      <c r="F146" s="24">
        <v>9.4999999999999998E-3</v>
      </c>
      <c r="G146" s="24">
        <v>1.95E-2</v>
      </c>
      <c r="H146" s="24">
        <v>3.8699999999999998E-2</v>
      </c>
      <c r="I146" s="24">
        <v>7.8399999999999997E-2</v>
      </c>
      <c r="J146" s="24">
        <v>0.14449999999999999</v>
      </c>
      <c r="K146" s="24">
        <v>0.30499999999999999</v>
      </c>
      <c r="L146" s="24">
        <v>0.61609999999999998</v>
      </c>
      <c r="M146" s="24">
        <v>1.2193000000000001</v>
      </c>
      <c r="N146" s="24">
        <v>2.4630000000000001</v>
      </c>
      <c r="O146" s="24">
        <v>4.9764999999999997</v>
      </c>
      <c r="P146" s="24">
        <v>9.5561000000000007</v>
      </c>
      <c r="Q146" s="24">
        <v>19.133199999999999</v>
      </c>
      <c r="R146" s="24">
        <v>38.069299999999998</v>
      </c>
      <c r="S146" s="24">
        <v>77.0702</v>
      </c>
      <c r="T146" s="24">
        <v>153.10290000000001</v>
      </c>
      <c r="U146" s="24">
        <v>305.09390000000002</v>
      </c>
      <c r="V146" s="24">
        <v>2335.8211999999999</v>
      </c>
    </row>
    <row r="147" spans="6:22" x14ac:dyDescent="0.2">
      <c r="F147" s="24">
        <v>9.4999999999999998E-3</v>
      </c>
      <c r="G147" s="24">
        <v>1.9599999999999999E-2</v>
      </c>
      <c r="H147" s="24">
        <v>3.8800000000000001E-2</v>
      </c>
      <c r="I147" s="24">
        <v>7.7799999999999994E-2</v>
      </c>
      <c r="J147" s="24">
        <v>0.14499999999999999</v>
      </c>
      <c r="K147" s="24">
        <v>0.3004</v>
      </c>
      <c r="L147" s="24">
        <v>0.60319999999999996</v>
      </c>
      <c r="M147" s="24">
        <v>1.2141999999999999</v>
      </c>
      <c r="N147" s="24">
        <v>2.4982000000000002</v>
      </c>
      <c r="O147" s="24">
        <v>4.9863</v>
      </c>
      <c r="P147" s="24">
        <v>9.5672999999999995</v>
      </c>
      <c r="Q147" s="24">
        <v>19.171199999999999</v>
      </c>
      <c r="R147" s="24">
        <v>38.025599999999997</v>
      </c>
      <c r="S147" s="24">
        <v>76.416300000000007</v>
      </c>
      <c r="T147" s="24">
        <v>152.33449999999999</v>
      </c>
      <c r="U147" s="24">
        <v>305.1148</v>
      </c>
      <c r="V147" s="24">
        <v>2368.4250000000002</v>
      </c>
    </row>
    <row r="148" spans="6:22" x14ac:dyDescent="0.2">
      <c r="F148" s="24">
        <v>9.4999999999999998E-3</v>
      </c>
      <c r="G148" s="24">
        <v>1.95E-2</v>
      </c>
      <c r="H148" s="24">
        <v>3.8699999999999998E-2</v>
      </c>
      <c r="I148" s="24">
        <v>7.7600000000000002E-2</v>
      </c>
      <c r="J148" s="24">
        <v>0.1477</v>
      </c>
      <c r="K148" s="24">
        <v>0.30249999999999999</v>
      </c>
      <c r="L148" s="24">
        <v>0.60260000000000002</v>
      </c>
      <c r="M148" s="24">
        <v>1.2133</v>
      </c>
      <c r="N148" s="24">
        <v>2.5065</v>
      </c>
      <c r="O148" s="24">
        <v>4.9863999999999997</v>
      </c>
      <c r="P148" s="24">
        <v>9.5792000000000002</v>
      </c>
      <c r="Q148" s="24">
        <v>19.142700000000001</v>
      </c>
      <c r="R148" s="24">
        <v>38.064</v>
      </c>
      <c r="S148" s="24">
        <v>76.850499999999997</v>
      </c>
      <c r="T148" s="24">
        <v>152.50059999999999</v>
      </c>
      <c r="U148" s="24">
        <v>306.2921</v>
      </c>
      <c r="V148" s="24">
        <v>2140.6707999999999</v>
      </c>
    </row>
    <row r="149" spans="6:22" x14ac:dyDescent="0.2">
      <c r="F149" s="24">
        <v>9.4000000000000004E-3</v>
      </c>
      <c r="G149" s="24">
        <v>1.9400000000000001E-2</v>
      </c>
      <c r="H149" s="24">
        <v>3.8600000000000002E-2</v>
      </c>
      <c r="I149" s="24">
        <v>7.7700000000000005E-2</v>
      </c>
      <c r="J149" s="24">
        <v>0.1482</v>
      </c>
      <c r="K149" s="24">
        <v>0.3004</v>
      </c>
      <c r="L149" s="24">
        <v>0.60360000000000003</v>
      </c>
      <c r="M149" s="24">
        <v>1.2166999999999999</v>
      </c>
      <c r="N149" s="24">
        <v>2.4988000000000001</v>
      </c>
      <c r="O149" s="24">
        <v>4.9973999999999998</v>
      </c>
      <c r="P149" s="24">
        <v>9.5675000000000008</v>
      </c>
      <c r="Q149" s="24">
        <v>19.170200000000001</v>
      </c>
      <c r="R149" s="24">
        <v>38.518500000000003</v>
      </c>
      <c r="S149" s="24">
        <v>77.22</v>
      </c>
      <c r="T149" s="24">
        <v>152.5926</v>
      </c>
      <c r="U149" s="24">
        <v>306.63</v>
      </c>
      <c r="V149" s="24">
        <v>2279.1759000000002</v>
      </c>
    </row>
    <row r="150" spans="6:22" x14ac:dyDescent="0.2">
      <c r="F150" s="24">
        <v>9.4999999999999998E-3</v>
      </c>
      <c r="G150" s="24">
        <v>1.9599999999999999E-2</v>
      </c>
      <c r="H150" s="24">
        <v>3.8800000000000001E-2</v>
      </c>
      <c r="I150" s="24">
        <v>7.7499999999999999E-2</v>
      </c>
      <c r="J150" s="24">
        <v>0.1452</v>
      </c>
      <c r="K150" s="24">
        <v>0.30199999999999999</v>
      </c>
      <c r="L150" s="24">
        <v>0.60340000000000005</v>
      </c>
      <c r="M150" s="24">
        <v>1.2137</v>
      </c>
      <c r="N150" s="24">
        <v>2.5072000000000001</v>
      </c>
      <c r="O150" s="24">
        <v>4.9668000000000001</v>
      </c>
      <c r="P150" s="24">
        <v>9.6356999999999999</v>
      </c>
      <c r="Q150" s="24">
        <v>19.142199999999999</v>
      </c>
      <c r="R150" s="24">
        <v>38.094200000000001</v>
      </c>
      <c r="S150" s="24">
        <v>76.9328</v>
      </c>
      <c r="T150" s="24">
        <v>152.2637</v>
      </c>
      <c r="U150" s="24">
        <v>310.24189999999999</v>
      </c>
      <c r="V150" s="24">
        <v>2164.8811999999998</v>
      </c>
    </row>
    <row r="151" spans="6:22" x14ac:dyDescent="0.2">
      <c r="F151" s="24">
        <v>9.4000000000000004E-3</v>
      </c>
      <c r="G151" s="24">
        <v>1.9400000000000001E-2</v>
      </c>
      <c r="H151" s="24">
        <v>3.8600000000000002E-2</v>
      </c>
      <c r="I151" s="24">
        <v>7.7899999999999997E-2</v>
      </c>
      <c r="J151" s="24">
        <v>0.14480000000000001</v>
      </c>
      <c r="K151" s="24">
        <v>0.3014</v>
      </c>
      <c r="L151" s="24">
        <v>0.60370000000000001</v>
      </c>
      <c r="M151" s="24">
        <v>1.2204999999999999</v>
      </c>
      <c r="N151" s="24">
        <v>2.4961000000000002</v>
      </c>
      <c r="O151" s="24">
        <v>4.9791999999999996</v>
      </c>
      <c r="P151" s="24">
        <v>9.6354000000000006</v>
      </c>
      <c r="Q151" s="24">
        <v>19.189599999999999</v>
      </c>
      <c r="R151" s="24">
        <v>38.144199999999998</v>
      </c>
      <c r="S151" s="24">
        <v>76.576700000000002</v>
      </c>
      <c r="T151" s="24">
        <v>152.1712</v>
      </c>
      <c r="U151" s="24">
        <v>305.18020000000001</v>
      </c>
      <c r="V151" s="24">
        <v>2142.2833999999998</v>
      </c>
    </row>
    <row r="152" spans="6:22" x14ac:dyDescent="0.2">
      <c r="F152" s="24">
        <v>9.7000000000000003E-3</v>
      </c>
      <c r="G152" s="24">
        <v>1.95E-2</v>
      </c>
      <c r="H152" s="24">
        <v>3.8699999999999998E-2</v>
      </c>
      <c r="I152" s="24">
        <v>7.7600000000000002E-2</v>
      </c>
      <c r="J152" s="24">
        <v>0.1452</v>
      </c>
      <c r="K152" s="24">
        <v>0.3019</v>
      </c>
      <c r="L152" s="24">
        <v>0.60250000000000004</v>
      </c>
      <c r="M152" s="24">
        <v>1.2217</v>
      </c>
      <c r="N152" s="24">
        <v>2.5112000000000001</v>
      </c>
      <c r="O152" s="24">
        <v>4.9691999999999998</v>
      </c>
      <c r="P152" s="24">
        <v>9.5762999999999998</v>
      </c>
      <c r="Q152" s="24">
        <v>19.246400000000001</v>
      </c>
      <c r="R152" s="24">
        <v>38.018700000000003</v>
      </c>
      <c r="S152" s="24">
        <v>77.2136</v>
      </c>
      <c r="T152" s="24">
        <v>153.54519999999999</v>
      </c>
      <c r="U152" s="24">
        <v>304.91730000000001</v>
      </c>
      <c r="V152" s="24">
        <v>2153.0335</v>
      </c>
    </row>
    <row r="153" spans="6:22" x14ac:dyDescent="0.2">
      <c r="F153" s="24">
        <v>9.4000000000000004E-3</v>
      </c>
      <c r="G153" s="24">
        <v>1.95E-2</v>
      </c>
      <c r="H153" s="24">
        <v>3.8800000000000001E-2</v>
      </c>
      <c r="I153" s="24">
        <v>7.7499999999999999E-2</v>
      </c>
      <c r="J153" s="24">
        <v>0.14510000000000001</v>
      </c>
      <c r="K153" s="24">
        <v>0.3019</v>
      </c>
      <c r="L153" s="24">
        <v>0.60260000000000002</v>
      </c>
      <c r="M153" s="24">
        <v>1.2286999999999999</v>
      </c>
      <c r="N153" s="24">
        <v>2.5005999999999999</v>
      </c>
      <c r="O153" s="24">
        <v>4.9717000000000002</v>
      </c>
      <c r="P153" s="24">
        <v>9.5680999999999994</v>
      </c>
      <c r="Q153" s="24">
        <v>19.484300000000001</v>
      </c>
      <c r="R153" s="24">
        <v>37.984299999999998</v>
      </c>
      <c r="S153" s="24">
        <v>77.981700000000004</v>
      </c>
      <c r="T153" s="24">
        <v>156.2209</v>
      </c>
      <c r="U153" s="24">
        <v>305.46050000000002</v>
      </c>
      <c r="V153" s="24">
        <v>2175.8249999999998</v>
      </c>
    </row>
    <row r="154" spans="6:22" x14ac:dyDescent="0.2">
      <c r="F154" s="24">
        <v>9.4000000000000004E-3</v>
      </c>
      <c r="G154" s="24">
        <v>1.95E-2</v>
      </c>
      <c r="H154" s="24">
        <v>3.8699999999999998E-2</v>
      </c>
      <c r="I154" s="24">
        <v>7.7499999999999999E-2</v>
      </c>
      <c r="J154" s="24">
        <v>0.14510000000000001</v>
      </c>
      <c r="K154" s="24">
        <v>0.30030000000000001</v>
      </c>
      <c r="L154" s="24">
        <v>0.60719999999999996</v>
      </c>
      <c r="M154" s="24">
        <v>1.2148000000000001</v>
      </c>
      <c r="N154" s="24">
        <v>2.5129999999999999</v>
      </c>
      <c r="O154" s="24">
        <v>4.8855000000000004</v>
      </c>
      <c r="P154" s="24">
        <v>9.5978999999999992</v>
      </c>
      <c r="Q154" s="24">
        <v>19.187200000000001</v>
      </c>
      <c r="R154" s="24">
        <v>38.071899999999999</v>
      </c>
      <c r="S154" s="24">
        <v>85.323999999999998</v>
      </c>
      <c r="T154" s="24">
        <v>154.69149999999999</v>
      </c>
      <c r="U154" s="24">
        <v>305.29410000000001</v>
      </c>
      <c r="V154" s="24">
        <v>2103.1174000000001</v>
      </c>
    </row>
    <row r="155" spans="6:22" x14ac:dyDescent="0.2">
      <c r="F155" s="24">
        <v>9.4999999999999998E-3</v>
      </c>
      <c r="G155" s="24">
        <v>1.9599999999999999E-2</v>
      </c>
      <c r="H155" s="24">
        <v>3.8699999999999998E-2</v>
      </c>
      <c r="I155" s="24">
        <v>7.7499999999999999E-2</v>
      </c>
      <c r="J155" s="24">
        <v>0.14480000000000001</v>
      </c>
      <c r="K155" s="24">
        <v>0.30719999999999997</v>
      </c>
      <c r="L155" s="24">
        <v>0.60589999999999999</v>
      </c>
      <c r="M155" s="24">
        <v>1.2114</v>
      </c>
      <c r="N155" s="24">
        <v>2.4935</v>
      </c>
      <c r="O155" s="24">
        <v>4.9957000000000003</v>
      </c>
      <c r="P155" s="24">
        <v>9.5914999999999999</v>
      </c>
      <c r="Q155" s="24">
        <v>19.031700000000001</v>
      </c>
      <c r="R155" s="24">
        <v>38.005600000000001</v>
      </c>
      <c r="S155" s="24">
        <v>76.244500000000002</v>
      </c>
      <c r="T155" s="24">
        <v>152.2029</v>
      </c>
      <c r="U155" s="24">
        <v>320.40940000000001</v>
      </c>
      <c r="V155" s="24">
        <v>2182.8042</v>
      </c>
    </row>
    <row r="156" spans="6:22" x14ac:dyDescent="0.2">
      <c r="F156" s="24">
        <v>9.4999999999999998E-3</v>
      </c>
      <c r="G156" s="24">
        <v>1.95E-2</v>
      </c>
      <c r="H156" s="24">
        <v>3.8699999999999998E-2</v>
      </c>
      <c r="I156" s="24">
        <v>7.7399999999999997E-2</v>
      </c>
      <c r="J156" s="24">
        <v>0.14510000000000001</v>
      </c>
      <c r="K156" s="24">
        <v>0.30969999999999998</v>
      </c>
      <c r="L156" s="24">
        <v>0.60389999999999999</v>
      </c>
      <c r="M156" s="24">
        <v>1.2215</v>
      </c>
      <c r="N156" s="24">
        <v>2.4963000000000002</v>
      </c>
      <c r="O156" s="24">
        <v>5.0152000000000001</v>
      </c>
      <c r="P156" s="24">
        <v>9.6180000000000003</v>
      </c>
      <c r="Q156" s="24">
        <v>19.138000000000002</v>
      </c>
      <c r="R156" s="24">
        <v>38.000599999999999</v>
      </c>
      <c r="S156" s="24">
        <v>76.473200000000006</v>
      </c>
      <c r="T156" s="24">
        <v>152.32230000000001</v>
      </c>
      <c r="U156" s="24">
        <v>305.57279999999997</v>
      </c>
      <c r="V156" s="24">
        <v>2367.2745</v>
      </c>
    </row>
    <row r="157" spans="6:22" x14ac:dyDescent="0.2">
      <c r="F157" s="24">
        <v>9.4000000000000004E-3</v>
      </c>
      <c r="G157" s="24">
        <v>1.9400000000000001E-2</v>
      </c>
      <c r="H157" s="24">
        <v>3.8699999999999998E-2</v>
      </c>
      <c r="I157" s="24">
        <v>7.7499999999999999E-2</v>
      </c>
      <c r="J157" s="24">
        <v>0.14419999999999999</v>
      </c>
      <c r="K157" s="24">
        <v>0.30270000000000002</v>
      </c>
      <c r="L157" s="24">
        <v>0.60229999999999995</v>
      </c>
      <c r="M157" s="24">
        <v>1.212</v>
      </c>
      <c r="N157" s="24">
        <v>2.4952000000000001</v>
      </c>
      <c r="O157" s="24">
        <v>5.0343999999999998</v>
      </c>
      <c r="P157" s="24">
        <v>9.5802999999999994</v>
      </c>
      <c r="Q157" s="24">
        <v>19.125</v>
      </c>
      <c r="R157" s="24">
        <v>38.015999999999998</v>
      </c>
      <c r="S157" s="24">
        <v>76.234099999999998</v>
      </c>
      <c r="T157" s="24">
        <v>152.10249999999999</v>
      </c>
      <c r="U157" s="24">
        <v>305.66340000000002</v>
      </c>
      <c r="V157" s="24">
        <v>2277.7002000000002</v>
      </c>
    </row>
    <row r="158" spans="6:22" x14ac:dyDescent="0.2">
      <c r="F158" s="24">
        <v>9.4999999999999998E-3</v>
      </c>
      <c r="G158" s="24">
        <v>1.95E-2</v>
      </c>
      <c r="H158" s="24">
        <v>3.8800000000000001E-2</v>
      </c>
      <c r="I158" s="24">
        <v>7.7399999999999997E-2</v>
      </c>
      <c r="J158" s="24">
        <v>0.1444</v>
      </c>
      <c r="K158" s="24">
        <v>0.30030000000000001</v>
      </c>
      <c r="L158" s="24">
        <v>0.60199999999999998</v>
      </c>
      <c r="M158" s="24">
        <v>1.2161999999999999</v>
      </c>
      <c r="N158" s="24">
        <v>2.5036999999999998</v>
      </c>
      <c r="O158" s="24">
        <v>4.9919000000000002</v>
      </c>
      <c r="P158" s="24">
        <v>9.6075999999999997</v>
      </c>
      <c r="Q158" s="24">
        <v>19.1325</v>
      </c>
      <c r="R158" s="24">
        <v>37.9739</v>
      </c>
      <c r="S158" s="24">
        <v>76.281700000000001</v>
      </c>
      <c r="T158" s="24">
        <v>153.6276</v>
      </c>
      <c r="U158" s="24">
        <v>306.529</v>
      </c>
      <c r="V158" s="24">
        <v>2186.7528000000002</v>
      </c>
    </row>
    <row r="159" spans="6:22" x14ac:dyDescent="0.2">
      <c r="F159" s="24">
        <v>9.4999999999999998E-3</v>
      </c>
      <c r="G159" s="24">
        <v>1.95E-2</v>
      </c>
      <c r="H159" s="24">
        <v>3.8699999999999998E-2</v>
      </c>
      <c r="I159" s="24">
        <v>7.7499999999999999E-2</v>
      </c>
      <c r="J159" s="24">
        <v>0.14430000000000001</v>
      </c>
      <c r="K159" s="24">
        <v>0.30009999999999998</v>
      </c>
      <c r="L159" s="24">
        <v>0.60270000000000001</v>
      </c>
      <c r="M159" s="24">
        <v>1.2149000000000001</v>
      </c>
      <c r="N159" s="24">
        <v>2.4901</v>
      </c>
      <c r="O159" s="24">
        <v>4.9908999999999999</v>
      </c>
      <c r="P159" s="24">
        <v>9.5594999999999999</v>
      </c>
      <c r="Q159" s="24">
        <v>19.158799999999999</v>
      </c>
      <c r="R159" s="24">
        <v>38.073599999999999</v>
      </c>
      <c r="S159" s="24">
        <v>76.322999999999993</v>
      </c>
      <c r="T159" s="24">
        <v>157.5686</v>
      </c>
      <c r="U159" s="24">
        <v>304.98439999999999</v>
      </c>
      <c r="V159" s="24">
        <v>2183.2474000000002</v>
      </c>
    </row>
    <row r="160" spans="6:22" x14ac:dyDescent="0.2">
      <c r="F160" s="24">
        <v>9.4999999999999998E-3</v>
      </c>
      <c r="G160" s="24">
        <v>1.9400000000000001E-2</v>
      </c>
      <c r="H160" s="24">
        <v>3.8699999999999998E-2</v>
      </c>
      <c r="I160" s="24">
        <v>7.7299999999999994E-2</v>
      </c>
      <c r="J160" s="24">
        <v>0.14460000000000001</v>
      </c>
      <c r="K160" s="24">
        <v>0.3</v>
      </c>
      <c r="L160" s="24">
        <v>0.60289999999999999</v>
      </c>
      <c r="M160" s="24">
        <v>1.2245999999999999</v>
      </c>
      <c r="N160" s="24">
        <v>2.5051999999999999</v>
      </c>
      <c r="O160" s="24">
        <v>4.9962999999999997</v>
      </c>
      <c r="P160" s="24">
        <v>9.5932999999999993</v>
      </c>
      <c r="Q160" s="24">
        <v>19.177</v>
      </c>
      <c r="R160" s="24">
        <v>38.107700000000001</v>
      </c>
      <c r="S160" s="24">
        <v>76.170500000000004</v>
      </c>
      <c r="T160" s="24">
        <v>158.3725</v>
      </c>
      <c r="U160" s="24">
        <v>304.67509999999999</v>
      </c>
      <c r="V160" s="24">
        <v>2360.4362999999998</v>
      </c>
    </row>
    <row r="161" spans="6:22" x14ac:dyDescent="0.2">
      <c r="F161" s="24">
        <v>9.4999999999999998E-3</v>
      </c>
      <c r="G161" s="24">
        <v>1.95E-2</v>
      </c>
      <c r="H161" s="24">
        <v>3.8699999999999998E-2</v>
      </c>
      <c r="I161" s="24">
        <v>7.7600000000000002E-2</v>
      </c>
      <c r="J161" s="24">
        <v>0.1449</v>
      </c>
      <c r="K161" s="24">
        <v>0.30030000000000001</v>
      </c>
      <c r="L161" s="24">
        <v>0.60229999999999995</v>
      </c>
      <c r="M161" s="24">
        <v>1.2104999999999999</v>
      </c>
      <c r="N161" s="24">
        <v>2.4971999999999999</v>
      </c>
      <c r="O161" s="24">
        <v>4.9888000000000003</v>
      </c>
      <c r="P161" s="24">
        <v>9.5065000000000008</v>
      </c>
      <c r="Q161" s="24">
        <v>19.0776</v>
      </c>
      <c r="R161" s="24">
        <v>38.125500000000002</v>
      </c>
      <c r="S161" s="24">
        <v>76.822699999999998</v>
      </c>
      <c r="T161" s="24">
        <v>157.2422</v>
      </c>
      <c r="U161" s="24">
        <v>307.0675</v>
      </c>
      <c r="V161" s="24">
        <v>2232.2986000000001</v>
      </c>
    </row>
    <row r="162" spans="6:22" x14ac:dyDescent="0.2">
      <c r="F162" s="24">
        <v>9.4999999999999998E-3</v>
      </c>
      <c r="G162" s="24">
        <v>1.9900000000000001E-2</v>
      </c>
      <c r="H162" s="24">
        <v>3.8899999999999997E-2</v>
      </c>
      <c r="I162" s="24">
        <v>7.7399999999999997E-2</v>
      </c>
      <c r="J162" s="24">
        <v>0.14499999999999999</v>
      </c>
      <c r="K162" s="24">
        <v>0.30199999999999999</v>
      </c>
      <c r="L162" s="24">
        <v>0.60340000000000005</v>
      </c>
      <c r="M162" s="24">
        <v>1.2173</v>
      </c>
      <c r="N162" s="24">
        <v>2.5022000000000002</v>
      </c>
      <c r="O162" s="24">
        <v>4.9893000000000001</v>
      </c>
      <c r="P162" s="24">
        <v>9.5367999999999995</v>
      </c>
      <c r="Q162" s="24">
        <v>19.101400000000002</v>
      </c>
      <c r="R162" s="24">
        <v>38.012300000000003</v>
      </c>
      <c r="S162" s="24">
        <v>76.418499999999995</v>
      </c>
      <c r="T162" s="24">
        <v>157.809</v>
      </c>
      <c r="U162" s="24">
        <v>305.25869999999998</v>
      </c>
      <c r="V162" s="24">
        <v>2168.7226000000001</v>
      </c>
    </row>
    <row r="163" spans="6:22" x14ac:dyDescent="0.2">
      <c r="F163" s="24">
        <v>9.4999999999999998E-3</v>
      </c>
      <c r="G163" s="24">
        <v>1.95E-2</v>
      </c>
      <c r="H163" s="24">
        <v>3.9E-2</v>
      </c>
      <c r="I163" s="24">
        <v>7.8100000000000003E-2</v>
      </c>
      <c r="J163" s="24">
        <v>0.16420000000000001</v>
      </c>
      <c r="K163" s="24">
        <v>0.30030000000000001</v>
      </c>
      <c r="L163" s="24">
        <v>0.60350000000000004</v>
      </c>
      <c r="M163" s="24">
        <v>1.2105999999999999</v>
      </c>
      <c r="N163" s="24">
        <v>2.5023</v>
      </c>
      <c r="O163" s="24">
        <v>4.9912999999999998</v>
      </c>
      <c r="P163" s="24">
        <v>9.5513999999999992</v>
      </c>
      <c r="Q163" s="24">
        <v>19.167200000000001</v>
      </c>
      <c r="R163" s="24">
        <v>38.059399999999997</v>
      </c>
      <c r="S163" s="24">
        <v>76.265199999999993</v>
      </c>
      <c r="T163" s="24">
        <v>156.45820000000001</v>
      </c>
      <c r="U163" s="24">
        <v>305.17779999999999</v>
      </c>
      <c r="V163" s="24">
        <v>2231.6810999999998</v>
      </c>
    </row>
    <row r="164" spans="6:22" x14ac:dyDescent="0.2">
      <c r="F164" s="24">
        <v>9.4999999999999998E-3</v>
      </c>
      <c r="G164" s="24">
        <v>1.95E-2</v>
      </c>
      <c r="H164" s="24">
        <v>3.85E-2</v>
      </c>
      <c r="I164" s="24">
        <v>7.7700000000000005E-2</v>
      </c>
      <c r="J164" s="24">
        <v>0.14949999999999999</v>
      </c>
      <c r="K164" s="24">
        <v>0.3</v>
      </c>
      <c r="L164" s="24">
        <v>0.61739999999999995</v>
      </c>
      <c r="M164" s="24">
        <v>1.2151000000000001</v>
      </c>
      <c r="N164" s="24">
        <v>2.4948999999999999</v>
      </c>
      <c r="O164" s="24">
        <v>4.9892000000000003</v>
      </c>
      <c r="P164" s="24">
        <v>9.5122999999999998</v>
      </c>
      <c r="Q164" s="24">
        <v>19.162400000000002</v>
      </c>
      <c r="R164" s="24">
        <v>38.014899999999997</v>
      </c>
      <c r="S164" s="24">
        <v>76.302999999999997</v>
      </c>
      <c r="T164" s="24">
        <v>158.06659999999999</v>
      </c>
      <c r="U164" s="24">
        <v>330.85109999999997</v>
      </c>
      <c r="V164" s="24">
        <v>2132.5504000000001</v>
      </c>
    </row>
    <row r="165" spans="6:22" x14ac:dyDescent="0.2">
      <c r="F165" s="24">
        <v>9.4999999999999998E-3</v>
      </c>
      <c r="G165" s="24">
        <v>1.95E-2</v>
      </c>
      <c r="H165" s="24">
        <v>3.85E-2</v>
      </c>
      <c r="I165" s="24">
        <v>7.7299999999999994E-2</v>
      </c>
      <c r="J165" s="24">
        <v>0.14499999999999999</v>
      </c>
      <c r="K165" s="24">
        <v>0.30049999999999999</v>
      </c>
      <c r="L165" s="24">
        <v>0.6048</v>
      </c>
      <c r="M165" s="24">
        <v>1.2164999999999999</v>
      </c>
      <c r="N165" s="24">
        <v>2.5026000000000002</v>
      </c>
      <c r="O165" s="24">
        <v>4.9903000000000004</v>
      </c>
      <c r="P165" s="24">
        <v>9.5266000000000002</v>
      </c>
      <c r="Q165" s="24">
        <v>19.279699999999998</v>
      </c>
      <c r="R165" s="24">
        <v>38.186500000000002</v>
      </c>
      <c r="S165" s="24">
        <v>76.170299999999997</v>
      </c>
      <c r="T165" s="24">
        <v>161.52330000000001</v>
      </c>
      <c r="U165" s="24">
        <v>313.31939999999997</v>
      </c>
      <c r="V165" s="24">
        <v>2099.2359000000001</v>
      </c>
    </row>
    <row r="166" spans="6:22" x14ac:dyDescent="0.2">
      <c r="F166" s="24">
        <v>9.4999999999999998E-3</v>
      </c>
      <c r="G166" s="24">
        <v>1.95E-2</v>
      </c>
      <c r="H166" s="24">
        <v>3.8699999999999998E-2</v>
      </c>
      <c r="I166" s="24">
        <v>7.7499999999999999E-2</v>
      </c>
      <c r="J166" s="24">
        <v>0.14449999999999999</v>
      </c>
      <c r="K166" s="24">
        <v>0.30020000000000002</v>
      </c>
      <c r="L166" s="24">
        <v>0.60360000000000003</v>
      </c>
      <c r="M166" s="24">
        <v>1.2193000000000001</v>
      </c>
      <c r="N166" s="24">
        <v>2.5034999999999998</v>
      </c>
      <c r="O166" s="24">
        <v>4.9829999999999997</v>
      </c>
      <c r="P166" s="24">
        <v>9.5109999999999992</v>
      </c>
      <c r="Q166" s="24">
        <v>19.209</v>
      </c>
      <c r="R166" s="24">
        <v>37.988</v>
      </c>
      <c r="S166" s="24">
        <v>76.259799999999998</v>
      </c>
      <c r="T166" s="24">
        <v>157.3271</v>
      </c>
      <c r="U166" s="24">
        <v>313.8956</v>
      </c>
      <c r="V166" s="24">
        <v>2112.8420999999998</v>
      </c>
    </row>
    <row r="167" spans="6:22" x14ac:dyDescent="0.2">
      <c r="F167" s="24">
        <v>9.4999999999999998E-3</v>
      </c>
      <c r="G167" s="24">
        <v>1.95E-2</v>
      </c>
      <c r="H167" s="24">
        <v>3.8800000000000001E-2</v>
      </c>
      <c r="I167" s="24">
        <v>7.9100000000000004E-2</v>
      </c>
      <c r="J167" s="24">
        <v>0.14449999999999999</v>
      </c>
      <c r="K167" s="24">
        <v>0.30030000000000001</v>
      </c>
      <c r="L167" s="24">
        <v>0.60350000000000004</v>
      </c>
      <c r="M167" s="24">
        <v>1.2237</v>
      </c>
      <c r="N167" s="24">
        <v>2.4990999999999999</v>
      </c>
      <c r="O167" s="24">
        <v>4.9894999999999996</v>
      </c>
      <c r="P167" s="24">
        <v>9.4990000000000006</v>
      </c>
      <c r="Q167" s="24">
        <v>19.223700000000001</v>
      </c>
      <c r="R167" s="24">
        <v>38.055599999999998</v>
      </c>
      <c r="S167" s="24">
        <v>76.312100000000001</v>
      </c>
      <c r="T167" s="24">
        <v>157.28569999999999</v>
      </c>
      <c r="U167" s="24">
        <v>318.73200000000003</v>
      </c>
      <c r="V167" s="24">
        <v>2207.7779999999998</v>
      </c>
    </row>
    <row r="168" spans="6:22" x14ac:dyDescent="0.2">
      <c r="F168" s="24">
        <v>9.4000000000000004E-3</v>
      </c>
      <c r="G168" s="24">
        <v>1.9699999999999999E-2</v>
      </c>
      <c r="H168" s="24">
        <v>3.9E-2</v>
      </c>
      <c r="I168" s="24">
        <v>7.8700000000000006E-2</v>
      </c>
      <c r="J168" s="24">
        <v>0.14430000000000001</v>
      </c>
      <c r="K168" s="24">
        <v>0.2999</v>
      </c>
      <c r="L168" s="24">
        <v>0.60289999999999999</v>
      </c>
      <c r="M168" s="24">
        <v>1.2138</v>
      </c>
      <c r="N168" s="24">
        <v>2.5154000000000001</v>
      </c>
      <c r="O168" s="24">
        <v>4.9980000000000002</v>
      </c>
      <c r="P168" s="24">
        <v>9.5280000000000005</v>
      </c>
      <c r="Q168" s="24">
        <v>19.2363</v>
      </c>
      <c r="R168" s="24">
        <v>38.1113</v>
      </c>
      <c r="S168" s="24">
        <v>76.339500000000001</v>
      </c>
      <c r="T168" s="24">
        <v>157.12569999999999</v>
      </c>
      <c r="U168" s="24">
        <v>304.67860000000002</v>
      </c>
      <c r="V168" s="24">
        <v>2102.6932000000002</v>
      </c>
    </row>
    <row r="169" spans="6:22" x14ac:dyDescent="0.2">
      <c r="F169" s="24">
        <v>9.4000000000000004E-3</v>
      </c>
      <c r="G169" s="24">
        <v>1.95E-2</v>
      </c>
      <c r="H169" s="24">
        <v>3.85E-2</v>
      </c>
      <c r="I169" s="24">
        <v>8.4699999999999998E-2</v>
      </c>
      <c r="J169" s="24">
        <v>0.14449999999999999</v>
      </c>
      <c r="K169" s="24">
        <v>0.30049999999999999</v>
      </c>
      <c r="L169" s="24">
        <v>0.60350000000000004</v>
      </c>
      <c r="M169" s="24">
        <v>1.2212000000000001</v>
      </c>
      <c r="N169" s="24">
        <v>2.5004</v>
      </c>
      <c r="O169" s="24">
        <v>5.2118000000000002</v>
      </c>
      <c r="P169" s="24">
        <v>9.6135000000000002</v>
      </c>
      <c r="Q169" s="24">
        <v>19.021999999999998</v>
      </c>
      <c r="R169" s="24">
        <v>38.048200000000001</v>
      </c>
      <c r="S169" s="24">
        <v>76.4315</v>
      </c>
      <c r="T169" s="24">
        <v>161.27670000000001</v>
      </c>
      <c r="U169" s="24">
        <v>305.38440000000003</v>
      </c>
      <c r="V169" s="24">
        <v>2079.9911999999999</v>
      </c>
    </row>
    <row r="170" spans="6:22" x14ac:dyDescent="0.2">
      <c r="F170" s="24">
        <v>9.4999999999999998E-3</v>
      </c>
      <c r="G170" s="24">
        <v>1.9599999999999999E-2</v>
      </c>
      <c r="H170" s="24">
        <v>3.8699999999999998E-2</v>
      </c>
      <c r="I170" s="24">
        <v>8.4400000000000003E-2</v>
      </c>
      <c r="J170" s="24">
        <v>0.14510000000000001</v>
      </c>
      <c r="K170" s="24">
        <v>0.30130000000000001</v>
      </c>
      <c r="L170" s="24">
        <v>0.60340000000000005</v>
      </c>
      <c r="M170" s="24">
        <v>1.2159</v>
      </c>
      <c r="N170" s="24">
        <v>2.4998</v>
      </c>
      <c r="O170" s="24">
        <v>4.9332000000000003</v>
      </c>
      <c r="P170" s="24">
        <v>9.5391999999999992</v>
      </c>
      <c r="Q170" s="24">
        <v>19.066500000000001</v>
      </c>
      <c r="R170" s="24">
        <v>38.087699999999998</v>
      </c>
      <c r="S170" s="24">
        <v>76.228999999999999</v>
      </c>
      <c r="T170" s="24">
        <v>160.41399999999999</v>
      </c>
      <c r="U170" s="24">
        <v>304.89510000000001</v>
      </c>
      <c r="V170" s="24">
        <v>2092.1095999999998</v>
      </c>
    </row>
    <row r="171" spans="6:22" x14ac:dyDescent="0.2">
      <c r="F171" s="24">
        <v>9.4999999999999998E-3</v>
      </c>
      <c r="G171" s="24">
        <v>1.9599999999999999E-2</v>
      </c>
      <c r="H171" s="24">
        <v>7.0599999999999996E-2</v>
      </c>
      <c r="I171" s="24">
        <v>7.7299999999999994E-2</v>
      </c>
      <c r="J171" s="24">
        <v>0.14449999999999999</v>
      </c>
      <c r="K171" s="24">
        <v>0.30020000000000002</v>
      </c>
      <c r="L171" s="24">
        <v>0.60299999999999998</v>
      </c>
      <c r="M171" s="24">
        <v>1.21</v>
      </c>
      <c r="N171" s="24">
        <v>2.5043000000000002</v>
      </c>
      <c r="O171" s="24">
        <v>4.8231999999999999</v>
      </c>
      <c r="P171" s="24">
        <v>9.5042000000000009</v>
      </c>
      <c r="Q171" s="24">
        <v>19.176100000000002</v>
      </c>
      <c r="R171" s="24">
        <v>38.2331</v>
      </c>
      <c r="S171" s="24">
        <v>76.422799999999995</v>
      </c>
      <c r="T171" s="24">
        <v>158.67259999999999</v>
      </c>
      <c r="U171" s="24">
        <v>304.65679999999998</v>
      </c>
      <c r="V171" s="24">
        <v>2108.7573000000002</v>
      </c>
    </row>
    <row r="172" spans="6:22" x14ac:dyDescent="0.2">
      <c r="F172" s="24">
        <v>9.4999999999999998E-3</v>
      </c>
      <c r="G172" s="24">
        <v>1.9800000000000002E-2</v>
      </c>
      <c r="H172" s="24">
        <v>3.8899999999999997E-2</v>
      </c>
      <c r="I172" s="24">
        <v>7.7700000000000005E-2</v>
      </c>
      <c r="J172" s="24">
        <v>0.14460000000000001</v>
      </c>
      <c r="K172" s="24">
        <v>0.30020000000000002</v>
      </c>
      <c r="L172" s="24">
        <v>0.60270000000000001</v>
      </c>
      <c r="M172" s="24">
        <v>1.2156</v>
      </c>
      <c r="N172" s="24">
        <v>2.4971999999999999</v>
      </c>
      <c r="O172" s="24">
        <v>4.8613</v>
      </c>
      <c r="P172" s="24">
        <v>9.4925999999999995</v>
      </c>
      <c r="Q172" s="24">
        <v>19.133900000000001</v>
      </c>
      <c r="R172" s="24">
        <v>38.112299999999998</v>
      </c>
      <c r="S172" s="24">
        <v>76.139499999999998</v>
      </c>
      <c r="T172" s="24">
        <v>156.4084</v>
      </c>
      <c r="U172" s="24">
        <v>304.89679999999998</v>
      </c>
      <c r="V172" s="24">
        <v>2078.5583000000001</v>
      </c>
    </row>
    <row r="173" spans="6:22" x14ac:dyDescent="0.2">
      <c r="F173" s="24">
        <v>9.4000000000000004E-3</v>
      </c>
      <c r="G173" s="24">
        <v>1.9900000000000001E-2</v>
      </c>
      <c r="H173" s="24">
        <v>3.8800000000000001E-2</v>
      </c>
      <c r="I173" s="24">
        <v>7.7399999999999997E-2</v>
      </c>
      <c r="J173" s="24">
        <v>0.1444</v>
      </c>
      <c r="K173" s="24">
        <v>0.2999</v>
      </c>
      <c r="L173" s="24">
        <v>0.60250000000000004</v>
      </c>
      <c r="M173" s="24">
        <v>1.2255</v>
      </c>
      <c r="N173" s="24">
        <v>2.5011999999999999</v>
      </c>
      <c r="O173" s="24">
        <v>4.9950000000000001</v>
      </c>
      <c r="P173" s="24">
        <v>9.5665999999999993</v>
      </c>
      <c r="Q173" s="24">
        <v>19.227499999999999</v>
      </c>
      <c r="R173" s="24">
        <v>38.108699999999999</v>
      </c>
      <c r="S173" s="24">
        <v>76.203800000000001</v>
      </c>
      <c r="T173" s="24">
        <v>153.29560000000001</v>
      </c>
      <c r="U173" s="24">
        <v>304.64240000000001</v>
      </c>
      <c r="V173" s="24">
        <v>2114.5291999999999</v>
      </c>
    </row>
    <row r="174" spans="6:22" x14ac:dyDescent="0.2">
      <c r="F174" s="24">
        <v>9.4999999999999998E-3</v>
      </c>
      <c r="G174" s="24">
        <v>0.02</v>
      </c>
      <c r="H174" s="24">
        <v>3.85E-2</v>
      </c>
      <c r="I174" s="24">
        <v>8.1600000000000006E-2</v>
      </c>
      <c r="J174" s="24">
        <v>0.14430000000000001</v>
      </c>
      <c r="K174" s="24">
        <v>0.30049999999999999</v>
      </c>
      <c r="L174" s="24">
        <v>0.61429999999999996</v>
      </c>
      <c r="M174" s="24">
        <v>1.2153</v>
      </c>
      <c r="N174" s="24">
        <v>2.5017</v>
      </c>
      <c r="O174" s="24">
        <v>4.8464999999999998</v>
      </c>
      <c r="P174" s="24">
        <v>9.5351999999999997</v>
      </c>
      <c r="Q174" s="24">
        <v>19.1816</v>
      </c>
      <c r="R174" s="24">
        <v>38.086399999999998</v>
      </c>
      <c r="S174" s="24">
        <v>76.237200000000001</v>
      </c>
      <c r="T174" s="24">
        <v>152.15180000000001</v>
      </c>
      <c r="U174" s="24">
        <v>305.16609999999997</v>
      </c>
      <c r="V174" s="24">
        <v>2067.9049</v>
      </c>
    </row>
    <row r="175" spans="6:22" x14ac:dyDescent="0.2">
      <c r="F175" s="24">
        <v>9.4999999999999998E-3</v>
      </c>
      <c r="G175" s="24">
        <v>2.0199999999999999E-2</v>
      </c>
      <c r="H175" s="24">
        <v>3.85E-2</v>
      </c>
      <c r="I175" s="24">
        <v>8.5999999999999993E-2</v>
      </c>
      <c r="J175" s="24">
        <v>0.14480000000000001</v>
      </c>
      <c r="K175" s="24">
        <v>0.30309999999999998</v>
      </c>
      <c r="L175" s="24">
        <v>0.61299999999999999</v>
      </c>
      <c r="M175" s="24">
        <v>1.2219</v>
      </c>
      <c r="N175" s="24">
        <v>2.5032000000000001</v>
      </c>
      <c r="O175" s="24">
        <v>4.8796999999999997</v>
      </c>
      <c r="P175" s="24">
        <v>9.5635999999999992</v>
      </c>
      <c r="Q175" s="24">
        <v>19.161999999999999</v>
      </c>
      <c r="R175" s="24">
        <v>49.000399999999999</v>
      </c>
      <c r="S175" s="24">
        <v>81.739500000000007</v>
      </c>
      <c r="T175" s="24">
        <v>152.3477</v>
      </c>
      <c r="U175" s="24">
        <v>304.90170000000001</v>
      </c>
      <c r="V175" s="24">
        <v>2111.0852</v>
      </c>
    </row>
    <row r="176" spans="6:22" x14ac:dyDescent="0.2">
      <c r="F176" s="24">
        <v>9.4000000000000004E-3</v>
      </c>
      <c r="G176" s="24">
        <v>2.0500000000000001E-2</v>
      </c>
      <c r="H176" s="24">
        <v>3.85E-2</v>
      </c>
      <c r="I176" s="24">
        <v>8.1600000000000006E-2</v>
      </c>
      <c r="J176" s="24">
        <v>0.14510000000000001</v>
      </c>
      <c r="K176" s="24">
        <v>0.30930000000000002</v>
      </c>
      <c r="L176" s="24">
        <v>0.60229999999999995</v>
      </c>
      <c r="M176" s="24">
        <v>1.2155</v>
      </c>
      <c r="N176" s="24">
        <v>2.5293999999999999</v>
      </c>
      <c r="O176" s="24">
        <v>4.8502999999999998</v>
      </c>
      <c r="P176" s="24">
        <v>9.5470000000000006</v>
      </c>
      <c r="Q176" s="24">
        <v>19.110499999999998</v>
      </c>
      <c r="R176" s="24">
        <v>46.071599999999997</v>
      </c>
      <c r="S176" s="24">
        <v>76.571799999999996</v>
      </c>
      <c r="T176" s="24">
        <v>152.29560000000001</v>
      </c>
      <c r="U176" s="24">
        <v>304.69420000000002</v>
      </c>
      <c r="V176" s="24">
        <v>2164.8238000000001</v>
      </c>
    </row>
    <row r="177" spans="6:22" x14ac:dyDescent="0.2">
      <c r="F177" s="24">
        <v>9.4999999999999998E-3</v>
      </c>
      <c r="G177" s="24">
        <v>2.0500000000000001E-2</v>
      </c>
      <c r="H177" s="24">
        <v>3.85E-2</v>
      </c>
      <c r="I177" s="24">
        <v>7.7700000000000005E-2</v>
      </c>
      <c r="J177" s="24">
        <v>0.14499999999999999</v>
      </c>
      <c r="K177" s="24">
        <v>0.30009999999999998</v>
      </c>
      <c r="L177" s="24">
        <v>0.60399999999999998</v>
      </c>
      <c r="M177" s="24">
        <v>1.2162999999999999</v>
      </c>
      <c r="N177" s="24">
        <v>2.5323000000000002</v>
      </c>
      <c r="O177" s="24">
        <v>5.1694000000000004</v>
      </c>
      <c r="P177" s="24">
        <v>9.5573999999999995</v>
      </c>
      <c r="Q177" s="24">
        <v>19.144400000000001</v>
      </c>
      <c r="R177" s="24">
        <v>40.484499999999997</v>
      </c>
      <c r="S177" s="24">
        <v>76.258600000000001</v>
      </c>
      <c r="T177" s="24">
        <v>152.14420000000001</v>
      </c>
      <c r="U177" s="24">
        <v>304.95819999999998</v>
      </c>
      <c r="V177" s="24">
        <v>2187.6887000000002</v>
      </c>
    </row>
    <row r="178" spans="6:22" x14ac:dyDescent="0.2">
      <c r="F178" s="24">
        <v>9.4999999999999998E-3</v>
      </c>
      <c r="G178" s="24">
        <v>2.0400000000000001E-2</v>
      </c>
      <c r="H178" s="24">
        <v>3.8699999999999998E-2</v>
      </c>
      <c r="I178" s="24">
        <v>7.7399999999999997E-2</v>
      </c>
      <c r="J178" s="24">
        <v>0.14499999999999999</v>
      </c>
      <c r="K178" s="24">
        <v>0.30009999999999998</v>
      </c>
      <c r="L178" s="24">
        <v>0.61750000000000005</v>
      </c>
      <c r="M178" s="24">
        <v>1.2178</v>
      </c>
      <c r="N178" s="24">
        <v>2.4981</v>
      </c>
      <c r="O178" s="24">
        <v>4.8582999999999998</v>
      </c>
      <c r="P178" s="24">
        <v>9.5907999999999998</v>
      </c>
      <c r="Q178" s="24">
        <v>19.150300000000001</v>
      </c>
      <c r="R178" s="24">
        <v>40.194400000000002</v>
      </c>
      <c r="S178" s="24">
        <v>76.326099999999997</v>
      </c>
      <c r="T178" s="24">
        <v>152.4332</v>
      </c>
      <c r="U178" s="24">
        <v>310.51839999999999</v>
      </c>
      <c r="V178" s="24">
        <v>2181.7192</v>
      </c>
    </row>
    <row r="179" spans="6:22" x14ac:dyDescent="0.2">
      <c r="F179" s="24">
        <v>9.4999999999999998E-3</v>
      </c>
      <c r="G179" s="24">
        <v>2.07E-2</v>
      </c>
      <c r="H179" s="24">
        <v>3.8399999999999997E-2</v>
      </c>
      <c r="I179" s="24">
        <v>7.7600000000000002E-2</v>
      </c>
      <c r="J179" s="24">
        <v>0.14499999999999999</v>
      </c>
      <c r="K179" s="24">
        <v>0.30020000000000002</v>
      </c>
      <c r="L179" s="24">
        <v>0.60329999999999995</v>
      </c>
      <c r="M179" s="24">
        <v>1.2115</v>
      </c>
      <c r="N179" s="24">
        <v>2.5356999999999998</v>
      </c>
      <c r="O179" s="24">
        <v>5.0534999999999997</v>
      </c>
      <c r="P179" s="24">
        <v>9.5615000000000006</v>
      </c>
      <c r="Q179" s="24">
        <v>19.063800000000001</v>
      </c>
      <c r="R179" s="24">
        <v>38.3217</v>
      </c>
      <c r="S179" s="24">
        <v>76.399500000000003</v>
      </c>
      <c r="T179" s="24">
        <v>152.23419999999999</v>
      </c>
      <c r="U179" s="24">
        <v>306.27850000000001</v>
      </c>
      <c r="V179" s="24">
        <v>2068.1197000000002</v>
      </c>
    </row>
    <row r="180" spans="6:22" x14ac:dyDescent="0.2">
      <c r="F180" s="24">
        <v>9.2999999999999992E-3</v>
      </c>
      <c r="G180" s="24">
        <v>2.06E-2</v>
      </c>
      <c r="H180" s="24">
        <v>3.85E-2</v>
      </c>
      <c r="I180" s="24">
        <v>7.7700000000000005E-2</v>
      </c>
      <c r="J180" s="24">
        <v>0.1449</v>
      </c>
      <c r="K180" s="24">
        <v>0.30409999999999998</v>
      </c>
      <c r="L180" s="24">
        <v>0.60219999999999996</v>
      </c>
      <c r="M180" s="24">
        <v>1.2249000000000001</v>
      </c>
      <c r="N180" s="24">
        <v>2.5022000000000002</v>
      </c>
      <c r="O180" s="24">
        <v>4.8556999999999997</v>
      </c>
      <c r="P180" s="24">
        <v>9.6259999999999994</v>
      </c>
      <c r="Q180" s="24">
        <v>19.011199999999999</v>
      </c>
      <c r="R180" s="24">
        <v>38.273099999999999</v>
      </c>
      <c r="S180" s="24">
        <v>76.281199999999998</v>
      </c>
      <c r="T180" s="24">
        <v>152.4101</v>
      </c>
      <c r="U180" s="24">
        <v>316.03820000000002</v>
      </c>
      <c r="V180" s="24">
        <v>2097.1044000000002</v>
      </c>
    </row>
    <row r="181" spans="6:22" x14ac:dyDescent="0.2">
      <c r="F181" s="24">
        <v>9.4000000000000004E-3</v>
      </c>
      <c r="G181" s="24">
        <v>2.06E-2</v>
      </c>
      <c r="H181" s="24">
        <v>3.9E-2</v>
      </c>
      <c r="I181" s="24">
        <v>7.7499999999999999E-2</v>
      </c>
      <c r="J181" s="24">
        <v>0.14510000000000001</v>
      </c>
      <c r="K181" s="24">
        <v>0.31059999999999999</v>
      </c>
      <c r="L181" s="24">
        <v>0.60199999999999998</v>
      </c>
      <c r="M181" s="24">
        <v>1.2065999999999999</v>
      </c>
      <c r="N181" s="24">
        <v>2.4954999999999998</v>
      </c>
      <c r="O181" s="24">
        <v>4.8418999999999999</v>
      </c>
      <c r="P181" s="24">
        <v>9.6125000000000007</v>
      </c>
      <c r="Q181" s="24">
        <v>19.075399999999998</v>
      </c>
      <c r="R181" s="24">
        <v>38.723999999999997</v>
      </c>
      <c r="S181" s="24">
        <v>76.198099999999997</v>
      </c>
      <c r="T181" s="24">
        <v>152.06020000000001</v>
      </c>
      <c r="U181" s="24">
        <v>304.4812</v>
      </c>
      <c r="V181" s="24">
        <v>2075.4227000000001</v>
      </c>
    </row>
    <row r="182" spans="6:22" x14ac:dyDescent="0.2">
      <c r="F182" s="24">
        <v>9.4999999999999998E-3</v>
      </c>
      <c r="G182" s="24">
        <v>0.02</v>
      </c>
      <c r="H182" s="24">
        <v>3.8800000000000001E-2</v>
      </c>
      <c r="I182" s="24">
        <v>7.7799999999999994E-2</v>
      </c>
      <c r="J182" s="24">
        <v>0.14499999999999999</v>
      </c>
      <c r="K182" s="24">
        <v>0.31209999999999999</v>
      </c>
      <c r="L182" s="24">
        <v>0.60199999999999998</v>
      </c>
      <c r="M182" s="24">
        <v>1.2154</v>
      </c>
      <c r="N182" s="24">
        <v>2.4958999999999998</v>
      </c>
      <c r="O182" s="24">
        <v>4.8384</v>
      </c>
      <c r="P182" s="24">
        <v>9.5449999999999999</v>
      </c>
      <c r="Q182" s="24">
        <v>19.209099999999999</v>
      </c>
      <c r="R182" s="24">
        <v>39.401299999999999</v>
      </c>
      <c r="S182" s="24">
        <v>76.439400000000006</v>
      </c>
      <c r="T182" s="24">
        <v>152.19049999999999</v>
      </c>
      <c r="U182" s="24">
        <v>307.22000000000003</v>
      </c>
      <c r="V182" s="24">
        <v>2152.2280000000001</v>
      </c>
    </row>
    <row r="183" spans="6:22" x14ac:dyDescent="0.2">
      <c r="F183" s="24">
        <v>9.4000000000000004E-3</v>
      </c>
      <c r="G183" s="24">
        <v>1.95E-2</v>
      </c>
      <c r="H183" s="24">
        <v>3.95E-2</v>
      </c>
      <c r="I183" s="24">
        <v>7.7200000000000005E-2</v>
      </c>
      <c r="J183" s="24">
        <v>0.1454</v>
      </c>
      <c r="K183" s="24">
        <v>0.30299999999999999</v>
      </c>
      <c r="L183" s="24">
        <v>0.60240000000000005</v>
      </c>
      <c r="M183" s="24">
        <v>1.2203999999999999</v>
      </c>
      <c r="N183" s="24">
        <v>2.4977999999999998</v>
      </c>
      <c r="O183" s="24">
        <v>4.8211000000000004</v>
      </c>
      <c r="P183" s="24">
        <v>9.4979999999999993</v>
      </c>
      <c r="Q183" s="24">
        <v>19.2118</v>
      </c>
      <c r="R183" s="24">
        <v>38.986800000000002</v>
      </c>
      <c r="S183" s="24">
        <v>76.165599999999998</v>
      </c>
      <c r="T183" s="24">
        <v>161.96469999999999</v>
      </c>
      <c r="U183" s="24">
        <v>305.86020000000002</v>
      </c>
      <c r="V183" s="24">
        <v>2063.4349999999999</v>
      </c>
    </row>
    <row r="184" spans="6:22" x14ac:dyDescent="0.2">
      <c r="F184" s="24">
        <v>9.4000000000000004E-3</v>
      </c>
      <c r="G184" s="24">
        <v>1.9699999999999999E-2</v>
      </c>
      <c r="H184" s="24">
        <v>3.9100000000000003E-2</v>
      </c>
      <c r="I184" s="24">
        <v>7.8E-2</v>
      </c>
      <c r="J184" s="24">
        <v>0.14499999999999999</v>
      </c>
      <c r="K184" s="24">
        <v>0.3</v>
      </c>
      <c r="L184" s="24">
        <v>0.6038</v>
      </c>
      <c r="M184" s="24">
        <v>1.2170000000000001</v>
      </c>
      <c r="N184" s="24">
        <v>2.4979</v>
      </c>
      <c r="O184" s="24">
        <v>4.8291000000000004</v>
      </c>
      <c r="P184" s="24">
        <v>9.5114999999999998</v>
      </c>
      <c r="Q184" s="24">
        <v>19.139399999999998</v>
      </c>
      <c r="R184" s="24">
        <v>38.252000000000002</v>
      </c>
      <c r="S184" s="24">
        <v>76.107500000000002</v>
      </c>
      <c r="T184" s="24">
        <v>168.62729999999999</v>
      </c>
      <c r="U184" s="24">
        <v>305.1755</v>
      </c>
      <c r="V184" s="24">
        <v>2237.3679000000002</v>
      </c>
    </row>
    <row r="185" spans="6:22" x14ac:dyDescent="0.2">
      <c r="F185" s="24">
        <v>9.4000000000000004E-3</v>
      </c>
      <c r="G185" s="24">
        <v>1.95E-2</v>
      </c>
      <c r="H185" s="24">
        <v>3.85E-2</v>
      </c>
      <c r="I185" s="24">
        <v>7.7600000000000002E-2</v>
      </c>
      <c r="J185" s="24">
        <v>0.14510000000000001</v>
      </c>
      <c r="K185" s="24">
        <v>0.3</v>
      </c>
      <c r="L185" s="24">
        <v>0.60460000000000003</v>
      </c>
      <c r="M185" s="24">
        <v>1.2162999999999999</v>
      </c>
      <c r="N185" s="24">
        <v>2.5127000000000002</v>
      </c>
      <c r="O185" s="24">
        <v>5.0057999999999998</v>
      </c>
      <c r="P185" s="24">
        <v>9.6096000000000004</v>
      </c>
      <c r="Q185" s="24">
        <v>19.210799999999999</v>
      </c>
      <c r="R185" s="24">
        <v>39.123399999999997</v>
      </c>
      <c r="S185" s="24">
        <v>76.648200000000003</v>
      </c>
      <c r="T185" s="24">
        <v>161.17019999999999</v>
      </c>
      <c r="U185" s="24">
        <v>305.11779999999999</v>
      </c>
      <c r="V185" s="24">
        <v>2137.6129000000001</v>
      </c>
    </row>
    <row r="186" spans="6:22" x14ac:dyDescent="0.2">
      <c r="F186" s="24">
        <v>9.4000000000000004E-3</v>
      </c>
      <c r="G186" s="24">
        <v>1.9599999999999999E-2</v>
      </c>
      <c r="H186" s="24">
        <v>3.8399999999999997E-2</v>
      </c>
      <c r="I186" s="24">
        <v>7.7700000000000005E-2</v>
      </c>
      <c r="J186" s="24">
        <v>0.1452</v>
      </c>
      <c r="K186" s="24">
        <v>0.30009999999999998</v>
      </c>
      <c r="L186" s="24">
        <v>0.60299999999999998</v>
      </c>
      <c r="M186" s="24">
        <v>1.2337</v>
      </c>
      <c r="N186" s="24">
        <v>2.4975000000000001</v>
      </c>
      <c r="O186" s="24">
        <v>5.0002000000000004</v>
      </c>
      <c r="P186" s="24">
        <v>9.6117000000000008</v>
      </c>
      <c r="Q186" s="24">
        <v>19.126999999999999</v>
      </c>
      <c r="R186" s="24">
        <v>38.247199999999999</v>
      </c>
      <c r="S186" s="24">
        <v>76.739800000000002</v>
      </c>
      <c r="T186" s="24">
        <v>167.7893</v>
      </c>
      <c r="U186" s="24">
        <v>319.7989</v>
      </c>
      <c r="V186" s="24">
        <v>2058.5940999999998</v>
      </c>
    </row>
    <row r="187" spans="6:22" x14ac:dyDescent="0.2">
      <c r="F187" s="24">
        <v>9.4999999999999998E-3</v>
      </c>
      <c r="G187" s="24">
        <v>1.95E-2</v>
      </c>
      <c r="H187" s="24">
        <v>3.8600000000000002E-2</v>
      </c>
      <c r="I187" s="24">
        <v>7.7700000000000005E-2</v>
      </c>
      <c r="J187" s="24">
        <v>0.14510000000000001</v>
      </c>
      <c r="K187" s="24">
        <v>0.30049999999999999</v>
      </c>
      <c r="L187" s="24">
        <v>0.60340000000000005</v>
      </c>
      <c r="M187" s="24">
        <v>1.2082999999999999</v>
      </c>
      <c r="N187" s="24">
        <v>2.4948999999999999</v>
      </c>
      <c r="O187" s="24">
        <v>4.9965999999999999</v>
      </c>
      <c r="P187" s="24">
        <v>9.5495000000000001</v>
      </c>
      <c r="Q187" s="24">
        <v>19.123200000000001</v>
      </c>
      <c r="R187" s="24">
        <v>38.1432</v>
      </c>
      <c r="S187" s="24">
        <v>76.178600000000003</v>
      </c>
      <c r="T187" s="24">
        <v>164.43450000000001</v>
      </c>
      <c r="U187" s="24">
        <v>317.94029999999998</v>
      </c>
      <c r="V187" s="24">
        <v>2101.2393999999999</v>
      </c>
    </row>
    <row r="188" spans="6:22" x14ac:dyDescent="0.2">
      <c r="F188" s="24">
        <v>9.4999999999999998E-3</v>
      </c>
      <c r="G188" s="24">
        <v>1.95E-2</v>
      </c>
      <c r="H188" s="24">
        <v>3.8699999999999998E-2</v>
      </c>
      <c r="I188" s="24">
        <v>7.7399999999999997E-2</v>
      </c>
      <c r="J188" s="24">
        <v>0.1452</v>
      </c>
      <c r="K188" s="24">
        <v>0.29980000000000001</v>
      </c>
      <c r="L188" s="24">
        <v>0.60360000000000003</v>
      </c>
      <c r="M188" s="24">
        <v>1.212</v>
      </c>
      <c r="N188" s="24">
        <v>2.4988999999999999</v>
      </c>
      <c r="O188" s="24">
        <v>5.0065</v>
      </c>
      <c r="P188" s="24">
        <v>9.6614000000000004</v>
      </c>
      <c r="Q188" s="24">
        <v>19.158999999999999</v>
      </c>
      <c r="R188" s="24">
        <v>38.6892</v>
      </c>
      <c r="S188" s="24">
        <v>76.111599999999996</v>
      </c>
      <c r="T188" s="24">
        <v>165.2054</v>
      </c>
      <c r="U188" s="24">
        <v>307.74520000000001</v>
      </c>
      <c r="V188" s="24">
        <v>2088.5272</v>
      </c>
    </row>
    <row r="189" spans="6:22" x14ac:dyDescent="0.2">
      <c r="F189" s="24">
        <v>9.4999999999999998E-3</v>
      </c>
      <c r="G189" s="24">
        <v>1.95E-2</v>
      </c>
      <c r="H189" s="24">
        <v>3.85E-2</v>
      </c>
      <c r="I189" s="24">
        <v>7.7399999999999997E-2</v>
      </c>
      <c r="J189" s="24">
        <v>0.14419999999999999</v>
      </c>
      <c r="K189" s="24">
        <v>0.3</v>
      </c>
      <c r="L189" s="24">
        <v>0.60229999999999995</v>
      </c>
      <c r="M189" s="24">
        <v>1.2132000000000001</v>
      </c>
      <c r="N189" s="24">
        <v>2.4954999999999998</v>
      </c>
      <c r="O189" s="24">
        <v>5.0023</v>
      </c>
      <c r="P189" s="24">
        <v>9.5805000000000007</v>
      </c>
      <c r="Q189" s="24">
        <v>19.1447</v>
      </c>
      <c r="R189" s="24">
        <v>39.167000000000002</v>
      </c>
      <c r="S189" s="24">
        <v>76.079099999999997</v>
      </c>
      <c r="T189" s="24">
        <v>161.67349999999999</v>
      </c>
      <c r="U189" s="24">
        <v>307.35919999999999</v>
      </c>
      <c r="V189" s="24">
        <v>2190.4499000000001</v>
      </c>
    </row>
    <row r="190" spans="6:22" x14ac:dyDescent="0.2">
      <c r="F190" s="24">
        <v>9.4000000000000004E-3</v>
      </c>
      <c r="G190" s="24">
        <v>1.95E-2</v>
      </c>
      <c r="H190" s="24">
        <v>3.8600000000000002E-2</v>
      </c>
      <c r="I190" s="24">
        <v>7.7700000000000005E-2</v>
      </c>
      <c r="J190" s="24">
        <v>0.14499999999999999</v>
      </c>
      <c r="K190" s="24">
        <v>0.30209999999999998</v>
      </c>
      <c r="L190" s="24">
        <v>0.60309999999999997</v>
      </c>
      <c r="M190" s="24">
        <v>1.22</v>
      </c>
      <c r="N190" s="24">
        <v>2.4956999999999998</v>
      </c>
      <c r="O190" s="24">
        <v>5.0545999999999998</v>
      </c>
      <c r="P190" s="24">
        <v>9.4901</v>
      </c>
      <c r="Q190" s="24">
        <v>19.154499999999999</v>
      </c>
      <c r="R190" s="24">
        <v>38.600900000000003</v>
      </c>
      <c r="S190" s="24">
        <v>76.128299999999996</v>
      </c>
      <c r="T190" s="24">
        <v>155.5077</v>
      </c>
      <c r="U190" s="24">
        <v>312.95710000000003</v>
      </c>
      <c r="V190" s="24">
        <v>2175.0111000000002</v>
      </c>
    </row>
    <row r="191" spans="6:22" x14ac:dyDescent="0.2">
      <c r="F191" s="24">
        <v>9.4999999999999998E-3</v>
      </c>
      <c r="G191" s="24">
        <v>0.02</v>
      </c>
      <c r="H191" s="24">
        <v>3.85E-2</v>
      </c>
      <c r="I191" s="24">
        <v>7.7700000000000005E-2</v>
      </c>
      <c r="J191" s="24">
        <v>0.14480000000000001</v>
      </c>
      <c r="K191" s="24">
        <v>0.30070000000000002</v>
      </c>
      <c r="L191" s="24">
        <v>0.60440000000000005</v>
      </c>
      <c r="M191" s="24">
        <v>1.2134</v>
      </c>
      <c r="N191" s="24">
        <v>2.4967000000000001</v>
      </c>
      <c r="O191" s="24">
        <v>4.9946000000000002</v>
      </c>
      <c r="P191" s="24">
        <v>9.5371000000000006</v>
      </c>
      <c r="Q191" s="24">
        <v>19.171800000000001</v>
      </c>
      <c r="R191" s="24">
        <v>38.173299999999998</v>
      </c>
      <c r="S191" s="24">
        <v>76.0976</v>
      </c>
      <c r="T191" s="24">
        <v>153.70750000000001</v>
      </c>
      <c r="U191" s="24">
        <v>325.85410000000002</v>
      </c>
      <c r="V191" s="24">
        <v>2116.5450000000001</v>
      </c>
    </row>
    <row r="192" spans="6:22" x14ac:dyDescent="0.2">
      <c r="F192" s="24">
        <v>9.4000000000000004E-3</v>
      </c>
      <c r="G192" s="24">
        <v>1.9900000000000001E-2</v>
      </c>
      <c r="H192" s="24">
        <v>3.8800000000000001E-2</v>
      </c>
      <c r="I192" s="24">
        <v>7.7600000000000002E-2</v>
      </c>
      <c r="J192" s="24">
        <v>0.1447</v>
      </c>
      <c r="K192" s="24">
        <v>0.30380000000000001</v>
      </c>
      <c r="L192" s="24">
        <v>0.60309999999999997</v>
      </c>
      <c r="M192" s="24">
        <v>1.2162999999999999</v>
      </c>
      <c r="N192" s="24">
        <v>2.5044</v>
      </c>
      <c r="O192" s="24">
        <v>5.0030000000000001</v>
      </c>
      <c r="P192" s="24">
        <v>9.5680999999999994</v>
      </c>
      <c r="Q192" s="24">
        <v>19.015899999999998</v>
      </c>
      <c r="R192" s="24">
        <v>38.117899999999999</v>
      </c>
      <c r="S192" s="24">
        <v>77.139099999999999</v>
      </c>
      <c r="T192" s="24">
        <v>157.34039999999999</v>
      </c>
      <c r="U192" s="24">
        <v>318.41750000000002</v>
      </c>
      <c r="V192" s="24">
        <v>2102.3172</v>
      </c>
    </row>
    <row r="193" spans="6:22" x14ac:dyDescent="0.2">
      <c r="F193" s="24">
        <v>9.4000000000000004E-3</v>
      </c>
      <c r="G193" s="24">
        <v>1.9800000000000002E-2</v>
      </c>
      <c r="H193" s="24">
        <v>3.8699999999999998E-2</v>
      </c>
      <c r="I193" s="24">
        <v>7.7399999999999997E-2</v>
      </c>
      <c r="J193" s="24">
        <v>0.1449</v>
      </c>
      <c r="K193" s="24">
        <v>0.30759999999999998</v>
      </c>
      <c r="L193" s="24">
        <v>0.60270000000000001</v>
      </c>
      <c r="M193" s="24">
        <v>1.2344999999999999</v>
      </c>
      <c r="N193" s="24">
        <v>2.4996999999999998</v>
      </c>
      <c r="O193" s="24">
        <v>5.0007000000000001</v>
      </c>
      <c r="P193" s="24">
        <v>9.5650999999999993</v>
      </c>
      <c r="Q193" s="24">
        <v>19.012899999999998</v>
      </c>
      <c r="R193" s="24">
        <v>38.08</v>
      </c>
      <c r="S193" s="24">
        <v>78.4679</v>
      </c>
      <c r="T193" s="24">
        <v>155.49430000000001</v>
      </c>
      <c r="U193" s="24">
        <v>327.09100000000001</v>
      </c>
      <c r="V193" s="24">
        <v>2010.319</v>
      </c>
    </row>
    <row r="194" spans="6:22" x14ac:dyDescent="0.2">
      <c r="F194" s="24">
        <v>9.4999999999999998E-3</v>
      </c>
      <c r="G194" s="24">
        <v>1.9800000000000002E-2</v>
      </c>
      <c r="H194" s="24">
        <v>3.9100000000000003E-2</v>
      </c>
      <c r="I194" s="24">
        <v>7.7499999999999999E-2</v>
      </c>
      <c r="J194" s="24">
        <v>0.14499999999999999</v>
      </c>
      <c r="K194" s="24">
        <v>0.30109999999999998</v>
      </c>
      <c r="L194" s="24">
        <v>0.60250000000000004</v>
      </c>
      <c r="M194" s="24">
        <v>1.2151000000000001</v>
      </c>
      <c r="N194" s="24">
        <v>2.4921000000000002</v>
      </c>
      <c r="O194" s="24">
        <v>5.0232000000000001</v>
      </c>
      <c r="P194" s="24">
        <v>9.4941999999999993</v>
      </c>
      <c r="Q194" s="24">
        <v>19.017499999999998</v>
      </c>
      <c r="R194" s="24">
        <v>38.108699999999999</v>
      </c>
      <c r="S194" s="24">
        <v>76.430099999999996</v>
      </c>
      <c r="T194" s="24">
        <v>153.56569999999999</v>
      </c>
      <c r="U194" s="24">
        <v>355.46640000000002</v>
      </c>
      <c r="V194" s="24">
        <v>2088.4360000000001</v>
      </c>
    </row>
    <row r="195" spans="6:22" x14ac:dyDescent="0.2">
      <c r="F195" s="24">
        <v>9.4999999999999998E-3</v>
      </c>
      <c r="G195" s="24">
        <v>0.02</v>
      </c>
      <c r="H195" s="24">
        <v>3.8899999999999997E-2</v>
      </c>
      <c r="I195" s="24">
        <v>7.7299999999999994E-2</v>
      </c>
      <c r="J195" s="24">
        <v>0.14499999999999999</v>
      </c>
      <c r="K195" s="24">
        <v>0.3</v>
      </c>
      <c r="L195" s="24">
        <v>0.62739999999999996</v>
      </c>
      <c r="M195" s="24">
        <v>1.2246999999999999</v>
      </c>
      <c r="N195" s="24">
        <v>2.5289999999999999</v>
      </c>
      <c r="O195" s="24">
        <v>4.9961000000000002</v>
      </c>
      <c r="P195" s="24">
        <v>9.5748999999999995</v>
      </c>
      <c r="Q195" s="24">
        <v>19.144200000000001</v>
      </c>
      <c r="R195" s="24">
        <v>38.313699999999997</v>
      </c>
      <c r="S195" s="24">
        <v>76.3553</v>
      </c>
      <c r="T195" s="24">
        <v>152.9975</v>
      </c>
      <c r="U195" s="24">
        <v>340.27420000000001</v>
      </c>
      <c r="V195" s="24">
        <v>2077.9234000000001</v>
      </c>
    </row>
    <row r="196" spans="6:22" x14ac:dyDescent="0.2">
      <c r="F196" s="24">
        <v>9.4000000000000004E-3</v>
      </c>
      <c r="G196" s="24">
        <v>1.9800000000000002E-2</v>
      </c>
      <c r="H196" s="24">
        <v>3.9E-2</v>
      </c>
      <c r="I196" s="24">
        <v>7.7499999999999999E-2</v>
      </c>
      <c r="J196" s="24">
        <v>0.1449</v>
      </c>
      <c r="K196" s="24">
        <v>0.30020000000000002</v>
      </c>
      <c r="L196" s="24">
        <v>0.61399999999999999</v>
      </c>
      <c r="M196" s="24">
        <v>1.2115</v>
      </c>
      <c r="N196" s="24">
        <v>2.4996999999999998</v>
      </c>
      <c r="O196" s="24">
        <v>4.9941000000000004</v>
      </c>
      <c r="P196" s="24">
        <v>9.6225000000000005</v>
      </c>
      <c r="Q196" s="24">
        <v>19.4603</v>
      </c>
      <c r="R196" s="24">
        <v>39.055700000000002</v>
      </c>
      <c r="S196" s="24">
        <v>76.091499999999996</v>
      </c>
      <c r="T196" s="24">
        <v>156.17850000000001</v>
      </c>
      <c r="U196" s="24">
        <v>312.32470000000001</v>
      </c>
      <c r="V196" s="24">
        <v>2093.9056999999998</v>
      </c>
    </row>
    <row r="197" spans="6:22" x14ac:dyDescent="0.2">
      <c r="F197" s="24">
        <v>9.4999999999999998E-3</v>
      </c>
      <c r="G197" s="24">
        <v>0.02</v>
      </c>
      <c r="H197" s="24">
        <v>3.8699999999999998E-2</v>
      </c>
      <c r="I197" s="24">
        <v>7.7600000000000002E-2</v>
      </c>
      <c r="J197" s="24">
        <v>0.1452</v>
      </c>
      <c r="K197" s="24">
        <v>0.30070000000000002</v>
      </c>
      <c r="L197" s="24">
        <v>0.60129999999999995</v>
      </c>
      <c r="M197" s="24">
        <v>1.2229000000000001</v>
      </c>
      <c r="N197" s="24">
        <v>2.4943</v>
      </c>
      <c r="O197" s="24">
        <v>4.9892000000000003</v>
      </c>
      <c r="P197" s="24">
        <v>9.5664999999999996</v>
      </c>
      <c r="Q197" s="24">
        <v>19.146000000000001</v>
      </c>
      <c r="R197" s="24">
        <v>38.396099999999997</v>
      </c>
      <c r="S197" s="24">
        <v>76.1708</v>
      </c>
      <c r="T197" s="24">
        <v>152.9727</v>
      </c>
      <c r="U197" s="24">
        <v>344.23340000000002</v>
      </c>
      <c r="V197" s="24">
        <v>2075.3948</v>
      </c>
    </row>
    <row r="198" spans="6:22" x14ac:dyDescent="0.2">
      <c r="F198" s="24">
        <v>9.4999999999999998E-3</v>
      </c>
      <c r="G198" s="24">
        <v>1.9900000000000001E-2</v>
      </c>
      <c r="H198" s="24">
        <v>3.8699999999999998E-2</v>
      </c>
      <c r="I198" s="24">
        <v>7.7200000000000005E-2</v>
      </c>
      <c r="J198" s="24">
        <v>0.1452</v>
      </c>
      <c r="K198" s="24">
        <v>0.3009</v>
      </c>
      <c r="L198" s="24">
        <v>0.60199999999999998</v>
      </c>
      <c r="M198" s="24">
        <v>1.2204999999999999</v>
      </c>
      <c r="N198" s="24">
        <v>2.4954000000000001</v>
      </c>
      <c r="O198" s="24">
        <v>4.9916999999999998</v>
      </c>
      <c r="P198" s="24">
        <v>9.5329999999999995</v>
      </c>
      <c r="Q198" s="24">
        <v>19.165600000000001</v>
      </c>
      <c r="R198" s="24">
        <v>38.062399999999997</v>
      </c>
      <c r="S198" s="24">
        <v>76.495699999999999</v>
      </c>
      <c r="T198" s="24">
        <v>153.39779999999999</v>
      </c>
      <c r="U198" s="24">
        <v>308.92669999999998</v>
      </c>
      <c r="V198" s="24">
        <v>2113.2727</v>
      </c>
    </row>
    <row r="199" spans="6:22" x14ac:dyDescent="0.2">
      <c r="F199" s="24">
        <v>9.4999999999999998E-3</v>
      </c>
      <c r="G199" s="24">
        <v>0.02</v>
      </c>
      <c r="H199" s="24">
        <v>3.8699999999999998E-2</v>
      </c>
      <c r="I199" s="24">
        <v>7.7499999999999999E-2</v>
      </c>
      <c r="J199" s="24">
        <v>0.1452</v>
      </c>
      <c r="K199" s="24">
        <v>0.30099999999999999</v>
      </c>
      <c r="L199" s="24">
        <v>0.60150000000000003</v>
      </c>
      <c r="M199" s="24">
        <v>1.2166999999999999</v>
      </c>
      <c r="N199" s="24">
        <v>2.496</v>
      </c>
      <c r="O199" s="24">
        <v>4.9851000000000001</v>
      </c>
      <c r="P199" s="24">
        <v>9.5835000000000008</v>
      </c>
      <c r="Q199" s="24">
        <v>19.190200000000001</v>
      </c>
      <c r="R199" s="24">
        <v>38.064799999999998</v>
      </c>
      <c r="S199" s="24">
        <v>76.194500000000005</v>
      </c>
      <c r="T199" s="24">
        <v>152.39680000000001</v>
      </c>
      <c r="U199" s="24">
        <v>306.29750000000001</v>
      </c>
      <c r="V199" s="24">
        <v>2100.1496999999999</v>
      </c>
    </row>
    <row r="200" spans="6:22" x14ac:dyDescent="0.2">
      <c r="F200" s="24">
        <v>9.4999999999999998E-3</v>
      </c>
      <c r="G200" s="24">
        <v>1.9900000000000001E-2</v>
      </c>
      <c r="H200" s="24">
        <v>3.8699999999999998E-2</v>
      </c>
      <c r="I200" s="24">
        <v>7.7499999999999999E-2</v>
      </c>
      <c r="J200" s="24">
        <v>0.14510000000000001</v>
      </c>
      <c r="K200" s="24">
        <v>0.2999</v>
      </c>
      <c r="L200" s="24">
        <v>0.6028</v>
      </c>
      <c r="M200" s="24">
        <v>1.2156</v>
      </c>
      <c r="N200" s="24">
        <v>2.4943</v>
      </c>
      <c r="O200" s="24">
        <v>4.9946999999999999</v>
      </c>
      <c r="P200" s="24">
        <v>9.5840999999999994</v>
      </c>
      <c r="Q200" s="24">
        <v>19.220400000000001</v>
      </c>
      <c r="R200" s="24">
        <v>38.0595</v>
      </c>
      <c r="S200" s="24">
        <v>76.173199999999994</v>
      </c>
      <c r="T200" s="24">
        <v>152.30619999999999</v>
      </c>
      <c r="U200" s="24">
        <v>304.97879999999998</v>
      </c>
      <c r="V200" s="24">
        <v>2090.9720000000002</v>
      </c>
    </row>
    <row r="201" spans="6:22" x14ac:dyDescent="0.2">
      <c r="F201" s="24">
        <v>9.4999999999999998E-3</v>
      </c>
      <c r="G201" s="24">
        <v>1.9800000000000002E-2</v>
      </c>
      <c r="H201" s="24">
        <v>3.8699999999999998E-2</v>
      </c>
      <c r="I201" s="24">
        <v>7.7499999999999999E-2</v>
      </c>
      <c r="J201" s="24">
        <v>0.1452</v>
      </c>
      <c r="K201" s="24">
        <v>0.30020000000000002</v>
      </c>
      <c r="L201" s="24">
        <v>0.623</v>
      </c>
      <c r="M201" s="24">
        <v>1.2215</v>
      </c>
      <c r="N201" s="24">
        <v>2.4950000000000001</v>
      </c>
      <c r="O201" s="24">
        <v>5</v>
      </c>
      <c r="P201" s="24">
        <v>9.6839999999999993</v>
      </c>
      <c r="Q201" s="24">
        <v>19.180800000000001</v>
      </c>
      <c r="R201" s="24">
        <v>38.0685</v>
      </c>
      <c r="S201" s="24">
        <v>76.116500000000002</v>
      </c>
      <c r="T201" s="24">
        <v>155.81</v>
      </c>
      <c r="U201" s="24">
        <v>307.99509999999998</v>
      </c>
      <c r="V201" s="24">
        <v>2063.2219</v>
      </c>
    </row>
    <row r="202" spans="6:22" x14ac:dyDescent="0.2">
      <c r="F202" s="24">
        <v>9.4000000000000004E-3</v>
      </c>
      <c r="G202" s="24">
        <v>1.9800000000000002E-2</v>
      </c>
      <c r="H202" s="24">
        <v>3.8699999999999998E-2</v>
      </c>
      <c r="I202" s="24">
        <v>7.7499999999999999E-2</v>
      </c>
      <c r="J202" s="24">
        <v>0.1449</v>
      </c>
      <c r="K202" s="24">
        <v>0.3004</v>
      </c>
      <c r="L202" s="24">
        <v>0.60450000000000004</v>
      </c>
      <c r="M202" s="24">
        <v>1.2410000000000001</v>
      </c>
      <c r="N202" s="24">
        <v>2.4904000000000002</v>
      </c>
      <c r="O202" s="24">
        <v>5.0259</v>
      </c>
      <c r="P202" s="24">
        <v>9.7012</v>
      </c>
      <c r="Q202" s="24">
        <v>19.251200000000001</v>
      </c>
      <c r="R202" s="24">
        <v>38.494100000000003</v>
      </c>
      <c r="S202" s="24">
        <v>76.264600000000002</v>
      </c>
      <c r="T202" s="24">
        <v>153.67830000000001</v>
      </c>
      <c r="U202" s="24">
        <v>305.60680000000002</v>
      </c>
      <c r="V202" s="24">
        <v>2041.7383</v>
      </c>
    </row>
    <row r="203" spans="6:22" x14ac:dyDescent="0.2">
      <c r="F203" s="24">
        <v>9.4000000000000004E-3</v>
      </c>
      <c r="G203" s="24">
        <v>1.9699999999999999E-2</v>
      </c>
      <c r="H203" s="24">
        <v>3.8699999999999998E-2</v>
      </c>
      <c r="I203" s="24">
        <v>7.7499999999999999E-2</v>
      </c>
      <c r="J203" s="24">
        <v>0.14510000000000001</v>
      </c>
      <c r="K203" s="24">
        <v>0.30020000000000002</v>
      </c>
      <c r="L203" s="24">
        <v>0.60580000000000001</v>
      </c>
      <c r="M203" s="24">
        <v>1.212</v>
      </c>
      <c r="N203" s="24">
        <v>2.4923999999999999</v>
      </c>
      <c r="O203" s="24">
        <v>5.0019999999999998</v>
      </c>
      <c r="P203" s="24">
        <v>9.8053000000000008</v>
      </c>
      <c r="Q203" s="24">
        <v>19.148499999999999</v>
      </c>
      <c r="R203" s="24">
        <v>38.083500000000001</v>
      </c>
      <c r="S203" s="24">
        <v>76.406999999999996</v>
      </c>
      <c r="T203" s="24">
        <v>155.1815</v>
      </c>
      <c r="U203" s="24">
        <v>304.86950000000002</v>
      </c>
      <c r="V203" s="24">
        <v>2051.3616000000002</v>
      </c>
    </row>
    <row r="204" spans="6:22" x14ac:dyDescent="0.2">
      <c r="F204" s="24">
        <v>9.4000000000000004E-3</v>
      </c>
      <c r="G204" s="24">
        <v>2.01E-2</v>
      </c>
      <c r="H204" s="24">
        <v>3.8699999999999998E-2</v>
      </c>
      <c r="I204" s="24">
        <v>7.7499999999999999E-2</v>
      </c>
      <c r="J204" s="24">
        <v>0.14510000000000001</v>
      </c>
      <c r="K204" s="24">
        <v>0.309</v>
      </c>
      <c r="L204" s="24">
        <v>0.60350000000000004</v>
      </c>
      <c r="M204" s="24">
        <v>1.2128000000000001</v>
      </c>
      <c r="N204" s="24">
        <v>2.5225</v>
      </c>
      <c r="O204" s="24">
        <v>5.0103999999999997</v>
      </c>
      <c r="P204" s="24">
        <v>9.5408000000000008</v>
      </c>
      <c r="Q204" s="24">
        <v>19.274000000000001</v>
      </c>
      <c r="R204" s="24">
        <v>38.2547</v>
      </c>
      <c r="S204" s="24">
        <v>76.366100000000003</v>
      </c>
      <c r="T204" s="24">
        <v>153.93369999999999</v>
      </c>
      <c r="U204" s="24">
        <v>305.02620000000002</v>
      </c>
      <c r="V204" s="24">
        <v>2059.2357000000002</v>
      </c>
    </row>
    <row r="205" spans="6:22" x14ac:dyDescent="0.2">
      <c r="F205" s="24">
        <v>9.4999999999999998E-3</v>
      </c>
      <c r="G205" s="24">
        <v>0.02</v>
      </c>
      <c r="H205" s="24">
        <v>3.8699999999999998E-2</v>
      </c>
      <c r="I205" s="24">
        <v>7.7700000000000005E-2</v>
      </c>
      <c r="J205" s="24">
        <v>0.14499999999999999</v>
      </c>
      <c r="K205" s="24">
        <v>0.3039</v>
      </c>
      <c r="L205" s="24">
        <v>0.60940000000000005</v>
      </c>
      <c r="M205" s="24">
        <v>1.2211000000000001</v>
      </c>
      <c r="N205" s="24">
        <v>2.4792000000000001</v>
      </c>
      <c r="O205" s="24">
        <v>4.9950000000000001</v>
      </c>
      <c r="P205" s="24">
        <v>9.6029999999999998</v>
      </c>
      <c r="Q205" s="24">
        <v>19.2865</v>
      </c>
      <c r="R205" s="24">
        <v>38.0959</v>
      </c>
      <c r="S205" s="24">
        <v>76.354200000000006</v>
      </c>
      <c r="T205" s="24">
        <v>153.19640000000001</v>
      </c>
      <c r="U205" s="24">
        <v>305.0505</v>
      </c>
      <c r="V205" s="24">
        <v>2105.2012</v>
      </c>
    </row>
    <row r="206" spans="6:22" x14ac:dyDescent="0.2">
      <c r="F206" s="24">
        <v>9.4000000000000004E-3</v>
      </c>
      <c r="G206" s="24">
        <v>1.9900000000000001E-2</v>
      </c>
      <c r="H206" s="24">
        <v>3.9E-2</v>
      </c>
      <c r="I206" s="24">
        <v>7.7499999999999999E-2</v>
      </c>
      <c r="J206" s="24">
        <v>0.14510000000000001</v>
      </c>
      <c r="K206" s="24">
        <v>0.30120000000000002</v>
      </c>
      <c r="L206" s="24">
        <v>0.61299999999999999</v>
      </c>
      <c r="M206" s="24">
        <v>1.28</v>
      </c>
      <c r="N206" s="24">
        <v>2.4962</v>
      </c>
      <c r="O206" s="24">
        <v>4.9972000000000003</v>
      </c>
      <c r="P206" s="24">
        <v>9.5427</v>
      </c>
      <c r="Q206" s="24">
        <v>19.172799999999999</v>
      </c>
      <c r="R206" s="24">
        <v>38.091000000000001</v>
      </c>
      <c r="S206" s="24">
        <v>76.177999999999997</v>
      </c>
      <c r="T206" s="24">
        <v>154.01509999999999</v>
      </c>
      <c r="U206" s="24">
        <v>316.29989999999998</v>
      </c>
      <c r="V206" s="24">
        <v>2190.3416999999999</v>
      </c>
    </row>
    <row r="207" spans="6:22" x14ac:dyDescent="0.2">
      <c r="F207" s="24">
        <v>9.4000000000000004E-3</v>
      </c>
      <c r="G207" s="24">
        <v>0.02</v>
      </c>
      <c r="H207" s="24">
        <v>3.8699999999999998E-2</v>
      </c>
      <c r="I207" s="24">
        <v>7.7700000000000005E-2</v>
      </c>
      <c r="J207" s="24">
        <v>0.14499999999999999</v>
      </c>
      <c r="K207" s="24">
        <v>0.30149999999999999</v>
      </c>
      <c r="L207" s="24">
        <v>0.60340000000000005</v>
      </c>
      <c r="M207" s="24">
        <v>1.2138</v>
      </c>
      <c r="N207" s="24">
        <v>2.5769000000000002</v>
      </c>
      <c r="O207" s="24">
        <v>4.9981</v>
      </c>
      <c r="P207" s="24">
        <v>9.5961999999999996</v>
      </c>
      <c r="Q207" s="24">
        <v>19.271999999999998</v>
      </c>
      <c r="R207" s="24">
        <v>38.153700000000001</v>
      </c>
      <c r="S207" s="24">
        <v>76.223399999999998</v>
      </c>
      <c r="T207" s="24">
        <v>155.71809999999999</v>
      </c>
      <c r="U207" s="24">
        <v>305.13189999999997</v>
      </c>
      <c r="V207" s="24">
        <v>2140.5104999999999</v>
      </c>
    </row>
    <row r="208" spans="6:22" x14ac:dyDescent="0.2">
      <c r="F208" s="24">
        <v>9.4999999999999998E-3</v>
      </c>
      <c r="G208" s="24">
        <v>1.9699999999999999E-2</v>
      </c>
      <c r="H208" s="24">
        <v>3.8899999999999997E-2</v>
      </c>
      <c r="I208" s="24">
        <v>7.7499999999999999E-2</v>
      </c>
      <c r="J208" s="24">
        <v>0.14499999999999999</v>
      </c>
      <c r="K208" s="24">
        <v>0.3019</v>
      </c>
      <c r="L208" s="24">
        <v>0.60919999999999996</v>
      </c>
      <c r="M208" s="24">
        <v>1.2150000000000001</v>
      </c>
      <c r="N208" s="24">
        <v>2.4975999999999998</v>
      </c>
      <c r="O208" s="24">
        <v>4.9969999999999999</v>
      </c>
      <c r="P208" s="24">
        <v>9.6202000000000005</v>
      </c>
      <c r="Q208" s="24">
        <v>19.1372</v>
      </c>
      <c r="R208" s="24">
        <v>38.212800000000001</v>
      </c>
      <c r="S208" s="24">
        <v>76.257999999999996</v>
      </c>
      <c r="T208" s="24">
        <v>154.1139</v>
      </c>
      <c r="U208" s="24">
        <v>304.82010000000002</v>
      </c>
      <c r="V208" s="24">
        <v>2095.6682999999998</v>
      </c>
    </row>
    <row r="209" spans="6:22" x14ac:dyDescent="0.2">
      <c r="F209" s="24">
        <v>9.4999999999999998E-3</v>
      </c>
      <c r="G209" s="24">
        <v>1.9900000000000001E-2</v>
      </c>
      <c r="H209" s="24">
        <v>3.8600000000000002E-2</v>
      </c>
      <c r="I209" s="24">
        <v>7.7600000000000002E-2</v>
      </c>
      <c r="J209" s="24">
        <v>0.1452</v>
      </c>
      <c r="K209" s="24">
        <v>0.30120000000000002</v>
      </c>
      <c r="L209" s="24">
        <v>0.61270000000000002</v>
      </c>
      <c r="M209" s="24">
        <v>1.2269000000000001</v>
      </c>
      <c r="N209" s="24">
        <v>2.4962</v>
      </c>
      <c r="O209" s="24">
        <v>5.0063000000000004</v>
      </c>
      <c r="P209" s="24">
        <v>9.5413999999999994</v>
      </c>
      <c r="Q209" s="24">
        <v>19.169699999999999</v>
      </c>
      <c r="R209" s="24">
        <v>39.895000000000003</v>
      </c>
      <c r="S209" s="24">
        <v>76.2881</v>
      </c>
      <c r="T209" s="24">
        <v>155.0719</v>
      </c>
      <c r="U209" s="24">
        <v>307.50310000000002</v>
      </c>
      <c r="V209" s="24">
        <v>2087.0625</v>
      </c>
    </row>
    <row r="210" spans="6:22" x14ac:dyDescent="0.2">
      <c r="F210" s="24">
        <v>9.4999999999999998E-3</v>
      </c>
      <c r="G210" s="24">
        <v>1.9699999999999999E-2</v>
      </c>
      <c r="H210" s="24">
        <v>3.8699999999999998E-2</v>
      </c>
      <c r="I210" s="24">
        <v>7.8399999999999997E-2</v>
      </c>
      <c r="J210" s="24">
        <v>0.14549999999999999</v>
      </c>
      <c r="K210" s="24">
        <v>0.29980000000000001</v>
      </c>
      <c r="L210" s="24">
        <v>0.60289999999999999</v>
      </c>
      <c r="M210" s="24">
        <v>1.2114</v>
      </c>
      <c r="N210" s="24">
        <v>2.4893000000000001</v>
      </c>
      <c r="O210" s="24">
        <v>5.0086000000000004</v>
      </c>
      <c r="P210" s="24">
        <v>9.5496999999999996</v>
      </c>
      <c r="Q210" s="24">
        <v>19.142099999999999</v>
      </c>
      <c r="R210" s="24">
        <v>41.151000000000003</v>
      </c>
      <c r="S210" s="24">
        <v>76.582800000000006</v>
      </c>
      <c r="T210" s="24">
        <v>155.09710000000001</v>
      </c>
      <c r="U210" s="24">
        <v>305.04149999999998</v>
      </c>
      <c r="V210" s="24">
        <v>2327.5234</v>
      </c>
    </row>
    <row r="211" spans="6:22" x14ac:dyDescent="0.2">
      <c r="F211" s="24">
        <v>9.4999999999999998E-3</v>
      </c>
      <c r="G211" s="24">
        <v>1.9900000000000001E-2</v>
      </c>
      <c r="H211" s="24">
        <v>3.8699999999999998E-2</v>
      </c>
      <c r="I211" s="24">
        <v>7.8700000000000006E-2</v>
      </c>
      <c r="J211" s="24">
        <v>0.14510000000000001</v>
      </c>
      <c r="K211" s="24">
        <v>0.30470000000000003</v>
      </c>
      <c r="L211" s="24">
        <v>0.60960000000000003</v>
      </c>
      <c r="M211" s="24">
        <v>1.2201</v>
      </c>
      <c r="N211" s="24">
        <v>2.4878</v>
      </c>
      <c r="O211" s="24">
        <v>5.0079000000000002</v>
      </c>
      <c r="P211" s="24">
        <v>9.5210000000000008</v>
      </c>
      <c r="Q211" s="24">
        <v>19.124600000000001</v>
      </c>
      <c r="R211" s="24">
        <v>38.545699999999997</v>
      </c>
      <c r="S211" s="24">
        <v>79.560599999999994</v>
      </c>
      <c r="T211" s="24">
        <v>153.905</v>
      </c>
      <c r="U211" s="24">
        <v>305.43669999999997</v>
      </c>
      <c r="V211" s="24">
        <v>2227.4476</v>
      </c>
    </row>
    <row r="212" spans="6:22" x14ac:dyDescent="0.2">
      <c r="F212" s="24">
        <v>9.4999999999999998E-3</v>
      </c>
      <c r="G212" s="24">
        <v>1.9800000000000002E-2</v>
      </c>
      <c r="H212" s="24">
        <v>3.9E-2</v>
      </c>
      <c r="I212" s="24">
        <v>7.8299999999999995E-2</v>
      </c>
      <c r="J212" s="24">
        <v>0.14499999999999999</v>
      </c>
      <c r="K212" s="24">
        <v>0.30020000000000002</v>
      </c>
      <c r="L212" s="24">
        <v>0.61280000000000001</v>
      </c>
      <c r="M212" s="24">
        <v>1.2089000000000001</v>
      </c>
      <c r="N212" s="24">
        <v>2.4910000000000001</v>
      </c>
      <c r="O212" s="24">
        <v>5.0102000000000002</v>
      </c>
      <c r="P212" s="24">
        <v>9.5828000000000007</v>
      </c>
      <c r="Q212" s="24">
        <v>19.157299999999999</v>
      </c>
      <c r="R212" s="24">
        <v>38.210700000000003</v>
      </c>
      <c r="S212" s="24">
        <v>77.275400000000005</v>
      </c>
      <c r="T212" s="24">
        <v>153.26730000000001</v>
      </c>
      <c r="U212" s="24">
        <v>305.93610000000001</v>
      </c>
      <c r="V212" s="24">
        <v>2020.886</v>
      </c>
    </row>
    <row r="213" spans="6:22" x14ac:dyDescent="0.2">
      <c r="F213" s="24">
        <v>9.4999999999999998E-3</v>
      </c>
      <c r="G213" s="24">
        <v>1.9900000000000001E-2</v>
      </c>
      <c r="H213" s="24">
        <v>3.9199999999999999E-2</v>
      </c>
      <c r="I213" s="24">
        <v>7.7499999999999999E-2</v>
      </c>
      <c r="J213" s="24">
        <v>0.15409999999999999</v>
      </c>
      <c r="K213" s="24">
        <v>0.30159999999999998</v>
      </c>
      <c r="L213" s="24">
        <v>0.60250000000000004</v>
      </c>
      <c r="M213" s="24">
        <v>1.216</v>
      </c>
      <c r="N213" s="24">
        <v>2.4864999999999999</v>
      </c>
      <c r="O213" s="24">
        <v>4.9897999999999998</v>
      </c>
      <c r="P213" s="24">
        <v>9.5404</v>
      </c>
      <c r="Q213" s="24">
        <v>19.2149</v>
      </c>
      <c r="R213" s="24">
        <v>39.826099999999997</v>
      </c>
      <c r="S213" s="24">
        <v>76.540800000000004</v>
      </c>
      <c r="T213" s="24">
        <v>152.56030000000001</v>
      </c>
      <c r="U213" s="24">
        <v>305.0136</v>
      </c>
      <c r="V213" s="24">
        <v>2087.7284</v>
      </c>
    </row>
    <row r="214" spans="6:22" x14ac:dyDescent="0.2">
      <c r="F214" s="24">
        <v>9.4000000000000004E-3</v>
      </c>
      <c r="G214" s="24">
        <v>0.02</v>
      </c>
      <c r="H214" s="24">
        <v>3.9199999999999999E-2</v>
      </c>
      <c r="I214" s="24">
        <v>7.7499999999999999E-2</v>
      </c>
      <c r="J214" s="24">
        <v>0.1517</v>
      </c>
      <c r="K214" s="24">
        <v>0.30080000000000001</v>
      </c>
      <c r="L214" s="24">
        <v>0.60150000000000003</v>
      </c>
      <c r="M214" s="24">
        <v>1.2190000000000001</v>
      </c>
      <c r="N214" s="24">
        <v>2.4868000000000001</v>
      </c>
      <c r="O214" s="24">
        <v>4.8775000000000004</v>
      </c>
      <c r="P214" s="24">
        <v>9.5759000000000007</v>
      </c>
      <c r="Q214" s="24">
        <v>19.1982</v>
      </c>
      <c r="R214" s="24">
        <v>38.773099999999999</v>
      </c>
      <c r="S214" s="24">
        <v>76.355900000000005</v>
      </c>
      <c r="T214" s="24">
        <v>152.68549999999999</v>
      </c>
      <c r="U214" s="24">
        <v>305.26530000000002</v>
      </c>
      <c r="V214" s="24">
        <v>2087.6642999999999</v>
      </c>
    </row>
    <row r="215" spans="6:22" x14ac:dyDescent="0.2">
      <c r="F215" s="24">
        <v>9.4999999999999998E-3</v>
      </c>
      <c r="G215" s="24">
        <v>0.02</v>
      </c>
      <c r="H215" s="24">
        <v>3.8800000000000001E-2</v>
      </c>
      <c r="I215" s="24">
        <v>7.7600000000000002E-2</v>
      </c>
      <c r="J215" s="24">
        <v>0.15010000000000001</v>
      </c>
      <c r="K215" s="24">
        <v>0.30199999999999999</v>
      </c>
      <c r="L215" s="24">
        <v>0.60370000000000001</v>
      </c>
      <c r="M215" s="24">
        <v>1.2286999999999999</v>
      </c>
      <c r="N215" s="24">
        <v>2.5485000000000002</v>
      </c>
      <c r="O215" s="24">
        <v>4.9595000000000002</v>
      </c>
      <c r="P215" s="24">
        <v>9.6617999999999995</v>
      </c>
      <c r="Q215" s="24">
        <v>19.198699999999999</v>
      </c>
      <c r="R215" s="24">
        <v>38.243000000000002</v>
      </c>
      <c r="S215" s="24">
        <v>76.396500000000003</v>
      </c>
      <c r="T215" s="24">
        <v>152.14099999999999</v>
      </c>
      <c r="U215" s="24">
        <v>305.55189999999999</v>
      </c>
      <c r="V215" s="24">
        <v>2109.7537000000002</v>
      </c>
    </row>
    <row r="216" spans="6:22" x14ac:dyDescent="0.2">
      <c r="F216" s="24">
        <v>9.5999999999999992E-3</v>
      </c>
      <c r="G216" s="24">
        <v>0.02</v>
      </c>
      <c r="H216" s="24">
        <v>0.04</v>
      </c>
      <c r="I216" s="24">
        <v>7.7499999999999999E-2</v>
      </c>
      <c r="J216" s="24">
        <v>0.15029999999999999</v>
      </c>
      <c r="K216" s="24">
        <v>0.30020000000000002</v>
      </c>
      <c r="L216" s="24">
        <v>0.60499999999999998</v>
      </c>
      <c r="M216" s="24">
        <v>1.2192000000000001</v>
      </c>
      <c r="N216" s="24">
        <v>2.496</v>
      </c>
      <c r="O216" s="24">
        <v>4.9889999999999999</v>
      </c>
      <c r="P216" s="24">
        <v>9.5556999999999999</v>
      </c>
      <c r="Q216" s="24">
        <v>19.314800000000002</v>
      </c>
      <c r="R216" s="24">
        <v>38.1143</v>
      </c>
      <c r="S216" s="24">
        <v>76.357500000000002</v>
      </c>
      <c r="T216" s="24">
        <v>152.24549999999999</v>
      </c>
      <c r="U216" s="24">
        <v>306.25119999999998</v>
      </c>
      <c r="V216" s="24">
        <v>2138.4335999999998</v>
      </c>
    </row>
    <row r="217" spans="6:22" x14ac:dyDescent="0.2">
      <c r="F217" s="24">
        <v>9.4999999999999998E-3</v>
      </c>
      <c r="G217" s="24">
        <v>1.9900000000000001E-2</v>
      </c>
      <c r="H217" s="24">
        <v>4.02E-2</v>
      </c>
      <c r="I217" s="24">
        <v>7.7299999999999994E-2</v>
      </c>
      <c r="J217" s="24">
        <v>0.1507</v>
      </c>
      <c r="K217" s="24">
        <v>0.30049999999999999</v>
      </c>
      <c r="L217" s="24">
        <v>0.60219999999999996</v>
      </c>
      <c r="M217" s="24">
        <v>1.2592000000000001</v>
      </c>
      <c r="N217" s="24">
        <v>2.4961000000000002</v>
      </c>
      <c r="O217" s="24">
        <v>4.9840999999999998</v>
      </c>
      <c r="P217" s="24">
        <v>9.5195000000000007</v>
      </c>
      <c r="Q217" s="24">
        <v>19.1663</v>
      </c>
      <c r="R217" s="24">
        <v>38.023800000000001</v>
      </c>
      <c r="S217" s="24">
        <v>76.247200000000007</v>
      </c>
      <c r="T217" s="24">
        <v>152.29130000000001</v>
      </c>
      <c r="U217" s="24">
        <v>305.22269999999997</v>
      </c>
      <c r="V217" s="24">
        <v>2049.2291</v>
      </c>
    </row>
    <row r="218" spans="6:22" x14ac:dyDescent="0.2">
      <c r="F218" s="24">
        <v>9.4999999999999998E-3</v>
      </c>
      <c r="G218" s="24">
        <v>1.9900000000000001E-2</v>
      </c>
      <c r="H218" s="24">
        <v>4.07E-2</v>
      </c>
      <c r="I218" s="24">
        <v>7.7499999999999999E-2</v>
      </c>
      <c r="J218" s="24">
        <v>0.14649999999999999</v>
      </c>
      <c r="K218" s="24">
        <v>0.30630000000000002</v>
      </c>
      <c r="L218" s="24">
        <v>0.60250000000000004</v>
      </c>
      <c r="M218" s="24">
        <v>1.2266999999999999</v>
      </c>
      <c r="N218" s="24">
        <v>2.4965999999999999</v>
      </c>
      <c r="O218" s="24">
        <v>4.9861000000000004</v>
      </c>
      <c r="P218" s="24">
        <v>9.6477000000000004</v>
      </c>
      <c r="Q218" s="24">
        <v>19.1724</v>
      </c>
      <c r="R218" s="24">
        <v>38.043999999999997</v>
      </c>
      <c r="S218" s="24">
        <v>76.355099999999993</v>
      </c>
      <c r="T218" s="24">
        <v>152.1832</v>
      </c>
      <c r="U218" s="24">
        <v>304.80689999999998</v>
      </c>
      <c r="V218" s="24">
        <v>2177.2550999999999</v>
      </c>
    </row>
    <row r="219" spans="6:22" x14ac:dyDescent="0.2">
      <c r="F219" s="24">
        <v>9.4999999999999998E-3</v>
      </c>
      <c r="G219" s="24">
        <v>1.9900000000000001E-2</v>
      </c>
      <c r="H219" s="24">
        <v>4.0500000000000001E-2</v>
      </c>
      <c r="I219" s="24">
        <v>7.7700000000000005E-2</v>
      </c>
      <c r="J219" s="24">
        <v>0.14499999999999999</v>
      </c>
      <c r="K219" s="24">
        <v>0.307</v>
      </c>
      <c r="L219" s="24">
        <v>0.60160000000000002</v>
      </c>
      <c r="M219" s="24">
        <v>1.2158</v>
      </c>
      <c r="N219" s="24">
        <v>2.4990000000000001</v>
      </c>
      <c r="O219" s="24">
        <v>4.9892000000000003</v>
      </c>
      <c r="P219" s="24">
        <v>9.6091999999999995</v>
      </c>
      <c r="Q219" s="24">
        <v>19.009599999999999</v>
      </c>
      <c r="R219" s="24">
        <v>38.715699999999998</v>
      </c>
      <c r="S219" s="24">
        <v>77.131100000000004</v>
      </c>
      <c r="T219" s="24">
        <v>152.1661</v>
      </c>
      <c r="U219" s="24">
        <v>305.1619</v>
      </c>
      <c r="V219" s="24">
        <v>2162.8726999999999</v>
      </c>
    </row>
    <row r="220" spans="6:22" x14ac:dyDescent="0.2">
      <c r="F220" s="24">
        <v>9.4999999999999998E-3</v>
      </c>
      <c r="G220" s="24">
        <v>1.9900000000000001E-2</v>
      </c>
      <c r="H220" s="24">
        <v>4.0500000000000001E-2</v>
      </c>
      <c r="I220" s="24">
        <v>7.7200000000000005E-2</v>
      </c>
      <c r="J220" s="24">
        <v>0.14499999999999999</v>
      </c>
      <c r="K220" s="24">
        <v>0.30009999999999998</v>
      </c>
      <c r="L220" s="24">
        <v>0.60219999999999996</v>
      </c>
      <c r="M220" s="24">
        <v>1.2084999999999999</v>
      </c>
      <c r="N220" s="24">
        <v>2.4908999999999999</v>
      </c>
      <c r="O220" s="24">
        <v>4.9901999999999997</v>
      </c>
      <c r="P220" s="24">
        <v>9.6786999999999992</v>
      </c>
      <c r="Q220" s="24">
        <v>19.213899999999999</v>
      </c>
      <c r="R220" s="24">
        <v>38.129899999999999</v>
      </c>
      <c r="S220" s="24">
        <v>77.038200000000003</v>
      </c>
      <c r="T220" s="24">
        <v>152.41210000000001</v>
      </c>
      <c r="U220" s="24">
        <v>304.95240000000001</v>
      </c>
      <c r="V220" s="24">
        <v>2074.4884999999999</v>
      </c>
    </row>
    <row r="221" spans="6:22" x14ac:dyDescent="0.2">
      <c r="F221" s="24">
        <v>9.4999999999999998E-3</v>
      </c>
      <c r="G221" s="24">
        <v>1.9900000000000001E-2</v>
      </c>
      <c r="H221" s="24">
        <v>3.9800000000000002E-2</v>
      </c>
      <c r="I221" s="24">
        <v>7.7499999999999999E-2</v>
      </c>
      <c r="J221" s="24">
        <v>0.14499999999999999</v>
      </c>
      <c r="K221" s="24">
        <v>0.30080000000000001</v>
      </c>
      <c r="L221" s="24">
        <v>0.60250000000000004</v>
      </c>
      <c r="M221" s="24">
        <v>1.2143999999999999</v>
      </c>
      <c r="N221" s="24">
        <v>2.4962</v>
      </c>
      <c r="O221" s="24">
        <v>5.0021000000000004</v>
      </c>
      <c r="P221" s="24">
        <v>9.6536000000000008</v>
      </c>
      <c r="Q221" s="24">
        <v>19.3674</v>
      </c>
      <c r="R221" s="24">
        <v>38.383400000000002</v>
      </c>
      <c r="S221" s="24">
        <v>76.272000000000006</v>
      </c>
      <c r="T221" s="24">
        <v>152.16249999999999</v>
      </c>
      <c r="U221" s="24">
        <v>305.22930000000002</v>
      </c>
      <c r="V221" s="24">
        <v>2037.0082</v>
      </c>
    </row>
    <row r="222" spans="6:22" x14ac:dyDescent="0.2">
      <c r="F222" s="24">
        <v>9.4000000000000004E-3</v>
      </c>
      <c r="G222" s="24">
        <v>1.9699999999999999E-2</v>
      </c>
      <c r="H222" s="24">
        <v>3.9600000000000003E-2</v>
      </c>
      <c r="I222" s="24">
        <v>7.8700000000000006E-2</v>
      </c>
      <c r="J222" s="24">
        <v>0.14510000000000001</v>
      </c>
      <c r="K222" s="24">
        <v>0.30020000000000002</v>
      </c>
      <c r="L222" s="24">
        <v>0.60309999999999997</v>
      </c>
      <c r="M222" s="24">
        <v>1.2282</v>
      </c>
      <c r="N222" s="24">
        <v>2.4912000000000001</v>
      </c>
      <c r="O222" s="24">
        <v>4.992</v>
      </c>
      <c r="P222" s="24">
        <v>9.5952000000000002</v>
      </c>
      <c r="Q222" s="24">
        <v>19.175799999999999</v>
      </c>
      <c r="R222" s="24">
        <v>38.279699999999998</v>
      </c>
      <c r="S222" s="24">
        <v>76.330200000000005</v>
      </c>
      <c r="T222" s="24">
        <v>152.4066</v>
      </c>
      <c r="U222" s="24">
        <v>305.3689</v>
      </c>
      <c r="V222" s="24">
        <v>2085.9222</v>
      </c>
    </row>
    <row r="223" spans="6:22" x14ac:dyDescent="0.2">
      <c r="F223" s="24">
        <v>9.4000000000000004E-3</v>
      </c>
      <c r="G223" s="24">
        <v>1.9599999999999999E-2</v>
      </c>
      <c r="H223" s="24">
        <v>3.9699999999999999E-2</v>
      </c>
      <c r="I223" s="24">
        <v>7.9000000000000001E-2</v>
      </c>
      <c r="J223" s="24">
        <v>0.14499999999999999</v>
      </c>
      <c r="K223" s="24">
        <v>0.30470000000000003</v>
      </c>
      <c r="L223" s="24">
        <v>0.61419999999999997</v>
      </c>
      <c r="M223" s="24">
        <v>1.2111000000000001</v>
      </c>
      <c r="N223" s="24">
        <v>2.4946999999999999</v>
      </c>
      <c r="O223" s="24">
        <v>5.0179999999999998</v>
      </c>
      <c r="P223" s="24">
        <v>9.5343999999999998</v>
      </c>
      <c r="Q223" s="24">
        <v>19.1998</v>
      </c>
      <c r="R223" s="24">
        <v>40.070999999999998</v>
      </c>
      <c r="S223" s="24">
        <v>76.292000000000002</v>
      </c>
      <c r="T223" s="24">
        <v>155.15950000000001</v>
      </c>
      <c r="U223" s="24">
        <v>306.36239999999998</v>
      </c>
      <c r="V223" s="24">
        <v>2066.6197000000002</v>
      </c>
    </row>
    <row r="224" spans="6:22" x14ac:dyDescent="0.2">
      <c r="F224" s="24">
        <v>9.4999999999999998E-3</v>
      </c>
      <c r="G224" s="24">
        <v>1.95E-2</v>
      </c>
      <c r="H224" s="24">
        <v>4.0099999999999997E-2</v>
      </c>
      <c r="I224" s="24">
        <v>7.7499999999999999E-2</v>
      </c>
      <c r="J224" s="24">
        <v>0.1447</v>
      </c>
      <c r="K224" s="24">
        <v>0.30270000000000002</v>
      </c>
      <c r="L224" s="24">
        <v>0.6038</v>
      </c>
      <c r="M224" s="24">
        <v>1.2206999999999999</v>
      </c>
      <c r="N224" s="24">
        <v>2.4946999999999999</v>
      </c>
      <c r="O224" s="24">
        <v>4.9874999999999998</v>
      </c>
      <c r="P224" s="24">
        <v>9.5696999999999992</v>
      </c>
      <c r="Q224" s="24">
        <v>19.259</v>
      </c>
      <c r="R224" s="24">
        <v>44.368699999999997</v>
      </c>
      <c r="S224" s="24">
        <v>76.336299999999994</v>
      </c>
      <c r="T224" s="24">
        <v>153.29660000000001</v>
      </c>
      <c r="U224" s="24">
        <v>305.71260000000001</v>
      </c>
      <c r="V224" s="24">
        <v>2218.3944000000001</v>
      </c>
    </row>
    <row r="225" spans="6:22" x14ac:dyDescent="0.2">
      <c r="F225" s="24">
        <v>9.4999999999999998E-3</v>
      </c>
      <c r="G225" s="24">
        <v>1.95E-2</v>
      </c>
      <c r="H225" s="24">
        <v>4.0899999999999999E-2</v>
      </c>
      <c r="I225" s="24">
        <v>7.7100000000000002E-2</v>
      </c>
      <c r="J225" s="24">
        <v>0.1449</v>
      </c>
      <c r="K225" s="24">
        <v>0.30430000000000001</v>
      </c>
      <c r="L225" s="24">
        <v>0.60170000000000001</v>
      </c>
      <c r="M225" s="24">
        <v>1.2138</v>
      </c>
      <c r="N225" s="24">
        <v>2.5228000000000002</v>
      </c>
      <c r="O225" s="24">
        <v>4.9843999999999999</v>
      </c>
      <c r="P225" s="24">
        <v>9.6289999999999996</v>
      </c>
      <c r="Q225" s="24">
        <v>19.2102</v>
      </c>
      <c r="R225" s="24">
        <v>43.224499999999999</v>
      </c>
      <c r="S225" s="24">
        <v>76.250600000000006</v>
      </c>
      <c r="T225" s="24">
        <v>153.34</v>
      </c>
      <c r="U225" s="24">
        <v>305.19150000000002</v>
      </c>
      <c r="V225" s="24">
        <v>2152.5585000000001</v>
      </c>
    </row>
    <row r="226" spans="6:22" x14ac:dyDescent="0.2">
      <c r="F226" s="24">
        <v>9.4999999999999998E-3</v>
      </c>
      <c r="G226" s="24">
        <v>1.95E-2</v>
      </c>
      <c r="H226" s="24">
        <v>4.07E-2</v>
      </c>
      <c r="I226" s="24">
        <v>7.7700000000000005E-2</v>
      </c>
      <c r="J226" s="24">
        <v>0.1449</v>
      </c>
      <c r="K226" s="24">
        <v>0.31040000000000001</v>
      </c>
      <c r="L226" s="24">
        <v>0.60750000000000004</v>
      </c>
      <c r="M226" s="24">
        <v>1.2156</v>
      </c>
      <c r="N226" s="24">
        <v>2.4895</v>
      </c>
      <c r="O226" s="24">
        <v>4.9957000000000003</v>
      </c>
      <c r="P226" s="24">
        <v>9.5371000000000006</v>
      </c>
      <c r="Q226" s="24">
        <v>19.0943</v>
      </c>
      <c r="R226" s="24">
        <v>38.348399999999998</v>
      </c>
      <c r="S226" s="24">
        <v>76.651300000000006</v>
      </c>
      <c r="T226" s="24">
        <v>153.2294</v>
      </c>
      <c r="U226" s="24">
        <v>304.71339999999998</v>
      </c>
      <c r="V226" s="24">
        <v>2178.5725000000002</v>
      </c>
    </row>
    <row r="227" spans="6:22" x14ac:dyDescent="0.2">
      <c r="F227" s="24">
        <v>9.4999999999999998E-3</v>
      </c>
      <c r="G227" s="24">
        <v>1.9599999999999999E-2</v>
      </c>
      <c r="H227" s="24">
        <v>4.0300000000000002E-2</v>
      </c>
      <c r="I227" s="24">
        <v>7.8399999999999997E-2</v>
      </c>
      <c r="J227" s="24">
        <v>0.14510000000000001</v>
      </c>
      <c r="K227" s="24">
        <v>0.31040000000000001</v>
      </c>
      <c r="L227" s="24">
        <v>0.61019999999999996</v>
      </c>
      <c r="M227" s="24">
        <v>1.2159</v>
      </c>
      <c r="N227" s="24">
        <v>2.5103</v>
      </c>
      <c r="O227" s="24">
        <v>4.9870999999999999</v>
      </c>
      <c r="P227" s="24">
        <v>9.5980000000000008</v>
      </c>
      <c r="Q227" s="24">
        <v>19.081800000000001</v>
      </c>
      <c r="R227" s="24">
        <v>41.5169</v>
      </c>
      <c r="S227" s="24">
        <v>76.334599999999995</v>
      </c>
      <c r="T227" s="24">
        <v>152.8545</v>
      </c>
      <c r="U227" s="24">
        <v>305.73570000000001</v>
      </c>
      <c r="V227" s="24">
        <v>2161.306</v>
      </c>
    </row>
    <row r="228" spans="6:22" x14ac:dyDescent="0.2">
      <c r="F228" s="24">
        <v>9.4999999999999998E-3</v>
      </c>
      <c r="G228" s="24">
        <v>1.95E-2</v>
      </c>
      <c r="H228" s="24">
        <v>4.07E-2</v>
      </c>
      <c r="I228" s="24">
        <v>7.7600000000000002E-2</v>
      </c>
      <c r="J228" s="24">
        <v>0.14480000000000001</v>
      </c>
      <c r="K228" s="24">
        <v>0.30270000000000002</v>
      </c>
      <c r="L228" s="24">
        <v>0.61509999999999998</v>
      </c>
      <c r="M228" s="24">
        <v>1.2112000000000001</v>
      </c>
      <c r="N228" s="24">
        <v>2.4904999999999999</v>
      </c>
      <c r="O228" s="24">
        <v>4.9721000000000002</v>
      </c>
      <c r="P228" s="24">
        <v>9.5541999999999998</v>
      </c>
      <c r="Q228" s="24">
        <v>19.170200000000001</v>
      </c>
      <c r="R228" s="24">
        <v>39.561500000000002</v>
      </c>
      <c r="S228" s="24">
        <v>76.331100000000006</v>
      </c>
      <c r="T228" s="24">
        <v>152.607</v>
      </c>
      <c r="U228" s="24">
        <v>304.86149999999998</v>
      </c>
      <c r="V228" s="24">
        <v>2208.3476999999998</v>
      </c>
    </row>
    <row r="229" spans="6:22" x14ac:dyDescent="0.2">
      <c r="F229" s="24">
        <v>9.4999999999999998E-3</v>
      </c>
      <c r="G229" s="24">
        <v>1.9599999999999999E-2</v>
      </c>
      <c r="H229" s="24">
        <v>4.0099999999999997E-2</v>
      </c>
      <c r="I229" s="24">
        <v>7.7700000000000005E-2</v>
      </c>
      <c r="J229" s="24">
        <v>0.14979999999999999</v>
      </c>
      <c r="K229" s="24">
        <v>0.30030000000000001</v>
      </c>
      <c r="L229" s="24">
        <v>0.60299999999999998</v>
      </c>
      <c r="M229" s="24">
        <v>1.222</v>
      </c>
      <c r="N229" s="24">
        <v>2.4971999999999999</v>
      </c>
      <c r="O229" s="24">
        <v>4.9090999999999996</v>
      </c>
      <c r="P229" s="24">
        <v>9.5298999999999996</v>
      </c>
      <c r="Q229" s="24">
        <v>19.242100000000001</v>
      </c>
      <c r="R229" s="24">
        <v>38.403500000000001</v>
      </c>
      <c r="S229" s="24">
        <v>76.189499999999995</v>
      </c>
      <c r="T229" s="24">
        <v>153.65799999999999</v>
      </c>
      <c r="U229" s="24">
        <v>305.29140000000001</v>
      </c>
      <c r="V229" s="24">
        <v>2180.605</v>
      </c>
    </row>
    <row r="230" spans="6:22" x14ac:dyDescent="0.2">
      <c r="F230" s="24">
        <v>9.4999999999999998E-3</v>
      </c>
      <c r="G230" s="24">
        <v>1.9599999999999999E-2</v>
      </c>
      <c r="H230" s="24">
        <v>4.0300000000000002E-2</v>
      </c>
      <c r="I230" s="24">
        <v>7.8100000000000003E-2</v>
      </c>
      <c r="J230" s="24">
        <v>0.14799999999999999</v>
      </c>
      <c r="K230" s="24">
        <v>0.30009999999999998</v>
      </c>
      <c r="L230" s="24">
        <v>0.60360000000000003</v>
      </c>
      <c r="M230" s="24">
        <v>1.2110000000000001</v>
      </c>
      <c r="N230" s="24">
        <v>2.4918</v>
      </c>
      <c r="O230" s="24">
        <v>4.9926000000000004</v>
      </c>
      <c r="P230" s="24">
        <v>9.5991999999999997</v>
      </c>
      <c r="Q230" s="24">
        <v>19.191500000000001</v>
      </c>
      <c r="R230" s="24">
        <v>38.400100000000002</v>
      </c>
      <c r="S230" s="24">
        <v>76.346299999999999</v>
      </c>
      <c r="T230" s="24">
        <v>153.74719999999999</v>
      </c>
      <c r="U230" s="24">
        <v>305.00729999999999</v>
      </c>
      <c r="V230" s="24">
        <v>2116.8939</v>
      </c>
    </row>
    <row r="231" spans="6:22" x14ac:dyDescent="0.2">
      <c r="F231" s="24">
        <v>9.4999999999999998E-3</v>
      </c>
      <c r="G231" s="24">
        <v>1.95E-2</v>
      </c>
      <c r="H231" s="24">
        <v>4.07E-2</v>
      </c>
      <c r="I231" s="24">
        <v>0.08</v>
      </c>
      <c r="J231" s="24">
        <v>0.15060000000000001</v>
      </c>
      <c r="K231" s="24">
        <v>0.30049999999999999</v>
      </c>
      <c r="L231" s="24">
        <v>0.60719999999999996</v>
      </c>
      <c r="M231" s="24">
        <v>1.2176</v>
      </c>
      <c r="N231" s="24">
        <v>2.4963000000000002</v>
      </c>
      <c r="O231" s="24">
        <v>4.9866999999999999</v>
      </c>
      <c r="P231" s="24">
        <v>9.5859000000000005</v>
      </c>
      <c r="Q231" s="24">
        <v>19.1188</v>
      </c>
      <c r="R231" s="24">
        <v>40.366199999999999</v>
      </c>
      <c r="S231" s="24">
        <v>76.308099999999996</v>
      </c>
      <c r="T231" s="24">
        <v>154.4922</v>
      </c>
      <c r="U231" s="24">
        <v>304.96069999999997</v>
      </c>
      <c r="V231" s="24">
        <v>2048.4387000000002</v>
      </c>
    </row>
    <row r="232" spans="6:22" x14ac:dyDescent="0.2">
      <c r="F232" s="24">
        <v>9.4999999999999998E-3</v>
      </c>
      <c r="G232" s="24">
        <v>1.95E-2</v>
      </c>
      <c r="H232" s="24">
        <v>4.0300000000000002E-2</v>
      </c>
      <c r="I232" s="24">
        <v>7.9299999999999995E-2</v>
      </c>
      <c r="J232" s="24">
        <v>0.15010000000000001</v>
      </c>
      <c r="K232" s="24">
        <v>0.30020000000000002</v>
      </c>
      <c r="L232" s="24">
        <v>0.60240000000000005</v>
      </c>
      <c r="M232" s="24">
        <v>1.2169000000000001</v>
      </c>
      <c r="N232" s="24">
        <v>2.4925000000000002</v>
      </c>
      <c r="O232" s="24">
        <v>4.9832000000000001</v>
      </c>
      <c r="P232" s="24">
        <v>9.6333000000000002</v>
      </c>
      <c r="Q232" s="24">
        <v>19.126000000000001</v>
      </c>
      <c r="R232" s="24">
        <v>40</v>
      </c>
      <c r="S232" s="24">
        <v>76.330399999999997</v>
      </c>
      <c r="T232" s="24">
        <v>152.3167</v>
      </c>
      <c r="U232" s="24">
        <v>305.56349999999998</v>
      </c>
      <c r="V232" s="24">
        <v>2087.777</v>
      </c>
    </row>
    <row r="233" spans="6:22" x14ac:dyDescent="0.2">
      <c r="F233" s="24">
        <v>9.4999999999999998E-3</v>
      </c>
      <c r="G233" s="24">
        <v>1.95E-2</v>
      </c>
      <c r="H233" s="24">
        <v>3.8699999999999998E-2</v>
      </c>
      <c r="I233" s="24">
        <v>7.8E-2</v>
      </c>
      <c r="J233" s="24">
        <v>0.14940000000000001</v>
      </c>
      <c r="K233" s="24">
        <v>0.3024</v>
      </c>
      <c r="L233" s="24">
        <v>0.60419999999999996</v>
      </c>
      <c r="M233" s="24">
        <v>1.2161999999999999</v>
      </c>
      <c r="N233" s="24">
        <v>2.4882</v>
      </c>
      <c r="O233" s="24">
        <v>4.9965000000000002</v>
      </c>
      <c r="P233" s="24">
        <v>9.5823</v>
      </c>
      <c r="Q233" s="24">
        <v>19.168600000000001</v>
      </c>
      <c r="R233" s="24">
        <v>39.6432</v>
      </c>
      <c r="S233" s="24">
        <v>76.372299999999996</v>
      </c>
      <c r="T233" s="24">
        <v>152.63</v>
      </c>
      <c r="U233" s="24">
        <v>305.01799999999997</v>
      </c>
      <c r="V233" s="24">
        <v>2234.2298000000001</v>
      </c>
    </row>
    <row r="234" spans="6:22" x14ac:dyDescent="0.2">
      <c r="F234" s="24">
        <v>9.4000000000000004E-3</v>
      </c>
      <c r="G234" s="24">
        <v>1.9599999999999999E-2</v>
      </c>
      <c r="H234" s="24">
        <v>3.8600000000000002E-2</v>
      </c>
      <c r="I234" s="24">
        <v>7.7600000000000002E-2</v>
      </c>
      <c r="J234" s="24">
        <v>0.1502</v>
      </c>
      <c r="K234" s="24">
        <v>0.30049999999999999</v>
      </c>
      <c r="L234" s="24">
        <v>0.60250000000000004</v>
      </c>
      <c r="M234" s="24">
        <v>1.2178</v>
      </c>
      <c r="N234" s="24">
        <v>2.4908000000000001</v>
      </c>
      <c r="O234" s="24">
        <v>4.9911000000000003</v>
      </c>
      <c r="P234" s="24">
        <v>9.5677000000000003</v>
      </c>
      <c r="Q234" s="24">
        <v>19.128</v>
      </c>
      <c r="R234" s="24">
        <v>38.192</v>
      </c>
      <c r="S234" s="24">
        <v>76.361500000000007</v>
      </c>
      <c r="T234" s="24">
        <v>153.0805</v>
      </c>
      <c r="U234" s="24">
        <v>305.3306</v>
      </c>
      <c r="V234" s="24">
        <v>2199.2545</v>
      </c>
    </row>
    <row r="235" spans="6:22" x14ac:dyDescent="0.2">
      <c r="F235" s="24">
        <v>9.4000000000000004E-3</v>
      </c>
      <c r="G235" s="24">
        <v>1.95E-2</v>
      </c>
      <c r="H235" s="24">
        <v>3.9E-2</v>
      </c>
      <c r="I235" s="24">
        <v>7.7700000000000005E-2</v>
      </c>
      <c r="J235" s="24">
        <v>0.15010000000000001</v>
      </c>
      <c r="K235" s="24">
        <v>0.2999</v>
      </c>
      <c r="L235" s="24">
        <v>0.6018</v>
      </c>
      <c r="M235" s="24">
        <v>1.2166999999999999</v>
      </c>
      <c r="N235" s="24">
        <v>2.4251999999999998</v>
      </c>
      <c r="O235" s="24">
        <v>4.9866000000000001</v>
      </c>
      <c r="P235" s="24">
        <v>9.5824999999999996</v>
      </c>
      <c r="Q235" s="24">
        <v>19.206099999999999</v>
      </c>
      <c r="R235" s="24">
        <v>38.6402</v>
      </c>
      <c r="S235" s="24">
        <v>76.362799999999993</v>
      </c>
      <c r="T235" s="24">
        <v>155.012</v>
      </c>
      <c r="U235" s="24">
        <v>305.08730000000003</v>
      </c>
      <c r="V235" s="24">
        <v>2179.9187000000002</v>
      </c>
    </row>
    <row r="236" spans="6:22" x14ac:dyDescent="0.2">
      <c r="F236" s="24">
        <v>9.4999999999999998E-3</v>
      </c>
      <c r="G236" s="24">
        <v>1.9599999999999999E-2</v>
      </c>
      <c r="H236" s="24">
        <v>3.8600000000000002E-2</v>
      </c>
      <c r="I236" s="24">
        <v>7.7399999999999997E-2</v>
      </c>
      <c r="J236" s="24">
        <v>0.20399999999999999</v>
      </c>
      <c r="K236" s="24">
        <v>0.30320000000000003</v>
      </c>
      <c r="L236" s="24">
        <v>0.6048</v>
      </c>
      <c r="M236" s="24">
        <v>1.2166999999999999</v>
      </c>
      <c r="N236" s="24">
        <v>2.4942000000000002</v>
      </c>
      <c r="O236" s="24">
        <v>4.9890999999999996</v>
      </c>
      <c r="P236" s="24">
        <v>9.5421999999999993</v>
      </c>
      <c r="Q236" s="24">
        <v>19.119</v>
      </c>
      <c r="R236" s="24">
        <v>38.271900000000002</v>
      </c>
      <c r="S236" s="24">
        <v>76.135300000000001</v>
      </c>
      <c r="T236" s="24">
        <v>153.1258</v>
      </c>
      <c r="U236" s="24">
        <v>304.94749999999999</v>
      </c>
      <c r="V236" s="24">
        <v>2051.9149000000002</v>
      </c>
    </row>
    <row r="237" spans="6:22" x14ac:dyDescent="0.2">
      <c r="F237" s="24">
        <v>9.4999999999999998E-3</v>
      </c>
      <c r="G237" s="24">
        <v>1.9599999999999999E-2</v>
      </c>
      <c r="H237" s="24">
        <v>3.8699999999999998E-2</v>
      </c>
      <c r="I237" s="24">
        <v>7.7600000000000002E-2</v>
      </c>
      <c r="J237" s="24">
        <v>0.1525</v>
      </c>
      <c r="K237" s="24">
        <v>0.30020000000000002</v>
      </c>
      <c r="L237" s="24">
        <v>0.60319999999999996</v>
      </c>
      <c r="M237" s="24">
        <v>1.2119</v>
      </c>
      <c r="N237" s="24">
        <v>2.4954999999999998</v>
      </c>
      <c r="O237" s="24">
        <v>4.99</v>
      </c>
      <c r="P237" s="24">
        <v>9.6176999999999992</v>
      </c>
      <c r="Q237" s="24">
        <v>19.0745</v>
      </c>
      <c r="R237" s="24">
        <v>38.173299999999998</v>
      </c>
      <c r="S237" s="24">
        <v>76.463899999999995</v>
      </c>
      <c r="T237" s="24">
        <v>152.95849999999999</v>
      </c>
      <c r="U237" s="24">
        <v>305.43150000000003</v>
      </c>
      <c r="V237" s="24">
        <v>2060.7192</v>
      </c>
    </row>
    <row r="238" spans="6:22" x14ac:dyDescent="0.2">
      <c r="F238" s="24">
        <v>9.4999999999999998E-3</v>
      </c>
      <c r="G238" s="24">
        <v>1.95E-2</v>
      </c>
      <c r="H238" s="24">
        <v>3.8699999999999998E-2</v>
      </c>
      <c r="I238" s="24">
        <v>7.7499999999999999E-2</v>
      </c>
      <c r="J238" s="24">
        <v>0.14749999999999999</v>
      </c>
      <c r="K238" s="24">
        <v>0.31019999999999998</v>
      </c>
      <c r="L238" s="24">
        <v>0.60170000000000001</v>
      </c>
      <c r="M238" s="24">
        <v>1.2195</v>
      </c>
      <c r="N238" s="24">
        <v>2.4948000000000001</v>
      </c>
      <c r="O238" s="24">
        <v>4.9877000000000002</v>
      </c>
      <c r="P238" s="24">
        <v>9.5986999999999991</v>
      </c>
      <c r="Q238" s="24">
        <v>19.113499999999998</v>
      </c>
      <c r="R238" s="24">
        <v>38.215200000000003</v>
      </c>
      <c r="S238" s="24">
        <v>76.300700000000006</v>
      </c>
      <c r="T238" s="24">
        <v>152.5566</v>
      </c>
      <c r="U238" s="24">
        <v>304.62689999999998</v>
      </c>
      <c r="V238" s="24">
        <v>3298.4751999999999</v>
      </c>
    </row>
    <row r="239" spans="6:22" x14ac:dyDescent="0.2">
      <c r="F239" s="24">
        <v>9.4000000000000004E-3</v>
      </c>
      <c r="G239" s="24">
        <v>1.95E-2</v>
      </c>
      <c r="H239" s="24">
        <v>3.8899999999999997E-2</v>
      </c>
      <c r="I239" s="24">
        <v>7.7600000000000002E-2</v>
      </c>
      <c r="J239" s="24">
        <v>0.14499999999999999</v>
      </c>
      <c r="K239" s="24">
        <v>0.30209999999999998</v>
      </c>
      <c r="L239" s="24">
        <v>0.60140000000000005</v>
      </c>
      <c r="M239" s="24">
        <v>1.2223999999999999</v>
      </c>
      <c r="N239" s="24">
        <v>2.4923999999999999</v>
      </c>
      <c r="O239" s="24">
        <v>5.0006000000000004</v>
      </c>
      <c r="P239" s="24">
        <v>9.6161999999999992</v>
      </c>
      <c r="Q239" s="24">
        <v>19.1494</v>
      </c>
      <c r="R239" s="24">
        <v>38.1036</v>
      </c>
      <c r="S239" s="24">
        <v>76.880899999999997</v>
      </c>
      <c r="T239" s="24">
        <v>152.33090000000001</v>
      </c>
      <c r="U239" s="24">
        <v>304.7063</v>
      </c>
      <c r="V239" s="24">
        <v>1955.8131000000001</v>
      </c>
    </row>
    <row r="240" spans="6:22" x14ac:dyDescent="0.2">
      <c r="F240" s="24">
        <v>9.4999999999999998E-3</v>
      </c>
      <c r="G240" s="24">
        <v>1.9599999999999999E-2</v>
      </c>
      <c r="H240" s="24">
        <v>3.8699999999999998E-2</v>
      </c>
      <c r="I240" s="24">
        <v>7.7700000000000005E-2</v>
      </c>
      <c r="J240" s="24">
        <v>0.14510000000000001</v>
      </c>
      <c r="K240" s="24">
        <v>0.308</v>
      </c>
      <c r="L240" s="24">
        <v>0.60219999999999996</v>
      </c>
      <c r="M240" s="24">
        <v>1.2130000000000001</v>
      </c>
      <c r="N240" s="24">
        <v>2.4942000000000002</v>
      </c>
      <c r="O240" s="24">
        <v>5.0006000000000004</v>
      </c>
      <c r="P240" s="24">
        <v>9.6716999999999995</v>
      </c>
      <c r="Q240" s="24">
        <v>19.161000000000001</v>
      </c>
      <c r="R240" s="24">
        <v>41.442799999999998</v>
      </c>
      <c r="S240" s="24">
        <v>77.691900000000004</v>
      </c>
      <c r="T240" s="24">
        <v>152.33269999999999</v>
      </c>
      <c r="U240" s="24">
        <v>305.35199999999998</v>
      </c>
      <c r="V240" s="24">
        <v>642.66</v>
      </c>
    </row>
    <row r="241" spans="6:22" x14ac:dyDescent="0.2">
      <c r="F241" s="24">
        <v>9.4999999999999998E-3</v>
      </c>
      <c r="G241" s="24">
        <v>1.9599999999999999E-2</v>
      </c>
      <c r="H241" s="24">
        <v>3.9300000000000002E-2</v>
      </c>
      <c r="I241" s="24">
        <v>7.7700000000000005E-2</v>
      </c>
      <c r="J241" s="24">
        <v>0.1457</v>
      </c>
      <c r="K241" s="24">
        <v>0.30020000000000002</v>
      </c>
      <c r="L241" s="24">
        <v>0.61150000000000004</v>
      </c>
      <c r="M241" s="24">
        <v>1.2155</v>
      </c>
      <c r="N241" s="24">
        <v>2.4935</v>
      </c>
      <c r="O241" s="24">
        <v>4.9917999999999996</v>
      </c>
      <c r="P241" s="24">
        <v>9.6731999999999996</v>
      </c>
      <c r="Q241" s="24">
        <v>19.134499999999999</v>
      </c>
      <c r="R241" s="24">
        <v>40.935699999999997</v>
      </c>
      <c r="S241" s="24">
        <v>76.721900000000005</v>
      </c>
      <c r="T241" s="24">
        <v>152.11920000000001</v>
      </c>
      <c r="U241" s="24">
        <v>304.99619999999999</v>
      </c>
      <c r="V241" s="24">
        <v>618.1037</v>
      </c>
    </row>
    <row r="242" spans="6:22" x14ac:dyDescent="0.2">
      <c r="F242" s="24">
        <v>9.4999999999999998E-3</v>
      </c>
      <c r="G242" s="24">
        <v>1.9699999999999999E-2</v>
      </c>
      <c r="H242" s="24">
        <v>3.8699999999999998E-2</v>
      </c>
      <c r="I242" s="24">
        <v>7.7299999999999994E-2</v>
      </c>
      <c r="J242" s="24">
        <v>0.1452</v>
      </c>
      <c r="K242" s="24">
        <v>0.30030000000000001</v>
      </c>
      <c r="L242" s="24">
        <v>0.60799999999999998</v>
      </c>
      <c r="M242" s="24">
        <v>1.2219</v>
      </c>
      <c r="N242" s="24">
        <v>2.4933999999999998</v>
      </c>
      <c r="O242" s="24">
        <v>5.0039999999999996</v>
      </c>
      <c r="P242" s="24">
        <v>9.6716999999999995</v>
      </c>
      <c r="Q242" s="24">
        <v>19.133400000000002</v>
      </c>
      <c r="R242" s="24">
        <v>40.223399999999998</v>
      </c>
      <c r="S242" s="24">
        <v>76.171999999999997</v>
      </c>
      <c r="T242" s="24">
        <v>152.1129</v>
      </c>
      <c r="U242" s="24">
        <v>305.31799999999998</v>
      </c>
      <c r="V242" s="24">
        <v>612.57270000000005</v>
      </c>
    </row>
    <row r="243" spans="6:22" x14ac:dyDescent="0.2">
      <c r="F243" s="24">
        <v>9.4999999999999998E-3</v>
      </c>
      <c r="G243" s="24">
        <v>1.95E-2</v>
      </c>
      <c r="H243" s="24">
        <v>3.8699999999999998E-2</v>
      </c>
      <c r="I243" s="24">
        <v>7.7600000000000002E-2</v>
      </c>
      <c r="J243" s="24">
        <v>0.1449</v>
      </c>
      <c r="K243" s="24">
        <v>0.30049999999999999</v>
      </c>
      <c r="L243" s="24">
        <v>0.60160000000000002</v>
      </c>
      <c r="M243" s="24">
        <v>1.2238</v>
      </c>
      <c r="N243" s="24">
        <v>2.4922</v>
      </c>
      <c r="O243" s="24">
        <v>4.9593999999999996</v>
      </c>
      <c r="P243" s="24">
        <v>9.6281999999999996</v>
      </c>
      <c r="Q243" s="24">
        <v>18.895499999999998</v>
      </c>
      <c r="R243" s="24">
        <v>40.465299999999999</v>
      </c>
      <c r="S243" s="24">
        <v>76.017899999999997</v>
      </c>
      <c r="T243" s="24">
        <v>152.0898</v>
      </c>
      <c r="U243" s="24">
        <v>305.10829999999999</v>
      </c>
      <c r="V243" s="24">
        <v>609.57690000000002</v>
      </c>
    </row>
    <row r="244" spans="6:22" x14ac:dyDescent="0.2">
      <c r="F244" s="24">
        <v>9.4999999999999998E-3</v>
      </c>
      <c r="G244" s="24">
        <v>1.9699999999999999E-2</v>
      </c>
      <c r="H244" s="24">
        <v>3.9E-2</v>
      </c>
      <c r="I244" s="24">
        <v>7.7299999999999994E-2</v>
      </c>
      <c r="J244" s="24">
        <v>0.14499999999999999</v>
      </c>
      <c r="K244" s="24">
        <v>0.3004</v>
      </c>
      <c r="L244" s="24">
        <v>0.60389999999999999</v>
      </c>
      <c r="M244" s="24">
        <v>1.2230000000000001</v>
      </c>
      <c r="N244" s="24">
        <v>2.4952000000000001</v>
      </c>
      <c r="O244" s="24">
        <v>4.9374000000000002</v>
      </c>
      <c r="P244" s="24">
        <v>9.5715000000000003</v>
      </c>
      <c r="Q244" s="24">
        <v>20.954599999999999</v>
      </c>
      <c r="R244" s="24">
        <v>40.6783</v>
      </c>
      <c r="S244" s="24">
        <v>76.065100000000001</v>
      </c>
      <c r="T244" s="24">
        <v>152.09880000000001</v>
      </c>
      <c r="U244" s="24">
        <v>305.05029999999999</v>
      </c>
      <c r="V244" s="24">
        <v>612.87689999999998</v>
      </c>
    </row>
    <row r="245" spans="6:22" x14ac:dyDescent="0.2">
      <c r="F245" s="24">
        <v>1.03E-2</v>
      </c>
      <c r="G245" s="24">
        <v>1.95E-2</v>
      </c>
      <c r="H245" s="24">
        <v>4.0099999999999997E-2</v>
      </c>
      <c r="I245" s="24">
        <v>7.7499999999999999E-2</v>
      </c>
      <c r="J245" s="24">
        <v>0.14499999999999999</v>
      </c>
      <c r="K245" s="24">
        <v>0.30009999999999998</v>
      </c>
      <c r="L245" s="24">
        <v>0.60650000000000004</v>
      </c>
      <c r="M245" s="24">
        <v>1.2092000000000001</v>
      </c>
      <c r="N245" s="24">
        <v>2.4958</v>
      </c>
      <c r="O245" s="24">
        <v>4.9855999999999998</v>
      </c>
      <c r="P245" s="24">
        <v>9.5832999999999995</v>
      </c>
      <c r="Q245" s="24">
        <v>19.099</v>
      </c>
      <c r="R245" s="24">
        <v>41.802599999999998</v>
      </c>
      <c r="S245" s="24">
        <v>76.102699999999999</v>
      </c>
      <c r="T245" s="24">
        <v>151.9487</v>
      </c>
      <c r="U245" s="24">
        <v>305.40550000000002</v>
      </c>
      <c r="V245" s="24">
        <v>611.31330000000003</v>
      </c>
    </row>
    <row r="246" spans="6:22" x14ac:dyDescent="0.2">
      <c r="F246" s="24">
        <v>9.4999999999999998E-3</v>
      </c>
      <c r="G246" s="24">
        <v>1.9599999999999999E-2</v>
      </c>
      <c r="H246" s="24">
        <v>4.07E-2</v>
      </c>
      <c r="I246" s="24">
        <v>7.7700000000000005E-2</v>
      </c>
      <c r="J246" s="24">
        <v>0.14530000000000001</v>
      </c>
      <c r="K246" s="24">
        <v>0.3004</v>
      </c>
      <c r="L246" s="24">
        <v>0.60240000000000005</v>
      </c>
      <c r="M246" s="24">
        <v>1.2162999999999999</v>
      </c>
      <c r="N246" s="24">
        <v>2.4971999999999999</v>
      </c>
      <c r="O246" s="24">
        <v>4.9950000000000001</v>
      </c>
      <c r="P246" s="24">
        <v>9.6113999999999997</v>
      </c>
      <c r="Q246" s="24">
        <v>19.0701</v>
      </c>
      <c r="R246" s="24">
        <v>40.622500000000002</v>
      </c>
      <c r="S246" s="24">
        <v>76.092200000000005</v>
      </c>
      <c r="T246" s="24">
        <v>151.95910000000001</v>
      </c>
      <c r="U246" s="24">
        <v>304.71679999999998</v>
      </c>
      <c r="V246" s="24">
        <v>612.3048</v>
      </c>
    </row>
    <row r="247" spans="6:22" x14ac:dyDescent="0.2">
      <c r="F247" s="24">
        <v>9.4999999999999998E-3</v>
      </c>
      <c r="G247" s="24">
        <v>1.9400000000000001E-2</v>
      </c>
      <c r="H247" s="24">
        <v>4.0399999999999998E-2</v>
      </c>
      <c r="I247" s="24">
        <v>7.7299999999999994E-2</v>
      </c>
      <c r="J247" s="24">
        <v>0.14480000000000001</v>
      </c>
      <c r="K247" s="24">
        <v>0.30230000000000001</v>
      </c>
      <c r="L247" s="24">
        <v>0.60699999999999998</v>
      </c>
      <c r="M247" s="24">
        <v>1.2175</v>
      </c>
      <c r="N247" s="24">
        <v>2.4967999999999999</v>
      </c>
      <c r="O247" s="24">
        <v>4.9930000000000003</v>
      </c>
      <c r="P247" s="24">
        <v>9.6111000000000004</v>
      </c>
      <c r="Q247" s="24">
        <v>19.149999999999999</v>
      </c>
      <c r="R247" s="24">
        <v>40.236400000000003</v>
      </c>
      <c r="S247" s="24">
        <v>76.065700000000007</v>
      </c>
      <c r="T247" s="24">
        <v>152.2209</v>
      </c>
      <c r="U247" s="24">
        <v>305.14089999999999</v>
      </c>
      <c r="V247" s="24">
        <v>613.02560000000005</v>
      </c>
    </row>
    <row r="248" spans="6:22" x14ac:dyDescent="0.2">
      <c r="F248" s="24">
        <v>9.4000000000000004E-3</v>
      </c>
      <c r="G248" s="24">
        <v>1.95E-2</v>
      </c>
      <c r="H248" s="24">
        <v>3.8800000000000001E-2</v>
      </c>
      <c r="I248" s="24">
        <v>7.7200000000000005E-2</v>
      </c>
      <c r="J248" s="24">
        <v>0.1452</v>
      </c>
      <c r="K248" s="24">
        <v>0.3014</v>
      </c>
      <c r="L248" s="24">
        <v>0.60289999999999999</v>
      </c>
      <c r="M248" s="24">
        <v>1.216</v>
      </c>
      <c r="N248" s="24">
        <v>2.4895999999999998</v>
      </c>
      <c r="O248" s="24">
        <v>5.0014000000000003</v>
      </c>
      <c r="P248" s="24">
        <v>9.5938999999999997</v>
      </c>
      <c r="Q248" s="24">
        <v>19.028500000000001</v>
      </c>
      <c r="R248" s="24">
        <v>42.3992</v>
      </c>
      <c r="S248" s="24">
        <v>76.162700000000001</v>
      </c>
      <c r="T248" s="24">
        <v>151.995</v>
      </c>
      <c r="U248" s="24">
        <v>305.67570000000001</v>
      </c>
      <c r="V248" s="24">
        <v>635.96469999999999</v>
      </c>
    </row>
    <row r="249" spans="6:22" x14ac:dyDescent="0.2">
      <c r="F249" s="24">
        <v>9.4999999999999998E-3</v>
      </c>
      <c r="G249" s="24">
        <v>1.95E-2</v>
      </c>
      <c r="H249" s="24">
        <v>3.8699999999999998E-2</v>
      </c>
      <c r="I249" s="24">
        <v>7.8200000000000006E-2</v>
      </c>
      <c r="J249" s="24">
        <v>0.1449</v>
      </c>
      <c r="K249" s="24">
        <v>0.30009999999999998</v>
      </c>
      <c r="L249" s="24">
        <v>0.61050000000000004</v>
      </c>
      <c r="M249" s="24">
        <v>1.22</v>
      </c>
      <c r="N249" s="24">
        <v>2.4925999999999999</v>
      </c>
      <c r="O249" s="24">
        <v>4.9812000000000003</v>
      </c>
      <c r="P249" s="24">
        <v>9.5882000000000005</v>
      </c>
      <c r="Q249" s="24">
        <v>19.056100000000001</v>
      </c>
      <c r="R249" s="24">
        <v>41.303600000000003</v>
      </c>
      <c r="S249" s="24">
        <v>76.134200000000007</v>
      </c>
      <c r="T249" s="24">
        <v>152.14150000000001</v>
      </c>
      <c r="U249" s="24">
        <v>304.95080000000002</v>
      </c>
      <c r="V249" s="24">
        <v>617.35400000000004</v>
      </c>
    </row>
    <row r="250" spans="6:22" x14ac:dyDescent="0.2">
      <c r="F250" s="24">
        <v>9.4999999999999998E-3</v>
      </c>
      <c r="G250" s="24">
        <v>1.9599999999999999E-2</v>
      </c>
      <c r="H250" s="24">
        <v>3.8600000000000002E-2</v>
      </c>
      <c r="I250" s="24">
        <v>7.8700000000000006E-2</v>
      </c>
      <c r="J250" s="24">
        <v>0.1452</v>
      </c>
      <c r="K250" s="24">
        <v>0.30230000000000001</v>
      </c>
      <c r="L250" s="24">
        <v>0.6028</v>
      </c>
      <c r="M250" s="24">
        <v>1.2108000000000001</v>
      </c>
      <c r="N250" s="24">
        <v>2.4940000000000002</v>
      </c>
      <c r="O250" s="24">
        <v>4.9881000000000002</v>
      </c>
      <c r="P250" s="24">
        <v>9.5263000000000009</v>
      </c>
      <c r="Q250" s="24">
        <v>19.132999999999999</v>
      </c>
      <c r="R250" s="24">
        <v>40.079799999999999</v>
      </c>
      <c r="S250" s="24">
        <v>76.004900000000006</v>
      </c>
      <c r="T250" s="24">
        <v>152.09229999999999</v>
      </c>
      <c r="U250" s="24">
        <v>305.32420000000002</v>
      </c>
      <c r="V250" s="24">
        <v>610.71900000000005</v>
      </c>
    </row>
    <row r="251" spans="6:22" x14ac:dyDescent="0.2">
      <c r="F251" s="24">
        <v>9.4999999999999998E-3</v>
      </c>
      <c r="G251" s="24">
        <v>1.95E-2</v>
      </c>
      <c r="H251" s="24">
        <v>3.8699999999999998E-2</v>
      </c>
      <c r="I251" s="24">
        <v>7.7600000000000002E-2</v>
      </c>
      <c r="J251" s="24">
        <v>0.14499999999999999</v>
      </c>
      <c r="K251" s="24">
        <v>0.30969999999999998</v>
      </c>
      <c r="L251" s="24">
        <v>0.60189999999999999</v>
      </c>
      <c r="M251" s="24">
        <v>1.2262999999999999</v>
      </c>
      <c r="N251" s="24">
        <v>2.4906000000000001</v>
      </c>
      <c r="O251" s="24">
        <v>4.9869000000000003</v>
      </c>
      <c r="P251" s="24">
        <v>9.5248000000000008</v>
      </c>
      <c r="Q251" s="24">
        <v>19.0502</v>
      </c>
      <c r="R251" s="24">
        <v>40.0306</v>
      </c>
      <c r="S251" s="24">
        <v>76.033600000000007</v>
      </c>
      <c r="T251" s="24">
        <v>152.03829999999999</v>
      </c>
      <c r="U251" s="24">
        <v>305.11110000000002</v>
      </c>
      <c r="V251" s="24">
        <v>614.80610000000001</v>
      </c>
    </row>
    <row r="252" spans="6:22" x14ac:dyDescent="0.2">
      <c r="F252" s="24">
        <v>9.4999999999999998E-3</v>
      </c>
      <c r="G252" s="24">
        <v>1.9800000000000002E-2</v>
      </c>
      <c r="H252" s="24">
        <v>3.8600000000000002E-2</v>
      </c>
      <c r="I252" s="24">
        <v>7.8E-2</v>
      </c>
      <c r="J252" s="24">
        <v>0.14460000000000001</v>
      </c>
      <c r="K252" s="24">
        <v>0.30049999999999999</v>
      </c>
      <c r="L252" s="24">
        <v>0.622</v>
      </c>
      <c r="M252" s="24">
        <v>1.2239</v>
      </c>
      <c r="N252" s="24">
        <v>2.4950000000000001</v>
      </c>
      <c r="O252" s="24">
        <v>4.9896000000000003</v>
      </c>
      <c r="P252" s="24">
        <v>9.7352000000000007</v>
      </c>
      <c r="Q252" s="24">
        <v>19.1462</v>
      </c>
      <c r="R252" s="24">
        <v>38.658900000000003</v>
      </c>
      <c r="S252" s="24">
        <v>76.057599999999994</v>
      </c>
      <c r="T252" s="24">
        <v>154.97630000000001</v>
      </c>
      <c r="U252" s="24">
        <v>305.0806</v>
      </c>
      <c r="V252" s="24">
        <v>608.32079999999996</v>
      </c>
    </row>
    <row r="253" spans="6:22" x14ac:dyDescent="0.2">
      <c r="F253" s="24">
        <v>9.4999999999999998E-3</v>
      </c>
      <c r="G253" s="24">
        <v>1.95E-2</v>
      </c>
      <c r="H253" s="24">
        <v>3.8699999999999998E-2</v>
      </c>
      <c r="I253" s="24">
        <v>7.8600000000000003E-2</v>
      </c>
      <c r="J253" s="24">
        <v>0.1447</v>
      </c>
      <c r="K253" s="24">
        <v>0.2999</v>
      </c>
      <c r="L253" s="24">
        <v>0.61680000000000001</v>
      </c>
      <c r="M253" s="24">
        <v>1.2192000000000001</v>
      </c>
      <c r="N253" s="24">
        <v>2.4931999999999999</v>
      </c>
      <c r="O253" s="24">
        <v>4.9847000000000001</v>
      </c>
      <c r="P253" s="24">
        <v>9.5793999999999997</v>
      </c>
      <c r="Q253" s="24">
        <v>19.075299999999999</v>
      </c>
      <c r="R253" s="24">
        <v>38.265000000000001</v>
      </c>
      <c r="S253" s="24">
        <v>76.0137</v>
      </c>
      <c r="T253" s="24">
        <v>153.3683</v>
      </c>
      <c r="U253" s="24">
        <v>305.13290000000001</v>
      </c>
      <c r="V253" s="24">
        <v>612.59100000000001</v>
      </c>
    </row>
    <row r="254" spans="6:22" x14ac:dyDescent="0.2">
      <c r="F254" s="24">
        <v>9.4000000000000004E-3</v>
      </c>
      <c r="G254" s="24">
        <v>1.9599999999999999E-2</v>
      </c>
      <c r="H254" s="24">
        <v>3.8699999999999998E-2</v>
      </c>
      <c r="I254" s="24">
        <v>7.8100000000000003E-2</v>
      </c>
      <c r="J254" s="24">
        <v>0.14499999999999999</v>
      </c>
      <c r="K254" s="24">
        <v>0.30020000000000002</v>
      </c>
      <c r="L254" s="24">
        <v>0.60250000000000004</v>
      </c>
      <c r="M254" s="24">
        <v>1.2172000000000001</v>
      </c>
      <c r="N254" s="24">
        <v>2.5076999999999998</v>
      </c>
      <c r="O254" s="24">
        <v>4.9805999999999999</v>
      </c>
      <c r="P254" s="24">
        <v>9.6019000000000005</v>
      </c>
      <c r="Q254" s="24">
        <v>19.090900000000001</v>
      </c>
      <c r="R254" s="24">
        <v>38.481999999999999</v>
      </c>
      <c r="S254" s="24">
        <v>77.781499999999994</v>
      </c>
      <c r="T254" s="24">
        <v>152.7551</v>
      </c>
      <c r="U254" s="24">
        <v>305.35019999999997</v>
      </c>
      <c r="V254" s="24">
        <v>612.41970000000003</v>
      </c>
    </row>
    <row r="255" spans="6:22" x14ac:dyDescent="0.2">
      <c r="F255" s="24">
        <v>9.4999999999999998E-3</v>
      </c>
      <c r="G255" s="24">
        <v>1.9599999999999999E-2</v>
      </c>
      <c r="H255" s="24">
        <v>3.8800000000000001E-2</v>
      </c>
      <c r="I255" s="24">
        <v>7.9200000000000007E-2</v>
      </c>
      <c r="J255" s="24">
        <v>0.14480000000000001</v>
      </c>
      <c r="K255" s="24">
        <v>0.2999</v>
      </c>
      <c r="L255" s="24">
        <v>0.60309999999999997</v>
      </c>
      <c r="M255" s="24">
        <v>1.2190000000000001</v>
      </c>
      <c r="N255" s="24">
        <v>2.4946000000000002</v>
      </c>
      <c r="O255" s="24">
        <v>5.0071000000000003</v>
      </c>
      <c r="P255" s="24">
        <v>9.8360000000000003</v>
      </c>
      <c r="Q255" s="24">
        <v>19.154199999999999</v>
      </c>
      <c r="R255" s="24">
        <v>38.677199999999999</v>
      </c>
      <c r="S255" s="24">
        <v>76.403700000000001</v>
      </c>
      <c r="T255" s="24">
        <v>155.86359999999999</v>
      </c>
      <c r="U255" s="24">
        <v>305.37299999999999</v>
      </c>
      <c r="V255" s="24">
        <v>614.07799999999997</v>
      </c>
    </row>
    <row r="256" spans="6:22" x14ac:dyDescent="0.2">
      <c r="F256" s="24">
        <v>9.4999999999999998E-3</v>
      </c>
      <c r="G256" s="24">
        <v>1.95E-2</v>
      </c>
      <c r="H256" s="24">
        <v>3.8699999999999998E-2</v>
      </c>
      <c r="I256" s="24">
        <v>7.9399999999999998E-2</v>
      </c>
      <c r="J256" s="24">
        <v>0.14480000000000001</v>
      </c>
      <c r="K256" s="24">
        <v>0.30199999999999999</v>
      </c>
      <c r="L256" s="24">
        <v>0.6028</v>
      </c>
      <c r="M256" s="24">
        <v>1.2212000000000001</v>
      </c>
      <c r="N256" s="24">
        <v>2.4900000000000002</v>
      </c>
      <c r="O256" s="24">
        <v>4.9958</v>
      </c>
      <c r="P256" s="24">
        <v>9.5883000000000003</v>
      </c>
      <c r="Q256" s="24">
        <v>19.159500000000001</v>
      </c>
      <c r="R256" s="24">
        <v>38.450699999999998</v>
      </c>
      <c r="S256" s="24">
        <v>76.186099999999996</v>
      </c>
      <c r="T256" s="24">
        <v>153.76570000000001</v>
      </c>
      <c r="U256" s="24">
        <v>304.80130000000003</v>
      </c>
      <c r="V256" s="24">
        <v>621.2038</v>
      </c>
    </row>
    <row r="257" spans="6:22" x14ac:dyDescent="0.2">
      <c r="F257" s="24">
        <v>9.4999999999999998E-3</v>
      </c>
      <c r="G257" s="24">
        <v>1.95E-2</v>
      </c>
      <c r="H257" s="24">
        <v>3.8699999999999998E-2</v>
      </c>
      <c r="I257" s="24">
        <v>7.7399999999999997E-2</v>
      </c>
      <c r="J257" s="24">
        <v>0.1447</v>
      </c>
      <c r="K257" s="24">
        <v>0.311</v>
      </c>
      <c r="L257" s="24">
        <v>0.60570000000000002</v>
      </c>
      <c r="M257" s="24">
        <v>1.2138</v>
      </c>
      <c r="N257" s="24">
        <v>2.4952000000000001</v>
      </c>
      <c r="O257" s="24">
        <v>4.9871999999999996</v>
      </c>
      <c r="P257" s="24">
        <v>9.5759000000000007</v>
      </c>
      <c r="Q257" s="24">
        <v>19.221699999999998</v>
      </c>
      <c r="R257" s="24">
        <v>44.148000000000003</v>
      </c>
      <c r="S257" s="24">
        <v>76.184299999999993</v>
      </c>
      <c r="T257" s="24">
        <v>155.49879999999999</v>
      </c>
      <c r="U257" s="24">
        <v>305.1114</v>
      </c>
      <c r="V257" s="24">
        <v>840.5924</v>
      </c>
    </row>
    <row r="258" spans="6:22" x14ac:dyDescent="0.2">
      <c r="F258" s="24">
        <v>9.4999999999999998E-3</v>
      </c>
      <c r="G258" s="24">
        <v>1.9599999999999999E-2</v>
      </c>
      <c r="H258" s="24">
        <v>3.9300000000000002E-2</v>
      </c>
      <c r="I258" s="24">
        <v>7.7499999999999999E-2</v>
      </c>
      <c r="J258" s="24">
        <v>0.1447</v>
      </c>
      <c r="K258" s="24">
        <v>0.31119999999999998</v>
      </c>
      <c r="L258" s="24">
        <v>0.60409999999999997</v>
      </c>
      <c r="M258" s="24">
        <v>1.2175</v>
      </c>
      <c r="N258" s="24">
        <v>2.4941</v>
      </c>
      <c r="O258" s="24">
        <v>4.9557000000000002</v>
      </c>
      <c r="P258" s="24">
        <v>9.5942000000000007</v>
      </c>
      <c r="Q258" s="24">
        <v>19.137699999999999</v>
      </c>
      <c r="R258" s="24">
        <v>43.412799999999997</v>
      </c>
      <c r="S258" s="24">
        <v>76.276700000000005</v>
      </c>
      <c r="T258" s="24">
        <v>158.58529999999999</v>
      </c>
      <c r="U258" s="24">
        <v>305.48160000000001</v>
      </c>
      <c r="V258" s="24">
        <v>861.88319999999999</v>
      </c>
    </row>
    <row r="259" spans="6:22" x14ac:dyDescent="0.2">
      <c r="F259" s="24">
        <v>9.4999999999999998E-3</v>
      </c>
      <c r="G259" s="24">
        <v>1.95E-2</v>
      </c>
      <c r="H259" s="24">
        <v>4.0500000000000001E-2</v>
      </c>
      <c r="I259" s="24">
        <v>7.8100000000000003E-2</v>
      </c>
      <c r="J259" s="24">
        <v>0.14499999999999999</v>
      </c>
      <c r="K259" s="24">
        <v>0.31059999999999999</v>
      </c>
      <c r="L259" s="24">
        <v>0.60170000000000001</v>
      </c>
      <c r="M259" s="24">
        <v>1.2198</v>
      </c>
      <c r="N259" s="24">
        <v>2.4962</v>
      </c>
      <c r="O259" s="24">
        <v>4.8860000000000001</v>
      </c>
      <c r="P259" s="24">
        <v>9.6257999999999999</v>
      </c>
      <c r="Q259" s="24">
        <v>19.140699999999999</v>
      </c>
      <c r="R259" s="24">
        <v>43.155099999999997</v>
      </c>
      <c r="S259" s="24">
        <v>76.206400000000002</v>
      </c>
      <c r="T259" s="24">
        <v>156.77549999999999</v>
      </c>
      <c r="U259" s="24">
        <v>305.76499999999999</v>
      </c>
      <c r="V259" s="24">
        <v>623.64110000000005</v>
      </c>
    </row>
    <row r="260" spans="6:22" x14ac:dyDescent="0.2">
      <c r="F260" s="24">
        <v>9.4999999999999998E-3</v>
      </c>
      <c r="G260" s="24">
        <v>1.95E-2</v>
      </c>
      <c r="H260" s="24">
        <v>3.85E-2</v>
      </c>
      <c r="I260" s="24">
        <v>7.8600000000000003E-2</v>
      </c>
      <c r="J260" s="24">
        <v>0.14499999999999999</v>
      </c>
      <c r="K260" s="24">
        <v>0.31169999999999998</v>
      </c>
      <c r="L260" s="24">
        <v>0.60189999999999999</v>
      </c>
      <c r="M260" s="24">
        <v>1.2175</v>
      </c>
      <c r="N260" s="24">
        <v>2.4986000000000002</v>
      </c>
      <c r="O260" s="24">
        <v>4.9622000000000002</v>
      </c>
      <c r="P260" s="24">
        <v>9.6250999999999998</v>
      </c>
      <c r="Q260" s="24">
        <v>19.217700000000001</v>
      </c>
      <c r="R260" s="24">
        <v>46.520699999999998</v>
      </c>
      <c r="S260" s="24">
        <v>76.243099999999998</v>
      </c>
      <c r="T260" s="24">
        <v>157.40539999999999</v>
      </c>
      <c r="U260" s="24">
        <v>324.3931</v>
      </c>
      <c r="V260" s="24">
        <v>610.23950000000002</v>
      </c>
    </row>
    <row r="261" spans="6:22" x14ac:dyDescent="0.2">
      <c r="F261" s="24">
        <v>9.4999999999999998E-3</v>
      </c>
      <c r="G261" s="24">
        <v>1.95E-2</v>
      </c>
      <c r="H261" s="24">
        <v>3.85E-2</v>
      </c>
      <c r="I261" s="24">
        <v>7.7399999999999997E-2</v>
      </c>
      <c r="J261" s="24">
        <v>0.14760000000000001</v>
      </c>
      <c r="K261" s="24">
        <v>0.31119999999999998</v>
      </c>
      <c r="L261" s="24">
        <v>0.60160000000000002</v>
      </c>
      <c r="M261" s="24">
        <v>1.21</v>
      </c>
      <c r="N261" s="24">
        <v>2.4944000000000002</v>
      </c>
      <c r="O261" s="24">
        <v>4.9756999999999998</v>
      </c>
      <c r="P261" s="24">
        <v>9.5699000000000005</v>
      </c>
      <c r="Q261" s="24">
        <v>19.155799999999999</v>
      </c>
      <c r="R261" s="24">
        <v>47.184800000000003</v>
      </c>
      <c r="S261" s="24">
        <v>76.667299999999997</v>
      </c>
      <c r="T261" s="24">
        <v>154.44489999999999</v>
      </c>
      <c r="U261" s="24">
        <v>304.79399999999998</v>
      </c>
      <c r="V261" s="24">
        <v>609.07950000000005</v>
      </c>
    </row>
    <row r="262" spans="6:22" x14ac:dyDescent="0.2">
      <c r="F262" s="24">
        <v>9.4999999999999998E-3</v>
      </c>
      <c r="G262" s="24">
        <v>1.9599999999999999E-2</v>
      </c>
      <c r="H262" s="24">
        <v>3.95E-2</v>
      </c>
      <c r="I262" s="24">
        <v>7.7399999999999997E-2</v>
      </c>
      <c r="J262" s="24">
        <v>0.14499999999999999</v>
      </c>
      <c r="K262" s="24">
        <v>0.31109999999999999</v>
      </c>
      <c r="L262" s="24">
        <v>0.60219999999999996</v>
      </c>
      <c r="M262" s="24">
        <v>1.2222999999999999</v>
      </c>
      <c r="N262" s="24">
        <v>2.4889000000000001</v>
      </c>
      <c r="O262" s="24">
        <v>5.0015000000000001</v>
      </c>
      <c r="P262" s="24">
        <v>9.6653000000000002</v>
      </c>
      <c r="Q262" s="24">
        <v>19.1463</v>
      </c>
      <c r="R262" s="24">
        <v>45.252099999999999</v>
      </c>
      <c r="S262" s="24">
        <v>76.283699999999996</v>
      </c>
      <c r="T262" s="24">
        <v>153.41409999999999</v>
      </c>
      <c r="U262" s="24">
        <v>304.79050000000001</v>
      </c>
      <c r="V262" s="24">
        <v>613.25800000000004</v>
      </c>
    </row>
    <row r="263" spans="6:22" x14ac:dyDescent="0.2">
      <c r="F263" s="24">
        <v>9.4999999999999998E-3</v>
      </c>
      <c r="G263" s="24">
        <v>1.9599999999999999E-2</v>
      </c>
      <c r="H263" s="24">
        <v>3.9E-2</v>
      </c>
      <c r="I263" s="24">
        <v>7.7399999999999997E-2</v>
      </c>
      <c r="J263" s="24">
        <v>0.14499999999999999</v>
      </c>
      <c r="K263" s="24">
        <v>0.31209999999999999</v>
      </c>
      <c r="L263" s="24">
        <v>0.60640000000000005</v>
      </c>
      <c r="M263" s="24">
        <v>1.2265999999999999</v>
      </c>
      <c r="N263" s="24">
        <v>2.4939</v>
      </c>
      <c r="O263" s="24">
        <v>4.9897</v>
      </c>
      <c r="P263" s="24">
        <v>9.4932999999999996</v>
      </c>
      <c r="Q263" s="24">
        <v>19.286999999999999</v>
      </c>
      <c r="R263" s="24">
        <v>43.7941</v>
      </c>
      <c r="S263" s="24">
        <v>76.379900000000006</v>
      </c>
      <c r="T263" s="24">
        <v>152.57689999999999</v>
      </c>
      <c r="U263" s="24">
        <v>318.84820000000002</v>
      </c>
      <c r="V263" s="24">
        <v>628.31510000000003</v>
      </c>
    </row>
    <row r="264" spans="6:22" x14ac:dyDescent="0.2">
      <c r="F264" s="24">
        <v>9.4999999999999998E-3</v>
      </c>
      <c r="G264" s="24">
        <v>1.9400000000000001E-2</v>
      </c>
      <c r="H264" s="24">
        <v>3.9100000000000003E-2</v>
      </c>
      <c r="I264" s="24">
        <v>7.7700000000000005E-2</v>
      </c>
      <c r="J264" s="24">
        <v>0.1449</v>
      </c>
      <c r="K264" s="24">
        <v>0.313</v>
      </c>
      <c r="L264" s="24">
        <v>0.61450000000000005</v>
      </c>
      <c r="M264" s="24">
        <v>1.2101999999999999</v>
      </c>
      <c r="N264" s="24">
        <v>2.5001000000000002</v>
      </c>
      <c r="O264" s="24">
        <v>4.9824000000000002</v>
      </c>
      <c r="P264" s="24">
        <v>9.6054999999999993</v>
      </c>
      <c r="Q264" s="24">
        <v>19.138500000000001</v>
      </c>
      <c r="R264" s="24">
        <v>38.587400000000002</v>
      </c>
      <c r="S264" s="24">
        <v>76.235299999999995</v>
      </c>
      <c r="T264" s="24">
        <v>152.2304</v>
      </c>
      <c r="U264" s="24">
        <v>334.39749999999998</v>
      </c>
      <c r="V264" s="24">
        <v>672.92039999999997</v>
      </c>
    </row>
    <row r="265" spans="6:22" x14ac:dyDescent="0.2">
      <c r="F265" s="24">
        <v>9.4999999999999998E-3</v>
      </c>
      <c r="G265" s="24">
        <v>1.9599999999999999E-2</v>
      </c>
      <c r="H265" s="24">
        <v>3.9E-2</v>
      </c>
      <c r="I265" s="24">
        <v>7.7299999999999994E-2</v>
      </c>
      <c r="J265" s="24">
        <v>0.1449</v>
      </c>
      <c r="K265" s="24">
        <v>0.312</v>
      </c>
      <c r="L265" s="24">
        <v>0.60240000000000005</v>
      </c>
      <c r="M265" s="24">
        <v>1.2171000000000001</v>
      </c>
      <c r="N265" s="24">
        <v>2.4159999999999999</v>
      </c>
      <c r="O265" s="24">
        <v>4.9420999999999999</v>
      </c>
      <c r="P265" s="24">
        <v>9.6317000000000004</v>
      </c>
      <c r="Q265" s="24">
        <v>19.076000000000001</v>
      </c>
      <c r="R265" s="24">
        <v>38.299300000000002</v>
      </c>
      <c r="S265" s="24">
        <v>76.118200000000002</v>
      </c>
      <c r="T265" s="24">
        <v>152.27869999999999</v>
      </c>
      <c r="U265" s="24">
        <v>354.34530000000001</v>
      </c>
      <c r="V265" s="24">
        <v>679.09519999999998</v>
      </c>
    </row>
    <row r="266" spans="6:22" x14ac:dyDescent="0.2">
      <c r="F266" s="24">
        <v>9.4999999999999998E-3</v>
      </c>
      <c r="G266" s="24">
        <v>1.9400000000000001E-2</v>
      </c>
      <c r="H266" s="24">
        <v>3.8699999999999998E-2</v>
      </c>
      <c r="I266" s="24">
        <v>7.7299999999999994E-2</v>
      </c>
      <c r="J266" s="24">
        <v>0.1452</v>
      </c>
      <c r="K266" s="24">
        <v>0.312</v>
      </c>
      <c r="L266" s="24">
        <v>0.60250000000000004</v>
      </c>
      <c r="M266" s="24">
        <v>1.2157</v>
      </c>
      <c r="N266" s="24">
        <v>2.4159999999999999</v>
      </c>
      <c r="O266" s="24">
        <v>4.9493999999999998</v>
      </c>
      <c r="P266" s="24">
        <v>9.6207999999999991</v>
      </c>
      <c r="Q266" s="24">
        <v>19.178999999999998</v>
      </c>
      <c r="R266" s="24">
        <v>38.089399999999998</v>
      </c>
      <c r="S266" s="24">
        <v>76.454899999999995</v>
      </c>
      <c r="T266" s="24">
        <v>152.98330000000001</v>
      </c>
      <c r="U266" s="24">
        <v>315.82769999999999</v>
      </c>
      <c r="V266" s="24">
        <v>633.96420000000001</v>
      </c>
    </row>
    <row r="267" spans="6:22" x14ac:dyDescent="0.2">
      <c r="F267" s="24">
        <v>9.4999999999999998E-3</v>
      </c>
      <c r="G267" s="24">
        <v>1.95E-2</v>
      </c>
      <c r="H267" s="24">
        <v>3.9199999999999999E-2</v>
      </c>
      <c r="I267" s="24">
        <v>7.7499999999999999E-2</v>
      </c>
      <c r="J267" s="24">
        <v>0.1452</v>
      </c>
      <c r="K267" s="24">
        <v>0.312</v>
      </c>
      <c r="L267" s="24">
        <v>0.60319999999999996</v>
      </c>
      <c r="M267" s="24">
        <v>1.2170000000000001</v>
      </c>
      <c r="N267" s="24">
        <v>2.4986999999999999</v>
      </c>
      <c r="O267" s="24">
        <v>4.9591000000000003</v>
      </c>
      <c r="P267" s="24">
        <v>9.7255000000000003</v>
      </c>
      <c r="Q267" s="24">
        <v>19.099499999999999</v>
      </c>
      <c r="R267" s="24">
        <v>38.188400000000001</v>
      </c>
      <c r="S267" s="24">
        <v>76.185000000000002</v>
      </c>
      <c r="T267" s="24">
        <v>155.10939999999999</v>
      </c>
      <c r="U267" s="24">
        <v>306.21609999999998</v>
      </c>
      <c r="V267" s="24">
        <v>627.32399999999996</v>
      </c>
    </row>
    <row r="268" spans="6:22" x14ac:dyDescent="0.2">
      <c r="F268" s="24">
        <v>9.4999999999999998E-3</v>
      </c>
      <c r="G268" s="24">
        <v>1.95E-2</v>
      </c>
      <c r="H268" s="24">
        <v>3.8699999999999998E-2</v>
      </c>
      <c r="I268" s="24">
        <v>7.7499999999999999E-2</v>
      </c>
      <c r="J268" s="24">
        <v>0.14499999999999999</v>
      </c>
      <c r="K268" s="24">
        <v>0.3115</v>
      </c>
      <c r="L268" s="24">
        <v>0.60660000000000003</v>
      </c>
      <c r="M268" s="24">
        <v>1.2219</v>
      </c>
      <c r="N268" s="24">
        <v>2.5203000000000002</v>
      </c>
      <c r="O268" s="24">
        <v>4.9470000000000001</v>
      </c>
      <c r="P268" s="24">
        <v>9.6636000000000006</v>
      </c>
      <c r="Q268" s="24">
        <v>19.152000000000001</v>
      </c>
      <c r="R268" s="24">
        <v>38.8155</v>
      </c>
      <c r="S268" s="24">
        <v>77.096100000000007</v>
      </c>
      <c r="T268" s="24">
        <v>159.85929999999999</v>
      </c>
      <c r="U268" s="24">
        <v>305.02050000000003</v>
      </c>
      <c r="V268" s="24">
        <v>627.66369999999995</v>
      </c>
    </row>
    <row r="269" spans="6:22" x14ac:dyDescent="0.2">
      <c r="F269" s="24">
        <v>9.4999999999999998E-3</v>
      </c>
      <c r="G269" s="24">
        <v>1.95E-2</v>
      </c>
      <c r="H269" s="24">
        <v>3.85E-2</v>
      </c>
      <c r="I269" s="24">
        <v>7.7299999999999994E-2</v>
      </c>
      <c r="J269" s="24">
        <v>0.14499999999999999</v>
      </c>
      <c r="K269" s="24">
        <v>0.3115</v>
      </c>
      <c r="L269" s="24">
        <v>0.60370000000000001</v>
      </c>
      <c r="M269" s="24">
        <v>1.212</v>
      </c>
      <c r="N269" s="24">
        <v>2.4992000000000001</v>
      </c>
      <c r="O269" s="24">
        <v>4.9687999999999999</v>
      </c>
      <c r="P269" s="24">
        <v>9.7232000000000003</v>
      </c>
      <c r="Q269" s="24">
        <v>19.127300000000002</v>
      </c>
      <c r="R269" s="24">
        <v>38.073700000000002</v>
      </c>
      <c r="S269" s="24">
        <v>77.361699999999999</v>
      </c>
      <c r="T269" s="24">
        <v>155.95820000000001</v>
      </c>
      <c r="U269" s="24">
        <v>304.92910000000001</v>
      </c>
      <c r="V269" s="24">
        <v>638.58849999999995</v>
      </c>
    </row>
    <row r="270" spans="6:22" x14ac:dyDescent="0.2">
      <c r="F270" s="24">
        <v>9.5999999999999992E-3</v>
      </c>
      <c r="G270" s="24">
        <v>1.9400000000000001E-2</v>
      </c>
      <c r="H270" s="24">
        <v>3.85E-2</v>
      </c>
      <c r="I270" s="24">
        <v>7.7499999999999999E-2</v>
      </c>
      <c r="J270" s="24">
        <v>0.1449</v>
      </c>
      <c r="K270" s="24">
        <v>0.311</v>
      </c>
      <c r="L270" s="24">
        <v>0.60389999999999999</v>
      </c>
      <c r="M270" s="24">
        <v>1.218</v>
      </c>
      <c r="N270" s="24">
        <v>2.4977999999999998</v>
      </c>
      <c r="O270" s="24">
        <v>4.99</v>
      </c>
      <c r="P270" s="24">
        <v>9.8882999999999992</v>
      </c>
      <c r="Q270" s="24">
        <v>19.321200000000001</v>
      </c>
      <c r="R270" s="24">
        <v>38.1023</v>
      </c>
      <c r="S270" s="24">
        <v>76.273499999999999</v>
      </c>
      <c r="T270" s="24">
        <v>154.3972</v>
      </c>
      <c r="U270" s="24">
        <v>304.66309999999999</v>
      </c>
      <c r="V270" s="24">
        <v>632.33550000000002</v>
      </c>
    </row>
    <row r="271" spans="6:22" x14ac:dyDescent="0.2">
      <c r="F271" s="24">
        <v>9.4999999999999998E-3</v>
      </c>
      <c r="G271" s="24">
        <v>1.9599999999999999E-2</v>
      </c>
      <c r="H271" s="24">
        <v>3.8600000000000002E-2</v>
      </c>
      <c r="I271" s="24">
        <v>7.7299999999999994E-2</v>
      </c>
      <c r="J271" s="24">
        <v>0.14749999999999999</v>
      </c>
      <c r="K271" s="24">
        <v>0.31140000000000001</v>
      </c>
      <c r="L271" s="24">
        <v>0.60270000000000001</v>
      </c>
      <c r="M271" s="24">
        <v>1.2344999999999999</v>
      </c>
      <c r="N271" s="24">
        <v>2.4849999999999999</v>
      </c>
      <c r="O271" s="24">
        <v>4.9829999999999997</v>
      </c>
      <c r="P271" s="24">
        <v>9.7182999999999993</v>
      </c>
      <c r="Q271" s="24">
        <v>19.229399999999998</v>
      </c>
      <c r="R271" s="24">
        <v>38.074100000000001</v>
      </c>
      <c r="S271" s="24">
        <v>76.499300000000005</v>
      </c>
      <c r="T271" s="24">
        <v>153.27119999999999</v>
      </c>
      <c r="U271" s="24">
        <v>305.92039999999997</v>
      </c>
      <c r="V271" s="24">
        <v>619.46720000000005</v>
      </c>
    </row>
    <row r="272" spans="6:22" x14ac:dyDescent="0.2">
      <c r="F272" s="24">
        <v>9.4999999999999998E-3</v>
      </c>
      <c r="G272" s="24">
        <v>1.95E-2</v>
      </c>
      <c r="H272" s="24">
        <v>3.8699999999999998E-2</v>
      </c>
      <c r="I272" s="24">
        <v>7.7600000000000002E-2</v>
      </c>
      <c r="J272" s="24">
        <v>0.1447</v>
      </c>
      <c r="K272" s="24">
        <v>0.3049</v>
      </c>
      <c r="L272" s="24">
        <v>0.60370000000000001</v>
      </c>
      <c r="M272" s="24">
        <v>1.2143999999999999</v>
      </c>
      <c r="N272" s="24">
        <v>2.5036</v>
      </c>
      <c r="O272" s="24">
        <v>4.9880000000000004</v>
      </c>
      <c r="P272" s="24">
        <v>9.6267999999999994</v>
      </c>
      <c r="Q272" s="24">
        <v>19.191099999999999</v>
      </c>
      <c r="R272" s="24">
        <v>38.286700000000003</v>
      </c>
      <c r="S272" s="24">
        <v>76.298500000000004</v>
      </c>
      <c r="T272" s="24">
        <v>155.73009999999999</v>
      </c>
      <c r="U272" s="24">
        <v>305.09800000000001</v>
      </c>
      <c r="V272" s="24">
        <v>635.49040000000002</v>
      </c>
    </row>
    <row r="273" spans="6:22" x14ac:dyDescent="0.2">
      <c r="F273" s="24">
        <v>9.4999999999999998E-3</v>
      </c>
      <c r="G273" s="24">
        <v>1.9400000000000001E-2</v>
      </c>
      <c r="H273" s="24">
        <v>3.8899999999999997E-2</v>
      </c>
      <c r="I273" s="24">
        <v>7.7399999999999997E-2</v>
      </c>
      <c r="J273" s="24">
        <v>0.14499999999999999</v>
      </c>
      <c r="K273" s="24">
        <v>0.31169999999999998</v>
      </c>
      <c r="L273" s="24">
        <v>0.60370000000000001</v>
      </c>
      <c r="M273" s="24">
        <v>1.2157</v>
      </c>
      <c r="N273" s="24">
        <v>2.4927999999999999</v>
      </c>
      <c r="O273" s="24">
        <v>4.9287000000000001</v>
      </c>
      <c r="P273" s="24">
        <v>9.7324000000000002</v>
      </c>
      <c r="Q273" s="24">
        <v>19.1751</v>
      </c>
      <c r="R273" s="24">
        <v>37.994799999999998</v>
      </c>
      <c r="S273" s="24">
        <v>76.215199999999996</v>
      </c>
      <c r="T273" s="24">
        <v>152.45670000000001</v>
      </c>
      <c r="U273" s="24">
        <v>305.18770000000001</v>
      </c>
      <c r="V273" s="24">
        <v>689.29430000000002</v>
      </c>
    </row>
    <row r="274" spans="6:22" x14ac:dyDescent="0.2">
      <c r="F274" s="24">
        <v>9.4999999999999998E-3</v>
      </c>
      <c r="G274" s="24">
        <v>1.9599999999999999E-2</v>
      </c>
      <c r="H274" s="24">
        <v>3.8699999999999998E-2</v>
      </c>
      <c r="I274" s="24">
        <v>7.7499999999999999E-2</v>
      </c>
      <c r="J274" s="24">
        <v>0.1449</v>
      </c>
      <c r="K274" s="24">
        <v>0.30530000000000002</v>
      </c>
      <c r="L274" s="24">
        <v>0.62060000000000004</v>
      </c>
      <c r="M274" s="24">
        <v>1.2154</v>
      </c>
      <c r="N274" s="24">
        <v>2.4994999999999998</v>
      </c>
      <c r="O274" s="24">
        <v>4.9436999999999998</v>
      </c>
      <c r="P274" s="24">
        <v>9.4995999999999992</v>
      </c>
      <c r="Q274" s="24">
        <v>19.157699999999998</v>
      </c>
      <c r="R274" s="24">
        <v>38.081699999999998</v>
      </c>
      <c r="S274" s="24">
        <v>76.330500000000001</v>
      </c>
      <c r="T274" s="24">
        <v>158.39580000000001</v>
      </c>
      <c r="U274" s="24">
        <v>305.4237</v>
      </c>
      <c r="V274" s="24">
        <v>623.81960000000004</v>
      </c>
    </row>
    <row r="275" spans="6:22" x14ac:dyDescent="0.2">
      <c r="F275" s="24">
        <v>9.4999999999999998E-3</v>
      </c>
      <c r="G275" s="24">
        <v>1.9400000000000001E-2</v>
      </c>
      <c r="H275" s="24">
        <v>3.8699999999999998E-2</v>
      </c>
      <c r="I275" s="24">
        <v>7.8100000000000003E-2</v>
      </c>
      <c r="J275" s="24">
        <v>0.14749999999999999</v>
      </c>
      <c r="K275" s="24">
        <v>0.30869999999999997</v>
      </c>
      <c r="L275" s="24">
        <v>0.60580000000000001</v>
      </c>
      <c r="M275" s="24">
        <v>1.2169000000000001</v>
      </c>
      <c r="N275" s="24">
        <v>2.4910999999999999</v>
      </c>
      <c r="O275" s="24">
        <v>4.9955999999999996</v>
      </c>
      <c r="P275" s="24">
        <v>9.4967000000000006</v>
      </c>
      <c r="Q275" s="24">
        <v>19.086600000000001</v>
      </c>
      <c r="R275" s="24">
        <v>38.151899999999998</v>
      </c>
      <c r="S275" s="24">
        <v>76.358500000000006</v>
      </c>
      <c r="T275" s="24">
        <v>163.87039999999999</v>
      </c>
      <c r="U275" s="24">
        <v>306.154</v>
      </c>
      <c r="V275" s="24">
        <v>617.34569999999997</v>
      </c>
    </row>
    <row r="276" spans="6:22" x14ac:dyDescent="0.2">
      <c r="F276" s="24">
        <v>9.4999999999999998E-3</v>
      </c>
      <c r="G276" s="24">
        <v>1.9400000000000001E-2</v>
      </c>
      <c r="H276" s="24">
        <v>3.8800000000000001E-2</v>
      </c>
      <c r="I276" s="24">
        <v>7.8600000000000003E-2</v>
      </c>
      <c r="J276" s="24">
        <v>0.1447</v>
      </c>
      <c r="K276" s="24">
        <v>0.3009</v>
      </c>
      <c r="L276" s="24">
        <v>0.60360000000000003</v>
      </c>
      <c r="M276" s="24">
        <v>1.2177</v>
      </c>
      <c r="N276" s="24">
        <v>2.5007000000000001</v>
      </c>
      <c r="O276" s="24">
        <v>4.9996999999999998</v>
      </c>
      <c r="P276" s="24">
        <v>9.5352999999999994</v>
      </c>
      <c r="Q276" s="24">
        <v>19.204000000000001</v>
      </c>
      <c r="R276" s="24">
        <v>38.007100000000001</v>
      </c>
      <c r="S276" s="24">
        <v>76.452699999999993</v>
      </c>
      <c r="T276" s="24">
        <v>160.2509</v>
      </c>
      <c r="U276" s="24">
        <v>305.26089999999999</v>
      </c>
      <c r="V276" s="24">
        <v>703.67719999999997</v>
      </c>
    </row>
    <row r="277" spans="6:22" x14ac:dyDescent="0.2">
      <c r="F277" s="24">
        <v>9.4999999999999998E-3</v>
      </c>
      <c r="G277" s="24">
        <v>1.95E-2</v>
      </c>
      <c r="H277" s="24">
        <v>3.8899999999999997E-2</v>
      </c>
      <c r="I277" s="24">
        <v>7.7499999999999999E-2</v>
      </c>
      <c r="J277" s="24">
        <v>0.1447</v>
      </c>
      <c r="K277" s="24">
        <v>0.30099999999999999</v>
      </c>
      <c r="L277" s="24">
        <v>0.61970000000000003</v>
      </c>
      <c r="M277" s="24">
        <v>1.2201</v>
      </c>
      <c r="N277" s="24">
        <v>2.4954000000000001</v>
      </c>
      <c r="O277" s="24">
        <v>5.0101000000000004</v>
      </c>
      <c r="P277" s="24">
        <v>9.5151000000000003</v>
      </c>
      <c r="Q277" s="24">
        <v>19.124099999999999</v>
      </c>
      <c r="R277" s="24">
        <v>38.092399999999998</v>
      </c>
      <c r="S277" s="24">
        <v>76.391499999999994</v>
      </c>
      <c r="T277" s="24">
        <v>162.06020000000001</v>
      </c>
      <c r="U277" s="24">
        <v>305.06810000000002</v>
      </c>
      <c r="V277" s="24">
        <v>708.75210000000004</v>
      </c>
    </row>
    <row r="278" spans="6:22" x14ac:dyDescent="0.2">
      <c r="F278" s="24">
        <v>9.4999999999999998E-3</v>
      </c>
      <c r="G278" s="24">
        <v>1.95E-2</v>
      </c>
      <c r="H278" s="24">
        <v>3.9199999999999999E-2</v>
      </c>
      <c r="I278" s="24">
        <v>7.7499999999999999E-2</v>
      </c>
      <c r="J278" s="24">
        <v>0.14480000000000001</v>
      </c>
      <c r="K278" s="24">
        <v>0.30209999999999998</v>
      </c>
      <c r="L278" s="24">
        <v>0.60680000000000001</v>
      </c>
      <c r="M278" s="24">
        <v>1.2093</v>
      </c>
      <c r="N278" s="24">
        <v>2.5806</v>
      </c>
      <c r="O278" s="24">
        <v>5.0213999999999999</v>
      </c>
      <c r="P278" s="24">
        <v>9.5013000000000005</v>
      </c>
      <c r="Q278" s="24">
        <v>19.1279</v>
      </c>
      <c r="R278" s="24">
        <v>38.095999999999997</v>
      </c>
      <c r="S278" s="24">
        <v>76.274000000000001</v>
      </c>
      <c r="T278" s="24">
        <v>167.07249999999999</v>
      </c>
      <c r="U278" s="24">
        <v>305.29719999999998</v>
      </c>
      <c r="V278" s="24">
        <v>614.49599999999998</v>
      </c>
    </row>
    <row r="279" spans="6:22" x14ac:dyDescent="0.2">
      <c r="F279" s="24">
        <v>9.4999999999999998E-3</v>
      </c>
      <c r="G279" s="24">
        <v>1.95E-2</v>
      </c>
      <c r="H279" s="24">
        <v>3.8699999999999998E-2</v>
      </c>
      <c r="I279" s="24">
        <v>7.7899999999999997E-2</v>
      </c>
      <c r="J279" s="24">
        <v>0.14499999999999999</v>
      </c>
      <c r="K279" s="24">
        <v>0.3019</v>
      </c>
      <c r="L279" s="24">
        <v>0.60450000000000004</v>
      </c>
      <c r="M279" s="24">
        <v>1.2161</v>
      </c>
      <c r="N279" s="24">
        <v>2.5855000000000001</v>
      </c>
      <c r="O279" s="24">
        <v>5.0073999999999996</v>
      </c>
      <c r="P279" s="24">
        <v>9.5106999999999999</v>
      </c>
      <c r="Q279" s="24">
        <v>19.127199999999998</v>
      </c>
      <c r="R279" s="24">
        <v>38.203699999999998</v>
      </c>
      <c r="S279" s="24">
        <v>76.246799999999993</v>
      </c>
      <c r="T279" s="24">
        <v>176.99760000000001</v>
      </c>
      <c r="U279" s="24">
        <v>316.09649999999999</v>
      </c>
      <c r="V279" s="24">
        <v>644.32719999999995</v>
      </c>
    </row>
    <row r="280" spans="6:22" x14ac:dyDescent="0.2">
      <c r="F280" s="24">
        <v>9.4000000000000004E-3</v>
      </c>
      <c r="G280" s="24">
        <v>1.9599999999999999E-2</v>
      </c>
      <c r="H280" s="24">
        <v>3.8800000000000001E-2</v>
      </c>
      <c r="I280" s="24">
        <v>7.8600000000000003E-2</v>
      </c>
      <c r="J280" s="24">
        <v>0.14480000000000001</v>
      </c>
      <c r="K280" s="24">
        <v>0.3</v>
      </c>
      <c r="L280" s="24">
        <v>0.60660000000000003</v>
      </c>
      <c r="M280" s="24">
        <v>1.2261</v>
      </c>
      <c r="N280" s="24">
        <v>2.5085000000000002</v>
      </c>
      <c r="O280" s="24">
        <v>5.0140000000000002</v>
      </c>
      <c r="P280" s="24">
        <v>9.6351999999999993</v>
      </c>
      <c r="Q280" s="24">
        <v>19.081199999999999</v>
      </c>
      <c r="R280" s="24">
        <v>38.886400000000002</v>
      </c>
      <c r="S280" s="24">
        <v>76.451800000000006</v>
      </c>
      <c r="T280" s="24">
        <v>171.00800000000001</v>
      </c>
      <c r="U280" s="24">
        <v>305.35989999999998</v>
      </c>
      <c r="V280" s="24">
        <v>625.39570000000003</v>
      </c>
    </row>
    <row r="281" spans="6:22" x14ac:dyDescent="0.2">
      <c r="F281" s="24">
        <v>9.4999999999999998E-3</v>
      </c>
      <c r="G281" s="24">
        <v>1.9400000000000001E-2</v>
      </c>
      <c r="H281" s="24">
        <v>3.8699999999999998E-2</v>
      </c>
      <c r="I281" s="24">
        <v>7.7799999999999994E-2</v>
      </c>
      <c r="J281" s="24">
        <v>0.1449</v>
      </c>
      <c r="K281" s="24">
        <v>0.30059999999999998</v>
      </c>
      <c r="L281" s="24">
        <v>0.60019999999999996</v>
      </c>
      <c r="M281" s="24">
        <v>1.2152000000000001</v>
      </c>
      <c r="N281" s="24">
        <v>2.5007000000000001</v>
      </c>
      <c r="O281" s="24">
        <v>4.9935999999999998</v>
      </c>
      <c r="P281" s="24">
        <v>9.6257000000000001</v>
      </c>
      <c r="Q281" s="24">
        <v>19.206099999999999</v>
      </c>
      <c r="R281" s="24">
        <v>38.210599999999999</v>
      </c>
      <c r="S281" s="24">
        <v>76.287300000000002</v>
      </c>
      <c r="T281" s="24">
        <v>155.82509999999999</v>
      </c>
      <c r="U281" s="24">
        <v>305.03890000000001</v>
      </c>
      <c r="V281" s="24">
        <v>738.98839999999996</v>
      </c>
    </row>
    <row r="282" spans="6:22" x14ac:dyDescent="0.2">
      <c r="F282" s="24">
        <v>9.4999999999999998E-3</v>
      </c>
      <c r="G282" s="24">
        <v>1.95E-2</v>
      </c>
      <c r="H282" s="24">
        <v>3.8699999999999998E-2</v>
      </c>
      <c r="I282" s="24">
        <v>7.7600000000000002E-2</v>
      </c>
      <c r="J282" s="24">
        <v>0.14480000000000001</v>
      </c>
      <c r="K282" s="24">
        <v>0.3075</v>
      </c>
      <c r="L282" s="24">
        <v>0.61529999999999996</v>
      </c>
      <c r="M282" s="24">
        <v>1.2166999999999999</v>
      </c>
      <c r="N282" s="24">
        <v>2.5013999999999998</v>
      </c>
      <c r="O282" s="24">
        <v>4.9912999999999998</v>
      </c>
      <c r="P282" s="24">
        <v>9.6477000000000004</v>
      </c>
      <c r="Q282" s="24">
        <v>19.180099999999999</v>
      </c>
      <c r="R282" s="24">
        <v>38.6952</v>
      </c>
      <c r="S282" s="24">
        <v>76.355900000000005</v>
      </c>
      <c r="T282" s="24">
        <v>155.11320000000001</v>
      </c>
      <c r="U282" s="24">
        <v>304.99489999999997</v>
      </c>
      <c r="V282" s="24">
        <v>676.75250000000005</v>
      </c>
    </row>
    <row r="283" spans="6:22" x14ac:dyDescent="0.2">
      <c r="F283" s="24">
        <v>9.4999999999999998E-3</v>
      </c>
      <c r="G283" s="24">
        <v>1.95E-2</v>
      </c>
      <c r="H283" s="24">
        <v>3.8699999999999998E-2</v>
      </c>
      <c r="I283" s="24">
        <v>7.7700000000000005E-2</v>
      </c>
      <c r="J283" s="24">
        <v>0.14499999999999999</v>
      </c>
      <c r="K283" s="24">
        <v>0.30420000000000003</v>
      </c>
      <c r="L283" s="24">
        <v>0.6048</v>
      </c>
      <c r="M283" s="24">
        <v>1.2164999999999999</v>
      </c>
      <c r="N283" s="24">
        <v>2.5026000000000002</v>
      </c>
      <c r="O283" s="24">
        <v>4.9931000000000001</v>
      </c>
      <c r="P283" s="24">
        <v>9.5654000000000003</v>
      </c>
      <c r="Q283" s="24">
        <v>19.147300000000001</v>
      </c>
      <c r="R283" s="24">
        <v>39.259300000000003</v>
      </c>
      <c r="S283" s="24">
        <v>76.329899999999995</v>
      </c>
      <c r="T283" s="24">
        <v>154.99010000000001</v>
      </c>
      <c r="U283" s="24">
        <v>305.05549999999999</v>
      </c>
      <c r="V283" s="24">
        <v>700.20960000000002</v>
      </c>
    </row>
    <row r="284" spans="6:22" x14ac:dyDescent="0.2">
      <c r="F284" s="24">
        <v>9.4999999999999998E-3</v>
      </c>
      <c r="G284" s="24">
        <v>1.9400000000000001E-2</v>
      </c>
      <c r="H284" s="24">
        <v>3.8699999999999998E-2</v>
      </c>
      <c r="I284" s="24">
        <v>7.8200000000000006E-2</v>
      </c>
      <c r="J284" s="24">
        <v>0.14749999999999999</v>
      </c>
      <c r="K284" s="24">
        <v>0.30009999999999998</v>
      </c>
      <c r="L284" s="24">
        <v>0.60360000000000003</v>
      </c>
      <c r="M284" s="24">
        <v>1.218</v>
      </c>
      <c r="N284" s="24">
        <v>2.4904000000000002</v>
      </c>
      <c r="O284" s="24">
        <v>5.0860000000000003</v>
      </c>
      <c r="P284" s="24">
        <v>9.5760000000000005</v>
      </c>
      <c r="Q284" s="24">
        <v>19.102900000000002</v>
      </c>
      <c r="R284" s="24">
        <v>38.807899999999997</v>
      </c>
      <c r="S284" s="24">
        <v>76.277900000000002</v>
      </c>
      <c r="T284" s="24">
        <v>163.41919999999999</v>
      </c>
      <c r="U284" s="24">
        <v>305.0992</v>
      </c>
      <c r="V284" s="24">
        <v>672.68920000000003</v>
      </c>
    </row>
    <row r="285" spans="6:22" x14ac:dyDescent="0.2">
      <c r="F285" s="24">
        <v>9.4999999999999998E-3</v>
      </c>
      <c r="G285" s="24">
        <v>1.95E-2</v>
      </c>
      <c r="H285" s="24">
        <v>3.8699999999999998E-2</v>
      </c>
      <c r="I285" s="24">
        <v>7.8700000000000006E-2</v>
      </c>
      <c r="J285" s="24">
        <v>0.1447</v>
      </c>
      <c r="K285" s="24">
        <v>0.3</v>
      </c>
      <c r="L285" s="24">
        <v>0.60170000000000001</v>
      </c>
      <c r="M285" s="24">
        <v>1.2229000000000001</v>
      </c>
      <c r="N285" s="24">
        <v>2.4916999999999998</v>
      </c>
      <c r="O285" s="24">
        <v>5.1481000000000003</v>
      </c>
      <c r="P285" s="24">
        <v>9.6468000000000007</v>
      </c>
      <c r="Q285" s="24">
        <v>19.009</v>
      </c>
      <c r="R285" s="24">
        <v>39.598700000000001</v>
      </c>
      <c r="S285" s="24">
        <v>76.242900000000006</v>
      </c>
      <c r="T285" s="24">
        <v>159.2003</v>
      </c>
      <c r="U285" s="24">
        <v>304.92649999999998</v>
      </c>
      <c r="V285" s="24">
        <v>623.87819999999999</v>
      </c>
    </row>
    <row r="286" spans="6:22" x14ac:dyDescent="0.2">
      <c r="F286" s="24">
        <v>9.4999999999999998E-3</v>
      </c>
      <c r="G286" s="24">
        <v>1.9599999999999999E-2</v>
      </c>
      <c r="H286" s="24">
        <v>3.9199999999999999E-2</v>
      </c>
      <c r="I286" s="24">
        <v>7.7399999999999997E-2</v>
      </c>
      <c r="J286" s="24">
        <v>0.1447</v>
      </c>
      <c r="K286" s="24">
        <v>0.30020000000000002</v>
      </c>
      <c r="L286" s="24">
        <v>0.60160000000000002</v>
      </c>
      <c r="M286" s="24">
        <v>1.2118</v>
      </c>
      <c r="N286" s="24">
        <v>2.5158999999999998</v>
      </c>
      <c r="O286" s="24">
        <v>5.0107999999999997</v>
      </c>
      <c r="P286" s="24">
        <v>9.5884</v>
      </c>
      <c r="Q286" s="24">
        <v>19.1554</v>
      </c>
      <c r="R286" s="24">
        <v>39.772799999999997</v>
      </c>
      <c r="S286" s="24">
        <v>76.336399999999998</v>
      </c>
      <c r="T286" s="24">
        <v>156.3749</v>
      </c>
      <c r="U286" s="24">
        <v>305.59649999999999</v>
      </c>
      <c r="V286" s="24">
        <v>623.76649999999995</v>
      </c>
    </row>
    <row r="287" spans="6:22" x14ac:dyDescent="0.2">
      <c r="F287" s="24">
        <v>9.4999999999999998E-3</v>
      </c>
      <c r="G287" s="24">
        <v>1.95E-2</v>
      </c>
      <c r="H287" s="24">
        <v>4.0500000000000001E-2</v>
      </c>
      <c r="I287" s="24">
        <v>7.7499999999999999E-2</v>
      </c>
      <c r="J287" s="24">
        <v>0.1447</v>
      </c>
      <c r="K287" s="24">
        <v>0.31040000000000001</v>
      </c>
      <c r="L287" s="24">
        <v>0.60260000000000002</v>
      </c>
      <c r="M287" s="24">
        <v>1.2212000000000001</v>
      </c>
      <c r="N287" s="24">
        <v>2.504</v>
      </c>
      <c r="O287" s="24">
        <v>4.9856999999999996</v>
      </c>
      <c r="P287" s="24">
        <v>9.609</v>
      </c>
      <c r="Q287" s="24">
        <v>19.152000000000001</v>
      </c>
      <c r="R287" s="24">
        <v>41.3767</v>
      </c>
      <c r="S287" s="24">
        <v>76.361500000000007</v>
      </c>
      <c r="T287" s="24">
        <v>154.7722</v>
      </c>
      <c r="U287" s="24">
        <v>309.30459999999999</v>
      </c>
      <c r="V287" s="24">
        <v>647.77869999999996</v>
      </c>
    </row>
    <row r="288" spans="6:22" x14ac:dyDescent="0.2">
      <c r="F288" s="24">
        <v>9.4999999999999998E-3</v>
      </c>
      <c r="G288" s="24">
        <v>1.95E-2</v>
      </c>
      <c r="H288" s="24">
        <v>3.8800000000000001E-2</v>
      </c>
      <c r="I288" s="24">
        <v>7.8E-2</v>
      </c>
      <c r="J288" s="24">
        <v>0.1449</v>
      </c>
      <c r="K288" s="24">
        <v>0.30840000000000001</v>
      </c>
      <c r="L288" s="24">
        <v>0.60350000000000004</v>
      </c>
      <c r="M288" s="24">
        <v>1.2176</v>
      </c>
      <c r="N288" s="24">
        <v>2.5150999999999999</v>
      </c>
      <c r="O288" s="24">
        <v>4.8223000000000003</v>
      </c>
      <c r="P288" s="24">
        <v>9.5503</v>
      </c>
      <c r="Q288" s="24">
        <v>19.178000000000001</v>
      </c>
      <c r="R288" s="24">
        <v>39.8001</v>
      </c>
      <c r="S288" s="24">
        <v>76.359399999999994</v>
      </c>
      <c r="T288" s="24">
        <v>154.90520000000001</v>
      </c>
      <c r="U288" s="24">
        <v>320.87139999999999</v>
      </c>
      <c r="V288" s="24">
        <v>639.70989999999995</v>
      </c>
    </row>
    <row r="289" spans="6:22" x14ac:dyDescent="0.2">
      <c r="F289" s="24">
        <v>9.4999999999999998E-3</v>
      </c>
      <c r="G289" s="24">
        <v>1.95E-2</v>
      </c>
      <c r="H289" s="24">
        <v>3.8600000000000002E-2</v>
      </c>
      <c r="I289" s="24">
        <v>7.9699999999999993E-2</v>
      </c>
      <c r="J289" s="24">
        <v>0.14749999999999999</v>
      </c>
      <c r="K289" s="24">
        <v>0.2999</v>
      </c>
      <c r="L289" s="24">
        <v>0.60609999999999997</v>
      </c>
      <c r="M289" s="24">
        <v>1.2143999999999999</v>
      </c>
      <c r="N289" s="24">
        <v>2.5354000000000001</v>
      </c>
      <c r="O289" s="24">
        <v>4.9484000000000004</v>
      </c>
      <c r="P289" s="24">
        <v>9.5511999999999997</v>
      </c>
      <c r="Q289" s="24">
        <v>19.174099999999999</v>
      </c>
      <c r="R289" s="24">
        <v>39.9572</v>
      </c>
      <c r="S289" s="24">
        <v>76.251300000000001</v>
      </c>
      <c r="T289" s="24">
        <v>161.1447</v>
      </c>
      <c r="U289" s="24">
        <v>307.31970000000001</v>
      </c>
      <c r="V289" s="24">
        <v>617.0847</v>
      </c>
    </row>
    <row r="290" spans="6:22" x14ac:dyDescent="0.2">
      <c r="F290" s="24">
        <v>9.4999999999999998E-3</v>
      </c>
      <c r="G290" s="24">
        <v>1.95E-2</v>
      </c>
      <c r="H290" s="24">
        <v>3.8800000000000001E-2</v>
      </c>
      <c r="I290" s="24">
        <v>7.7200000000000005E-2</v>
      </c>
      <c r="J290" s="24">
        <v>0.1449</v>
      </c>
      <c r="K290" s="24">
        <v>0.3004</v>
      </c>
      <c r="L290" s="24">
        <v>0.60850000000000004</v>
      </c>
      <c r="M290" s="24">
        <v>1.2144999999999999</v>
      </c>
      <c r="N290" s="24">
        <v>2.4958999999999998</v>
      </c>
      <c r="O290" s="24">
        <v>5.0147000000000004</v>
      </c>
      <c r="P290" s="24">
        <v>9.7520000000000007</v>
      </c>
      <c r="Q290" s="24">
        <v>19.076599999999999</v>
      </c>
      <c r="R290" s="24">
        <v>39.038400000000003</v>
      </c>
      <c r="S290" s="24">
        <v>76.329499999999996</v>
      </c>
      <c r="T290" s="24">
        <v>156.92330000000001</v>
      </c>
      <c r="U290" s="24">
        <v>305.16120000000001</v>
      </c>
      <c r="V290" s="24">
        <v>689.43039999999996</v>
      </c>
    </row>
    <row r="291" spans="6:22" x14ac:dyDescent="0.2">
      <c r="F291" s="24">
        <v>9.4000000000000004E-3</v>
      </c>
      <c r="G291" s="24">
        <v>1.9400000000000001E-2</v>
      </c>
      <c r="H291" s="24">
        <v>3.8899999999999997E-2</v>
      </c>
      <c r="I291" s="24">
        <v>7.7399999999999997E-2</v>
      </c>
      <c r="J291" s="24">
        <v>0.1447</v>
      </c>
      <c r="K291" s="24">
        <v>0.29970000000000002</v>
      </c>
      <c r="L291" s="24">
        <v>0.61240000000000006</v>
      </c>
      <c r="M291" s="24">
        <v>1.2291000000000001</v>
      </c>
      <c r="N291" s="24">
        <v>2.4864000000000002</v>
      </c>
      <c r="O291" s="24">
        <v>4.9916</v>
      </c>
      <c r="P291" s="24">
        <v>9.5749999999999993</v>
      </c>
      <c r="Q291" s="24">
        <v>19.188300000000002</v>
      </c>
      <c r="R291" s="24">
        <v>38.905500000000004</v>
      </c>
      <c r="S291" s="24">
        <v>76.190299999999993</v>
      </c>
      <c r="T291" s="24">
        <v>155.79580000000001</v>
      </c>
      <c r="U291" s="24">
        <v>305.06959999999998</v>
      </c>
      <c r="V291" s="24">
        <v>653.39829999999995</v>
      </c>
    </row>
    <row r="292" spans="6:22" x14ac:dyDescent="0.2">
      <c r="F292" s="24">
        <v>9.4999999999999998E-3</v>
      </c>
      <c r="G292" s="24">
        <v>1.95E-2</v>
      </c>
      <c r="H292" s="24">
        <v>3.8699999999999998E-2</v>
      </c>
      <c r="I292" s="24">
        <v>7.8E-2</v>
      </c>
      <c r="J292" s="24">
        <v>0.14480000000000001</v>
      </c>
      <c r="K292" s="24">
        <v>0.2999</v>
      </c>
      <c r="L292" s="24">
        <v>0.61709999999999998</v>
      </c>
      <c r="M292" s="24">
        <v>1.2134</v>
      </c>
      <c r="N292" s="24">
        <v>2.4954000000000001</v>
      </c>
      <c r="O292" s="24">
        <v>5.0911</v>
      </c>
      <c r="P292" s="24">
        <v>9.6266999999999996</v>
      </c>
      <c r="Q292" s="24">
        <v>19.092300000000002</v>
      </c>
      <c r="R292" s="24">
        <v>43.313099999999999</v>
      </c>
      <c r="S292" s="24">
        <v>76.666700000000006</v>
      </c>
      <c r="T292" s="24">
        <v>158.14169999999999</v>
      </c>
      <c r="U292" s="24">
        <v>305.14620000000002</v>
      </c>
      <c r="V292" s="24">
        <v>617.50639999999999</v>
      </c>
    </row>
    <row r="293" spans="6:22" x14ac:dyDescent="0.2">
      <c r="F293" s="24">
        <v>9.4000000000000004E-3</v>
      </c>
      <c r="G293" s="24">
        <v>1.95E-2</v>
      </c>
      <c r="H293" s="24">
        <v>3.9E-2</v>
      </c>
      <c r="I293" s="24">
        <v>7.8700000000000006E-2</v>
      </c>
      <c r="J293" s="24">
        <v>0.1449</v>
      </c>
      <c r="K293" s="24">
        <v>0.30170000000000002</v>
      </c>
      <c r="L293" s="24">
        <v>0.61629999999999996</v>
      </c>
      <c r="M293" s="24">
        <v>1.2171000000000001</v>
      </c>
      <c r="N293" s="24">
        <v>2.5514000000000001</v>
      </c>
      <c r="O293" s="24">
        <v>5.0959000000000003</v>
      </c>
      <c r="P293" s="24">
        <v>9.6537000000000006</v>
      </c>
      <c r="Q293" s="24">
        <v>19.139399999999998</v>
      </c>
      <c r="R293" s="24">
        <v>40.188600000000001</v>
      </c>
      <c r="S293" s="24">
        <v>76.164199999999994</v>
      </c>
      <c r="T293" s="24">
        <v>167.81970000000001</v>
      </c>
      <c r="U293" s="24">
        <v>305.28579999999999</v>
      </c>
      <c r="V293" s="24">
        <v>621.00720000000001</v>
      </c>
    </row>
    <row r="294" spans="6:22" x14ac:dyDescent="0.2">
      <c r="F294" s="24">
        <v>9.4999999999999998E-3</v>
      </c>
      <c r="G294" s="24">
        <v>1.95E-2</v>
      </c>
      <c r="H294" s="24">
        <v>3.8600000000000002E-2</v>
      </c>
      <c r="I294" s="24">
        <v>7.7299999999999994E-2</v>
      </c>
      <c r="J294" s="24">
        <v>0.14499999999999999</v>
      </c>
      <c r="K294" s="24">
        <v>0.3</v>
      </c>
      <c r="L294" s="24">
        <v>0.60509999999999997</v>
      </c>
      <c r="M294" s="24">
        <v>1.2139</v>
      </c>
      <c r="N294" s="24">
        <v>2.4887000000000001</v>
      </c>
      <c r="O294" s="24">
        <v>5.0594000000000001</v>
      </c>
      <c r="P294" s="24">
        <v>9.5947999999999993</v>
      </c>
      <c r="Q294" s="24">
        <v>19.215800000000002</v>
      </c>
      <c r="R294" s="24">
        <v>41.606400000000001</v>
      </c>
      <c r="S294" s="24">
        <v>76.277500000000003</v>
      </c>
      <c r="T294" s="24">
        <v>157.8527</v>
      </c>
      <c r="U294" s="24">
        <v>305.03640000000001</v>
      </c>
      <c r="V294" s="24">
        <v>639.74249999999995</v>
      </c>
    </row>
    <row r="295" spans="6:22" x14ac:dyDescent="0.2">
      <c r="F295" s="24">
        <v>9.4999999999999998E-3</v>
      </c>
      <c r="G295" s="24">
        <v>1.95E-2</v>
      </c>
      <c r="H295" s="24">
        <v>3.8800000000000001E-2</v>
      </c>
      <c r="I295" s="24">
        <v>7.7499999999999999E-2</v>
      </c>
      <c r="J295" s="24">
        <v>0.1477</v>
      </c>
      <c r="K295" s="24">
        <v>0.3</v>
      </c>
      <c r="L295" s="24">
        <v>0.60299999999999998</v>
      </c>
      <c r="M295" s="24">
        <v>1.2126999999999999</v>
      </c>
      <c r="N295" s="24">
        <v>2.4786000000000001</v>
      </c>
      <c r="O295" s="24">
        <v>5.0343</v>
      </c>
      <c r="P295" s="24">
        <v>9.5765999999999991</v>
      </c>
      <c r="Q295" s="24">
        <v>19.072299999999998</v>
      </c>
      <c r="R295" s="24">
        <v>39.534700000000001</v>
      </c>
      <c r="S295" s="24">
        <v>76.310699999999997</v>
      </c>
      <c r="T295" s="24">
        <v>181.70400000000001</v>
      </c>
      <c r="U295" s="24">
        <v>305.21300000000002</v>
      </c>
      <c r="V295" s="24">
        <v>640.19600000000003</v>
      </c>
    </row>
    <row r="296" spans="6:22" x14ac:dyDescent="0.2">
      <c r="F296" s="24">
        <v>9.4999999999999998E-3</v>
      </c>
      <c r="G296" s="24">
        <v>1.95E-2</v>
      </c>
      <c r="H296" s="24">
        <v>3.8699999999999998E-2</v>
      </c>
      <c r="I296" s="24">
        <v>7.8E-2</v>
      </c>
      <c r="J296" s="24">
        <v>0.14499999999999999</v>
      </c>
      <c r="K296" s="24">
        <v>0.30030000000000001</v>
      </c>
      <c r="L296" s="24">
        <v>0.60319999999999996</v>
      </c>
      <c r="M296" s="24">
        <v>1.2175</v>
      </c>
      <c r="N296" s="24">
        <v>2.4815</v>
      </c>
      <c r="O296" s="24">
        <v>4.9626999999999999</v>
      </c>
      <c r="P296" s="24">
        <v>9.5490999999999993</v>
      </c>
      <c r="Q296" s="24">
        <v>19.0871</v>
      </c>
      <c r="R296" s="24">
        <v>39.583100000000002</v>
      </c>
      <c r="S296" s="24">
        <v>76.326999999999998</v>
      </c>
      <c r="T296" s="24">
        <v>155.82900000000001</v>
      </c>
      <c r="U296" s="24">
        <v>305.24720000000002</v>
      </c>
      <c r="V296" s="24">
        <v>678.80629999999996</v>
      </c>
    </row>
    <row r="297" spans="6:22" x14ac:dyDescent="0.2">
      <c r="F297" s="24">
        <v>9.4999999999999998E-3</v>
      </c>
      <c r="G297" s="24">
        <v>1.9699999999999999E-2</v>
      </c>
      <c r="H297" s="24">
        <v>3.8600000000000002E-2</v>
      </c>
      <c r="I297" s="24">
        <v>7.8799999999999995E-2</v>
      </c>
      <c r="J297" s="24">
        <v>0.1447</v>
      </c>
      <c r="K297" s="24">
        <v>0.29980000000000001</v>
      </c>
      <c r="L297" s="24">
        <v>0.60360000000000003</v>
      </c>
      <c r="M297" s="24">
        <v>1.2145999999999999</v>
      </c>
      <c r="N297" s="24">
        <v>2.4984000000000002</v>
      </c>
      <c r="O297" s="24">
        <v>4.9980000000000002</v>
      </c>
      <c r="P297" s="24">
        <v>9.5883000000000003</v>
      </c>
      <c r="Q297" s="24">
        <v>19.189699999999998</v>
      </c>
      <c r="R297" s="24">
        <v>40.374699999999997</v>
      </c>
      <c r="S297" s="24">
        <v>76.326499999999996</v>
      </c>
      <c r="T297" s="24">
        <v>155.9495</v>
      </c>
      <c r="U297" s="24">
        <v>305.17309999999998</v>
      </c>
      <c r="V297" s="24">
        <v>638.00699999999995</v>
      </c>
    </row>
    <row r="298" spans="6:22" x14ac:dyDescent="0.2">
      <c r="F298" s="24">
        <v>9.4000000000000004E-3</v>
      </c>
      <c r="G298" s="24">
        <v>1.95E-2</v>
      </c>
      <c r="H298" s="24">
        <v>3.8899999999999997E-2</v>
      </c>
      <c r="I298" s="24">
        <v>7.7700000000000005E-2</v>
      </c>
      <c r="J298" s="24">
        <v>0.14460000000000001</v>
      </c>
      <c r="K298" s="24">
        <v>0.3004</v>
      </c>
      <c r="L298" s="24">
        <v>0.60389999999999999</v>
      </c>
      <c r="M298" s="24">
        <v>1.2163999999999999</v>
      </c>
      <c r="N298" s="24">
        <v>2.4984999999999999</v>
      </c>
      <c r="O298" s="24">
        <v>5.0003000000000002</v>
      </c>
      <c r="P298" s="24">
        <v>9.6105</v>
      </c>
      <c r="Q298" s="24">
        <v>19.309999999999999</v>
      </c>
      <c r="R298" s="24">
        <v>40.266100000000002</v>
      </c>
      <c r="S298" s="24">
        <v>76.257599999999996</v>
      </c>
      <c r="T298" s="24">
        <v>155.30690000000001</v>
      </c>
      <c r="U298" s="24">
        <v>304.76010000000002</v>
      </c>
      <c r="V298" s="24">
        <v>752.85540000000003</v>
      </c>
    </row>
    <row r="299" spans="6:22" x14ac:dyDescent="0.2">
      <c r="F299" s="24">
        <v>9.4999999999999998E-3</v>
      </c>
      <c r="G299" s="24">
        <v>1.95E-2</v>
      </c>
      <c r="H299" s="24">
        <v>3.8699999999999998E-2</v>
      </c>
      <c r="I299" s="24">
        <v>7.7600000000000002E-2</v>
      </c>
      <c r="J299" s="24">
        <v>0.14449999999999999</v>
      </c>
      <c r="K299" s="24">
        <v>0.2999</v>
      </c>
      <c r="L299" s="24">
        <v>0.60399999999999998</v>
      </c>
      <c r="M299" s="24">
        <v>1.226</v>
      </c>
      <c r="N299" s="24">
        <v>2.4929999999999999</v>
      </c>
      <c r="O299" s="24">
        <v>5.2180999999999997</v>
      </c>
      <c r="P299" s="24">
        <v>9.5510000000000002</v>
      </c>
      <c r="Q299" s="24">
        <v>19.283899999999999</v>
      </c>
      <c r="R299" s="24">
        <v>39.128100000000003</v>
      </c>
      <c r="S299" s="24">
        <v>76.37</v>
      </c>
      <c r="T299" s="24">
        <v>160.24270000000001</v>
      </c>
      <c r="U299" s="24">
        <v>305.0718</v>
      </c>
      <c r="V299" s="24">
        <v>638.4511</v>
      </c>
    </row>
    <row r="300" spans="6:22" x14ac:dyDescent="0.2">
      <c r="F300" s="24">
        <v>9.4999999999999998E-3</v>
      </c>
      <c r="G300" s="24">
        <v>1.95E-2</v>
      </c>
      <c r="H300" s="24">
        <v>3.9E-2</v>
      </c>
      <c r="I300" s="24">
        <v>7.7600000000000002E-2</v>
      </c>
      <c r="J300" s="24">
        <v>0.14460000000000001</v>
      </c>
      <c r="K300" s="24">
        <v>0.31119999999999998</v>
      </c>
      <c r="L300" s="24">
        <v>0.60719999999999996</v>
      </c>
      <c r="M300" s="24">
        <v>1.2133</v>
      </c>
      <c r="N300" s="24">
        <v>2.4986999999999999</v>
      </c>
      <c r="O300" s="24">
        <v>5.0084999999999997</v>
      </c>
      <c r="P300" s="24">
        <v>9.5482999999999993</v>
      </c>
      <c r="Q300" s="24">
        <v>19.340199999999999</v>
      </c>
      <c r="R300" s="24">
        <v>40.3626</v>
      </c>
      <c r="S300" s="24">
        <v>76.278400000000005</v>
      </c>
      <c r="T300" s="24">
        <v>162.39869999999999</v>
      </c>
      <c r="U300" s="24">
        <v>307.14999999999998</v>
      </c>
      <c r="V300" s="24">
        <v>629.23090000000002</v>
      </c>
    </row>
    <row r="301" spans="6:22" x14ac:dyDescent="0.2">
      <c r="F301" s="24">
        <v>9.4999999999999998E-3</v>
      </c>
      <c r="G301" s="24">
        <v>1.9599999999999999E-2</v>
      </c>
      <c r="H301" s="24">
        <v>3.8699999999999998E-2</v>
      </c>
      <c r="I301" s="24">
        <v>7.7499999999999999E-2</v>
      </c>
      <c r="J301" s="24">
        <v>0.14449999999999999</v>
      </c>
      <c r="K301" s="24">
        <v>0.30480000000000002</v>
      </c>
      <c r="L301" s="24">
        <v>0.60609999999999997</v>
      </c>
      <c r="M301" s="24">
        <v>1.2155</v>
      </c>
      <c r="N301" s="24">
        <v>2.6427999999999998</v>
      </c>
      <c r="O301" s="24">
        <v>4.9901</v>
      </c>
      <c r="P301" s="24">
        <v>9.5852000000000004</v>
      </c>
      <c r="Q301" s="24">
        <v>19.356400000000001</v>
      </c>
      <c r="R301" s="24">
        <v>40.5687</v>
      </c>
      <c r="S301" s="24">
        <v>76.275499999999994</v>
      </c>
      <c r="T301" s="24">
        <v>165.46539999999999</v>
      </c>
      <c r="U301" s="24">
        <v>307.66800000000001</v>
      </c>
      <c r="V301" s="24">
        <v>747.87950000000001</v>
      </c>
    </row>
    <row r="302" spans="6:22" x14ac:dyDescent="0.2">
      <c r="F302" s="24">
        <v>9.4999999999999998E-3</v>
      </c>
      <c r="G302" s="24">
        <v>1.95E-2</v>
      </c>
      <c r="H302" s="24">
        <v>3.8699999999999998E-2</v>
      </c>
      <c r="I302" s="24">
        <v>7.7499999999999999E-2</v>
      </c>
      <c r="J302" s="24">
        <v>0.14480000000000001</v>
      </c>
      <c r="K302" s="24">
        <v>0.31519999999999998</v>
      </c>
      <c r="L302" s="24">
        <v>0.60050000000000003</v>
      </c>
      <c r="M302" s="24">
        <v>1.2185999999999999</v>
      </c>
      <c r="N302" s="24">
        <v>2.5030000000000001</v>
      </c>
      <c r="O302" s="24">
        <v>5.2092000000000001</v>
      </c>
      <c r="P302" s="24">
        <v>9.5408000000000008</v>
      </c>
      <c r="Q302" s="24">
        <v>19.310700000000001</v>
      </c>
      <c r="R302" s="24">
        <v>43.327199999999998</v>
      </c>
      <c r="S302" s="24">
        <v>76.314499999999995</v>
      </c>
      <c r="T302" s="24">
        <v>156.2782</v>
      </c>
      <c r="U302" s="24">
        <v>312.01</v>
      </c>
      <c r="V302" s="24">
        <v>667.16610000000003</v>
      </c>
    </row>
    <row r="303" spans="6:22" x14ac:dyDescent="0.2">
      <c r="F303" s="24">
        <v>9.4999999999999998E-3</v>
      </c>
      <c r="G303" s="24">
        <v>1.95E-2</v>
      </c>
      <c r="H303" s="24">
        <v>3.8899999999999997E-2</v>
      </c>
      <c r="I303" s="24">
        <v>7.7899999999999997E-2</v>
      </c>
      <c r="J303" s="24">
        <v>0.1447</v>
      </c>
      <c r="K303" s="24">
        <v>0.31219999999999998</v>
      </c>
      <c r="L303" s="24">
        <v>0.60129999999999995</v>
      </c>
      <c r="M303" s="24">
        <v>1.21</v>
      </c>
      <c r="N303" s="24">
        <v>2.4975999999999998</v>
      </c>
      <c r="O303" s="24">
        <v>4.9573</v>
      </c>
      <c r="P303" s="24">
        <v>9.6503999999999994</v>
      </c>
      <c r="Q303" s="24">
        <v>19.0716</v>
      </c>
      <c r="R303" s="24">
        <v>39.040199999999999</v>
      </c>
      <c r="S303" s="24">
        <v>76.2761</v>
      </c>
      <c r="T303" s="24">
        <v>154.17699999999999</v>
      </c>
      <c r="U303" s="24">
        <v>312.26010000000002</v>
      </c>
      <c r="V303" s="24">
        <v>617.56799999999998</v>
      </c>
    </row>
    <row r="304" spans="6:22" x14ac:dyDescent="0.2">
      <c r="F304" s="24">
        <v>9.4999999999999998E-3</v>
      </c>
      <c r="G304" s="24">
        <v>1.95E-2</v>
      </c>
      <c r="H304" s="24">
        <v>3.8899999999999997E-2</v>
      </c>
      <c r="I304" s="24">
        <v>7.7600000000000002E-2</v>
      </c>
      <c r="J304" s="24">
        <v>0.14460000000000001</v>
      </c>
      <c r="K304" s="24">
        <v>0.3105</v>
      </c>
      <c r="L304" s="24">
        <v>0.6008</v>
      </c>
      <c r="M304" s="24">
        <v>1.2175</v>
      </c>
      <c r="N304" s="24">
        <v>2.4893999999999998</v>
      </c>
      <c r="O304" s="24">
        <v>4.9950000000000001</v>
      </c>
      <c r="P304" s="24">
        <v>9.6024999999999991</v>
      </c>
      <c r="Q304" s="24">
        <v>19.029699999999998</v>
      </c>
      <c r="R304" s="24">
        <v>39.118400000000001</v>
      </c>
      <c r="S304" s="24">
        <v>76.304000000000002</v>
      </c>
      <c r="T304" s="24">
        <v>154.6403</v>
      </c>
      <c r="U304" s="24">
        <v>311.02600000000001</v>
      </c>
      <c r="V304" s="24">
        <v>613.76469999999995</v>
      </c>
    </row>
    <row r="305" spans="6:22" x14ac:dyDescent="0.2">
      <c r="F305" s="24">
        <v>9.4999999999999998E-3</v>
      </c>
      <c r="G305" s="24">
        <v>1.95E-2</v>
      </c>
      <c r="H305" s="24">
        <v>3.8800000000000001E-2</v>
      </c>
      <c r="I305" s="24">
        <v>7.7799999999999994E-2</v>
      </c>
      <c r="J305" s="24">
        <v>0.14449999999999999</v>
      </c>
      <c r="K305" s="24">
        <v>0.30230000000000001</v>
      </c>
      <c r="L305" s="24">
        <v>0.60350000000000004</v>
      </c>
      <c r="M305" s="24">
        <v>1.2181999999999999</v>
      </c>
      <c r="N305" s="24">
        <v>2.4952999999999999</v>
      </c>
      <c r="O305" s="24">
        <v>4.9997999999999996</v>
      </c>
      <c r="P305" s="24">
        <v>9.6694999999999993</v>
      </c>
      <c r="Q305" s="24">
        <v>19.055599999999998</v>
      </c>
      <c r="R305" s="24">
        <v>39.139200000000002</v>
      </c>
      <c r="S305" s="24">
        <v>76.360200000000006</v>
      </c>
      <c r="T305" s="24">
        <v>153.24039999999999</v>
      </c>
      <c r="U305" s="24">
        <v>310.40170000000001</v>
      </c>
      <c r="V305" s="24">
        <v>612.16690000000006</v>
      </c>
    </row>
    <row r="306" spans="6:22" x14ac:dyDescent="0.2">
      <c r="F306" s="24">
        <v>9.4999999999999998E-3</v>
      </c>
      <c r="G306" s="24">
        <v>1.9599999999999999E-2</v>
      </c>
      <c r="H306" s="24">
        <v>3.8699999999999998E-2</v>
      </c>
      <c r="I306" s="24">
        <v>7.7700000000000005E-2</v>
      </c>
      <c r="J306" s="24">
        <v>0.14460000000000001</v>
      </c>
      <c r="K306" s="24">
        <v>0.30009999999999998</v>
      </c>
      <c r="L306" s="24">
        <v>0.60409999999999997</v>
      </c>
      <c r="M306" s="24">
        <v>1.2352000000000001</v>
      </c>
      <c r="N306" s="24">
        <v>2.4969999999999999</v>
      </c>
      <c r="O306" s="24">
        <v>5.0076000000000001</v>
      </c>
      <c r="P306" s="24">
        <v>9.6606000000000005</v>
      </c>
      <c r="Q306" s="24">
        <v>19.1462</v>
      </c>
      <c r="R306" s="24">
        <v>39.618299999999998</v>
      </c>
      <c r="S306" s="24">
        <v>76.172899999999998</v>
      </c>
      <c r="T306" s="24">
        <v>153.24619999999999</v>
      </c>
      <c r="U306" s="24">
        <v>310.01260000000002</v>
      </c>
      <c r="V306" s="24">
        <v>610.46579999999994</v>
      </c>
    </row>
    <row r="307" spans="6:22" x14ac:dyDescent="0.2">
      <c r="F307" s="24">
        <v>9.4999999999999998E-3</v>
      </c>
      <c r="G307" s="24">
        <v>1.9599999999999999E-2</v>
      </c>
      <c r="H307" s="24">
        <v>3.95E-2</v>
      </c>
      <c r="I307" s="24">
        <v>7.7399999999999997E-2</v>
      </c>
      <c r="J307" s="24">
        <v>0.14499999999999999</v>
      </c>
      <c r="K307" s="24">
        <v>0.30009999999999998</v>
      </c>
      <c r="L307" s="24">
        <v>0.60199999999999998</v>
      </c>
      <c r="M307" s="24">
        <v>1.2122999999999999</v>
      </c>
      <c r="N307" s="24">
        <v>2.4901</v>
      </c>
      <c r="O307" s="24">
        <v>4.9885999999999999</v>
      </c>
      <c r="P307" s="24">
        <v>9.6249000000000002</v>
      </c>
      <c r="Q307" s="24">
        <v>19.011500000000002</v>
      </c>
      <c r="R307" s="24">
        <v>39.221400000000003</v>
      </c>
      <c r="S307" s="24">
        <v>76.202699999999993</v>
      </c>
      <c r="T307" s="24">
        <v>154.55269999999999</v>
      </c>
      <c r="U307" s="24">
        <v>310.28500000000003</v>
      </c>
      <c r="V307" s="24">
        <v>614.37819999999999</v>
      </c>
    </row>
    <row r="308" spans="6:22" x14ac:dyDescent="0.2">
      <c r="F308" s="24">
        <v>9.4999999999999998E-3</v>
      </c>
      <c r="G308" s="24">
        <v>1.95E-2</v>
      </c>
      <c r="H308" s="24">
        <v>3.8800000000000001E-2</v>
      </c>
      <c r="I308" s="24">
        <v>7.7499999999999999E-2</v>
      </c>
      <c r="J308" s="24">
        <v>0.14499999999999999</v>
      </c>
      <c r="K308" s="24">
        <v>0.30199999999999999</v>
      </c>
      <c r="L308" s="24">
        <v>0.62270000000000003</v>
      </c>
      <c r="M308" s="24">
        <v>1.2191000000000001</v>
      </c>
      <c r="N308" s="24">
        <v>2.5133999999999999</v>
      </c>
      <c r="O308" s="24">
        <v>4.9935</v>
      </c>
      <c r="P308" s="24">
        <v>9.7140000000000004</v>
      </c>
      <c r="Q308" s="24">
        <v>19.074000000000002</v>
      </c>
      <c r="R308" s="24">
        <v>39.106499999999997</v>
      </c>
      <c r="S308" s="24">
        <v>76.176699999999997</v>
      </c>
      <c r="T308" s="24">
        <v>152.9623</v>
      </c>
      <c r="U308" s="24">
        <v>309.82209999999998</v>
      </c>
      <c r="V308" s="24">
        <v>616.88139999999999</v>
      </c>
    </row>
    <row r="309" spans="6:22" x14ac:dyDescent="0.2">
      <c r="F309" s="24">
        <v>9.7000000000000003E-3</v>
      </c>
      <c r="G309" s="24">
        <v>1.95E-2</v>
      </c>
      <c r="H309" s="24">
        <v>3.8899999999999997E-2</v>
      </c>
      <c r="I309" s="24">
        <v>7.7399999999999997E-2</v>
      </c>
      <c r="J309" s="24">
        <v>0.14940000000000001</v>
      </c>
      <c r="K309" s="24">
        <v>0.30009999999999998</v>
      </c>
      <c r="L309" s="24">
        <v>0.60370000000000001</v>
      </c>
      <c r="M309" s="24">
        <v>1.2175</v>
      </c>
      <c r="N309" s="24">
        <v>2.5078</v>
      </c>
      <c r="O309" s="24">
        <v>4.9884000000000004</v>
      </c>
      <c r="P309" s="24">
        <v>9.5937999999999999</v>
      </c>
      <c r="Q309" s="24">
        <v>19.148700000000002</v>
      </c>
      <c r="R309" s="24">
        <v>40.511200000000002</v>
      </c>
      <c r="S309" s="24">
        <v>76.304199999999994</v>
      </c>
      <c r="T309" s="24">
        <v>153.18430000000001</v>
      </c>
      <c r="U309" s="24">
        <v>310.21870000000001</v>
      </c>
      <c r="V309" s="24">
        <v>613.80460000000005</v>
      </c>
    </row>
    <row r="310" spans="6:22" x14ac:dyDescent="0.2">
      <c r="F310" s="24">
        <v>9.4999999999999998E-3</v>
      </c>
      <c r="G310" s="24">
        <v>1.9599999999999999E-2</v>
      </c>
      <c r="H310" s="24">
        <v>3.8699999999999998E-2</v>
      </c>
      <c r="I310" s="24">
        <v>7.7600000000000002E-2</v>
      </c>
      <c r="J310" s="24">
        <v>0.14560000000000001</v>
      </c>
      <c r="K310" s="24">
        <v>0.29980000000000001</v>
      </c>
      <c r="L310" s="24">
        <v>0.60119999999999996</v>
      </c>
      <c r="M310" s="24">
        <v>1.2182999999999999</v>
      </c>
      <c r="N310" s="24">
        <v>2.4954999999999998</v>
      </c>
      <c r="O310" s="24">
        <v>4.992</v>
      </c>
      <c r="P310" s="24">
        <v>9.5810999999999993</v>
      </c>
      <c r="Q310" s="24">
        <v>19.1371</v>
      </c>
      <c r="R310" s="24">
        <v>42.525199999999998</v>
      </c>
      <c r="S310" s="24">
        <v>76.3262</v>
      </c>
      <c r="T310" s="24">
        <v>152.67089999999999</v>
      </c>
      <c r="U310" s="24">
        <v>309.95370000000003</v>
      </c>
      <c r="V310" s="24">
        <v>619.77049999999997</v>
      </c>
    </row>
    <row r="311" spans="6:22" x14ac:dyDescent="0.2">
      <c r="F311" s="24">
        <v>9.4000000000000004E-3</v>
      </c>
      <c r="G311" s="24">
        <v>1.95E-2</v>
      </c>
      <c r="H311" s="24">
        <v>3.8899999999999997E-2</v>
      </c>
      <c r="I311" s="24">
        <v>7.7499999999999999E-2</v>
      </c>
      <c r="J311" s="24">
        <v>0.14510000000000001</v>
      </c>
      <c r="K311" s="24">
        <v>0.30020000000000002</v>
      </c>
      <c r="L311" s="24">
        <v>0.60599999999999998</v>
      </c>
      <c r="M311" s="24">
        <v>1.2161</v>
      </c>
      <c r="N311" s="24">
        <v>2.4967000000000001</v>
      </c>
      <c r="O311" s="24">
        <v>4.9927000000000001</v>
      </c>
      <c r="P311" s="24">
        <v>9.6049000000000007</v>
      </c>
      <c r="Q311" s="24">
        <v>19.052199999999999</v>
      </c>
      <c r="R311" s="24">
        <v>40.333599999999997</v>
      </c>
      <c r="S311" s="24">
        <v>76.263000000000005</v>
      </c>
      <c r="T311" s="24">
        <v>152.4512</v>
      </c>
      <c r="U311" s="24">
        <v>310.46870000000001</v>
      </c>
      <c r="V311" s="24">
        <v>628.98969999999997</v>
      </c>
    </row>
    <row r="312" spans="6:22" x14ac:dyDescent="0.2">
      <c r="F312" s="24">
        <v>9.4999999999999998E-3</v>
      </c>
      <c r="G312" s="24">
        <v>1.95E-2</v>
      </c>
      <c r="H312" s="24">
        <v>3.8699999999999998E-2</v>
      </c>
      <c r="I312" s="24">
        <v>7.7200000000000005E-2</v>
      </c>
      <c r="J312" s="24">
        <v>0.1449</v>
      </c>
      <c r="K312" s="24">
        <v>0.30120000000000002</v>
      </c>
      <c r="L312" s="24">
        <v>0.60270000000000001</v>
      </c>
      <c r="M312" s="24">
        <v>1.2277</v>
      </c>
      <c r="N312" s="24">
        <v>2.4996999999999998</v>
      </c>
      <c r="O312" s="24">
        <v>5.1273</v>
      </c>
      <c r="P312" s="24">
        <v>9.5681999999999992</v>
      </c>
      <c r="Q312" s="24">
        <v>19.009</v>
      </c>
      <c r="R312" s="24">
        <v>40.317700000000002</v>
      </c>
      <c r="S312" s="24">
        <v>76.304400000000001</v>
      </c>
      <c r="T312" s="24">
        <v>154.32859999999999</v>
      </c>
      <c r="U312" s="24">
        <v>306.61079999999998</v>
      </c>
      <c r="V312" s="24">
        <v>617.23450000000003</v>
      </c>
    </row>
    <row r="313" spans="6:22" x14ac:dyDescent="0.2">
      <c r="F313" s="24">
        <v>9.4000000000000004E-3</v>
      </c>
      <c r="G313" s="24">
        <v>1.95E-2</v>
      </c>
      <c r="H313" s="24">
        <v>3.8699999999999998E-2</v>
      </c>
      <c r="I313" s="24">
        <v>7.7299999999999994E-2</v>
      </c>
      <c r="J313" s="24">
        <v>0.14449999999999999</v>
      </c>
      <c r="K313" s="24">
        <v>0.3</v>
      </c>
      <c r="L313" s="24">
        <v>0.6018</v>
      </c>
      <c r="M313" s="24">
        <v>1.2049000000000001</v>
      </c>
      <c r="N313" s="24">
        <v>2.4975000000000001</v>
      </c>
      <c r="O313" s="24">
        <v>4.9919000000000002</v>
      </c>
      <c r="P313" s="24">
        <v>9.6214999999999993</v>
      </c>
      <c r="Q313" s="24">
        <v>19.053999999999998</v>
      </c>
      <c r="R313" s="24">
        <v>41.285200000000003</v>
      </c>
      <c r="S313" s="24">
        <v>76.348200000000006</v>
      </c>
      <c r="T313" s="24">
        <v>154.94149999999999</v>
      </c>
      <c r="U313" s="24">
        <v>310.7833</v>
      </c>
      <c r="V313" s="24">
        <v>668.65049999999997</v>
      </c>
    </row>
    <row r="314" spans="6:22" x14ac:dyDescent="0.2">
      <c r="F314" s="24">
        <v>9.4999999999999998E-3</v>
      </c>
      <c r="G314" s="24">
        <v>1.95E-2</v>
      </c>
      <c r="H314" s="24">
        <v>3.8800000000000001E-2</v>
      </c>
      <c r="I314" s="24">
        <v>7.7899999999999997E-2</v>
      </c>
      <c r="J314" s="24">
        <v>0.1449</v>
      </c>
      <c r="K314" s="24">
        <v>0.29980000000000001</v>
      </c>
      <c r="L314" s="24">
        <v>0.60270000000000001</v>
      </c>
      <c r="M314" s="24">
        <v>1.2164999999999999</v>
      </c>
      <c r="N314" s="24">
        <v>2.4975000000000001</v>
      </c>
      <c r="O314" s="24">
        <v>4.9927999999999999</v>
      </c>
      <c r="P314" s="24">
        <v>9.6255000000000006</v>
      </c>
      <c r="Q314" s="24">
        <v>19.068200000000001</v>
      </c>
      <c r="R314" s="24">
        <v>41.648400000000002</v>
      </c>
      <c r="S314" s="24">
        <v>76.331500000000005</v>
      </c>
      <c r="T314" s="24">
        <v>158.67349999999999</v>
      </c>
      <c r="U314" s="24">
        <v>329.16359999999997</v>
      </c>
      <c r="V314" s="24">
        <v>708.04660000000001</v>
      </c>
    </row>
    <row r="315" spans="6:22" x14ac:dyDescent="0.2">
      <c r="F315" s="24">
        <v>9.4000000000000004E-3</v>
      </c>
      <c r="G315" s="24">
        <v>1.9599999999999999E-2</v>
      </c>
      <c r="H315" s="24">
        <v>3.9E-2</v>
      </c>
      <c r="I315" s="24">
        <v>7.7299999999999994E-2</v>
      </c>
      <c r="J315" s="24">
        <v>0.14499999999999999</v>
      </c>
      <c r="K315" s="24">
        <v>0.30280000000000001</v>
      </c>
      <c r="L315" s="24">
        <v>0.60219999999999996</v>
      </c>
      <c r="M315" s="24">
        <v>1.2465999999999999</v>
      </c>
      <c r="N315" s="24">
        <v>2.4998999999999998</v>
      </c>
      <c r="O315" s="24">
        <v>4.9991000000000003</v>
      </c>
      <c r="P315" s="24">
        <v>9.5991</v>
      </c>
      <c r="Q315" s="24">
        <v>19.953399999999998</v>
      </c>
      <c r="R315" s="24">
        <v>39.740099999999998</v>
      </c>
      <c r="S315" s="24">
        <v>76.374700000000004</v>
      </c>
      <c r="T315" s="24">
        <v>158.4</v>
      </c>
      <c r="U315" s="24">
        <v>338.5521</v>
      </c>
      <c r="V315" s="24">
        <v>619.02970000000005</v>
      </c>
    </row>
    <row r="316" spans="6:22" x14ac:dyDescent="0.2">
      <c r="F316" s="24">
        <v>9.5999999999999992E-3</v>
      </c>
      <c r="G316" s="24">
        <v>1.95E-2</v>
      </c>
      <c r="H316" s="24">
        <v>3.9E-2</v>
      </c>
      <c r="I316" s="24">
        <v>7.7600000000000002E-2</v>
      </c>
      <c r="J316" s="24">
        <v>0.14510000000000001</v>
      </c>
      <c r="K316" s="24">
        <v>0.30009999999999998</v>
      </c>
      <c r="L316" s="24">
        <v>0.6028</v>
      </c>
      <c r="M316" s="24">
        <v>1.2042999999999999</v>
      </c>
      <c r="N316" s="24">
        <v>2.4946999999999999</v>
      </c>
      <c r="O316" s="24">
        <v>4.9542999999999999</v>
      </c>
      <c r="P316" s="24">
        <v>9.5995000000000008</v>
      </c>
      <c r="Q316" s="24">
        <v>19.736599999999999</v>
      </c>
      <c r="R316" s="24">
        <v>39.5854</v>
      </c>
      <c r="S316" s="24">
        <v>76.591099999999997</v>
      </c>
      <c r="T316" s="24">
        <v>154.10390000000001</v>
      </c>
      <c r="U316" s="24">
        <v>314.387</v>
      </c>
      <c r="V316" s="24">
        <v>624.16499999999996</v>
      </c>
    </row>
    <row r="317" spans="6:22" x14ac:dyDescent="0.2">
      <c r="F317" s="24">
        <v>9.4999999999999998E-3</v>
      </c>
      <c r="G317" s="24">
        <v>1.9400000000000001E-2</v>
      </c>
      <c r="H317" s="24">
        <v>3.8800000000000001E-2</v>
      </c>
      <c r="I317" s="24">
        <v>7.7499999999999999E-2</v>
      </c>
      <c r="J317" s="24">
        <v>0.14510000000000001</v>
      </c>
      <c r="K317" s="24">
        <v>0.31030000000000002</v>
      </c>
      <c r="L317" s="24">
        <v>0.60299999999999998</v>
      </c>
      <c r="M317" s="24">
        <v>1.2197</v>
      </c>
      <c r="N317" s="24">
        <v>2.4933999999999998</v>
      </c>
      <c r="O317" s="24">
        <v>4.9912000000000001</v>
      </c>
      <c r="P317" s="24">
        <v>9.5876999999999999</v>
      </c>
      <c r="Q317" s="24">
        <v>19.314800000000002</v>
      </c>
      <c r="R317" s="24">
        <v>39.478900000000003</v>
      </c>
      <c r="S317" s="24">
        <v>76.205399999999997</v>
      </c>
      <c r="T317" s="24">
        <v>153.61019999999999</v>
      </c>
      <c r="U317" s="24">
        <v>304.9316</v>
      </c>
      <c r="V317" s="24">
        <v>643.98720000000003</v>
      </c>
    </row>
    <row r="318" spans="6:22" x14ac:dyDescent="0.2">
      <c r="F318" s="24">
        <v>9.4999999999999998E-3</v>
      </c>
      <c r="G318" s="24">
        <v>1.9599999999999999E-2</v>
      </c>
      <c r="H318" s="24">
        <v>3.8800000000000001E-2</v>
      </c>
      <c r="I318" s="24">
        <v>7.7499999999999999E-2</v>
      </c>
      <c r="J318" s="24">
        <v>0.1447</v>
      </c>
      <c r="K318" s="24">
        <v>0.31080000000000002</v>
      </c>
      <c r="L318" s="24">
        <v>0.60270000000000001</v>
      </c>
      <c r="M318" s="24">
        <v>1.2148000000000001</v>
      </c>
      <c r="N318" s="24">
        <v>2.4948999999999999</v>
      </c>
      <c r="O318" s="24">
        <v>4.9938000000000002</v>
      </c>
      <c r="P318" s="24">
        <v>9.5701000000000001</v>
      </c>
      <c r="Q318" s="24">
        <v>19.627700000000001</v>
      </c>
      <c r="R318" s="24">
        <v>39.248800000000003</v>
      </c>
      <c r="S318" s="24">
        <v>76.352599999999995</v>
      </c>
      <c r="T318" s="24">
        <v>155.6788</v>
      </c>
      <c r="U318" s="24">
        <v>305.03930000000003</v>
      </c>
      <c r="V318" s="24">
        <v>613.48990000000003</v>
      </c>
    </row>
    <row r="319" spans="6:22" x14ac:dyDescent="0.2">
      <c r="F319" s="24">
        <v>9.4000000000000004E-3</v>
      </c>
      <c r="G319" s="24">
        <v>1.9400000000000001E-2</v>
      </c>
      <c r="H319" s="24">
        <v>3.8800000000000001E-2</v>
      </c>
      <c r="I319" s="24">
        <v>7.7700000000000005E-2</v>
      </c>
      <c r="J319" s="24">
        <v>0.16109999999999999</v>
      </c>
      <c r="K319" s="24">
        <v>0.30980000000000002</v>
      </c>
      <c r="L319" s="24">
        <v>0.60289999999999999</v>
      </c>
      <c r="M319" s="24">
        <v>1.2118</v>
      </c>
      <c r="N319" s="24">
        <v>2.4777</v>
      </c>
      <c r="O319" s="24">
        <v>5.1780999999999997</v>
      </c>
      <c r="P319" s="24">
        <v>9.6468000000000007</v>
      </c>
      <c r="Q319" s="24">
        <v>20.759699999999999</v>
      </c>
      <c r="R319" s="24">
        <v>40.210500000000003</v>
      </c>
      <c r="S319" s="24">
        <v>76.276499999999999</v>
      </c>
      <c r="T319" s="24">
        <v>154.59970000000001</v>
      </c>
      <c r="U319" s="24">
        <v>305.14659999999998</v>
      </c>
      <c r="V319" s="24">
        <v>611.77729999999997</v>
      </c>
    </row>
    <row r="320" spans="6:22" x14ac:dyDescent="0.2">
      <c r="F320" s="24">
        <v>9.4999999999999998E-3</v>
      </c>
      <c r="G320" s="24">
        <v>1.95E-2</v>
      </c>
      <c r="H320" s="24">
        <v>3.8699999999999998E-2</v>
      </c>
      <c r="I320" s="24">
        <v>7.7499999999999999E-2</v>
      </c>
      <c r="J320" s="24">
        <v>0.1452</v>
      </c>
      <c r="K320" s="24">
        <v>0.30020000000000002</v>
      </c>
      <c r="L320" s="24">
        <v>0.62119999999999997</v>
      </c>
      <c r="M320" s="24">
        <v>1.1749000000000001</v>
      </c>
      <c r="N320" s="24">
        <v>2.5169999999999999</v>
      </c>
      <c r="O320" s="24">
        <v>5.0023999999999997</v>
      </c>
      <c r="P320" s="24">
        <v>9.6059999999999999</v>
      </c>
      <c r="Q320" s="24">
        <v>19.625699999999998</v>
      </c>
      <c r="R320" s="24">
        <v>40.850200000000001</v>
      </c>
      <c r="S320" s="24">
        <v>76.168000000000006</v>
      </c>
      <c r="T320" s="24">
        <v>154.0505</v>
      </c>
      <c r="U320" s="24">
        <v>304.81369999999998</v>
      </c>
      <c r="V320" s="24">
        <v>619.37819999999999</v>
      </c>
    </row>
    <row r="321" spans="6:22" x14ac:dyDescent="0.2">
      <c r="F321" s="24">
        <v>1.0200000000000001E-2</v>
      </c>
      <c r="G321" s="24">
        <v>1.95E-2</v>
      </c>
      <c r="H321" s="24">
        <v>3.8899999999999997E-2</v>
      </c>
      <c r="I321" s="24">
        <v>7.7600000000000002E-2</v>
      </c>
      <c r="J321" s="24">
        <v>0.14480000000000001</v>
      </c>
      <c r="K321" s="24">
        <v>0.3054</v>
      </c>
      <c r="L321" s="24">
        <v>0.62250000000000005</v>
      </c>
      <c r="M321" s="24">
        <v>1.2033</v>
      </c>
      <c r="N321" s="24">
        <v>2.5215999999999998</v>
      </c>
      <c r="O321" s="24">
        <v>5.0561999999999996</v>
      </c>
      <c r="P321" s="24">
        <v>10.465199999999999</v>
      </c>
      <c r="Q321" s="24">
        <v>19.200099999999999</v>
      </c>
      <c r="R321" s="24">
        <v>39.2149</v>
      </c>
      <c r="S321" s="24">
        <v>76.167699999999996</v>
      </c>
      <c r="T321" s="24">
        <v>155.8167</v>
      </c>
      <c r="U321" s="24">
        <v>305.1678</v>
      </c>
      <c r="V321" s="24">
        <v>640.01700000000005</v>
      </c>
    </row>
    <row r="322" spans="6:22" x14ac:dyDescent="0.2">
      <c r="F322" s="24">
        <v>9.4999999999999998E-3</v>
      </c>
      <c r="G322" s="24">
        <v>1.9300000000000001E-2</v>
      </c>
      <c r="H322" s="24">
        <v>3.8600000000000002E-2</v>
      </c>
      <c r="I322" s="24">
        <v>7.7299999999999994E-2</v>
      </c>
      <c r="J322" s="24">
        <v>0.1447</v>
      </c>
      <c r="K322" s="24">
        <v>0.30320000000000003</v>
      </c>
      <c r="L322" s="24">
        <v>0.60819999999999996</v>
      </c>
      <c r="M322" s="24">
        <v>1.1773</v>
      </c>
      <c r="N322" s="24">
        <v>2.5222000000000002</v>
      </c>
      <c r="O322" s="24">
        <v>4.9907000000000004</v>
      </c>
      <c r="P322" s="24">
        <v>9.9064999999999994</v>
      </c>
      <c r="Q322" s="24">
        <v>19.014500000000002</v>
      </c>
      <c r="R322" s="24">
        <v>38.779000000000003</v>
      </c>
      <c r="S322" s="24">
        <v>76.121300000000005</v>
      </c>
      <c r="T322" s="24">
        <v>154.67169999999999</v>
      </c>
      <c r="U322" s="24">
        <v>305.23669999999998</v>
      </c>
      <c r="V322" s="24">
        <v>616.11019999999996</v>
      </c>
    </row>
    <row r="323" spans="6:22" x14ac:dyDescent="0.2">
      <c r="F323" s="24">
        <v>9.4999999999999998E-3</v>
      </c>
      <c r="G323" s="24">
        <v>1.9400000000000001E-2</v>
      </c>
      <c r="H323" s="24">
        <v>3.85E-2</v>
      </c>
      <c r="I323" s="24">
        <v>7.7299999999999994E-2</v>
      </c>
      <c r="J323" s="24">
        <v>0.1449</v>
      </c>
      <c r="K323" s="24">
        <v>0.30199999999999999</v>
      </c>
      <c r="L323" s="24">
        <v>0.60270000000000001</v>
      </c>
      <c r="M323" s="24">
        <v>1.1780999999999999</v>
      </c>
      <c r="N323" s="24">
        <v>2.4967999999999999</v>
      </c>
      <c r="O323" s="24">
        <v>5.0004999999999997</v>
      </c>
      <c r="P323" s="24">
        <v>9.6035000000000004</v>
      </c>
      <c r="Q323" s="24">
        <v>19.087299999999999</v>
      </c>
      <c r="R323" s="24">
        <v>38.982100000000003</v>
      </c>
      <c r="S323" s="24">
        <v>76.267799999999994</v>
      </c>
      <c r="T323" s="24">
        <v>156.0454</v>
      </c>
      <c r="U323" s="24">
        <v>305.32040000000001</v>
      </c>
      <c r="V323" s="24">
        <v>655.04589999999996</v>
      </c>
    </row>
    <row r="324" spans="6:22" x14ac:dyDescent="0.2">
      <c r="F324" s="24">
        <v>9.4999999999999998E-3</v>
      </c>
      <c r="G324" s="24">
        <v>1.95E-2</v>
      </c>
      <c r="H324" s="24">
        <v>3.8699999999999998E-2</v>
      </c>
      <c r="I324" s="24">
        <v>7.7600000000000002E-2</v>
      </c>
      <c r="J324" s="24">
        <v>0.14510000000000001</v>
      </c>
      <c r="K324" s="24">
        <v>0.30020000000000002</v>
      </c>
      <c r="L324" s="24">
        <v>0.60050000000000003</v>
      </c>
      <c r="M324" s="24">
        <v>1.2164999999999999</v>
      </c>
      <c r="N324" s="24">
        <v>2.4969999999999999</v>
      </c>
      <c r="O324" s="24">
        <v>4.9894999999999996</v>
      </c>
      <c r="P324" s="24">
        <v>9.6626999999999992</v>
      </c>
      <c r="Q324" s="24">
        <v>19.304600000000001</v>
      </c>
      <c r="R324" s="24">
        <v>38.958300000000001</v>
      </c>
      <c r="S324" s="24">
        <v>76.246200000000002</v>
      </c>
      <c r="T324" s="24">
        <v>152.9171</v>
      </c>
      <c r="U324" s="24">
        <v>304.89780000000002</v>
      </c>
      <c r="V324" s="24">
        <v>616.97080000000005</v>
      </c>
    </row>
    <row r="325" spans="6:22" x14ac:dyDescent="0.2">
      <c r="F325" s="24">
        <v>9.4000000000000004E-3</v>
      </c>
      <c r="G325" s="24">
        <v>1.95E-2</v>
      </c>
      <c r="H325" s="24">
        <v>3.8699999999999998E-2</v>
      </c>
      <c r="I325" s="24">
        <v>7.7299999999999994E-2</v>
      </c>
      <c r="J325" s="24">
        <v>0.14460000000000001</v>
      </c>
      <c r="K325" s="24">
        <v>0.30109999999999998</v>
      </c>
      <c r="L325" s="24">
        <v>0.6139</v>
      </c>
      <c r="M325" s="24">
        <v>1.2071000000000001</v>
      </c>
      <c r="N325" s="24">
        <v>2.5065</v>
      </c>
      <c r="O325" s="24">
        <v>4.9965000000000002</v>
      </c>
      <c r="P325" s="24">
        <v>9.5686999999999998</v>
      </c>
      <c r="Q325" s="24">
        <v>19.03</v>
      </c>
      <c r="R325" s="24">
        <v>57.575699999999998</v>
      </c>
      <c r="S325" s="24">
        <v>76.303700000000006</v>
      </c>
      <c r="T325" s="24">
        <v>156.501</v>
      </c>
      <c r="U325" s="24">
        <v>305.17540000000002</v>
      </c>
      <c r="V325" s="24">
        <v>620.80820000000006</v>
      </c>
    </row>
    <row r="326" spans="6:22" x14ac:dyDescent="0.2">
      <c r="F326" s="24">
        <v>9.4999999999999998E-3</v>
      </c>
      <c r="G326" s="24">
        <v>1.95E-2</v>
      </c>
      <c r="H326" s="24">
        <v>3.8800000000000001E-2</v>
      </c>
      <c r="I326" s="24">
        <v>7.7499999999999999E-2</v>
      </c>
      <c r="J326" s="24">
        <v>0.14480000000000001</v>
      </c>
      <c r="K326" s="24">
        <v>0.30020000000000002</v>
      </c>
      <c r="L326" s="24">
        <v>0.60370000000000001</v>
      </c>
      <c r="M326" s="24">
        <v>1.216</v>
      </c>
      <c r="N326" s="24">
        <v>2.5083000000000002</v>
      </c>
      <c r="O326" s="24">
        <v>4.9960000000000004</v>
      </c>
      <c r="P326" s="24">
        <v>9.6392000000000007</v>
      </c>
      <c r="Q326" s="24">
        <v>19.0365</v>
      </c>
      <c r="R326" s="24">
        <v>39.018300000000004</v>
      </c>
      <c r="S326" s="24">
        <v>76.287300000000002</v>
      </c>
      <c r="T326" s="24">
        <v>154.1182</v>
      </c>
      <c r="U326" s="24">
        <v>305.21230000000003</v>
      </c>
      <c r="V326" s="24">
        <v>680.24069999999995</v>
      </c>
    </row>
    <row r="327" spans="6:22" x14ac:dyDescent="0.2">
      <c r="F327" s="24">
        <v>9.4000000000000004E-3</v>
      </c>
      <c r="G327" s="24">
        <v>1.95E-2</v>
      </c>
      <c r="H327" s="24">
        <v>3.8600000000000002E-2</v>
      </c>
      <c r="I327" s="24">
        <v>7.7299999999999994E-2</v>
      </c>
      <c r="J327" s="24">
        <v>0.1447</v>
      </c>
      <c r="K327" s="24">
        <v>0.3</v>
      </c>
      <c r="L327" s="24">
        <v>0.60229999999999995</v>
      </c>
      <c r="M327" s="24">
        <v>1.2222</v>
      </c>
      <c r="N327" s="24">
        <v>2.504</v>
      </c>
      <c r="O327" s="24">
        <v>5.0231000000000003</v>
      </c>
      <c r="P327" s="24">
        <v>9.6409000000000002</v>
      </c>
      <c r="Q327" s="24">
        <v>19.1083</v>
      </c>
      <c r="R327" s="24">
        <v>38.828200000000002</v>
      </c>
      <c r="S327" s="24">
        <v>76.560299999999998</v>
      </c>
      <c r="T327" s="24">
        <v>153.45910000000001</v>
      </c>
      <c r="U327" s="24">
        <v>305.0018</v>
      </c>
      <c r="V327" s="24">
        <v>611.88440000000003</v>
      </c>
    </row>
    <row r="328" spans="6:22" x14ac:dyDescent="0.2">
      <c r="F328" s="24">
        <v>9.4000000000000004E-3</v>
      </c>
      <c r="G328" s="24">
        <v>1.9400000000000001E-2</v>
      </c>
      <c r="H328" s="24">
        <v>3.8800000000000001E-2</v>
      </c>
      <c r="I328" s="24">
        <v>7.7299999999999994E-2</v>
      </c>
      <c r="J328" s="24">
        <v>0.14599999999999999</v>
      </c>
      <c r="K328" s="24">
        <v>0.29980000000000001</v>
      </c>
      <c r="L328" s="24">
        <v>0.60119999999999996</v>
      </c>
      <c r="M328" s="24">
        <v>1.2110000000000001</v>
      </c>
      <c r="N328" s="24">
        <v>2.4967000000000001</v>
      </c>
      <c r="O328" s="24">
        <v>4.9988999999999999</v>
      </c>
      <c r="P328" s="24">
        <v>9.5762</v>
      </c>
      <c r="Q328" s="24">
        <v>19.1097</v>
      </c>
      <c r="R328" s="24">
        <v>39.421500000000002</v>
      </c>
      <c r="S328" s="24">
        <v>76.333100000000002</v>
      </c>
      <c r="T328" s="24">
        <v>152.69059999999999</v>
      </c>
      <c r="U328" s="24">
        <v>305.24919999999997</v>
      </c>
      <c r="V328" s="24">
        <v>647.01310000000001</v>
      </c>
    </row>
    <row r="329" spans="6:22" x14ac:dyDescent="0.2">
      <c r="F329" s="24">
        <v>9.4999999999999998E-3</v>
      </c>
      <c r="G329" s="24">
        <v>1.9400000000000001E-2</v>
      </c>
      <c r="H329" s="24">
        <v>3.8699999999999998E-2</v>
      </c>
      <c r="I329" s="24">
        <v>7.7600000000000002E-2</v>
      </c>
      <c r="J329" s="24">
        <v>0.15459999999999999</v>
      </c>
      <c r="K329" s="24">
        <v>0.3</v>
      </c>
      <c r="L329" s="24">
        <v>0.60060000000000002</v>
      </c>
      <c r="M329" s="24">
        <v>1.2175</v>
      </c>
      <c r="N329" s="24">
        <v>2.5129999999999999</v>
      </c>
      <c r="O329" s="24">
        <v>5.1574</v>
      </c>
      <c r="P329" s="24">
        <v>9.5629000000000008</v>
      </c>
      <c r="Q329" s="24">
        <v>19.108499999999999</v>
      </c>
      <c r="R329" s="24">
        <v>40.020400000000002</v>
      </c>
      <c r="S329" s="24">
        <v>76.438699999999997</v>
      </c>
      <c r="T329" s="24">
        <v>152.79</v>
      </c>
      <c r="U329" s="24">
        <v>305.43810000000002</v>
      </c>
      <c r="V329" s="24">
        <v>700.53740000000005</v>
      </c>
    </row>
    <row r="330" spans="6:22" x14ac:dyDescent="0.2">
      <c r="F330" s="24">
        <v>9.4999999999999998E-3</v>
      </c>
      <c r="G330" s="24">
        <v>1.9599999999999999E-2</v>
      </c>
      <c r="H330" s="24">
        <v>3.8699999999999998E-2</v>
      </c>
      <c r="I330" s="24">
        <v>7.7600000000000002E-2</v>
      </c>
      <c r="J330" s="24">
        <v>0.14699999999999999</v>
      </c>
      <c r="K330" s="24">
        <v>0.29980000000000001</v>
      </c>
      <c r="L330" s="24">
        <v>0.60150000000000003</v>
      </c>
      <c r="M330" s="24">
        <v>1.2169000000000001</v>
      </c>
      <c r="N330" s="24">
        <v>2.5095000000000001</v>
      </c>
      <c r="O330" s="24">
        <v>4.992</v>
      </c>
      <c r="P330" s="24">
        <v>9.6404999999999994</v>
      </c>
      <c r="Q330" s="24">
        <v>19.043099999999999</v>
      </c>
      <c r="R330" s="24">
        <v>41.97</v>
      </c>
      <c r="S330" s="24">
        <v>76.165700000000001</v>
      </c>
      <c r="T330" s="24">
        <v>152.2122</v>
      </c>
      <c r="U330" s="24">
        <v>305.85149999999999</v>
      </c>
      <c r="V330" s="24">
        <v>631.62210000000005</v>
      </c>
    </row>
    <row r="331" spans="6:22" x14ac:dyDescent="0.2">
      <c r="F331" s="24">
        <v>9.5999999999999992E-3</v>
      </c>
      <c r="G331" s="24">
        <v>1.9599999999999999E-2</v>
      </c>
      <c r="H331" s="24">
        <v>3.8800000000000001E-2</v>
      </c>
      <c r="I331" s="24">
        <v>7.7499999999999999E-2</v>
      </c>
      <c r="J331" s="24">
        <v>0.14480000000000001</v>
      </c>
      <c r="K331" s="24">
        <v>0.30020000000000002</v>
      </c>
      <c r="L331" s="24">
        <v>0.60119999999999996</v>
      </c>
      <c r="M331" s="24">
        <v>1.2172000000000001</v>
      </c>
      <c r="N331" s="24">
        <v>2.4982000000000002</v>
      </c>
      <c r="O331" s="24">
        <v>5.0058999999999996</v>
      </c>
      <c r="P331" s="24">
        <v>9.5532000000000004</v>
      </c>
      <c r="Q331" s="24">
        <v>19.125599999999999</v>
      </c>
      <c r="R331" s="24">
        <v>41.199199999999998</v>
      </c>
      <c r="S331" s="24">
        <v>76.500900000000001</v>
      </c>
      <c r="T331" s="24">
        <v>152.67750000000001</v>
      </c>
      <c r="U331" s="24">
        <v>305.19569999999999</v>
      </c>
      <c r="V331" s="24">
        <v>663.2038</v>
      </c>
    </row>
    <row r="332" spans="6:22" x14ac:dyDescent="0.2">
      <c r="F332" s="24">
        <v>9.4999999999999998E-3</v>
      </c>
      <c r="G332" s="24">
        <v>1.95E-2</v>
      </c>
      <c r="H332" s="24">
        <v>3.9199999999999999E-2</v>
      </c>
      <c r="I332" s="24">
        <v>7.7700000000000005E-2</v>
      </c>
      <c r="J332" s="24">
        <v>0.1447</v>
      </c>
      <c r="K332" s="24">
        <v>0.3</v>
      </c>
      <c r="L332" s="24">
        <v>0.60450000000000004</v>
      </c>
      <c r="M332" s="24">
        <v>1.2157</v>
      </c>
      <c r="N332" s="24">
        <v>2.5057</v>
      </c>
      <c r="O332" s="24">
        <v>4.9592000000000001</v>
      </c>
      <c r="P332" s="24">
        <v>9.5635999999999992</v>
      </c>
      <c r="Q332" s="24">
        <v>19.0212</v>
      </c>
      <c r="R332" s="24">
        <v>40.343200000000003</v>
      </c>
      <c r="S332" s="24">
        <v>76.266000000000005</v>
      </c>
      <c r="T332" s="24">
        <v>156.79329999999999</v>
      </c>
      <c r="U332" s="24">
        <v>305.10140000000001</v>
      </c>
      <c r="V332" s="24">
        <v>614.43859999999995</v>
      </c>
    </row>
    <row r="333" spans="6:22" x14ac:dyDescent="0.2">
      <c r="F333" s="24">
        <v>9.4999999999999998E-3</v>
      </c>
      <c r="G333" s="24">
        <v>1.9599999999999999E-2</v>
      </c>
      <c r="H333" s="24">
        <v>3.9300000000000002E-2</v>
      </c>
      <c r="I333" s="24">
        <v>7.7700000000000005E-2</v>
      </c>
      <c r="J333" s="24">
        <v>0.1449</v>
      </c>
      <c r="K333" s="24">
        <v>0.32800000000000001</v>
      </c>
      <c r="L333" s="24">
        <v>0.60450000000000004</v>
      </c>
      <c r="M333" s="24">
        <v>1.2096</v>
      </c>
      <c r="N333" s="24">
        <v>2.5133000000000001</v>
      </c>
      <c r="O333" s="24">
        <v>4.8617999999999997</v>
      </c>
      <c r="P333" s="24">
        <v>9.5554000000000006</v>
      </c>
      <c r="Q333" s="24">
        <v>19.037400000000002</v>
      </c>
      <c r="R333" s="24">
        <v>40.598199999999999</v>
      </c>
      <c r="S333" s="24">
        <v>76.364199999999997</v>
      </c>
      <c r="T333" s="24">
        <v>153.19329999999999</v>
      </c>
      <c r="U333" s="24">
        <v>305.23559999999998</v>
      </c>
      <c r="V333" s="24">
        <v>645.10699999999997</v>
      </c>
    </row>
    <row r="334" spans="6:22" x14ac:dyDescent="0.2">
      <c r="F334" s="24">
        <v>9.4999999999999998E-3</v>
      </c>
      <c r="G334" s="24">
        <v>1.9599999999999999E-2</v>
      </c>
      <c r="H334" s="24">
        <v>3.8600000000000002E-2</v>
      </c>
      <c r="I334" s="24">
        <v>7.7499999999999999E-2</v>
      </c>
      <c r="J334" s="24">
        <v>0.1447</v>
      </c>
      <c r="K334" s="24">
        <v>0.32290000000000002</v>
      </c>
      <c r="L334" s="24">
        <v>0.61009999999999998</v>
      </c>
      <c r="M334" s="24">
        <v>1.2112000000000001</v>
      </c>
      <c r="N334" s="24">
        <v>2.4983</v>
      </c>
      <c r="O334" s="24">
        <v>4.9806999999999997</v>
      </c>
      <c r="P334" s="24">
        <v>9.5806000000000004</v>
      </c>
      <c r="Q334" s="24">
        <v>19.109500000000001</v>
      </c>
      <c r="R334" s="24">
        <v>39.133499999999998</v>
      </c>
      <c r="S334" s="24">
        <v>76.281599999999997</v>
      </c>
      <c r="T334" s="24">
        <v>153.1403</v>
      </c>
      <c r="U334" s="24">
        <v>308.72899999999998</v>
      </c>
      <c r="V334" s="24">
        <v>640.55449999999996</v>
      </c>
    </row>
    <row r="335" spans="6:22" x14ac:dyDescent="0.2">
      <c r="F335" s="24">
        <v>9.4999999999999998E-3</v>
      </c>
      <c r="G335" s="24">
        <v>1.9599999999999999E-2</v>
      </c>
      <c r="H335" s="24">
        <v>3.8699999999999998E-2</v>
      </c>
      <c r="I335" s="24">
        <v>7.7299999999999994E-2</v>
      </c>
      <c r="J335" s="24">
        <v>0.1449</v>
      </c>
      <c r="K335" s="24">
        <v>0.32769999999999999</v>
      </c>
      <c r="L335" s="24">
        <v>0.60160000000000002</v>
      </c>
      <c r="M335" s="24">
        <v>1.2199</v>
      </c>
      <c r="N335" s="24">
        <v>2.4941</v>
      </c>
      <c r="O335" s="24">
        <v>4.9939</v>
      </c>
      <c r="P335" s="24">
        <v>9.5755999999999997</v>
      </c>
      <c r="Q335" s="24">
        <v>19.020499999999998</v>
      </c>
      <c r="R335" s="24">
        <v>39.240099999999998</v>
      </c>
      <c r="S335" s="24">
        <v>76.140600000000006</v>
      </c>
      <c r="T335" s="24">
        <v>152.92619999999999</v>
      </c>
      <c r="U335" s="24">
        <v>305.1662</v>
      </c>
      <c r="V335" s="24">
        <v>618.93330000000003</v>
      </c>
    </row>
    <row r="336" spans="6:22" x14ac:dyDescent="0.2">
      <c r="F336" s="24">
        <v>9.4999999999999998E-3</v>
      </c>
      <c r="G336" s="24">
        <v>1.9400000000000001E-2</v>
      </c>
      <c r="H336" s="24">
        <v>3.8699999999999998E-2</v>
      </c>
      <c r="I336" s="24">
        <v>7.7399999999999997E-2</v>
      </c>
      <c r="J336" s="24">
        <v>0.14510000000000001</v>
      </c>
      <c r="K336" s="24">
        <v>0.33760000000000001</v>
      </c>
      <c r="L336" s="24">
        <v>0.61799999999999999</v>
      </c>
      <c r="M336" s="24">
        <v>1.2149000000000001</v>
      </c>
      <c r="N336" s="24">
        <v>2.4969000000000001</v>
      </c>
      <c r="O336" s="24">
        <v>4.9882</v>
      </c>
      <c r="P336" s="24">
        <v>9.5906000000000002</v>
      </c>
      <c r="Q336" s="24">
        <v>19.034500000000001</v>
      </c>
      <c r="R336" s="24">
        <v>40.005800000000001</v>
      </c>
      <c r="S336" s="24">
        <v>76.304900000000004</v>
      </c>
      <c r="T336" s="24">
        <v>156.20500000000001</v>
      </c>
      <c r="U336" s="24">
        <v>304.89879999999999</v>
      </c>
      <c r="V336" s="24">
        <v>624.54520000000002</v>
      </c>
    </row>
    <row r="337" spans="6:22" x14ac:dyDescent="0.2">
      <c r="F337" s="24">
        <v>9.4999999999999998E-3</v>
      </c>
      <c r="G337" s="24">
        <v>1.9300000000000001E-2</v>
      </c>
      <c r="H337" s="24">
        <v>3.85E-2</v>
      </c>
      <c r="I337" s="24">
        <v>7.7499999999999999E-2</v>
      </c>
      <c r="J337" s="24">
        <v>0.1502</v>
      </c>
      <c r="K337" s="24">
        <v>0.32529999999999998</v>
      </c>
      <c r="L337" s="24">
        <v>0.6038</v>
      </c>
      <c r="M337" s="24">
        <v>1.2157</v>
      </c>
      <c r="N337" s="24">
        <v>2.4973999999999998</v>
      </c>
      <c r="O337" s="24">
        <v>4.9996</v>
      </c>
      <c r="P337" s="24">
        <v>9.5764999999999993</v>
      </c>
      <c r="Q337" s="24">
        <v>19.007100000000001</v>
      </c>
      <c r="R337" s="24">
        <v>39.139800000000001</v>
      </c>
      <c r="S337" s="24">
        <v>76.156999999999996</v>
      </c>
      <c r="T337" s="24">
        <v>152.1249</v>
      </c>
      <c r="U337" s="24">
        <v>305.07249999999999</v>
      </c>
      <c r="V337" s="24">
        <v>654.13549999999998</v>
      </c>
    </row>
    <row r="338" spans="6:22" x14ac:dyDescent="0.2">
      <c r="F338" s="24">
        <v>9.4999999999999998E-3</v>
      </c>
      <c r="G338" s="24">
        <v>1.9400000000000001E-2</v>
      </c>
      <c r="H338" s="24">
        <v>3.8600000000000002E-2</v>
      </c>
      <c r="I338" s="24">
        <v>7.7499999999999999E-2</v>
      </c>
      <c r="J338" s="24">
        <v>0.1452</v>
      </c>
      <c r="K338" s="24">
        <v>0.31680000000000003</v>
      </c>
      <c r="L338" s="24">
        <v>0.60160000000000002</v>
      </c>
      <c r="M338" s="24">
        <v>1.2163999999999999</v>
      </c>
      <c r="N338" s="24">
        <v>2.5013999999999998</v>
      </c>
      <c r="O338" s="24">
        <v>5.0547000000000004</v>
      </c>
      <c r="P338" s="24">
        <v>9.5442</v>
      </c>
      <c r="Q338" s="24">
        <v>19.049199999999999</v>
      </c>
      <c r="R338" s="24">
        <v>39.182200000000002</v>
      </c>
      <c r="S338" s="24">
        <v>76.227699999999999</v>
      </c>
      <c r="T338" s="24">
        <v>152.27449999999999</v>
      </c>
      <c r="U338" s="24">
        <v>305.21820000000002</v>
      </c>
      <c r="V338" s="24">
        <v>651.16610000000003</v>
      </c>
    </row>
    <row r="339" spans="6:22" x14ac:dyDescent="0.2">
      <c r="F339" s="24">
        <v>9.4999999999999998E-3</v>
      </c>
      <c r="G339" s="24">
        <v>1.9400000000000001E-2</v>
      </c>
      <c r="H339" s="24">
        <v>3.8600000000000002E-2</v>
      </c>
      <c r="I339" s="24">
        <v>7.7399999999999997E-2</v>
      </c>
      <c r="J339" s="24">
        <v>0.1474</v>
      </c>
      <c r="K339" s="24">
        <v>0.3206</v>
      </c>
      <c r="L339" s="24">
        <v>0.61140000000000005</v>
      </c>
      <c r="M339" s="24">
        <v>1.2158</v>
      </c>
      <c r="N339" s="24">
        <v>2.4990000000000001</v>
      </c>
      <c r="O339" s="24">
        <v>5.1124999999999998</v>
      </c>
      <c r="P339" s="24">
        <v>9.5914999999999999</v>
      </c>
      <c r="Q339" s="24">
        <v>19.1614</v>
      </c>
      <c r="R339" s="24">
        <v>38.907499999999999</v>
      </c>
      <c r="S339" s="24">
        <v>76.3185</v>
      </c>
      <c r="T339" s="24">
        <v>152.06219999999999</v>
      </c>
      <c r="U339" s="24">
        <v>305.06450000000001</v>
      </c>
      <c r="V339" s="24">
        <v>668.17039999999997</v>
      </c>
    </row>
    <row r="340" spans="6:22" x14ac:dyDescent="0.2">
      <c r="F340" s="24">
        <v>9.4000000000000004E-3</v>
      </c>
      <c r="G340" s="24">
        <v>1.9599999999999999E-2</v>
      </c>
      <c r="H340" s="24">
        <v>3.85E-2</v>
      </c>
      <c r="I340" s="24">
        <v>7.7399999999999997E-2</v>
      </c>
      <c r="J340" s="24">
        <v>0.14940000000000001</v>
      </c>
      <c r="K340" s="24">
        <v>0.31480000000000002</v>
      </c>
      <c r="L340" s="24">
        <v>0.60270000000000001</v>
      </c>
      <c r="M340" s="24">
        <v>1.2246999999999999</v>
      </c>
      <c r="N340" s="24">
        <v>2.4977</v>
      </c>
      <c r="O340" s="24">
        <v>4.9962</v>
      </c>
      <c r="P340" s="24">
        <v>9.5541999999999998</v>
      </c>
      <c r="Q340" s="24">
        <v>19.1037</v>
      </c>
      <c r="R340" s="24">
        <v>38.874200000000002</v>
      </c>
      <c r="S340" s="24">
        <v>76.383200000000002</v>
      </c>
      <c r="T340" s="24">
        <v>152.14169999999999</v>
      </c>
      <c r="U340" s="24">
        <v>304.82319999999999</v>
      </c>
      <c r="V340" s="24">
        <v>615.10879999999997</v>
      </c>
    </row>
    <row r="341" spans="6:22" x14ac:dyDescent="0.2">
      <c r="F341" s="24">
        <v>9.4999999999999998E-3</v>
      </c>
      <c r="G341" s="24">
        <v>1.9400000000000001E-2</v>
      </c>
      <c r="H341" s="24">
        <v>3.8699999999999998E-2</v>
      </c>
      <c r="I341" s="24">
        <v>7.7499999999999999E-2</v>
      </c>
      <c r="J341" s="24">
        <v>0.1449</v>
      </c>
      <c r="K341" s="24">
        <v>0.31730000000000003</v>
      </c>
      <c r="L341" s="24">
        <v>0.60229999999999995</v>
      </c>
      <c r="M341" s="24">
        <v>1.2821</v>
      </c>
      <c r="N341" s="24">
        <v>2.4965999999999999</v>
      </c>
      <c r="O341" s="24">
        <v>4.9908999999999999</v>
      </c>
      <c r="P341" s="24">
        <v>9.5785</v>
      </c>
      <c r="Q341" s="24">
        <v>19.0489</v>
      </c>
      <c r="R341" s="24">
        <v>38.950000000000003</v>
      </c>
      <c r="S341" s="24">
        <v>76.360399999999998</v>
      </c>
      <c r="T341" s="24">
        <v>152.67080000000001</v>
      </c>
      <c r="U341" s="24">
        <v>305.14319999999998</v>
      </c>
      <c r="V341" s="24">
        <v>648.29729999999995</v>
      </c>
    </row>
    <row r="342" spans="6:22" x14ac:dyDescent="0.2">
      <c r="F342" s="24">
        <v>9.7999999999999997E-3</v>
      </c>
      <c r="G342" s="24">
        <v>1.95E-2</v>
      </c>
      <c r="H342" s="24">
        <v>3.85E-2</v>
      </c>
      <c r="I342" s="24">
        <v>7.7399999999999997E-2</v>
      </c>
      <c r="J342" s="24">
        <v>0.14990000000000001</v>
      </c>
      <c r="K342" s="24">
        <v>0.315</v>
      </c>
      <c r="L342" s="24">
        <v>0.60209999999999997</v>
      </c>
      <c r="M342" s="24">
        <v>1.2266999999999999</v>
      </c>
      <c r="N342" s="24">
        <v>2.4977999999999998</v>
      </c>
      <c r="O342" s="24">
        <v>5.0644999999999998</v>
      </c>
      <c r="P342" s="24">
        <v>9.5562000000000005</v>
      </c>
      <c r="Q342" s="24">
        <v>19.105899999999998</v>
      </c>
      <c r="R342" s="24">
        <v>38.851399999999998</v>
      </c>
      <c r="S342" s="24">
        <v>76.193899999999999</v>
      </c>
      <c r="T342" s="24">
        <v>152.6541</v>
      </c>
      <c r="U342" s="24">
        <v>305.45299999999997</v>
      </c>
      <c r="V342" s="24">
        <v>657.49959999999999</v>
      </c>
    </row>
    <row r="343" spans="6:22" x14ac:dyDescent="0.2">
      <c r="F343" s="24">
        <v>9.4999999999999998E-3</v>
      </c>
      <c r="G343" s="24">
        <v>1.95E-2</v>
      </c>
      <c r="H343" s="24">
        <v>3.85E-2</v>
      </c>
      <c r="I343" s="24">
        <v>7.7200000000000005E-2</v>
      </c>
      <c r="J343" s="24">
        <v>0.14480000000000001</v>
      </c>
      <c r="K343" s="24">
        <v>0.31369999999999998</v>
      </c>
      <c r="L343" s="24">
        <v>0.6048</v>
      </c>
      <c r="M343" s="24">
        <v>1.2119</v>
      </c>
      <c r="N343" s="24">
        <v>2.4980000000000002</v>
      </c>
      <c r="O343" s="24">
        <v>4.9949000000000003</v>
      </c>
      <c r="P343" s="24">
        <v>9.5901999999999994</v>
      </c>
      <c r="Q343" s="24">
        <v>19.179500000000001</v>
      </c>
      <c r="R343" s="24">
        <v>38.806100000000001</v>
      </c>
      <c r="S343" s="24">
        <v>76.3643</v>
      </c>
      <c r="T343" s="24">
        <v>152.8527</v>
      </c>
      <c r="U343" s="24">
        <v>304.89640000000003</v>
      </c>
      <c r="V343" s="24">
        <v>639.19399999999996</v>
      </c>
    </row>
    <row r="344" spans="6:22" x14ac:dyDescent="0.2">
      <c r="F344" s="24">
        <v>9.4999999999999998E-3</v>
      </c>
      <c r="G344" s="24">
        <v>1.9400000000000001E-2</v>
      </c>
      <c r="H344" s="24">
        <v>3.8600000000000002E-2</v>
      </c>
      <c r="I344" s="24">
        <v>7.7499999999999999E-2</v>
      </c>
      <c r="J344" s="24">
        <v>0.155</v>
      </c>
      <c r="K344" s="24">
        <v>0.315</v>
      </c>
      <c r="L344" s="24">
        <v>0.60370000000000001</v>
      </c>
      <c r="M344" s="24">
        <v>1.2163999999999999</v>
      </c>
      <c r="N344" s="24">
        <v>2.4964</v>
      </c>
      <c r="O344" s="24">
        <v>5.0023999999999997</v>
      </c>
      <c r="P344" s="24">
        <v>9.5274000000000001</v>
      </c>
      <c r="Q344" s="24">
        <v>19.1343</v>
      </c>
      <c r="R344" s="24">
        <v>38.741900000000001</v>
      </c>
      <c r="S344" s="24">
        <v>76.519599999999997</v>
      </c>
      <c r="T344" s="24">
        <v>163.4325</v>
      </c>
      <c r="U344" s="24">
        <v>305.15640000000002</v>
      </c>
      <c r="V344" s="24">
        <v>610.37850000000003</v>
      </c>
    </row>
    <row r="345" spans="6:22" x14ac:dyDescent="0.2">
      <c r="F345" s="24">
        <v>9.4999999999999998E-3</v>
      </c>
      <c r="G345" s="24">
        <v>1.95E-2</v>
      </c>
      <c r="H345" s="24">
        <v>3.8600000000000002E-2</v>
      </c>
      <c r="I345" s="24">
        <v>7.7499999999999999E-2</v>
      </c>
      <c r="J345" s="24">
        <v>0.1449</v>
      </c>
      <c r="K345" s="24">
        <v>0.31469999999999998</v>
      </c>
      <c r="L345" s="24">
        <v>0.60050000000000003</v>
      </c>
      <c r="M345" s="24">
        <v>1.2164999999999999</v>
      </c>
      <c r="N345" s="24">
        <v>2.4954999999999998</v>
      </c>
      <c r="O345" s="24">
        <v>5.1641000000000004</v>
      </c>
      <c r="P345" s="24">
        <v>9.5325000000000006</v>
      </c>
      <c r="Q345" s="24">
        <v>19.120200000000001</v>
      </c>
      <c r="R345" s="24">
        <v>38.9298</v>
      </c>
      <c r="S345" s="24">
        <v>76.473600000000005</v>
      </c>
      <c r="T345" s="24">
        <v>159.4203</v>
      </c>
      <c r="U345" s="24">
        <v>305.66930000000002</v>
      </c>
      <c r="V345" s="24">
        <v>613.81880000000001</v>
      </c>
    </row>
    <row r="346" spans="6:22" x14ac:dyDescent="0.2">
      <c r="F346" s="24">
        <v>9.4999999999999998E-3</v>
      </c>
      <c r="G346" s="24">
        <v>1.9400000000000001E-2</v>
      </c>
      <c r="H346" s="24">
        <v>3.8600000000000002E-2</v>
      </c>
      <c r="I346" s="24">
        <v>7.7499999999999999E-2</v>
      </c>
      <c r="J346" s="24">
        <v>0.14499999999999999</v>
      </c>
      <c r="K346" s="24">
        <v>0.31659999999999999</v>
      </c>
      <c r="L346" s="24">
        <v>0.60170000000000001</v>
      </c>
      <c r="M346" s="24">
        <v>1.2162999999999999</v>
      </c>
      <c r="N346" s="24">
        <v>2.4965000000000002</v>
      </c>
      <c r="O346" s="24">
        <v>4.9928999999999997</v>
      </c>
      <c r="P346" s="24">
        <v>9.5715000000000003</v>
      </c>
      <c r="Q346" s="24">
        <v>19.1205</v>
      </c>
      <c r="R346" s="24">
        <v>38.778300000000002</v>
      </c>
      <c r="S346" s="24">
        <v>76.340500000000006</v>
      </c>
      <c r="T346" s="24">
        <v>155.0745</v>
      </c>
      <c r="U346" s="24">
        <v>305.0908</v>
      </c>
      <c r="V346" s="24">
        <v>620.23979999999995</v>
      </c>
    </row>
    <row r="347" spans="6:22" x14ac:dyDescent="0.2">
      <c r="F347" s="24">
        <v>9.4000000000000004E-3</v>
      </c>
      <c r="G347" s="24">
        <v>1.95E-2</v>
      </c>
      <c r="H347" s="24">
        <v>3.8699999999999998E-2</v>
      </c>
      <c r="I347" s="24">
        <v>7.7299999999999994E-2</v>
      </c>
      <c r="J347" s="24">
        <v>0.14430000000000001</v>
      </c>
      <c r="K347" s="24">
        <v>0.31469999999999998</v>
      </c>
      <c r="L347" s="24">
        <v>0.60070000000000001</v>
      </c>
      <c r="M347" s="24">
        <v>1.2152000000000001</v>
      </c>
      <c r="N347" s="24">
        <v>2.4647999999999999</v>
      </c>
      <c r="O347" s="24">
        <v>4.9976000000000003</v>
      </c>
      <c r="P347" s="24">
        <v>9.5967000000000002</v>
      </c>
      <c r="Q347" s="24">
        <v>19.1067</v>
      </c>
      <c r="R347" s="24">
        <v>38.720500000000001</v>
      </c>
      <c r="S347" s="24">
        <v>76.269599999999997</v>
      </c>
      <c r="T347" s="24">
        <v>152.2139</v>
      </c>
      <c r="U347" s="24">
        <v>304.99529999999999</v>
      </c>
      <c r="V347" s="24">
        <v>634.67499999999995</v>
      </c>
    </row>
    <row r="348" spans="6:22" x14ac:dyDescent="0.2">
      <c r="F348" s="24">
        <v>9.5999999999999992E-3</v>
      </c>
      <c r="G348" s="24">
        <v>1.95E-2</v>
      </c>
      <c r="H348" s="24">
        <v>3.8800000000000001E-2</v>
      </c>
      <c r="I348" s="24">
        <v>7.7499999999999999E-2</v>
      </c>
      <c r="J348" s="24">
        <v>0.1472</v>
      </c>
      <c r="K348" s="24">
        <v>0.31940000000000002</v>
      </c>
      <c r="L348" s="24">
        <v>0.60189999999999999</v>
      </c>
      <c r="M348" s="24">
        <v>1.2189000000000001</v>
      </c>
      <c r="N348" s="24">
        <v>2.4117000000000002</v>
      </c>
      <c r="O348" s="24">
        <v>4.9932999999999996</v>
      </c>
      <c r="P348" s="24">
        <v>9.6112000000000002</v>
      </c>
      <c r="Q348" s="24">
        <v>19.218800000000002</v>
      </c>
      <c r="R348" s="24">
        <v>40.572899999999997</v>
      </c>
      <c r="S348" s="24">
        <v>76.229500000000002</v>
      </c>
      <c r="T348" s="24">
        <v>154.767</v>
      </c>
      <c r="U348" s="24">
        <v>304.93459999999999</v>
      </c>
      <c r="V348" s="24">
        <v>620.53989999999999</v>
      </c>
    </row>
    <row r="349" spans="6:22" x14ac:dyDescent="0.2">
      <c r="F349" s="24">
        <v>9.4999999999999998E-3</v>
      </c>
      <c r="G349" s="24">
        <v>1.95E-2</v>
      </c>
      <c r="H349" s="24">
        <v>3.8699999999999998E-2</v>
      </c>
      <c r="I349" s="24">
        <v>7.7600000000000002E-2</v>
      </c>
      <c r="J349" s="24">
        <v>0.14749999999999999</v>
      </c>
      <c r="K349" s="24">
        <v>0.315</v>
      </c>
      <c r="L349" s="24">
        <v>0.60299999999999998</v>
      </c>
      <c r="M349" s="24">
        <v>1.2161</v>
      </c>
      <c r="N349" s="24">
        <v>2.4186000000000001</v>
      </c>
      <c r="O349" s="24">
        <v>5.0037000000000003</v>
      </c>
      <c r="P349" s="24">
        <v>9.5940999999999992</v>
      </c>
      <c r="Q349" s="24">
        <v>19.1432</v>
      </c>
      <c r="R349" s="24">
        <v>40.035800000000002</v>
      </c>
      <c r="S349" s="24">
        <v>76.155900000000003</v>
      </c>
      <c r="T349" s="24">
        <v>152.98949999999999</v>
      </c>
      <c r="U349" s="24">
        <v>305.26729999999998</v>
      </c>
      <c r="V349" s="24">
        <v>617.84929999999997</v>
      </c>
    </row>
    <row r="350" spans="6:22" x14ac:dyDescent="0.2">
      <c r="F350" s="24">
        <v>9.4999999999999998E-3</v>
      </c>
      <c r="G350" s="24">
        <v>1.95E-2</v>
      </c>
      <c r="H350" s="24">
        <v>3.8899999999999997E-2</v>
      </c>
      <c r="I350" s="24">
        <v>7.7600000000000002E-2</v>
      </c>
      <c r="J350" s="24">
        <v>0.14499999999999999</v>
      </c>
      <c r="K350" s="24">
        <v>0.31319999999999998</v>
      </c>
      <c r="L350" s="24">
        <v>0.60540000000000005</v>
      </c>
      <c r="M350" s="24">
        <v>1.2235</v>
      </c>
      <c r="N350" s="24">
        <v>2.4279000000000002</v>
      </c>
      <c r="O350" s="24">
        <v>4.9966999999999997</v>
      </c>
      <c r="P350" s="24">
        <v>9.6023999999999994</v>
      </c>
      <c r="Q350" s="24">
        <v>19.314</v>
      </c>
      <c r="R350" s="24">
        <v>42.340499999999999</v>
      </c>
      <c r="S350" s="24">
        <v>76.610600000000005</v>
      </c>
      <c r="T350" s="24">
        <v>152.9128</v>
      </c>
      <c r="U350" s="24">
        <v>305.06099999999998</v>
      </c>
      <c r="V350" s="24">
        <v>616.17970000000003</v>
      </c>
    </row>
    <row r="351" spans="6:22" x14ac:dyDescent="0.2">
      <c r="F351" s="24">
        <v>9.4000000000000004E-3</v>
      </c>
      <c r="G351" s="24">
        <v>1.9199999999999998E-2</v>
      </c>
      <c r="H351" s="24">
        <v>3.8600000000000002E-2</v>
      </c>
      <c r="I351" s="24">
        <v>7.7499999999999999E-2</v>
      </c>
      <c r="J351" s="24">
        <v>0.14499999999999999</v>
      </c>
      <c r="K351" s="24">
        <v>0.3125</v>
      </c>
      <c r="L351" s="24">
        <v>0.60270000000000001</v>
      </c>
      <c r="M351" s="24">
        <v>1.2099</v>
      </c>
      <c r="N351" s="24">
        <v>2.4066000000000001</v>
      </c>
      <c r="O351" s="24">
        <v>5.0327000000000002</v>
      </c>
      <c r="P351" s="24">
        <v>9.5564999999999998</v>
      </c>
      <c r="Q351" s="24">
        <v>19.2242</v>
      </c>
      <c r="R351" s="24">
        <v>40.721200000000003</v>
      </c>
      <c r="S351" s="24">
        <v>76.349199999999996</v>
      </c>
      <c r="T351" s="24">
        <v>152.71270000000001</v>
      </c>
      <c r="U351" s="24">
        <v>304.87520000000001</v>
      </c>
      <c r="V351" s="24">
        <v>654.45259999999996</v>
      </c>
    </row>
    <row r="352" spans="6:22" x14ac:dyDescent="0.2">
      <c r="F352" s="24">
        <v>9.4999999999999998E-3</v>
      </c>
      <c r="G352" s="24">
        <v>1.95E-2</v>
      </c>
      <c r="H352" s="24">
        <v>3.8699999999999998E-2</v>
      </c>
      <c r="I352" s="24">
        <v>7.7499999999999999E-2</v>
      </c>
      <c r="J352" s="24">
        <v>0.14460000000000001</v>
      </c>
      <c r="K352" s="24">
        <v>0.31109999999999999</v>
      </c>
      <c r="L352" s="24">
        <v>0.6018</v>
      </c>
      <c r="M352" s="24">
        <v>1.2149000000000001</v>
      </c>
      <c r="N352" s="24">
        <v>2.4167000000000001</v>
      </c>
      <c r="O352" s="24">
        <v>5.1371000000000002</v>
      </c>
      <c r="P352" s="24">
        <v>9.5510000000000002</v>
      </c>
      <c r="Q352" s="24">
        <v>19.131399999999999</v>
      </c>
      <c r="R352" s="24">
        <v>39.240200000000002</v>
      </c>
      <c r="S352" s="24">
        <v>76.301199999999994</v>
      </c>
      <c r="T352" s="24">
        <v>152.99520000000001</v>
      </c>
      <c r="U352" s="24">
        <v>305.10759999999999</v>
      </c>
      <c r="V352" s="24">
        <v>706.28409999999997</v>
      </c>
    </row>
    <row r="353" spans="6:22" x14ac:dyDescent="0.2">
      <c r="F353" s="24">
        <v>9.4999999999999998E-3</v>
      </c>
      <c r="G353" s="24">
        <v>1.95E-2</v>
      </c>
      <c r="H353" s="24">
        <v>3.8600000000000002E-2</v>
      </c>
      <c r="I353" s="24">
        <v>7.7499999999999999E-2</v>
      </c>
      <c r="J353" s="24">
        <v>0.1447</v>
      </c>
      <c r="K353" s="24">
        <v>0.31469999999999998</v>
      </c>
      <c r="L353" s="24">
        <v>0.60029999999999994</v>
      </c>
      <c r="M353" s="24">
        <v>1.2155</v>
      </c>
      <c r="N353" s="24">
        <v>2.4106999999999998</v>
      </c>
      <c r="O353" s="24">
        <v>4.9898999999999996</v>
      </c>
      <c r="P353" s="24">
        <v>9.6351999999999993</v>
      </c>
      <c r="Q353" s="24">
        <v>19.151700000000002</v>
      </c>
      <c r="R353" s="24">
        <v>38.937100000000001</v>
      </c>
      <c r="S353" s="24">
        <v>76.413899999999998</v>
      </c>
      <c r="T353" s="24">
        <v>164.839</v>
      </c>
      <c r="U353" s="24">
        <v>305.02910000000003</v>
      </c>
      <c r="V353" s="24">
        <v>640.65099999999995</v>
      </c>
    </row>
    <row r="354" spans="6:22" x14ac:dyDescent="0.2">
      <c r="F354" s="24">
        <v>9.4999999999999998E-3</v>
      </c>
      <c r="G354" s="24">
        <v>1.9400000000000001E-2</v>
      </c>
      <c r="H354" s="24">
        <v>3.8600000000000002E-2</v>
      </c>
      <c r="I354" s="24">
        <v>7.7700000000000005E-2</v>
      </c>
      <c r="J354" s="24">
        <v>0.14449999999999999</v>
      </c>
      <c r="K354" s="24">
        <v>0.31950000000000001</v>
      </c>
      <c r="L354" s="24">
        <v>0.61550000000000005</v>
      </c>
      <c r="M354" s="24">
        <v>1.2177</v>
      </c>
      <c r="N354" s="24">
        <v>2.4135</v>
      </c>
      <c r="O354" s="24">
        <v>4.9850000000000003</v>
      </c>
      <c r="P354" s="24">
        <v>9.5942000000000007</v>
      </c>
      <c r="Q354" s="24">
        <v>19.142800000000001</v>
      </c>
      <c r="R354" s="24">
        <v>38.727699999999999</v>
      </c>
      <c r="S354" s="24">
        <v>76.284700000000001</v>
      </c>
      <c r="T354" s="24">
        <v>155.81280000000001</v>
      </c>
      <c r="U354" s="24">
        <v>305.10039999999998</v>
      </c>
      <c r="V354" s="24">
        <v>612.58450000000005</v>
      </c>
    </row>
    <row r="355" spans="6:22" x14ac:dyDescent="0.2">
      <c r="F355" s="24">
        <v>9.4999999999999998E-3</v>
      </c>
      <c r="G355" s="24">
        <v>1.9400000000000001E-2</v>
      </c>
      <c r="H355" s="24">
        <v>3.8699999999999998E-2</v>
      </c>
      <c r="I355" s="24">
        <v>7.7399999999999997E-2</v>
      </c>
      <c r="J355" s="24">
        <v>0.1447</v>
      </c>
      <c r="K355" s="24">
        <v>0.3165</v>
      </c>
      <c r="L355" s="24">
        <v>0.60419999999999996</v>
      </c>
      <c r="M355" s="24">
        <v>1.2171000000000001</v>
      </c>
      <c r="N355" s="24">
        <v>2.4079999999999999</v>
      </c>
      <c r="O355" s="24">
        <v>4.9917999999999996</v>
      </c>
      <c r="P355" s="24">
        <v>9.6010000000000009</v>
      </c>
      <c r="Q355" s="24">
        <v>19.1341</v>
      </c>
      <c r="R355" s="24">
        <v>40.039000000000001</v>
      </c>
      <c r="S355" s="24">
        <v>76.284099999999995</v>
      </c>
      <c r="T355" s="24">
        <v>152.92599999999999</v>
      </c>
      <c r="U355" s="24">
        <v>305.17750000000001</v>
      </c>
      <c r="V355" s="24">
        <v>612.85140000000001</v>
      </c>
    </row>
    <row r="356" spans="6:22" x14ac:dyDescent="0.2">
      <c r="F356" s="24">
        <v>9.4999999999999998E-3</v>
      </c>
      <c r="G356" s="24">
        <v>1.9599999999999999E-2</v>
      </c>
      <c r="H356" s="24">
        <v>3.8800000000000001E-2</v>
      </c>
      <c r="I356" s="24">
        <v>7.7499999999999999E-2</v>
      </c>
      <c r="J356" s="24">
        <v>0.14510000000000001</v>
      </c>
      <c r="K356" s="24">
        <v>0.31430000000000002</v>
      </c>
      <c r="L356" s="24">
        <v>0.60199999999999998</v>
      </c>
      <c r="M356" s="24">
        <v>1.2202</v>
      </c>
      <c r="N356" s="24">
        <v>2.4076</v>
      </c>
      <c r="O356" s="24">
        <v>5.0115999999999996</v>
      </c>
      <c r="P356" s="24">
        <v>9.5016999999999996</v>
      </c>
      <c r="Q356" s="24">
        <v>19.172799999999999</v>
      </c>
      <c r="R356" s="24">
        <v>41.741199999999999</v>
      </c>
      <c r="S356" s="24">
        <v>76.203400000000002</v>
      </c>
      <c r="T356" s="24">
        <v>157.1277</v>
      </c>
      <c r="U356" s="24">
        <v>305.80970000000002</v>
      </c>
      <c r="V356" s="24">
        <v>622.59320000000002</v>
      </c>
    </row>
    <row r="357" spans="6:22" x14ac:dyDescent="0.2">
      <c r="F357" s="24">
        <v>9.4999999999999998E-3</v>
      </c>
      <c r="G357" s="24">
        <v>1.9400000000000001E-2</v>
      </c>
      <c r="H357" s="24">
        <v>3.8699999999999998E-2</v>
      </c>
      <c r="I357" s="24">
        <v>7.7200000000000005E-2</v>
      </c>
      <c r="J357" s="24">
        <v>0.14480000000000001</v>
      </c>
      <c r="K357" s="24">
        <v>0.31119999999999998</v>
      </c>
      <c r="L357" s="24">
        <v>0.61270000000000002</v>
      </c>
      <c r="M357" s="24">
        <v>1.2291000000000001</v>
      </c>
      <c r="N357" s="24">
        <v>2.4249999999999998</v>
      </c>
      <c r="O357" s="24">
        <v>4.9938000000000002</v>
      </c>
      <c r="P357" s="24">
        <v>9.5882000000000005</v>
      </c>
      <c r="Q357" s="24">
        <v>19.1157</v>
      </c>
      <c r="R357" s="24">
        <v>39.947099999999999</v>
      </c>
      <c r="S357" s="24">
        <v>76.189400000000006</v>
      </c>
      <c r="T357" s="24">
        <v>154.3845</v>
      </c>
      <c r="U357" s="24">
        <v>306.04169999999999</v>
      </c>
      <c r="V357" s="24">
        <v>624.9683</v>
      </c>
    </row>
    <row r="358" spans="6:22" x14ac:dyDescent="0.2">
      <c r="F358" s="24">
        <v>9.4999999999999998E-3</v>
      </c>
      <c r="G358" s="24">
        <v>1.95E-2</v>
      </c>
      <c r="H358" s="24">
        <v>3.8699999999999998E-2</v>
      </c>
      <c r="I358" s="24">
        <v>7.7499999999999999E-2</v>
      </c>
      <c r="J358" s="24">
        <v>0.14410000000000001</v>
      </c>
      <c r="K358" s="24">
        <v>0.31119999999999998</v>
      </c>
      <c r="L358" s="24">
        <v>0.60940000000000005</v>
      </c>
      <c r="M358" s="24">
        <v>1.2303999999999999</v>
      </c>
      <c r="N358" s="24">
        <v>2.4228000000000001</v>
      </c>
      <c r="O358" s="24">
        <v>5.2455999999999996</v>
      </c>
      <c r="P358" s="24">
        <v>9.5347000000000008</v>
      </c>
      <c r="Q358" s="24">
        <v>19.103999999999999</v>
      </c>
      <c r="R358" s="24">
        <v>40.091999999999999</v>
      </c>
      <c r="S358" s="24">
        <v>76.332300000000004</v>
      </c>
      <c r="T358" s="24">
        <v>154.9331</v>
      </c>
      <c r="U358" s="24">
        <v>305.20780000000002</v>
      </c>
      <c r="V358" s="24">
        <v>609.03530000000001</v>
      </c>
    </row>
    <row r="359" spans="6:22" x14ac:dyDescent="0.2">
      <c r="F359" s="24">
        <v>9.4999999999999998E-3</v>
      </c>
      <c r="G359" s="24">
        <v>1.9400000000000001E-2</v>
      </c>
      <c r="H359" s="24">
        <v>3.8899999999999997E-2</v>
      </c>
      <c r="I359" s="24">
        <v>7.7499999999999999E-2</v>
      </c>
      <c r="J359" s="24">
        <v>0.1447</v>
      </c>
      <c r="K359" s="24">
        <v>0.31230000000000002</v>
      </c>
      <c r="L359" s="24">
        <v>0.60209999999999997</v>
      </c>
      <c r="M359" s="24">
        <v>1.2081</v>
      </c>
      <c r="N359" s="24">
        <v>2.4064999999999999</v>
      </c>
      <c r="O359" s="24">
        <v>4.9905999999999997</v>
      </c>
      <c r="P359" s="24">
        <v>9.7753999999999994</v>
      </c>
      <c r="Q359" s="24">
        <v>19.0137</v>
      </c>
      <c r="R359" s="24">
        <v>40.1051</v>
      </c>
      <c r="S359" s="24">
        <v>76.251499999999993</v>
      </c>
      <c r="T359" s="24">
        <v>152.99959999999999</v>
      </c>
      <c r="U359" s="24">
        <v>305.43220000000002</v>
      </c>
      <c r="V359" s="24">
        <v>609.09860000000003</v>
      </c>
    </row>
    <row r="360" spans="6:22" x14ac:dyDescent="0.2">
      <c r="F360" s="24">
        <v>9.4999999999999998E-3</v>
      </c>
      <c r="G360" s="24">
        <v>1.9400000000000001E-2</v>
      </c>
      <c r="H360" s="24">
        <v>3.8600000000000002E-2</v>
      </c>
      <c r="I360" s="24">
        <v>7.7600000000000002E-2</v>
      </c>
      <c r="J360" s="24">
        <v>0.14499999999999999</v>
      </c>
      <c r="K360" s="24">
        <v>0.31369999999999998</v>
      </c>
      <c r="L360" s="24">
        <v>0.61599999999999999</v>
      </c>
      <c r="M360" s="24">
        <v>1.2150000000000001</v>
      </c>
      <c r="N360" s="24">
        <v>2.4173</v>
      </c>
      <c r="O360" s="24">
        <v>5.0025000000000004</v>
      </c>
      <c r="P360" s="24">
        <v>9.6210000000000004</v>
      </c>
      <c r="Q360" s="24">
        <v>19.017199999999999</v>
      </c>
      <c r="R360" s="24">
        <v>38.901499999999999</v>
      </c>
      <c r="S360" s="24">
        <v>76.3078</v>
      </c>
      <c r="T360" s="24">
        <v>153.08850000000001</v>
      </c>
      <c r="U360" s="24">
        <v>305.03640000000001</v>
      </c>
      <c r="V360" s="24">
        <v>616.2527</v>
      </c>
    </row>
    <row r="361" spans="6:22" x14ac:dyDescent="0.2">
      <c r="F361" s="24">
        <v>9.4000000000000004E-3</v>
      </c>
      <c r="G361" s="24">
        <v>1.95E-2</v>
      </c>
      <c r="H361" s="24">
        <v>3.8600000000000002E-2</v>
      </c>
      <c r="I361" s="24">
        <v>7.7600000000000002E-2</v>
      </c>
      <c r="J361" s="24">
        <v>0.14749999999999999</v>
      </c>
      <c r="K361" s="24">
        <v>0.31709999999999999</v>
      </c>
      <c r="L361" s="24">
        <v>0.62219999999999998</v>
      </c>
      <c r="M361" s="24">
        <v>1.2183999999999999</v>
      </c>
      <c r="N361" s="24">
        <v>2.4971000000000001</v>
      </c>
      <c r="O361" s="24">
        <v>4.9973000000000001</v>
      </c>
      <c r="P361" s="24">
        <v>9.6207999999999991</v>
      </c>
      <c r="Q361" s="24">
        <v>19.102900000000002</v>
      </c>
      <c r="R361" s="24">
        <v>38.953400000000002</v>
      </c>
      <c r="S361" s="24">
        <v>76.266400000000004</v>
      </c>
      <c r="T361" s="24">
        <v>153.86949999999999</v>
      </c>
      <c r="U361" s="24">
        <v>305.03309999999999</v>
      </c>
      <c r="V361" s="24">
        <v>647.22709999999995</v>
      </c>
    </row>
    <row r="362" spans="6:22" x14ac:dyDescent="0.2">
      <c r="F362" s="24">
        <v>9.4999999999999998E-3</v>
      </c>
      <c r="G362" s="24">
        <v>1.95E-2</v>
      </c>
      <c r="H362" s="24">
        <v>3.8600000000000002E-2</v>
      </c>
      <c r="I362" s="24">
        <v>7.7399999999999997E-2</v>
      </c>
      <c r="J362" s="24">
        <v>0.14499999999999999</v>
      </c>
      <c r="K362" s="24">
        <v>0.31850000000000001</v>
      </c>
      <c r="L362" s="24">
        <v>0.60580000000000001</v>
      </c>
      <c r="M362" s="24">
        <v>1.2166999999999999</v>
      </c>
      <c r="N362" s="24">
        <v>2.4672000000000001</v>
      </c>
      <c r="O362" s="24">
        <v>4.9739000000000004</v>
      </c>
      <c r="P362" s="24">
        <v>9.5632000000000001</v>
      </c>
      <c r="Q362" s="24">
        <v>19.079599999999999</v>
      </c>
      <c r="R362" s="24">
        <v>38.753799999999998</v>
      </c>
      <c r="S362" s="24">
        <v>76.263999999999996</v>
      </c>
      <c r="T362" s="24">
        <v>153.87569999999999</v>
      </c>
      <c r="U362" s="24">
        <v>305.60309999999998</v>
      </c>
      <c r="V362" s="24">
        <v>614.33029999999997</v>
      </c>
    </row>
    <row r="363" spans="6:22" x14ac:dyDescent="0.2">
      <c r="F363" s="24">
        <v>9.4000000000000004E-3</v>
      </c>
      <c r="G363" s="24">
        <v>1.9300000000000001E-2</v>
      </c>
      <c r="H363" s="24">
        <v>3.8800000000000001E-2</v>
      </c>
      <c r="I363" s="24">
        <v>7.7600000000000002E-2</v>
      </c>
      <c r="J363" s="24">
        <v>0.1452</v>
      </c>
      <c r="K363" s="24">
        <v>0.31190000000000001</v>
      </c>
      <c r="L363" s="24">
        <v>0.60240000000000005</v>
      </c>
      <c r="M363" s="24">
        <v>1.2170000000000001</v>
      </c>
      <c r="N363" s="24">
        <v>2.4992999999999999</v>
      </c>
      <c r="O363" s="24">
        <v>4.9583000000000004</v>
      </c>
      <c r="P363" s="24">
        <v>9.7369000000000003</v>
      </c>
      <c r="Q363" s="24">
        <v>19.1129</v>
      </c>
      <c r="R363" s="24">
        <v>38.814</v>
      </c>
      <c r="S363" s="24">
        <v>76.133600000000001</v>
      </c>
      <c r="T363" s="24">
        <v>156.09119999999999</v>
      </c>
      <c r="U363" s="24">
        <v>304.95589999999999</v>
      </c>
      <c r="V363" s="24">
        <v>615.4538</v>
      </c>
    </row>
    <row r="364" spans="6:22" x14ac:dyDescent="0.2">
      <c r="F364" s="24">
        <v>9.4999999999999998E-3</v>
      </c>
      <c r="G364" s="24">
        <v>2.0199999999999999E-2</v>
      </c>
      <c r="H364" s="24">
        <v>3.8699999999999998E-2</v>
      </c>
      <c r="I364" s="24">
        <v>7.7399999999999997E-2</v>
      </c>
      <c r="J364" s="24">
        <v>0.1449</v>
      </c>
      <c r="K364" s="24">
        <v>0.31309999999999999</v>
      </c>
      <c r="L364" s="24">
        <v>0.60299999999999998</v>
      </c>
      <c r="M364" s="24">
        <v>1.2285999999999999</v>
      </c>
      <c r="N364" s="24">
        <v>2.4958999999999998</v>
      </c>
      <c r="O364" s="24">
        <v>4.9962</v>
      </c>
      <c r="P364" s="24">
        <v>9.5504999999999995</v>
      </c>
      <c r="Q364" s="24">
        <v>19.139299999999999</v>
      </c>
      <c r="R364" s="24">
        <v>39.697400000000002</v>
      </c>
      <c r="S364" s="24">
        <v>76.271199999999993</v>
      </c>
      <c r="T364" s="24">
        <v>154.5915</v>
      </c>
      <c r="U364" s="24">
        <v>304.93790000000001</v>
      </c>
      <c r="V364" s="24">
        <v>619.88459999999998</v>
      </c>
    </row>
    <row r="365" spans="6:22" x14ac:dyDescent="0.2">
      <c r="F365" s="24">
        <v>9.4999999999999998E-3</v>
      </c>
      <c r="G365" s="24">
        <v>1.95E-2</v>
      </c>
      <c r="H365" s="24">
        <v>3.8699999999999998E-2</v>
      </c>
      <c r="I365" s="24">
        <v>7.7600000000000002E-2</v>
      </c>
      <c r="J365" s="24">
        <v>0.14749999999999999</v>
      </c>
      <c r="K365" s="24">
        <v>0.31080000000000002</v>
      </c>
      <c r="L365" s="24">
        <v>0.60550000000000004</v>
      </c>
      <c r="M365" s="24">
        <v>1.2242999999999999</v>
      </c>
      <c r="N365" s="24">
        <v>2.4967000000000001</v>
      </c>
      <c r="O365" s="24">
        <v>5.1239999999999997</v>
      </c>
      <c r="P365" s="24">
        <v>9.5922999999999998</v>
      </c>
      <c r="Q365" s="24">
        <v>19.130800000000001</v>
      </c>
      <c r="R365" s="24">
        <v>40.54</v>
      </c>
      <c r="S365" s="24">
        <v>76.3005</v>
      </c>
      <c r="T365" s="24">
        <v>152.24430000000001</v>
      </c>
      <c r="U365" s="24">
        <v>305.40969999999999</v>
      </c>
      <c r="V365" s="24">
        <v>619.63800000000003</v>
      </c>
    </row>
    <row r="366" spans="6:22" x14ac:dyDescent="0.2">
      <c r="F366" s="24">
        <v>9.5999999999999992E-3</v>
      </c>
      <c r="G366" s="24">
        <v>1.9400000000000001E-2</v>
      </c>
      <c r="H366" s="24">
        <v>3.8699999999999998E-2</v>
      </c>
      <c r="I366" s="24">
        <v>7.7100000000000002E-2</v>
      </c>
      <c r="J366" s="24">
        <v>0.1447</v>
      </c>
      <c r="K366" s="24">
        <v>0.311</v>
      </c>
      <c r="L366" s="24">
        <v>0.60340000000000005</v>
      </c>
      <c r="M366" s="24">
        <v>1.2129000000000001</v>
      </c>
      <c r="N366" s="24">
        <v>2.5078999999999998</v>
      </c>
      <c r="O366" s="24">
        <v>4.9941000000000004</v>
      </c>
      <c r="P366" s="24">
        <v>9.5580999999999996</v>
      </c>
      <c r="Q366" s="24">
        <v>19.189499999999999</v>
      </c>
      <c r="R366" s="24">
        <v>40.142600000000002</v>
      </c>
      <c r="S366" s="24">
        <v>76.355699999999999</v>
      </c>
      <c r="T366" s="24">
        <v>153.7491</v>
      </c>
      <c r="U366" s="24">
        <v>304.88010000000003</v>
      </c>
      <c r="V366" s="24">
        <v>617.25959999999998</v>
      </c>
    </row>
    <row r="367" spans="6:22" x14ac:dyDescent="0.2">
      <c r="F367" s="24">
        <v>9.4999999999999998E-3</v>
      </c>
      <c r="G367" s="24">
        <v>1.95E-2</v>
      </c>
      <c r="H367" s="24">
        <v>3.85E-2</v>
      </c>
      <c r="I367" s="24">
        <v>7.7299999999999994E-2</v>
      </c>
      <c r="J367" s="24">
        <v>0.1449</v>
      </c>
      <c r="K367" s="24">
        <v>0.31459999999999999</v>
      </c>
      <c r="L367" s="24">
        <v>0.6008</v>
      </c>
      <c r="M367" s="24">
        <v>1.2146999999999999</v>
      </c>
      <c r="N367" s="24">
        <v>2.4914999999999998</v>
      </c>
      <c r="O367" s="24">
        <v>4.9901999999999997</v>
      </c>
      <c r="P367" s="24">
        <v>9.5649999999999995</v>
      </c>
      <c r="Q367" s="24">
        <v>19.125499999999999</v>
      </c>
      <c r="R367" s="24">
        <v>39.037500000000001</v>
      </c>
      <c r="S367" s="24">
        <v>76.257800000000003</v>
      </c>
      <c r="T367" s="24">
        <v>168.81370000000001</v>
      </c>
      <c r="U367" s="24">
        <v>305.17700000000002</v>
      </c>
      <c r="V367" s="24">
        <v>651.31830000000002</v>
      </c>
    </row>
    <row r="368" spans="6:22" x14ac:dyDescent="0.2">
      <c r="F368" s="24">
        <v>9.4999999999999998E-3</v>
      </c>
      <c r="G368" s="24">
        <v>1.95E-2</v>
      </c>
      <c r="H368" s="24">
        <v>3.8899999999999997E-2</v>
      </c>
      <c r="I368" s="24">
        <v>7.7399999999999997E-2</v>
      </c>
      <c r="J368" s="24">
        <v>0.1447</v>
      </c>
      <c r="K368" s="24">
        <v>0.31740000000000002</v>
      </c>
      <c r="L368" s="24">
        <v>0.60150000000000003</v>
      </c>
      <c r="M368" s="24">
        <v>1.2081999999999999</v>
      </c>
      <c r="N368" s="24">
        <v>2.4964</v>
      </c>
      <c r="O368" s="24">
        <v>5.1783000000000001</v>
      </c>
      <c r="P368" s="24">
        <v>9.6260999999999992</v>
      </c>
      <c r="Q368" s="24">
        <v>19.109000000000002</v>
      </c>
      <c r="R368" s="24">
        <v>39.132399999999997</v>
      </c>
      <c r="S368" s="24">
        <v>76.208799999999997</v>
      </c>
      <c r="T368" s="24">
        <v>154.91759999999999</v>
      </c>
      <c r="U368" s="24">
        <v>305.70659999999998</v>
      </c>
      <c r="V368" s="24">
        <v>617.50540000000001</v>
      </c>
    </row>
    <row r="369" spans="6:22" x14ac:dyDescent="0.2">
      <c r="F369" s="24">
        <v>9.4999999999999998E-3</v>
      </c>
      <c r="G369" s="24">
        <v>1.9400000000000001E-2</v>
      </c>
      <c r="H369" s="24">
        <v>3.8699999999999998E-2</v>
      </c>
      <c r="I369" s="24">
        <v>7.7700000000000005E-2</v>
      </c>
      <c r="J369" s="24">
        <v>0.1492</v>
      </c>
      <c r="K369" s="24">
        <v>0.31309999999999999</v>
      </c>
      <c r="L369" s="24">
        <v>0.60150000000000003</v>
      </c>
      <c r="M369" s="24">
        <v>1.2179</v>
      </c>
      <c r="N369" s="24">
        <v>2.4940000000000002</v>
      </c>
      <c r="O369" s="24">
        <v>4.9907000000000004</v>
      </c>
      <c r="P369" s="24">
        <v>9.5759000000000007</v>
      </c>
      <c r="Q369" s="24">
        <v>19.2699</v>
      </c>
      <c r="R369" s="24">
        <v>39.709699999999998</v>
      </c>
      <c r="S369" s="24">
        <v>76.772900000000007</v>
      </c>
      <c r="T369" s="24">
        <v>152.8492</v>
      </c>
      <c r="U369" s="24">
        <v>305.54809999999998</v>
      </c>
      <c r="V369" s="24">
        <v>609.90660000000003</v>
      </c>
    </row>
    <row r="370" spans="6:22" x14ac:dyDescent="0.2">
      <c r="F370" s="24">
        <v>9.4999999999999998E-3</v>
      </c>
      <c r="G370" s="24">
        <v>1.9599999999999999E-2</v>
      </c>
      <c r="H370" s="24">
        <v>3.8699999999999998E-2</v>
      </c>
      <c r="I370" s="24">
        <v>7.7499999999999999E-2</v>
      </c>
      <c r="J370" s="24">
        <v>0.1449</v>
      </c>
      <c r="K370" s="24">
        <v>0.751</v>
      </c>
      <c r="L370" s="24">
        <v>0.60229999999999995</v>
      </c>
      <c r="M370" s="24">
        <v>1.2295</v>
      </c>
      <c r="N370" s="24">
        <v>2.4980000000000002</v>
      </c>
      <c r="O370" s="24">
        <v>4.9926000000000004</v>
      </c>
      <c r="P370" s="24">
        <v>9.5785</v>
      </c>
      <c r="Q370" s="24">
        <v>19.278199999999998</v>
      </c>
      <c r="R370" s="24">
        <v>38.112699999999997</v>
      </c>
      <c r="S370" s="24">
        <v>76.3155</v>
      </c>
      <c r="T370" s="24">
        <v>152.65180000000001</v>
      </c>
      <c r="U370" s="24">
        <v>305.45269999999999</v>
      </c>
      <c r="V370" s="24">
        <v>625.22050000000002</v>
      </c>
    </row>
    <row r="371" spans="6:22" x14ac:dyDescent="0.2">
      <c r="F371" s="24">
        <v>9.5999999999999992E-3</v>
      </c>
      <c r="G371" s="24">
        <v>1.95E-2</v>
      </c>
      <c r="H371" s="24">
        <v>3.8699999999999998E-2</v>
      </c>
      <c r="I371" s="24">
        <v>7.7399999999999997E-2</v>
      </c>
      <c r="J371" s="24">
        <v>0.1447</v>
      </c>
      <c r="K371" s="24">
        <v>0.31590000000000001</v>
      </c>
      <c r="L371" s="24">
        <v>0.60199999999999998</v>
      </c>
      <c r="M371" s="24">
        <v>1.2089000000000001</v>
      </c>
      <c r="N371" s="24">
        <v>2.4940000000000002</v>
      </c>
      <c r="O371" s="24">
        <v>5.0579999999999998</v>
      </c>
      <c r="P371" s="24">
        <v>9.5862999999999996</v>
      </c>
      <c r="Q371" s="24">
        <v>19.178000000000001</v>
      </c>
      <c r="R371" s="24">
        <v>38.104599999999998</v>
      </c>
      <c r="S371" s="24">
        <v>76.635900000000007</v>
      </c>
      <c r="T371" s="24">
        <v>155.37219999999999</v>
      </c>
      <c r="U371" s="24">
        <v>305.42829999999998</v>
      </c>
      <c r="V371" s="24">
        <v>635.74220000000003</v>
      </c>
    </row>
    <row r="372" spans="6:22" x14ac:dyDescent="0.2">
      <c r="F372" s="24">
        <v>9.4000000000000004E-3</v>
      </c>
      <c r="G372" s="24">
        <v>1.95E-2</v>
      </c>
      <c r="H372" s="24">
        <v>3.85E-2</v>
      </c>
      <c r="I372" s="24">
        <v>7.7700000000000005E-2</v>
      </c>
      <c r="J372" s="24">
        <v>0.14499999999999999</v>
      </c>
      <c r="K372" s="24">
        <v>0.31469999999999998</v>
      </c>
      <c r="L372" s="24">
        <v>0.61890000000000001</v>
      </c>
      <c r="M372" s="24">
        <v>1.2175</v>
      </c>
      <c r="N372" s="24">
        <v>2.4956</v>
      </c>
      <c r="O372" s="24">
        <v>5.0956000000000001</v>
      </c>
      <c r="P372" s="24">
        <v>9.5347000000000008</v>
      </c>
      <c r="Q372" s="24">
        <v>19.186</v>
      </c>
      <c r="R372" s="24">
        <v>38.214500000000001</v>
      </c>
      <c r="S372" s="24">
        <v>76.302700000000002</v>
      </c>
      <c r="T372" s="24">
        <v>152.6506</v>
      </c>
      <c r="U372" s="24">
        <v>305.54599999999999</v>
      </c>
      <c r="V372" s="24">
        <v>628.48009999999999</v>
      </c>
    </row>
    <row r="373" spans="6:22" x14ac:dyDescent="0.2">
      <c r="F373" s="24">
        <v>9.4999999999999998E-3</v>
      </c>
      <c r="G373" s="24">
        <v>1.9599999999999999E-2</v>
      </c>
      <c r="H373" s="24">
        <v>3.8699999999999998E-2</v>
      </c>
      <c r="I373" s="24">
        <v>7.7600000000000002E-2</v>
      </c>
      <c r="J373" s="24">
        <v>0.14460000000000001</v>
      </c>
      <c r="K373" s="24">
        <v>0.3165</v>
      </c>
      <c r="L373" s="24">
        <v>0.60240000000000005</v>
      </c>
      <c r="M373" s="24">
        <v>1.2164999999999999</v>
      </c>
      <c r="N373" s="24">
        <v>2.4954999999999998</v>
      </c>
      <c r="O373" s="24">
        <v>4.9984999999999999</v>
      </c>
      <c r="P373" s="24">
        <v>9.5566999999999993</v>
      </c>
      <c r="Q373" s="24">
        <v>19.342600000000001</v>
      </c>
      <c r="R373" s="24">
        <v>39.338700000000003</v>
      </c>
      <c r="S373" s="24">
        <v>76.263499999999993</v>
      </c>
      <c r="T373" s="24">
        <v>152.69049999999999</v>
      </c>
      <c r="U373" s="24">
        <v>305.20699999999999</v>
      </c>
      <c r="V373" s="24">
        <v>636.10389999999995</v>
      </c>
    </row>
    <row r="374" spans="6:22" x14ac:dyDescent="0.2">
      <c r="F374" s="24">
        <v>9.4999999999999998E-3</v>
      </c>
      <c r="G374" s="24">
        <v>1.9599999999999999E-2</v>
      </c>
      <c r="H374" s="24">
        <v>3.8699999999999998E-2</v>
      </c>
      <c r="I374" s="24">
        <v>7.7499999999999999E-2</v>
      </c>
      <c r="J374" s="24">
        <v>0.14480000000000001</v>
      </c>
      <c r="K374" s="24">
        <v>0.36370000000000002</v>
      </c>
      <c r="L374" s="24">
        <v>0.60199999999999998</v>
      </c>
      <c r="M374" s="24">
        <v>1.2202</v>
      </c>
      <c r="N374" s="24">
        <v>2.4967999999999999</v>
      </c>
      <c r="O374" s="24">
        <v>5.2370999999999999</v>
      </c>
      <c r="P374" s="24">
        <v>9.6135000000000002</v>
      </c>
      <c r="Q374" s="24">
        <v>19.250800000000002</v>
      </c>
      <c r="R374" s="24">
        <v>38.5974</v>
      </c>
      <c r="S374" s="24">
        <v>76.341499999999996</v>
      </c>
      <c r="T374" s="24">
        <v>153.10650000000001</v>
      </c>
      <c r="U374" s="24">
        <v>305.25900000000001</v>
      </c>
      <c r="V374" s="24">
        <v>668.16780000000006</v>
      </c>
    </row>
    <row r="375" spans="6:22" x14ac:dyDescent="0.2">
      <c r="F375" s="24">
        <v>9.4999999999999998E-3</v>
      </c>
      <c r="G375" s="24">
        <v>1.9599999999999999E-2</v>
      </c>
      <c r="H375" s="24">
        <v>3.8699999999999998E-2</v>
      </c>
      <c r="I375" s="24">
        <v>7.7399999999999997E-2</v>
      </c>
      <c r="J375" s="24">
        <v>0.14480000000000001</v>
      </c>
      <c r="K375" s="24">
        <v>0.3427</v>
      </c>
      <c r="L375" s="24">
        <v>0.60209999999999997</v>
      </c>
      <c r="M375" s="24">
        <v>1.2175</v>
      </c>
      <c r="N375" s="24">
        <v>2.4941</v>
      </c>
      <c r="O375" s="24">
        <v>4.9936999999999996</v>
      </c>
      <c r="P375" s="24">
        <v>9.5876000000000001</v>
      </c>
      <c r="Q375" s="24">
        <v>19.234100000000002</v>
      </c>
      <c r="R375" s="24">
        <v>38.378599999999999</v>
      </c>
      <c r="S375" s="24">
        <v>76.253</v>
      </c>
      <c r="T375" s="24">
        <v>153.4066</v>
      </c>
      <c r="U375" s="24">
        <v>305.74610000000001</v>
      </c>
      <c r="V375" s="24">
        <v>617.45770000000005</v>
      </c>
    </row>
    <row r="376" spans="6:22" x14ac:dyDescent="0.2">
      <c r="F376" s="24">
        <v>9.4999999999999998E-3</v>
      </c>
      <c r="G376" s="24">
        <v>1.95E-2</v>
      </c>
      <c r="H376" s="24">
        <v>3.9E-2</v>
      </c>
      <c r="I376" s="24">
        <v>7.7299999999999994E-2</v>
      </c>
      <c r="J376" s="24">
        <v>0.1452</v>
      </c>
      <c r="K376" s="24">
        <v>0.54069999999999996</v>
      </c>
      <c r="L376" s="24">
        <v>0.6079</v>
      </c>
      <c r="M376" s="24">
        <v>1.2116</v>
      </c>
      <c r="N376" s="24">
        <v>2.4935</v>
      </c>
      <c r="O376" s="24">
        <v>4.9958</v>
      </c>
      <c r="P376" s="24">
        <v>9.5578000000000003</v>
      </c>
      <c r="Q376" s="24">
        <v>19.252300000000002</v>
      </c>
      <c r="R376" s="24">
        <v>38.259599999999999</v>
      </c>
      <c r="S376" s="24">
        <v>76.279700000000005</v>
      </c>
      <c r="T376" s="24">
        <v>152.874</v>
      </c>
      <c r="U376" s="24">
        <v>305.12279999999998</v>
      </c>
      <c r="V376" s="24">
        <v>622.77170000000001</v>
      </c>
    </row>
    <row r="377" spans="6:22" x14ac:dyDescent="0.2">
      <c r="F377" s="24">
        <v>9.4999999999999998E-3</v>
      </c>
      <c r="G377" s="24">
        <v>1.95E-2</v>
      </c>
      <c r="H377" s="24">
        <v>3.8699999999999998E-2</v>
      </c>
      <c r="I377" s="24">
        <v>7.7600000000000002E-2</v>
      </c>
      <c r="J377" s="24">
        <v>0.1449</v>
      </c>
      <c r="K377" s="24">
        <v>0.31169999999999998</v>
      </c>
      <c r="L377" s="24">
        <v>0.61129999999999995</v>
      </c>
      <c r="M377" s="24">
        <v>1.2185999999999999</v>
      </c>
      <c r="N377" s="24">
        <v>2.488</v>
      </c>
      <c r="O377" s="24">
        <v>4.9997999999999996</v>
      </c>
      <c r="P377" s="24">
        <v>9.6271000000000004</v>
      </c>
      <c r="Q377" s="24">
        <v>19.176400000000001</v>
      </c>
      <c r="R377" s="24">
        <v>38.077100000000002</v>
      </c>
      <c r="S377" s="24">
        <v>76.110399999999998</v>
      </c>
      <c r="T377" s="24">
        <v>175.738</v>
      </c>
      <c r="U377" s="24">
        <v>305.21789999999999</v>
      </c>
      <c r="V377" s="24">
        <v>627.97040000000004</v>
      </c>
    </row>
    <row r="378" spans="6:22" x14ac:dyDescent="0.2">
      <c r="F378" s="24">
        <v>9.4999999999999998E-3</v>
      </c>
      <c r="G378" s="24">
        <v>1.95E-2</v>
      </c>
      <c r="H378" s="24">
        <v>3.8699999999999998E-2</v>
      </c>
      <c r="I378" s="24">
        <v>7.7399999999999997E-2</v>
      </c>
      <c r="J378" s="24">
        <v>0.14510000000000001</v>
      </c>
      <c r="K378" s="24">
        <v>0.31130000000000002</v>
      </c>
      <c r="L378" s="24">
        <v>0.6018</v>
      </c>
      <c r="M378" s="24">
        <v>1.2163999999999999</v>
      </c>
      <c r="N378" s="24">
        <v>2.4969999999999999</v>
      </c>
      <c r="O378" s="24">
        <v>5.2375999999999996</v>
      </c>
      <c r="P378" s="24">
        <v>9.4268000000000001</v>
      </c>
      <c r="Q378" s="24">
        <v>19.062000000000001</v>
      </c>
      <c r="R378" s="24">
        <v>38.148699999999998</v>
      </c>
      <c r="S378" s="24">
        <v>76.278000000000006</v>
      </c>
      <c r="T378" s="24">
        <v>184.66820000000001</v>
      </c>
      <c r="U378" s="24">
        <v>305.34269999999998</v>
      </c>
      <c r="V378" s="24">
        <v>634.84230000000002</v>
      </c>
    </row>
    <row r="379" spans="6:22" x14ac:dyDescent="0.2">
      <c r="F379" s="24">
        <v>9.4000000000000004E-3</v>
      </c>
      <c r="G379" s="24">
        <v>1.95E-2</v>
      </c>
      <c r="H379" s="24">
        <v>3.8699999999999998E-2</v>
      </c>
      <c r="I379" s="24">
        <v>7.7200000000000005E-2</v>
      </c>
      <c r="J379" s="24">
        <v>0.14480000000000001</v>
      </c>
      <c r="K379" s="24">
        <v>0.31190000000000001</v>
      </c>
      <c r="L379" s="24">
        <v>0.60199999999999998</v>
      </c>
      <c r="M379" s="24">
        <v>1.2244999999999999</v>
      </c>
      <c r="N379" s="24">
        <v>2.5009000000000001</v>
      </c>
      <c r="O379" s="24">
        <v>5.0069999999999997</v>
      </c>
      <c r="P379" s="24">
        <v>9.6173999999999999</v>
      </c>
      <c r="Q379" s="24">
        <v>19.139600000000002</v>
      </c>
      <c r="R379" s="24">
        <v>38.0946</v>
      </c>
      <c r="S379" s="24">
        <v>76.501099999999994</v>
      </c>
      <c r="T379" s="24">
        <v>153.90389999999999</v>
      </c>
      <c r="U379" s="24">
        <v>305.37959999999998</v>
      </c>
      <c r="V379" s="24">
        <v>612.8569</v>
      </c>
    </row>
    <row r="380" spans="6:22" x14ac:dyDescent="0.2">
      <c r="F380" s="24">
        <v>9.4999999999999998E-3</v>
      </c>
      <c r="G380" s="24">
        <v>1.9699999999999999E-2</v>
      </c>
      <c r="H380" s="24">
        <v>3.8600000000000002E-2</v>
      </c>
      <c r="I380" s="24">
        <v>7.7299999999999994E-2</v>
      </c>
      <c r="J380" s="24">
        <v>0.14460000000000001</v>
      </c>
      <c r="K380" s="24">
        <v>0.31219999999999998</v>
      </c>
      <c r="L380" s="24">
        <v>0.60309999999999997</v>
      </c>
      <c r="M380" s="24">
        <v>1.2135</v>
      </c>
      <c r="N380" s="24">
        <v>2.4944999999999999</v>
      </c>
      <c r="O380" s="24">
        <v>5.0147000000000004</v>
      </c>
      <c r="P380" s="24">
        <v>9.5557999999999996</v>
      </c>
      <c r="Q380" s="24">
        <v>19.124600000000001</v>
      </c>
      <c r="R380" s="24">
        <v>38.170499999999997</v>
      </c>
      <c r="S380" s="24">
        <v>76.3172</v>
      </c>
      <c r="T380" s="24">
        <v>155.93020000000001</v>
      </c>
      <c r="U380" s="24">
        <v>305.09750000000003</v>
      </c>
      <c r="V380" s="24">
        <v>610.37940000000003</v>
      </c>
    </row>
    <row r="381" spans="6:22" x14ac:dyDescent="0.2">
      <c r="F381" s="24">
        <v>9.4000000000000004E-3</v>
      </c>
      <c r="G381" s="24">
        <v>1.95E-2</v>
      </c>
      <c r="H381" s="24">
        <v>3.8699999999999998E-2</v>
      </c>
      <c r="I381" s="24">
        <v>7.7600000000000002E-2</v>
      </c>
      <c r="J381" s="24">
        <v>0.1449</v>
      </c>
      <c r="K381" s="24">
        <v>0.31209999999999999</v>
      </c>
      <c r="L381" s="24">
        <v>0.60160000000000002</v>
      </c>
      <c r="M381" s="24">
        <v>1.2230000000000001</v>
      </c>
      <c r="N381" s="24">
        <v>2.4952000000000001</v>
      </c>
      <c r="O381" s="24">
        <v>5.0842000000000001</v>
      </c>
      <c r="P381" s="24">
        <v>9.5028000000000006</v>
      </c>
      <c r="Q381" s="24">
        <v>19.1677</v>
      </c>
      <c r="R381" s="24">
        <v>38.672899999999998</v>
      </c>
      <c r="S381" s="24">
        <v>76.194299999999998</v>
      </c>
      <c r="T381" s="24">
        <v>154.61449999999999</v>
      </c>
      <c r="U381" s="24">
        <v>305.3657</v>
      </c>
      <c r="V381" s="24">
        <v>613.07100000000003</v>
      </c>
    </row>
    <row r="382" spans="6:22" x14ac:dyDescent="0.2">
      <c r="F382" s="24">
        <v>9.4999999999999998E-3</v>
      </c>
      <c r="G382" s="24">
        <v>1.95E-2</v>
      </c>
      <c r="H382" s="24">
        <v>3.8899999999999997E-2</v>
      </c>
      <c r="I382" s="24">
        <v>7.7700000000000005E-2</v>
      </c>
      <c r="J382" s="24">
        <v>0.14510000000000001</v>
      </c>
      <c r="K382" s="24">
        <v>0.30249999999999999</v>
      </c>
      <c r="L382" s="24">
        <v>0.60150000000000003</v>
      </c>
      <c r="M382" s="24">
        <v>1.2185999999999999</v>
      </c>
      <c r="N382" s="24">
        <v>2.4952000000000001</v>
      </c>
      <c r="O382" s="24">
        <v>5.2515000000000001</v>
      </c>
      <c r="P382" s="24">
        <v>9.5534999999999997</v>
      </c>
      <c r="Q382" s="24">
        <v>19.156700000000001</v>
      </c>
      <c r="R382" s="24">
        <v>38.667400000000001</v>
      </c>
      <c r="S382" s="24">
        <v>76.147900000000007</v>
      </c>
      <c r="T382" s="24">
        <v>153.22069999999999</v>
      </c>
      <c r="U382" s="24">
        <v>311.22210000000001</v>
      </c>
      <c r="V382" s="24">
        <v>646.90250000000003</v>
      </c>
    </row>
    <row r="383" spans="6:22" x14ac:dyDescent="0.2">
      <c r="F383" s="24">
        <v>9.4999999999999998E-3</v>
      </c>
      <c r="G383" s="24">
        <v>1.9599999999999999E-2</v>
      </c>
      <c r="H383" s="24">
        <v>3.8800000000000001E-2</v>
      </c>
      <c r="I383" s="24">
        <v>7.7399999999999997E-2</v>
      </c>
      <c r="J383" s="24">
        <v>0.14480000000000001</v>
      </c>
      <c r="K383" s="24">
        <v>0.3</v>
      </c>
      <c r="L383" s="24">
        <v>0.60170000000000001</v>
      </c>
      <c r="M383" s="24">
        <v>1.2188000000000001</v>
      </c>
      <c r="N383" s="24">
        <v>2.492</v>
      </c>
      <c r="O383" s="24">
        <v>4.9987000000000004</v>
      </c>
      <c r="P383" s="24">
        <v>9.5724999999999998</v>
      </c>
      <c r="Q383" s="24">
        <v>19.007999999999999</v>
      </c>
      <c r="R383" s="24">
        <v>41.825699999999998</v>
      </c>
      <c r="S383" s="24">
        <v>77.518000000000001</v>
      </c>
      <c r="T383" s="24">
        <v>162.1191</v>
      </c>
      <c r="U383" s="24">
        <v>304.98950000000002</v>
      </c>
      <c r="V383" s="24">
        <v>625.33699999999999</v>
      </c>
    </row>
    <row r="384" spans="6:22" x14ac:dyDescent="0.2">
      <c r="F384" s="24">
        <v>9.4000000000000004E-3</v>
      </c>
      <c r="G384" s="24">
        <v>1.95E-2</v>
      </c>
      <c r="H384" s="24">
        <v>3.8699999999999998E-2</v>
      </c>
      <c r="I384" s="24">
        <v>7.7899999999999997E-2</v>
      </c>
      <c r="J384" s="24">
        <v>0.1447</v>
      </c>
      <c r="K384" s="24">
        <v>0.3024</v>
      </c>
      <c r="L384" s="24">
        <v>0.621</v>
      </c>
      <c r="M384" s="24">
        <v>1.2181999999999999</v>
      </c>
      <c r="N384" s="24">
        <v>2.4937</v>
      </c>
      <c r="O384" s="24">
        <v>5.0499000000000001</v>
      </c>
      <c r="P384" s="24">
        <v>9.5355000000000008</v>
      </c>
      <c r="Q384" s="24">
        <v>19.007200000000001</v>
      </c>
      <c r="R384" s="24">
        <v>43.563400000000001</v>
      </c>
      <c r="S384" s="24">
        <v>78.600200000000001</v>
      </c>
      <c r="T384" s="24">
        <v>153.48480000000001</v>
      </c>
      <c r="U384" s="24">
        <v>305.26389999999998</v>
      </c>
      <c r="V384" s="24">
        <v>627.26120000000003</v>
      </c>
    </row>
    <row r="385" spans="6:22" x14ac:dyDescent="0.2">
      <c r="F385" s="24">
        <v>9.4999999999999998E-3</v>
      </c>
      <c r="G385" s="24">
        <v>1.9699999999999999E-2</v>
      </c>
      <c r="H385" s="24">
        <v>3.8600000000000002E-2</v>
      </c>
      <c r="I385" s="24">
        <v>7.7799999999999994E-2</v>
      </c>
      <c r="J385" s="24">
        <v>0.1449</v>
      </c>
      <c r="K385" s="24">
        <v>0.3004</v>
      </c>
      <c r="L385" s="24">
        <v>0.62</v>
      </c>
      <c r="M385" s="24">
        <v>1.2172000000000001</v>
      </c>
      <c r="N385" s="24">
        <v>2.4944999999999999</v>
      </c>
      <c r="O385" s="24">
        <v>5.1327999999999996</v>
      </c>
      <c r="P385" s="24">
        <v>9.5023999999999997</v>
      </c>
      <c r="Q385" s="24">
        <v>19.014299999999999</v>
      </c>
      <c r="R385" s="24">
        <v>39.072000000000003</v>
      </c>
      <c r="S385" s="24">
        <v>78.455799999999996</v>
      </c>
      <c r="T385" s="24">
        <v>156.13669999999999</v>
      </c>
      <c r="U385" s="24">
        <v>305.02850000000001</v>
      </c>
      <c r="V385" s="24">
        <v>625.60350000000005</v>
      </c>
    </row>
    <row r="386" spans="6:22" x14ac:dyDescent="0.2">
      <c r="F386" s="24">
        <v>9.4999999999999998E-3</v>
      </c>
      <c r="G386" s="24">
        <v>1.9400000000000001E-2</v>
      </c>
      <c r="H386" s="24">
        <v>3.8899999999999997E-2</v>
      </c>
      <c r="I386" s="24">
        <v>7.7499999999999999E-2</v>
      </c>
      <c r="J386" s="24">
        <v>0.14460000000000001</v>
      </c>
      <c r="K386" s="24">
        <v>0.30009999999999998</v>
      </c>
      <c r="L386" s="24">
        <v>0.60319999999999996</v>
      </c>
      <c r="M386" s="24">
        <v>1.2303999999999999</v>
      </c>
      <c r="N386" s="24">
        <v>2.4967000000000001</v>
      </c>
      <c r="O386" s="24">
        <v>4.9980000000000002</v>
      </c>
      <c r="P386" s="24">
        <v>9.4968000000000004</v>
      </c>
      <c r="Q386" s="24">
        <v>19.055299999999999</v>
      </c>
      <c r="R386" s="24">
        <v>39.604900000000001</v>
      </c>
      <c r="S386" s="24">
        <v>78.037300000000002</v>
      </c>
      <c r="T386" s="24">
        <v>157.45849999999999</v>
      </c>
      <c r="U386" s="24">
        <v>305.2398</v>
      </c>
      <c r="V386" s="24">
        <v>622.40899999999999</v>
      </c>
    </row>
    <row r="387" spans="6:22" x14ac:dyDescent="0.2">
      <c r="F387" s="24">
        <v>9.4000000000000004E-3</v>
      </c>
      <c r="G387" s="24">
        <v>1.95E-2</v>
      </c>
      <c r="H387" s="24">
        <v>3.9100000000000003E-2</v>
      </c>
      <c r="I387" s="24">
        <v>7.7499999999999999E-2</v>
      </c>
      <c r="J387" s="24">
        <v>0.1474</v>
      </c>
      <c r="K387" s="24">
        <v>0.30149999999999999</v>
      </c>
      <c r="L387" s="24">
        <v>0.60729999999999995</v>
      </c>
      <c r="M387" s="24">
        <v>1.2094</v>
      </c>
      <c r="N387" s="24">
        <v>2.4942000000000002</v>
      </c>
      <c r="O387" s="24">
        <v>5.0419999999999998</v>
      </c>
      <c r="P387" s="24">
        <v>9.5264000000000006</v>
      </c>
      <c r="Q387" s="24">
        <v>19.0044</v>
      </c>
      <c r="R387" s="24">
        <v>38.649900000000002</v>
      </c>
      <c r="S387" s="24">
        <v>93.588200000000001</v>
      </c>
      <c r="T387" s="24">
        <v>153.41</v>
      </c>
      <c r="U387" s="24">
        <v>305.64150000000001</v>
      </c>
      <c r="V387" s="24">
        <v>620.72940000000006</v>
      </c>
    </row>
    <row r="388" spans="6:22" x14ac:dyDescent="0.2">
      <c r="F388" s="24">
        <v>9.4999999999999998E-3</v>
      </c>
      <c r="G388" s="24">
        <v>1.95E-2</v>
      </c>
      <c r="H388" s="24">
        <v>3.8899999999999997E-2</v>
      </c>
      <c r="I388" s="24">
        <v>7.7499999999999999E-2</v>
      </c>
      <c r="J388" s="24">
        <v>0.1449</v>
      </c>
      <c r="K388" s="24">
        <v>0.2999</v>
      </c>
      <c r="L388" s="24">
        <v>0.60580000000000001</v>
      </c>
      <c r="M388" s="24">
        <v>1.2181999999999999</v>
      </c>
      <c r="N388" s="24">
        <v>2.4958</v>
      </c>
      <c r="O388" s="24">
        <v>5.0038999999999998</v>
      </c>
      <c r="P388" s="24">
        <v>9.5038</v>
      </c>
      <c r="Q388" s="24">
        <v>19.0029</v>
      </c>
      <c r="R388" s="24">
        <v>38.384999999999998</v>
      </c>
      <c r="S388" s="24">
        <v>96.754300000000001</v>
      </c>
      <c r="T388" s="24">
        <v>160.4708</v>
      </c>
      <c r="U388" s="24">
        <v>305.43849999999998</v>
      </c>
      <c r="V388" s="24">
        <v>712.69280000000003</v>
      </c>
    </row>
    <row r="389" spans="6:22" x14ac:dyDescent="0.2">
      <c r="F389" s="24">
        <v>9.4999999999999998E-3</v>
      </c>
      <c r="G389" s="24">
        <v>1.95E-2</v>
      </c>
      <c r="H389" s="24">
        <v>3.85E-2</v>
      </c>
      <c r="I389" s="24">
        <v>7.7499999999999999E-2</v>
      </c>
      <c r="J389" s="24">
        <v>0.15160000000000001</v>
      </c>
      <c r="K389" s="24">
        <v>0.3049</v>
      </c>
      <c r="L389" s="24">
        <v>0.6119</v>
      </c>
      <c r="M389" s="24">
        <v>1.2170000000000001</v>
      </c>
      <c r="N389" s="24">
        <v>2.4954999999999998</v>
      </c>
      <c r="O389" s="24">
        <v>4.9969000000000001</v>
      </c>
      <c r="P389" s="24">
        <v>9.5259999999999998</v>
      </c>
      <c r="Q389" s="24">
        <v>19.036300000000001</v>
      </c>
      <c r="R389" s="24">
        <v>38.484000000000002</v>
      </c>
      <c r="S389" s="24">
        <v>88.274799999999999</v>
      </c>
      <c r="T389" s="24">
        <v>158.45330000000001</v>
      </c>
      <c r="U389" s="24">
        <v>304.916</v>
      </c>
      <c r="V389" s="24">
        <v>670.82069999999999</v>
      </c>
    </row>
    <row r="390" spans="6:22" x14ac:dyDescent="0.2">
      <c r="F390" s="24">
        <v>9.5999999999999992E-3</v>
      </c>
      <c r="G390" s="24">
        <v>1.95E-2</v>
      </c>
      <c r="H390" s="24">
        <v>3.8699999999999998E-2</v>
      </c>
      <c r="I390" s="24">
        <v>7.7799999999999994E-2</v>
      </c>
      <c r="J390" s="24">
        <v>0.14760000000000001</v>
      </c>
      <c r="K390" s="24">
        <v>0.30919999999999997</v>
      </c>
      <c r="L390" s="24">
        <v>0.60470000000000002</v>
      </c>
      <c r="M390" s="24">
        <v>1.2188000000000001</v>
      </c>
      <c r="N390" s="24">
        <v>2.4441999999999999</v>
      </c>
      <c r="O390" s="24">
        <v>4.9938000000000002</v>
      </c>
      <c r="P390" s="24">
        <v>9.5488</v>
      </c>
      <c r="Q390" s="24">
        <v>19.017099999999999</v>
      </c>
      <c r="R390" s="24">
        <v>39.081200000000003</v>
      </c>
      <c r="S390" s="24">
        <v>83.979200000000006</v>
      </c>
      <c r="T390" s="24">
        <v>173.1823</v>
      </c>
      <c r="U390" s="24">
        <v>305.0591</v>
      </c>
      <c r="V390" s="24">
        <v>653.16989999999998</v>
      </c>
    </row>
    <row r="391" spans="6:22" x14ac:dyDescent="0.2">
      <c r="F391" s="24">
        <v>9.4000000000000004E-3</v>
      </c>
      <c r="G391" s="24">
        <v>1.9400000000000001E-2</v>
      </c>
      <c r="H391" s="24">
        <v>3.85E-2</v>
      </c>
      <c r="I391" s="24">
        <v>7.7600000000000002E-2</v>
      </c>
      <c r="J391" s="24">
        <v>0.14460000000000001</v>
      </c>
      <c r="K391" s="24">
        <v>0.30030000000000001</v>
      </c>
      <c r="L391" s="24">
        <v>0.60129999999999995</v>
      </c>
      <c r="M391" s="24">
        <v>1.2166999999999999</v>
      </c>
      <c r="N391" s="24">
        <v>2.4847000000000001</v>
      </c>
      <c r="O391" s="24">
        <v>5.0225999999999997</v>
      </c>
      <c r="P391" s="24">
        <v>9.5395000000000003</v>
      </c>
      <c r="Q391" s="24">
        <v>19.058</v>
      </c>
      <c r="R391" s="24">
        <v>38.830199999999998</v>
      </c>
      <c r="S391" s="24">
        <v>100.4676</v>
      </c>
      <c r="T391" s="24">
        <v>155.76929999999999</v>
      </c>
      <c r="U391" s="24">
        <v>305.23039999999997</v>
      </c>
      <c r="V391" s="24">
        <v>647.67909999999995</v>
      </c>
    </row>
    <row r="392" spans="6:22" x14ac:dyDescent="0.2">
      <c r="F392" s="24">
        <v>9.4000000000000004E-3</v>
      </c>
      <c r="G392" s="24">
        <v>1.95E-2</v>
      </c>
      <c r="H392" s="24">
        <v>3.8899999999999997E-2</v>
      </c>
      <c r="I392" s="24">
        <v>7.7700000000000005E-2</v>
      </c>
      <c r="J392" s="24">
        <v>0.14460000000000001</v>
      </c>
      <c r="K392" s="24">
        <v>0.3009</v>
      </c>
      <c r="L392" s="24">
        <v>0.60170000000000001</v>
      </c>
      <c r="M392" s="24">
        <v>1.2171000000000001</v>
      </c>
      <c r="N392" s="24">
        <v>2.4817</v>
      </c>
      <c r="O392" s="24">
        <v>5.0068000000000001</v>
      </c>
      <c r="P392" s="24">
        <v>9.5484000000000009</v>
      </c>
      <c r="Q392" s="24">
        <v>19.023800000000001</v>
      </c>
      <c r="R392" s="24">
        <v>38.709200000000003</v>
      </c>
      <c r="S392" s="24">
        <v>94.578400000000002</v>
      </c>
      <c r="T392" s="24">
        <v>160.1782</v>
      </c>
      <c r="U392" s="24">
        <v>304.7611</v>
      </c>
      <c r="V392" s="24">
        <v>701.14869999999996</v>
      </c>
    </row>
    <row r="393" spans="6:22" x14ac:dyDescent="0.2">
      <c r="F393" s="24">
        <v>9.4000000000000004E-3</v>
      </c>
      <c r="G393" s="24">
        <v>1.95E-2</v>
      </c>
      <c r="H393" s="24">
        <v>3.8600000000000002E-2</v>
      </c>
      <c r="I393" s="24">
        <v>7.7200000000000005E-2</v>
      </c>
      <c r="J393" s="24">
        <v>0.14499999999999999</v>
      </c>
      <c r="K393" s="24">
        <v>0.3</v>
      </c>
      <c r="L393" s="24">
        <v>0.60209999999999997</v>
      </c>
      <c r="M393" s="24">
        <v>1.2158</v>
      </c>
      <c r="N393" s="24">
        <v>2.4702000000000002</v>
      </c>
      <c r="O393" s="24">
        <v>4.9762000000000004</v>
      </c>
      <c r="P393" s="24">
        <v>9.5576000000000008</v>
      </c>
      <c r="Q393" s="24">
        <v>19.000800000000002</v>
      </c>
      <c r="R393" s="24">
        <v>39.014400000000002</v>
      </c>
      <c r="S393" s="24">
        <v>104.6688</v>
      </c>
      <c r="T393" s="24">
        <v>159.5616</v>
      </c>
      <c r="U393" s="24">
        <v>305.33780000000002</v>
      </c>
      <c r="V393" s="24">
        <v>620.24289999999996</v>
      </c>
    </row>
    <row r="394" spans="6:22" x14ac:dyDescent="0.2">
      <c r="F394" s="24">
        <v>9.4999999999999998E-3</v>
      </c>
      <c r="G394" s="24">
        <v>1.95E-2</v>
      </c>
      <c r="H394" s="24">
        <v>3.9100000000000003E-2</v>
      </c>
      <c r="I394" s="24">
        <v>7.7700000000000005E-2</v>
      </c>
      <c r="J394" s="24">
        <v>0.14460000000000001</v>
      </c>
      <c r="K394" s="24">
        <v>0.30080000000000001</v>
      </c>
      <c r="L394" s="24">
        <v>0.60170000000000001</v>
      </c>
      <c r="M394" s="24">
        <v>1.2121</v>
      </c>
      <c r="N394" s="24">
        <v>2.4472</v>
      </c>
      <c r="O394" s="24">
        <v>4.9828999999999999</v>
      </c>
      <c r="P394" s="24">
        <v>9.5504999999999995</v>
      </c>
      <c r="Q394" s="24">
        <v>18.9818</v>
      </c>
      <c r="R394" s="24">
        <v>38.740900000000003</v>
      </c>
      <c r="S394" s="24">
        <v>135.35810000000001</v>
      </c>
      <c r="T394" s="24">
        <v>172.91040000000001</v>
      </c>
      <c r="U394" s="24">
        <v>305.15309999999999</v>
      </c>
      <c r="V394" s="24">
        <v>611.37570000000005</v>
      </c>
    </row>
    <row r="395" spans="6:22" x14ac:dyDescent="0.2">
      <c r="F395" s="24">
        <v>9.4999999999999998E-3</v>
      </c>
      <c r="G395" s="24">
        <v>1.9599999999999999E-2</v>
      </c>
      <c r="H395" s="24">
        <v>3.9199999999999999E-2</v>
      </c>
      <c r="I395" s="24">
        <v>7.7399999999999997E-2</v>
      </c>
      <c r="J395" s="24">
        <v>0.1464</v>
      </c>
      <c r="K395" s="24">
        <v>0.30009999999999998</v>
      </c>
      <c r="L395" s="24">
        <v>0.60140000000000005</v>
      </c>
      <c r="M395" s="24">
        <v>1.2162999999999999</v>
      </c>
      <c r="N395" s="24">
        <v>2.4944999999999999</v>
      </c>
      <c r="O395" s="24">
        <v>4.9318</v>
      </c>
      <c r="P395" s="24">
        <v>9.5650999999999993</v>
      </c>
      <c r="Q395" s="24">
        <v>18.9937</v>
      </c>
      <c r="R395" s="24">
        <v>38.301099999999998</v>
      </c>
      <c r="S395" s="24">
        <v>100.37779999999999</v>
      </c>
      <c r="T395" s="24">
        <v>202.0761</v>
      </c>
      <c r="U395" s="24">
        <v>305.37110000000001</v>
      </c>
      <c r="V395" s="24">
        <v>610.8365</v>
      </c>
    </row>
    <row r="396" spans="6:22" x14ac:dyDescent="0.2">
      <c r="F396" s="24">
        <v>9.4999999999999998E-3</v>
      </c>
      <c r="G396" s="24">
        <v>1.95E-2</v>
      </c>
      <c r="H396" s="24">
        <v>4.0500000000000001E-2</v>
      </c>
      <c r="I396" s="24">
        <v>7.7499999999999999E-2</v>
      </c>
      <c r="J396" s="24">
        <v>0.14680000000000001</v>
      </c>
      <c r="K396" s="24">
        <v>0.29949999999999999</v>
      </c>
      <c r="L396" s="24">
        <v>0.6028</v>
      </c>
      <c r="M396" s="24">
        <v>1.2163999999999999</v>
      </c>
      <c r="N396" s="24">
        <v>2.4944999999999999</v>
      </c>
      <c r="O396" s="24">
        <v>4.8189000000000002</v>
      </c>
      <c r="P396" s="24">
        <v>9.5609999999999999</v>
      </c>
      <c r="Q396" s="24">
        <v>19.029499999999999</v>
      </c>
      <c r="R396" s="24">
        <v>38.034500000000001</v>
      </c>
      <c r="S396" s="24">
        <v>92.122500000000002</v>
      </c>
      <c r="T396" s="24">
        <v>182.54179999999999</v>
      </c>
      <c r="U396" s="24">
        <v>305.27429999999998</v>
      </c>
      <c r="V396" s="24">
        <v>616.41020000000003</v>
      </c>
    </row>
    <row r="397" spans="6:22" x14ac:dyDescent="0.2">
      <c r="F397" s="24">
        <v>9.4999999999999998E-3</v>
      </c>
      <c r="G397" s="24">
        <v>1.95E-2</v>
      </c>
      <c r="H397" s="24">
        <v>3.9E-2</v>
      </c>
      <c r="I397" s="24">
        <v>7.7600000000000002E-2</v>
      </c>
      <c r="J397" s="24">
        <v>0.1449</v>
      </c>
      <c r="K397" s="24">
        <v>0.30009999999999998</v>
      </c>
      <c r="L397" s="24">
        <v>0.60199999999999998</v>
      </c>
      <c r="M397" s="24">
        <v>1.2326999999999999</v>
      </c>
      <c r="N397" s="24">
        <v>2.4948999999999999</v>
      </c>
      <c r="O397" s="24">
        <v>4.8385999999999996</v>
      </c>
      <c r="P397" s="24">
        <v>9.5551999999999992</v>
      </c>
      <c r="Q397" s="24">
        <v>19.0626</v>
      </c>
      <c r="R397" s="24">
        <v>38.118099999999998</v>
      </c>
      <c r="S397" s="24">
        <v>92.277600000000007</v>
      </c>
      <c r="T397" s="24">
        <v>172.6455</v>
      </c>
      <c r="U397" s="24">
        <v>323.17930000000001</v>
      </c>
      <c r="V397" s="24">
        <v>628.80629999999996</v>
      </c>
    </row>
    <row r="398" spans="6:22" x14ac:dyDescent="0.2">
      <c r="F398" s="24">
        <v>9.4000000000000004E-3</v>
      </c>
      <c r="G398" s="24">
        <v>1.9300000000000001E-2</v>
      </c>
      <c r="H398" s="24">
        <v>3.9100000000000003E-2</v>
      </c>
      <c r="I398" s="24">
        <v>7.7700000000000005E-2</v>
      </c>
      <c r="J398" s="24">
        <v>0.14510000000000001</v>
      </c>
      <c r="K398" s="24">
        <v>0.3004</v>
      </c>
      <c r="L398" s="24">
        <v>0.60660000000000003</v>
      </c>
      <c r="M398" s="24">
        <v>1.2121</v>
      </c>
      <c r="N398" s="24">
        <v>2.4958</v>
      </c>
      <c r="O398" s="24">
        <v>4.8220000000000001</v>
      </c>
      <c r="P398" s="24">
        <v>9.5472000000000001</v>
      </c>
      <c r="Q398" s="24">
        <v>18.990500000000001</v>
      </c>
      <c r="R398" s="24">
        <v>38.121600000000001</v>
      </c>
      <c r="S398" s="24">
        <v>79.847200000000001</v>
      </c>
      <c r="T398" s="24">
        <v>180.86969999999999</v>
      </c>
      <c r="U398" s="24">
        <v>315.71179999999998</v>
      </c>
      <c r="V398" s="24">
        <v>620.30539999999996</v>
      </c>
    </row>
    <row r="399" spans="6:22" x14ac:dyDescent="0.2">
      <c r="F399" s="24">
        <v>1.0200000000000001E-2</v>
      </c>
      <c r="G399" s="24">
        <v>1.95E-2</v>
      </c>
      <c r="H399" s="24">
        <v>3.9300000000000002E-2</v>
      </c>
      <c r="I399" s="24">
        <v>7.7200000000000005E-2</v>
      </c>
      <c r="J399" s="24">
        <v>0.14480000000000001</v>
      </c>
      <c r="K399" s="24">
        <v>0.30099999999999999</v>
      </c>
      <c r="L399" s="24">
        <v>0.61709999999999998</v>
      </c>
      <c r="M399" s="24">
        <v>1.2192000000000001</v>
      </c>
      <c r="N399" s="24">
        <v>2.4948999999999999</v>
      </c>
      <c r="O399" s="24">
        <v>4.9931999999999999</v>
      </c>
      <c r="P399" s="24">
        <v>9.5528999999999993</v>
      </c>
      <c r="Q399" s="24">
        <v>19.02</v>
      </c>
      <c r="R399" s="24">
        <v>38.189799999999998</v>
      </c>
      <c r="S399" s="24">
        <v>86.505899999999997</v>
      </c>
      <c r="T399" s="24">
        <v>164.83160000000001</v>
      </c>
      <c r="U399" s="24">
        <v>306.81169999999997</v>
      </c>
      <c r="V399" s="24">
        <v>687.32280000000003</v>
      </c>
    </row>
    <row r="400" spans="6:22" x14ac:dyDescent="0.2">
      <c r="F400" s="24">
        <v>9.4999999999999998E-3</v>
      </c>
      <c r="G400" s="24">
        <v>1.9599999999999999E-2</v>
      </c>
      <c r="H400" s="24">
        <v>3.9399999999999998E-2</v>
      </c>
      <c r="I400" s="24">
        <v>7.7600000000000002E-2</v>
      </c>
      <c r="J400" s="24">
        <v>0.14480000000000001</v>
      </c>
      <c r="K400" s="24">
        <v>0.30370000000000003</v>
      </c>
      <c r="L400" s="24">
        <v>0.61219999999999997</v>
      </c>
      <c r="M400" s="24">
        <v>1.2201</v>
      </c>
      <c r="N400" s="24">
        <v>2.4893999999999998</v>
      </c>
      <c r="O400" s="24">
        <v>4.9981999999999998</v>
      </c>
      <c r="P400" s="24">
        <v>9.6252999999999993</v>
      </c>
      <c r="Q400" s="24">
        <v>19.133400000000002</v>
      </c>
      <c r="R400" s="24">
        <v>38.405999999999999</v>
      </c>
      <c r="S400" s="24">
        <v>83.486099999999993</v>
      </c>
      <c r="T400" s="24">
        <v>158.87090000000001</v>
      </c>
      <c r="U400" s="24">
        <v>308.60379999999998</v>
      </c>
      <c r="V400" s="24">
        <v>616.56830000000002</v>
      </c>
    </row>
    <row r="401" spans="6:22" x14ac:dyDescent="0.2">
      <c r="F401" s="24">
        <v>9.4000000000000004E-3</v>
      </c>
      <c r="G401" s="24">
        <v>1.9699999999999999E-2</v>
      </c>
      <c r="H401" s="24">
        <v>4.0500000000000001E-2</v>
      </c>
      <c r="I401" s="24">
        <v>7.7499999999999999E-2</v>
      </c>
      <c r="J401" s="24">
        <v>0.14760000000000001</v>
      </c>
      <c r="K401" s="24">
        <v>0.30070000000000002</v>
      </c>
      <c r="L401" s="24">
        <v>0.61029999999999995</v>
      </c>
      <c r="M401" s="24">
        <v>1.2170000000000001</v>
      </c>
      <c r="N401" s="24">
        <v>2.4943</v>
      </c>
      <c r="O401" s="24">
        <v>4.9912999999999998</v>
      </c>
      <c r="P401" s="24">
        <v>9.5699000000000005</v>
      </c>
      <c r="Q401" s="24">
        <v>19.169599999999999</v>
      </c>
      <c r="R401" s="24">
        <v>38.364699999999999</v>
      </c>
      <c r="S401" s="24">
        <v>78.074600000000004</v>
      </c>
      <c r="T401" s="24">
        <v>160.9691</v>
      </c>
      <c r="U401" s="24">
        <v>305.87029999999999</v>
      </c>
      <c r="V401" s="24">
        <v>634.495</v>
      </c>
    </row>
    <row r="402" spans="6:22" x14ac:dyDescent="0.2">
      <c r="F402" s="24">
        <v>9.4999999999999998E-3</v>
      </c>
      <c r="G402" s="24">
        <v>1.9800000000000002E-2</v>
      </c>
      <c r="H402" s="24">
        <v>3.8699999999999998E-2</v>
      </c>
      <c r="I402" s="24">
        <v>7.7499999999999999E-2</v>
      </c>
      <c r="J402" s="24">
        <v>0.1449</v>
      </c>
      <c r="K402" s="24">
        <v>0.30420000000000003</v>
      </c>
      <c r="L402" s="24">
        <v>0.60299999999999998</v>
      </c>
      <c r="M402" s="24">
        <v>1.2157</v>
      </c>
      <c r="N402" s="24">
        <v>2.5112000000000001</v>
      </c>
      <c r="O402" s="24">
        <v>4.9907000000000004</v>
      </c>
      <c r="P402" s="24">
        <v>9.5579999999999998</v>
      </c>
      <c r="Q402" s="24">
        <v>19.099900000000002</v>
      </c>
      <c r="R402" s="24">
        <v>38.416600000000003</v>
      </c>
      <c r="S402" s="24">
        <v>84.852400000000003</v>
      </c>
      <c r="T402" s="24">
        <v>161.66050000000001</v>
      </c>
      <c r="U402" s="24">
        <v>312.41500000000002</v>
      </c>
      <c r="V402" s="24">
        <v>612.50490000000002</v>
      </c>
    </row>
    <row r="403" spans="6:22" x14ac:dyDescent="0.2">
      <c r="F403" s="24">
        <v>9.4000000000000004E-3</v>
      </c>
      <c r="G403" s="24">
        <v>1.9400000000000001E-2</v>
      </c>
      <c r="H403" s="24">
        <v>3.8800000000000001E-2</v>
      </c>
      <c r="I403" s="24">
        <v>7.7600000000000002E-2</v>
      </c>
      <c r="J403" s="24">
        <v>0.14499999999999999</v>
      </c>
      <c r="K403" s="24">
        <v>0.307</v>
      </c>
      <c r="L403" s="24">
        <v>0.60289999999999999</v>
      </c>
      <c r="M403" s="24">
        <v>1.2201</v>
      </c>
      <c r="N403" s="24">
        <v>2.496</v>
      </c>
      <c r="O403" s="24">
        <v>4.9934000000000003</v>
      </c>
      <c r="P403" s="24">
        <v>9.5536999999999992</v>
      </c>
      <c r="Q403" s="24">
        <v>19.103000000000002</v>
      </c>
      <c r="R403" s="24">
        <v>38.286000000000001</v>
      </c>
      <c r="S403" s="24">
        <v>82.077699999999993</v>
      </c>
      <c r="T403" s="24">
        <v>173.53440000000001</v>
      </c>
      <c r="U403" s="24">
        <v>306.50850000000003</v>
      </c>
      <c r="V403" s="24">
        <v>652.86699999999996</v>
      </c>
    </row>
    <row r="404" spans="6:22" x14ac:dyDescent="0.2">
      <c r="F404" s="24">
        <v>9.4999999999999998E-3</v>
      </c>
      <c r="G404" s="24">
        <v>1.9599999999999999E-2</v>
      </c>
      <c r="H404" s="24">
        <v>3.9100000000000003E-2</v>
      </c>
      <c r="I404" s="24">
        <v>7.7600000000000002E-2</v>
      </c>
      <c r="J404" s="24">
        <v>0.14460000000000001</v>
      </c>
      <c r="K404" s="24">
        <v>0.30159999999999998</v>
      </c>
      <c r="L404" s="24">
        <v>0.6018</v>
      </c>
      <c r="M404" s="24">
        <v>1.2141999999999999</v>
      </c>
      <c r="N404" s="24">
        <v>2.4954999999999998</v>
      </c>
      <c r="O404" s="24">
        <v>4.9922000000000004</v>
      </c>
      <c r="P404" s="24">
        <v>9.5505999999999993</v>
      </c>
      <c r="Q404" s="24">
        <v>19.001799999999999</v>
      </c>
      <c r="R404" s="24">
        <v>40.901200000000003</v>
      </c>
      <c r="S404" s="24">
        <v>84.644199999999998</v>
      </c>
      <c r="T404" s="24">
        <v>194.97239999999999</v>
      </c>
      <c r="U404" s="24">
        <v>309.48950000000002</v>
      </c>
      <c r="V404" s="24">
        <v>625.01850000000002</v>
      </c>
    </row>
    <row r="405" spans="6:22" x14ac:dyDescent="0.2">
      <c r="F405" s="24">
        <v>9.4999999999999998E-3</v>
      </c>
      <c r="G405" s="24">
        <v>1.95E-2</v>
      </c>
      <c r="H405" s="24">
        <v>3.8800000000000001E-2</v>
      </c>
      <c r="I405" s="24">
        <v>7.7799999999999994E-2</v>
      </c>
      <c r="J405" s="24">
        <v>0.1449</v>
      </c>
      <c r="K405" s="24">
        <v>0.30099999999999999</v>
      </c>
      <c r="L405" s="24">
        <v>0.60370000000000001</v>
      </c>
      <c r="M405" s="24">
        <v>1.2267999999999999</v>
      </c>
      <c r="N405" s="24">
        <v>2.4964</v>
      </c>
      <c r="O405" s="24">
        <v>4.9908999999999999</v>
      </c>
      <c r="P405" s="24">
        <v>9.6272000000000002</v>
      </c>
      <c r="Q405" s="24">
        <v>19.500900000000001</v>
      </c>
      <c r="R405" s="24">
        <v>39.149500000000003</v>
      </c>
      <c r="S405" s="24">
        <v>84.39</v>
      </c>
      <c r="T405" s="24">
        <v>246.91399999999999</v>
      </c>
      <c r="U405" s="24">
        <v>323.06220000000002</v>
      </c>
      <c r="V405" s="24">
        <v>636.67790000000002</v>
      </c>
    </row>
    <row r="406" spans="6:22" x14ac:dyDescent="0.2">
      <c r="F406" s="24">
        <v>9.4999999999999998E-3</v>
      </c>
      <c r="G406" s="24">
        <v>1.95E-2</v>
      </c>
      <c r="H406" s="24">
        <v>3.8699999999999998E-2</v>
      </c>
      <c r="I406" s="24">
        <v>7.7399999999999997E-2</v>
      </c>
      <c r="J406" s="24">
        <v>0.1477</v>
      </c>
      <c r="K406" s="24">
        <v>0.30049999999999999</v>
      </c>
      <c r="L406" s="24">
        <v>0.60340000000000005</v>
      </c>
      <c r="M406" s="24">
        <v>1.2250000000000001</v>
      </c>
      <c r="N406" s="24">
        <v>2.5009999999999999</v>
      </c>
      <c r="O406" s="24">
        <v>4.9924999999999997</v>
      </c>
      <c r="P406" s="24">
        <v>9.5599000000000007</v>
      </c>
      <c r="Q406" s="24">
        <v>19.620699999999999</v>
      </c>
      <c r="R406" s="24">
        <v>39.556600000000003</v>
      </c>
      <c r="S406" s="24">
        <v>80.589200000000005</v>
      </c>
      <c r="T406" s="24">
        <v>225.5035</v>
      </c>
      <c r="U406" s="24">
        <v>328.09530000000001</v>
      </c>
      <c r="V406" s="24">
        <v>641.05560000000003</v>
      </c>
    </row>
    <row r="407" spans="6:22" x14ac:dyDescent="0.2">
      <c r="F407" s="24">
        <v>9.4000000000000004E-3</v>
      </c>
      <c r="G407" s="24">
        <v>1.9800000000000002E-2</v>
      </c>
      <c r="H407" s="24">
        <v>3.8699999999999998E-2</v>
      </c>
      <c r="I407" s="24">
        <v>7.7399999999999997E-2</v>
      </c>
      <c r="J407" s="24">
        <v>0.14499999999999999</v>
      </c>
      <c r="K407" s="24">
        <v>0.31019999999999998</v>
      </c>
      <c r="L407" s="24">
        <v>0.60260000000000002</v>
      </c>
      <c r="M407" s="24">
        <v>1.2164999999999999</v>
      </c>
      <c r="N407" s="24">
        <v>2.4988000000000001</v>
      </c>
      <c r="O407" s="24">
        <v>4.9907000000000004</v>
      </c>
      <c r="P407" s="24">
        <v>9.5612999999999992</v>
      </c>
      <c r="Q407" s="24">
        <v>19.089300000000001</v>
      </c>
      <c r="R407" s="24">
        <v>39.377200000000002</v>
      </c>
      <c r="S407" s="24">
        <v>78.784899999999993</v>
      </c>
      <c r="T407" s="24">
        <v>216.0583</v>
      </c>
      <c r="U407" s="24">
        <v>309.43619999999999</v>
      </c>
      <c r="V407" s="24">
        <v>649.85260000000005</v>
      </c>
    </row>
    <row r="408" spans="6:22" x14ac:dyDescent="0.2">
      <c r="F408" s="24">
        <v>9.4000000000000004E-3</v>
      </c>
      <c r="G408" s="24">
        <v>1.9599999999999999E-2</v>
      </c>
      <c r="H408" s="24">
        <v>3.9E-2</v>
      </c>
      <c r="I408" s="24">
        <v>7.7399999999999997E-2</v>
      </c>
      <c r="J408" s="24">
        <v>0.14510000000000001</v>
      </c>
      <c r="K408" s="24">
        <v>0.31080000000000002</v>
      </c>
      <c r="L408" s="24">
        <v>0.60170000000000001</v>
      </c>
      <c r="M408" s="24">
        <v>1.2242999999999999</v>
      </c>
      <c r="N408" s="24">
        <v>2.4971999999999999</v>
      </c>
      <c r="O408" s="24">
        <v>4.8502000000000001</v>
      </c>
      <c r="P408" s="24">
        <v>9.6049000000000007</v>
      </c>
      <c r="Q408" s="24">
        <v>19.213799999999999</v>
      </c>
      <c r="R408" s="24">
        <v>38.619599999999998</v>
      </c>
      <c r="S408" s="24">
        <v>77.4846</v>
      </c>
      <c r="T408" s="24">
        <v>171.6079</v>
      </c>
      <c r="U408" s="24">
        <v>321.70339999999999</v>
      </c>
      <c r="V408" s="24">
        <v>620.19719999999995</v>
      </c>
    </row>
    <row r="409" spans="6:22" x14ac:dyDescent="0.2">
      <c r="F409" s="24">
        <v>9.4000000000000004E-3</v>
      </c>
      <c r="G409" s="24">
        <v>1.95E-2</v>
      </c>
      <c r="H409" s="24">
        <v>3.8800000000000001E-2</v>
      </c>
      <c r="I409" s="24">
        <v>7.7600000000000002E-2</v>
      </c>
      <c r="J409" s="24">
        <v>0.14480000000000001</v>
      </c>
      <c r="K409" s="24">
        <v>0.30969999999999998</v>
      </c>
      <c r="L409" s="24">
        <v>0.60570000000000002</v>
      </c>
      <c r="M409" s="24">
        <v>1.2735000000000001</v>
      </c>
      <c r="N409" s="24">
        <v>2.4956999999999998</v>
      </c>
      <c r="O409" s="24">
        <v>4.9646999999999997</v>
      </c>
      <c r="P409" s="24">
        <v>9.5513999999999992</v>
      </c>
      <c r="Q409" s="24">
        <v>19.0273</v>
      </c>
      <c r="R409" s="24">
        <v>38.833100000000002</v>
      </c>
      <c r="S409" s="24">
        <v>77.357699999999994</v>
      </c>
      <c r="T409" s="24">
        <v>163.07419999999999</v>
      </c>
      <c r="U409" s="24">
        <v>334.25650000000002</v>
      </c>
      <c r="V409" s="24">
        <v>614.66</v>
      </c>
    </row>
    <row r="410" spans="6:22" x14ac:dyDescent="0.2">
      <c r="F410" s="24">
        <v>9.4999999999999998E-3</v>
      </c>
      <c r="G410" s="24">
        <v>1.9400000000000001E-2</v>
      </c>
      <c r="H410" s="24">
        <v>3.9E-2</v>
      </c>
      <c r="I410" s="24">
        <v>7.7499999999999999E-2</v>
      </c>
      <c r="J410" s="24">
        <v>0.14499999999999999</v>
      </c>
      <c r="K410" s="24">
        <v>0.30030000000000001</v>
      </c>
      <c r="L410" s="24">
        <v>0.60319999999999996</v>
      </c>
      <c r="M410" s="24">
        <v>1.2686999999999999</v>
      </c>
      <c r="N410" s="24">
        <v>2.4954999999999998</v>
      </c>
      <c r="O410" s="24">
        <v>4.992</v>
      </c>
      <c r="P410" s="24">
        <v>9.6263000000000005</v>
      </c>
      <c r="Q410" s="24">
        <v>19.023700000000002</v>
      </c>
      <c r="R410" s="24">
        <v>38.295900000000003</v>
      </c>
      <c r="S410" s="24">
        <v>77.4041</v>
      </c>
      <c r="T410" s="24">
        <v>167.5822</v>
      </c>
      <c r="U410" s="24">
        <v>316.34230000000002</v>
      </c>
      <c r="V410" s="24">
        <v>634.55719999999997</v>
      </c>
    </row>
    <row r="411" spans="6:22" x14ac:dyDescent="0.2">
      <c r="F411" s="24">
        <v>9.4999999999999998E-3</v>
      </c>
      <c r="G411" s="24">
        <v>1.9599999999999999E-2</v>
      </c>
      <c r="H411" s="24">
        <v>3.8899999999999997E-2</v>
      </c>
      <c r="I411" s="24">
        <v>7.8799999999999995E-2</v>
      </c>
      <c r="J411" s="24">
        <v>0.14460000000000001</v>
      </c>
      <c r="K411" s="24">
        <v>0.30030000000000001</v>
      </c>
      <c r="L411" s="24">
        <v>0.60219999999999996</v>
      </c>
      <c r="M411" s="24">
        <v>1.2514000000000001</v>
      </c>
      <c r="N411" s="24">
        <v>2.4944999999999999</v>
      </c>
      <c r="O411" s="24">
        <v>5.0505000000000004</v>
      </c>
      <c r="P411" s="24">
        <v>9.5779999999999994</v>
      </c>
      <c r="Q411" s="24">
        <v>19.045300000000001</v>
      </c>
      <c r="R411" s="24">
        <v>38.192500000000003</v>
      </c>
      <c r="S411" s="24">
        <v>77.357100000000003</v>
      </c>
      <c r="T411" s="24">
        <v>165.77279999999999</v>
      </c>
      <c r="U411" s="24">
        <v>312.22039999999998</v>
      </c>
      <c r="V411" s="24">
        <v>613.01750000000004</v>
      </c>
    </row>
    <row r="412" spans="6:22" x14ac:dyDescent="0.2">
      <c r="F412" s="24">
        <v>9.4999999999999998E-3</v>
      </c>
      <c r="G412" s="24">
        <v>2.0199999999999999E-2</v>
      </c>
      <c r="H412" s="24">
        <v>3.8899999999999997E-2</v>
      </c>
      <c r="I412" s="24">
        <v>7.7299999999999994E-2</v>
      </c>
      <c r="J412" s="24">
        <v>0.1449</v>
      </c>
      <c r="K412" s="24">
        <v>0.3</v>
      </c>
      <c r="L412" s="24">
        <v>0.60209999999999997</v>
      </c>
      <c r="M412" s="24">
        <v>1.2358</v>
      </c>
      <c r="N412" s="24">
        <v>2.4954999999999998</v>
      </c>
      <c r="O412" s="24">
        <v>5.0007000000000001</v>
      </c>
      <c r="P412" s="24">
        <v>9.5637000000000008</v>
      </c>
      <c r="Q412" s="24">
        <v>19.018899999999999</v>
      </c>
      <c r="R412" s="24">
        <v>38.055300000000003</v>
      </c>
      <c r="S412" s="24">
        <v>77.557699999999997</v>
      </c>
      <c r="T412" s="24">
        <v>165.60929999999999</v>
      </c>
      <c r="U412" s="24">
        <v>305.0675</v>
      </c>
      <c r="V412" s="24">
        <v>611.60500000000002</v>
      </c>
    </row>
    <row r="413" spans="6:22" x14ac:dyDescent="0.2">
      <c r="F413" s="24">
        <v>9.4000000000000004E-3</v>
      </c>
      <c r="G413" s="24">
        <v>1.95E-2</v>
      </c>
      <c r="H413" s="24">
        <v>3.9E-2</v>
      </c>
      <c r="I413" s="24">
        <v>7.7700000000000005E-2</v>
      </c>
      <c r="J413" s="24">
        <v>0.1449</v>
      </c>
      <c r="K413" s="24">
        <v>0.30149999999999999</v>
      </c>
      <c r="L413" s="24">
        <v>0.60609999999999997</v>
      </c>
      <c r="M413" s="24">
        <v>1.2444</v>
      </c>
      <c r="N413" s="24">
        <v>2.4916999999999998</v>
      </c>
      <c r="O413" s="24">
        <v>5.0213999999999999</v>
      </c>
      <c r="P413" s="24">
        <v>9.5587999999999997</v>
      </c>
      <c r="Q413" s="24">
        <v>19.078700000000001</v>
      </c>
      <c r="R413" s="24">
        <v>38.082700000000003</v>
      </c>
      <c r="S413" s="24">
        <v>77.405799999999999</v>
      </c>
      <c r="T413" s="24">
        <v>162.82390000000001</v>
      </c>
      <c r="U413" s="24">
        <v>304.84500000000003</v>
      </c>
      <c r="V413" s="24">
        <v>611.40239999999994</v>
      </c>
    </row>
    <row r="414" spans="6:22" x14ac:dyDescent="0.2">
      <c r="F414" s="24">
        <v>9.4999999999999998E-3</v>
      </c>
      <c r="G414" s="24">
        <v>1.9599999999999999E-2</v>
      </c>
      <c r="H414" s="24">
        <v>3.9199999999999999E-2</v>
      </c>
      <c r="I414" s="24">
        <v>7.7499999999999999E-2</v>
      </c>
      <c r="J414" s="24">
        <v>0.1474</v>
      </c>
      <c r="K414" s="24">
        <v>0.30149999999999999</v>
      </c>
      <c r="L414" s="24">
        <v>0.60499999999999998</v>
      </c>
      <c r="M414" s="24">
        <v>1.2299</v>
      </c>
      <c r="N414" s="24">
        <v>2.4967000000000001</v>
      </c>
      <c r="O414" s="24">
        <v>5.0072000000000001</v>
      </c>
      <c r="P414" s="24">
        <v>9.5797000000000008</v>
      </c>
      <c r="Q414" s="24">
        <v>19.047000000000001</v>
      </c>
      <c r="R414" s="24">
        <v>38.125599999999999</v>
      </c>
      <c r="S414" s="24">
        <v>78.088099999999997</v>
      </c>
      <c r="T414" s="24">
        <v>158.3116</v>
      </c>
      <c r="U414" s="24">
        <v>305.36009999999999</v>
      </c>
      <c r="V414" s="24">
        <v>626.35550000000001</v>
      </c>
    </row>
    <row r="415" spans="6:22" x14ac:dyDescent="0.2">
      <c r="F415" s="24">
        <v>9.4999999999999998E-3</v>
      </c>
      <c r="G415" s="24">
        <v>1.95E-2</v>
      </c>
      <c r="H415" s="24">
        <v>3.9E-2</v>
      </c>
      <c r="I415" s="24">
        <v>7.7499999999999999E-2</v>
      </c>
      <c r="J415" s="24">
        <v>0.1447</v>
      </c>
      <c r="K415" s="24">
        <v>0.30570000000000003</v>
      </c>
      <c r="L415" s="24">
        <v>0.60770000000000002</v>
      </c>
      <c r="M415" s="24">
        <v>1.2366999999999999</v>
      </c>
      <c r="N415" s="24">
        <v>2.5261999999999998</v>
      </c>
      <c r="O415" s="24">
        <v>4.9996</v>
      </c>
      <c r="P415" s="24">
        <v>9.6850000000000005</v>
      </c>
      <c r="Q415" s="24">
        <v>19.023099999999999</v>
      </c>
      <c r="R415" s="24">
        <v>38.300199999999997</v>
      </c>
      <c r="S415" s="24">
        <v>77.852000000000004</v>
      </c>
      <c r="T415" s="24">
        <v>160.01830000000001</v>
      </c>
      <c r="U415" s="24">
        <v>304.76229999999998</v>
      </c>
      <c r="V415" s="24">
        <v>628.02570000000003</v>
      </c>
    </row>
    <row r="416" spans="6:22" x14ac:dyDescent="0.2">
      <c r="F416" s="24">
        <v>9.4999999999999998E-3</v>
      </c>
      <c r="G416" s="24">
        <v>2.0299999999999999E-2</v>
      </c>
      <c r="H416" s="24">
        <v>3.8899999999999997E-2</v>
      </c>
      <c r="I416" s="24">
        <v>7.7299999999999994E-2</v>
      </c>
      <c r="J416" s="24">
        <v>0.14449999999999999</v>
      </c>
      <c r="K416" s="24">
        <v>0.30020000000000002</v>
      </c>
      <c r="L416" s="24">
        <v>0.60250000000000004</v>
      </c>
      <c r="M416" s="24">
        <v>1.224</v>
      </c>
      <c r="N416" s="24">
        <v>2.4912999999999998</v>
      </c>
      <c r="O416" s="24">
        <v>4.9889999999999999</v>
      </c>
      <c r="P416" s="24">
        <v>9.6041000000000007</v>
      </c>
      <c r="Q416" s="24">
        <v>19.023399999999999</v>
      </c>
      <c r="R416" s="24">
        <v>38.990200000000002</v>
      </c>
      <c r="S416" s="24">
        <v>79.094300000000004</v>
      </c>
      <c r="T416" s="24">
        <v>162.50909999999999</v>
      </c>
      <c r="U416" s="24">
        <v>304.8064</v>
      </c>
      <c r="V416" s="24">
        <v>609.29380000000003</v>
      </c>
    </row>
    <row r="417" spans="6:22" x14ac:dyDescent="0.2">
      <c r="F417" s="24">
        <v>9.4999999999999998E-3</v>
      </c>
      <c r="G417" s="24">
        <v>2.0500000000000001E-2</v>
      </c>
      <c r="H417" s="24">
        <v>3.8699999999999998E-2</v>
      </c>
      <c r="I417" s="24">
        <v>7.7499999999999999E-2</v>
      </c>
      <c r="J417" s="24">
        <v>0.1449</v>
      </c>
      <c r="K417" s="24">
        <v>0.29980000000000001</v>
      </c>
      <c r="L417" s="24">
        <v>0.61029999999999995</v>
      </c>
      <c r="M417" s="24">
        <v>1.2168000000000001</v>
      </c>
      <c r="N417" s="24">
        <v>2.4937999999999998</v>
      </c>
      <c r="O417" s="24">
        <v>5.0044000000000004</v>
      </c>
      <c r="P417" s="24">
        <v>9.5916999999999994</v>
      </c>
      <c r="Q417" s="24">
        <v>19.0183</v>
      </c>
      <c r="R417" s="24">
        <v>39.082500000000003</v>
      </c>
      <c r="S417" s="24">
        <v>78.450800000000001</v>
      </c>
      <c r="T417" s="24">
        <v>155.53270000000001</v>
      </c>
      <c r="U417" s="24">
        <v>317.73660000000001</v>
      </c>
      <c r="V417" s="24">
        <v>610.65229999999997</v>
      </c>
    </row>
    <row r="418" spans="6:22" x14ac:dyDescent="0.2">
      <c r="F418" s="24">
        <v>9.4000000000000004E-3</v>
      </c>
      <c r="G418" s="24">
        <v>2.01E-2</v>
      </c>
      <c r="H418" s="24">
        <v>3.8699999999999998E-2</v>
      </c>
      <c r="I418" s="24">
        <v>7.7299999999999994E-2</v>
      </c>
      <c r="J418" s="24">
        <v>0.14499999999999999</v>
      </c>
      <c r="K418" s="24">
        <v>0.2999</v>
      </c>
      <c r="L418" s="24">
        <v>0.61329999999999996</v>
      </c>
      <c r="M418" s="24">
        <v>1.218</v>
      </c>
      <c r="N418" s="24">
        <v>2.5095999999999998</v>
      </c>
      <c r="O418" s="24">
        <v>4.9901</v>
      </c>
      <c r="P418" s="24">
        <v>9.5577000000000005</v>
      </c>
      <c r="Q418" s="24">
        <v>19.066500000000001</v>
      </c>
      <c r="R418" s="24">
        <v>38.834099999999999</v>
      </c>
      <c r="S418" s="24">
        <v>77.832300000000004</v>
      </c>
      <c r="T418" s="24">
        <v>166.49709999999999</v>
      </c>
      <c r="U418" s="24">
        <v>304.91849999999999</v>
      </c>
      <c r="V418" s="24">
        <v>614.36289999999997</v>
      </c>
    </row>
    <row r="419" spans="6:22" x14ac:dyDescent="0.2">
      <c r="F419" s="24">
        <v>9.4999999999999998E-3</v>
      </c>
      <c r="G419" s="24">
        <v>1.95E-2</v>
      </c>
      <c r="H419" s="24">
        <v>3.8800000000000001E-2</v>
      </c>
      <c r="I419" s="24">
        <v>7.7499999999999999E-2</v>
      </c>
      <c r="J419" s="24">
        <v>0.14510000000000001</v>
      </c>
      <c r="K419" s="24">
        <v>0.30009999999999998</v>
      </c>
      <c r="L419" s="24">
        <v>0.61170000000000002</v>
      </c>
      <c r="M419" s="24">
        <v>1.2188000000000001</v>
      </c>
      <c r="N419" s="24">
        <v>2.4939</v>
      </c>
      <c r="O419" s="24">
        <v>5.0039999999999996</v>
      </c>
      <c r="P419" s="24">
        <v>9.5678999999999998</v>
      </c>
      <c r="Q419" s="24">
        <v>19.027999999999999</v>
      </c>
      <c r="R419" s="24">
        <v>38.543700000000001</v>
      </c>
      <c r="S419" s="24">
        <v>77.839799999999997</v>
      </c>
      <c r="T419" s="24">
        <v>157.78800000000001</v>
      </c>
      <c r="U419" s="24">
        <v>304.97559999999999</v>
      </c>
      <c r="V419" s="24">
        <v>630.03470000000004</v>
      </c>
    </row>
    <row r="420" spans="6:22" x14ac:dyDescent="0.2">
      <c r="F420" s="24">
        <v>9.4000000000000004E-3</v>
      </c>
      <c r="G420" s="24">
        <v>1.95E-2</v>
      </c>
      <c r="H420" s="24">
        <v>3.8699999999999998E-2</v>
      </c>
      <c r="I420" s="24">
        <v>7.7299999999999994E-2</v>
      </c>
      <c r="J420" s="24">
        <v>0.14499999999999999</v>
      </c>
      <c r="K420" s="24">
        <v>0.30880000000000002</v>
      </c>
      <c r="L420" s="24">
        <v>0.60489999999999999</v>
      </c>
      <c r="M420" s="24">
        <v>1.2169000000000001</v>
      </c>
      <c r="N420" s="24">
        <v>2.4935</v>
      </c>
      <c r="O420" s="24">
        <v>4.9954999999999998</v>
      </c>
      <c r="P420" s="24">
        <v>9.5986999999999991</v>
      </c>
      <c r="Q420" s="24">
        <v>18.997699999999998</v>
      </c>
      <c r="R420" s="24">
        <v>38.980699999999999</v>
      </c>
      <c r="S420" s="24">
        <v>77.6965</v>
      </c>
      <c r="T420" s="24">
        <v>155.76060000000001</v>
      </c>
      <c r="U420" s="24">
        <v>306.68520000000001</v>
      </c>
      <c r="V420" s="24">
        <v>656.80219999999997</v>
      </c>
    </row>
    <row r="421" spans="6:22" x14ac:dyDescent="0.2">
      <c r="F421" s="24">
        <v>9.4999999999999998E-3</v>
      </c>
      <c r="G421" s="24">
        <v>1.95E-2</v>
      </c>
      <c r="H421" s="24">
        <v>3.8699999999999998E-2</v>
      </c>
      <c r="I421" s="24">
        <v>7.7399999999999997E-2</v>
      </c>
      <c r="J421" s="24">
        <v>0.1449</v>
      </c>
      <c r="K421" s="24">
        <v>0.30420000000000003</v>
      </c>
      <c r="L421" s="24">
        <v>0.60460000000000003</v>
      </c>
      <c r="M421" s="24">
        <v>1.2092000000000001</v>
      </c>
      <c r="N421" s="24">
        <v>2.4956999999999998</v>
      </c>
      <c r="O421" s="24">
        <v>4.9960000000000004</v>
      </c>
      <c r="P421" s="24">
        <v>9.6281999999999996</v>
      </c>
      <c r="Q421" s="24">
        <v>19.0227</v>
      </c>
      <c r="R421" s="24">
        <v>38.827199999999998</v>
      </c>
      <c r="S421" s="24">
        <v>77.548199999999994</v>
      </c>
      <c r="T421" s="24">
        <v>155.73310000000001</v>
      </c>
      <c r="U421" s="24">
        <v>305.14519999999999</v>
      </c>
      <c r="V421" s="24">
        <v>611.90729999999996</v>
      </c>
    </row>
    <row r="422" spans="6:22" x14ac:dyDescent="0.2">
      <c r="F422" s="24">
        <v>9.4999999999999998E-3</v>
      </c>
      <c r="G422" s="24">
        <v>1.95E-2</v>
      </c>
      <c r="H422" s="24">
        <v>3.8699999999999998E-2</v>
      </c>
      <c r="I422" s="24">
        <v>7.7399999999999997E-2</v>
      </c>
      <c r="J422" s="24">
        <v>0.14480000000000001</v>
      </c>
      <c r="K422" s="24">
        <v>0.30099999999999999</v>
      </c>
      <c r="L422" s="24">
        <v>0.60309999999999997</v>
      </c>
      <c r="M422" s="24">
        <v>1.2146999999999999</v>
      </c>
      <c r="N422" s="24">
        <v>2.4940000000000002</v>
      </c>
      <c r="O422" s="24">
        <v>4.9878999999999998</v>
      </c>
      <c r="P422" s="24">
        <v>9.5023999999999997</v>
      </c>
      <c r="Q422" s="24">
        <v>19.0198</v>
      </c>
      <c r="R422" s="24">
        <v>38.266500000000001</v>
      </c>
      <c r="S422" s="24">
        <v>77.561400000000006</v>
      </c>
      <c r="T422" s="24">
        <v>154.97669999999999</v>
      </c>
      <c r="U422" s="24">
        <v>305.4939</v>
      </c>
      <c r="V422" s="24">
        <v>637.74260000000004</v>
      </c>
    </row>
    <row r="423" spans="6:22" x14ac:dyDescent="0.2">
      <c r="F423" s="24">
        <v>9.4999999999999998E-3</v>
      </c>
      <c r="G423" s="24">
        <v>1.9599999999999999E-2</v>
      </c>
      <c r="H423" s="24">
        <v>3.8699999999999998E-2</v>
      </c>
      <c r="I423" s="24">
        <v>7.7499999999999999E-2</v>
      </c>
      <c r="J423" s="24">
        <v>0.14480000000000001</v>
      </c>
      <c r="K423" s="24">
        <v>0.3</v>
      </c>
      <c r="L423" s="24">
        <v>0.6028</v>
      </c>
      <c r="M423" s="24">
        <v>1.2163999999999999</v>
      </c>
      <c r="N423" s="24">
        <v>2.4897</v>
      </c>
      <c r="O423" s="24">
        <v>4.9800000000000004</v>
      </c>
      <c r="P423" s="24">
        <v>9.4931000000000001</v>
      </c>
      <c r="Q423" s="24">
        <v>19.020499999999998</v>
      </c>
      <c r="R423" s="24">
        <v>38.605899999999998</v>
      </c>
      <c r="S423" s="24">
        <v>77.371899999999997</v>
      </c>
      <c r="T423" s="24">
        <v>188.33709999999999</v>
      </c>
      <c r="U423" s="24">
        <v>305.11439999999999</v>
      </c>
      <c r="V423" s="24">
        <v>761.51160000000004</v>
      </c>
    </row>
    <row r="424" spans="6:22" x14ac:dyDescent="0.2">
      <c r="F424" s="24">
        <v>9.4000000000000004E-3</v>
      </c>
      <c r="G424" s="24">
        <v>1.9400000000000001E-2</v>
      </c>
      <c r="H424" s="24">
        <v>3.9E-2</v>
      </c>
      <c r="I424" s="24">
        <v>7.7299999999999994E-2</v>
      </c>
      <c r="J424" s="24">
        <v>0.14510000000000001</v>
      </c>
      <c r="K424" s="24">
        <v>0.3004</v>
      </c>
      <c r="L424" s="24">
        <v>0.60270000000000001</v>
      </c>
      <c r="M424" s="24">
        <v>1.2159</v>
      </c>
      <c r="N424" s="24">
        <v>2.5064000000000002</v>
      </c>
      <c r="O424" s="24">
        <v>4.9657</v>
      </c>
      <c r="P424" s="24">
        <v>9.5251999999999999</v>
      </c>
      <c r="Q424" s="24">
        <v>19.026599999999998</v>
      </c>
      <c r="R424" s="24">
        <v>38.503999999999998</v>
      </c>
      <c r="S424" s="24">
        <v>77.388300000000001</v>
      </c>
      <c r="T424" s="24">
        <v>169.6267</v>
      </c>
      <c r="U424" s="24">
        <v>305.12880000000001</v>
      </c>
      <c r="V424" s="24">
        <v>620.74480000000005</v>
      </c>
    </row>
    <row r="425" spans="6:22" x14ac:dyDescent="0.2">
      <c r="F425" s="24">
        <v>9.4999999999999998E-3</v>
      </c>
      <c r="G425" s="24">
        <v>1.95E-2</v>
      </c>
      <c r="H425" s="24">
        <v>3.8699999999999998E-2</v>
      </c>
      <c r="I425" s="24">
        <v>7.7299999999999994E-2</v>
      </c>
      <c r="J425" s="24">
        <v>0.14499999999999999</v>
      </c>
      <c r="K425" s="24">
        <v>0.30020000000000002</v>
      </c>
      <c r="L425" s="24">
        <v>0.60240000000000005</v>
      </c>
      <c r="M425" s="24">
        <v>1.2228000000000001</v>
      </c>
      <c r="N425" s="24">
        <v>2.4935</v>
      </c>
      <c r="O425" s="24">
        <v>4.9743000000000004</v>
      </c>
      <c r="P425" s="24">
        <v>9.5036000000000005</v>
      </c>
      <c r="Q425" s="24">
        <v>19.251000000000001</v>
      </c>
      <c r="R425" s="24">
        <v>38.844799999999999</v>
      </c>
      <c r="S425" s="24">
        <v>77.573700000000002</v>
      </c>
      <c r="T425" s="24">
        <v>159.61750000000001</v>
      </c>
      <c r="U425" s="24">
        <v>305.25599999999997</v>
      </c>
      <c r="V425" s="24">
        <v>671.83399999999995</v>
      </c>
    </row>
    <row r="426" spans="6:22" x14ac:dyDescent="0.2">
      <c r="F426" s="24">
        <v>9.4999999999999998E-3</v>
      </c>
      <c r="G426" s="24">
        <v>1.95E-2</v>
      </c>
      <c r="H426" s="24">
        <v>3.8600000000000002E-2</v>
      </c>
      <c r="I426" s="24">
        <v>7.7499999999999999E-2</v>
      </c>
      <c r="J426" s="24">
        <v>0.14499999999999999</v>
      </c>
      <c r="K426" s="24">
        <v>0.30580000000000002</v>
      </c>
      <c r="L426" s="24">
        <v>0.60289999999999999</v>
      </c>
      <c r="M426" s="24">
        <v>1.2246999999999999</v>
      </c>
      <c r="N426" s="24">
        <v>2.4973999999999998</v>
      </c>
      <c r="O426" s="24">
        <v>4.9870000000000001</v>
      </c>
      <c r="P426" s="24">
        <v>9.6416000000000004</v>
      </c>
      <c r="Q426" s="24">
        <v>19.032399999999999</v>
      </c>
      <c r="R426" s="24">
        <v>38.378300000000003</v>
      </c>
      <c r="S426" s="24">
        <v>77.760599999999997</v>
      </c>
      <c r="T426" s="24">
        <v>156.8776</v>
      </c>
      <c r="U426" s="24">
        <v>304.95710000000003</v>
      </c>
      <c r="V426" s="24">
        <v>633.38080000000002</v>
      </c>
    </row>
    <row r="427" spans="6:22" x14ac:dyDescent="0.2">
      <c r="F427" s="24">
        <v>9.4999999999999998E-3</v>
      </c>
      <c r="G427" s="24">
        <v>1.95E-2</v>
      </c>
      <c r="H427" s="24">
        <v>3.8800000000000001E-2</v>
      </c>
      <c r="I427" s="24">
        <v>7.7299999999999994E-2</v>
      </c>
      <c r="J427" s="24">
        <v>0.14499999999999999</v>
      </c>
      <c r="K427" s="24">
        <v>0.31069999999999998</v>
      </c>
      <c r="L427" s="24">
        <v>0.60370000000000001</v>
      </c>
      <c r="M427" s="24">
        <v>1.2151000000000001</v>
      </c>
      <c r="N427" s="24">
        <v>2.4956</v>
      </c>
      <c r="O427" s="24">
        <v>4.9946999999999999</v>
      </c>
      <c r="P427" s="24">
        <v>9.5640000000000001</v>
      </c>
      <c r="Q427" s="24">
        <v>19.0093</v>
      </c>
      <c r="R427" s="24">
        <v>38.857500000000002</v>
      </c>
      <c r="S427" s="24">
        <v>77.749099999999999</v>
      </c>
      <c r="T427" s="24">
        <v>155.3168</v>
      </c>
      <c r="U427" s="24">
        <v>305.45150000000001</v>
      </c>
      <c r="V427" s="24">
        <v>611.31179999999995</v>
      </c>
    </row>
    <row r="428" spans="6:22" x14ac:dyDescent="0.2">
      <c r="F428" s="24">
        <v>9.4000000000000004E-3</v>
      </c>
      <c r="G428" s="24">
        <v>1.9300000000000001E-2</v>
      </c>
      <c r="H428" s="24">
        <v>4.19E-2</v>
      </c>
      <c r="I428" s="24">
        <v>7.7499999999999999E-2</v>
      </c>
      <c r="J428" s="24">
        <v>0.158</v>
      </c>
      <c r="K428" s="24">
        <v>0.3105</v>
      </c>
      <c r="L428" s="24">
        <v>0.60319999999999996</v>
      </c>
      <c r="M428" s="24">
        <v>1.2364999999999999</v>
      </c>
      <c r="N428" s="24">
        <v>2.4958</v>
      </c>
      <c r="O428" s="24">
        <v>4.9886999999999997</v>
      </c>
      <c r="P428" s="24">
        <v>9.5931999999999995</v>
      </c>
      <c r="Q428" s="24">
        <v>18.994900000000001</v>
      </c>
      <c r="R428" s="24">
        <v>39.970100000000002</v>
      </c>
      <c r="S428" s="24">
        <v>77.522199999999998</v>
      </c>
      <c r="T428" s="24">
        <v>154.97640000000001</v>
      </c>
      <c r="U428" s="24">
        <v>304.83589999999998</v>
      </c>
      <c r="V428" s="24">
        <v>611.38679999999999</v>
      </c>
    </row>
    <row r="429" spans="6:22" x14ac:dyDescent="0.2">
      <c r="F429" s="24">
        <v>9.4000000000000004E-3</v>
      </c>
      <c r="G429" s="24">
        <v>1.9400000000000001E-2</v>
      </c>
      <c r="H429" s="24">
        <v>3.8699999999999998E-2</v>
      </c>
      <c r="I429" s="24">
        <v>7.7499999999999999E-2</v>
      </c>
      <c r="J429" s="24">
        <v>0.14460000000000001</v>
      </c>
      <c r="K429" s="24">
        <v>0.31130000000000002</v>
      </c>
      <c r="L429" s="24">
        <v>0.60289999999999999</v>
      </c>
      <c r="M429" s="24">
        <v>1.2209000000000001</v>
      </c>
      <c r="N429" s="24">
        <v>2.5053999999999998</v>
      </c>
      <c r="O429" s="24">
        <v>4.9855999999999998</v>
      </c>
      <c r="P429" s="24">
        <v>9.6012000000000004</v>
      </c>
      <c r="Q429" s="24">
        <v>19.0182</v>
      </c>
      <c r="R429" s="24">
        <v>39.116700000000002</v>
      </c>
      <c r="S429" s="24">
        <v>77.575400000000002</v>
      </c>
      <c r="T429" s="24">
        <v>154.52119999999999</v>
      </c>
      <c r="U429" s="24">
        <v>305.08479999999997</v>
      </c>
      <c r="V429" s="24">
        <v>611.52030000000002</v>
      </c>
    </row>
    <row r="430" spans="6:22" x14ac:dyDescent="0.2">
      <c r="F430" s="24">
        <v>9.4999999999999998E-3</v>
      </c>
      <c r="G430" s="24">
        <v>1.9400000000000001E-2</v>
      </c>
      <c r="H430" s="24">
        <v>3.8899999999999997E-2</v>
      </c>
      <c r="I430" s="24">
        <v>7.7200000000000005E-2</v>
      </c>
      <c r="J430" s="24">
        <v>0.1447</v>
      </c>
      <c r="K430" s="24">
        <v>0.312</v>
      </c>
      <c r="L430" s="24">
        <v>0.60570000000000002</v>
      </c>
      <c r="M430" s="24">
        <v>1.2161</v>
      </c>
      <c r="N430" s="24">
        <v>2.4954999999999998</v>
      </c>
      <c r="O430" s="24">
        <v>4.9931000000000001</v>
      </c>
      <c r="P430" s="24">
        <v>9.5867000000000004</v>
      </c>
      <c r="Q430" s="24">
        <v>19.0547</v>
      </c>
      <c r="R430" s="24">
        <v>38.661999999999999</v>
      </c>
      <c r="S430" s="24">
        <v>77.483800000000002</v>
      </c>
      <c r="T430" s="24">
        <v>156.185</v>
      </c>
      <c r="U430" s="24">
        <v>305.36660000000001</v>
      </c>
      <c r="V430" s="24">
        <v>611.31190000000004</v>
      </c>
    </row>
    <row r="431" spans="6:22" x14ac:dyDescent="0.2">
      <c r="F431" s="24">
        <v>9.4000000000000004E-3</v>
      </c>
      <c r="G431" s="24">
        <v>1.95E-2</v>
      </c>
      <c r="H431" s="24">
        <v>3.8600000000000002E-2</v>
      </c>
      <c r="I431" s="24">
        <v>7.7299999999999994E-2</v>
      </c>
      <c r="J431" s="24">
        <v>0.14510000000000001</v>
      </c>
      <c r="K431" s="24">
        <v>0.3115</v>
      </c>
      <c r="L431" s="24">
        <v>0.60709999999999997</v>
      </c>
      <c r="M431" s="24">
        <v>1.2132000000000001</v>
      </c>
      <c r="N431" s="24">
        <v>2.4952000000000001</v>
      </c>
      <c r="O431" s="24">
        <v>4.9965000000000002</v>
      </c>
      <c r="P431" s="24">
        <v>9.6134000000000004</v>
      </c>
      <c r="Q431" s="24">
        <v>18.992699999999999</v>
      </c>
      <c r="R431" s="24">
        <v>39.468200000000003</v>
      </c>
      <c r="S431" s="24">
        <v>78.094200000000001</v>
      </c>
      <c r="T431" s="24">
        <v>155.12209999999999</v>
      </c>
      <c r="U431" s="24">
        <v>304.95920000000001</v>
      </c>
      <c r="V431" s="24">
        <v>612.06989999999996</v>
      </c>
    </row>
    <row r="432" spans="6:22" x14ac:dyDescent="0.2">
      <c r="F432" s="24">
        <v>9.4000000000000004E-3</v>
      </c>
      <c r="G432" s="24">
        <v>1.95E-2</v>
      </c>
      <c r="H432" s="24">
        <v>3.8699999999999998E-2</v>
      </c>
      <c r="I432" s="24">
        <v>7.7700000000000005E-2</v>
      </c>
      <c r="J432" s="24">
        <v>0.1449</v>
      </c>
      <c r="K432" s="24">
        <v>0.31259999999999999</v>
      </c>
      <c r="L432" s="24">
        <v>0.61180000000000001</v>
      </c>
      <c r="M432" s="24">
        <v>1.2137</v>
      </c>
      <c r="N432" s="24">
        <v>2.5015000000000001</v>
      </c>
      <c r="O432" s="24">
        <v>4.9881000000000002</v>
      </c>
      <c r="P432" s="24">
        <v>9.5928000000000004</v>
      </c>
      <c r="Q432" s="24">
        <v>18.988499999999998</v>
      </c>
      <c r="R432" s="24">
        <v>38.643300000000004</v>
      </c>
      <c r="S432" s="24">
        <v>77.394300000000001</v>
      </c>
      <c r="T432" s="24">
        <v>155.29689999999999</v>
      </c>
      <c r="U432" s="24">
        <v>305.22410000000002</v>
      </c>
      <c r="V432" s="24">
        <v>611.41070000000002</v>
      </c>
    </row>
    <row r="433" spans="6:22" x14ac:dyDescent="0.2">
      <c r="F433" s="24">
        <v>9.4000000000000004E-3</v>
      </c>
      <c r="G433" s="24">
        <v>1.95E-2</v>
      </c>
      <c r="H433" s="24">
        <v>3.8800000000000001E-2</v>
      </c>
      <c r="I433" s="24">
        <v>7.7499999999999999E-2</v>
      </c>
      <c r="J433" s="24">
        <v>0.1447</v>
      </c>
      <c r="K433" s="24">
        <v>0.35820000000000002</v>
      </c>
      <c r="L433" s="24">
        <v>0.60199999999999998</v>
      </c>
      <c r="M433" s="24">
        <v>1.2182999999999999</v>
      </c>
      <c r="N433" s="24">
        <v>2.5131999999999999</v>
      </c>
      <c r="O433" s="24">
        <v>4.9960000000000004</v>
      </c>
      <c r="P433" s="24">
        <v>9.6123999999999992</v>
      </c>
      <c r="Q433" s="24">
        <v>19.031500000000001</v>
      </c>
      <c r="R433" s="24">
        <v>39.252699999999997</v>
      </c>
      <c r="S433" s="24">
        <v>78.365499999999997</v>
      </c>
      <c r="T433" s="24">
        <v>155.1611</v>
      </c>
      <c r="U433" s="24">
        <v>304.80709999999999</v>
      </c>
      <c r="V433" s="24">
        <v>616.31889999999999</v>
      </c>
    </row>
    <row r="434" spans="6:22" x14ac:dyDescent="0.2">
      <c r="F434" s="24">
        <v>9.4000000000000004E-3</v>
      </c>
      <c r="G434" s="24">
        <v>1.95E-2</v>
      </c>
      <c r="H434" s="24">
        <v>3.8699999999999998E-2</v>
      </c>
      <c r="I434" s="24">
        <v>7.7600000000000002E-2</v>
      </c>
      <c r="J434" s="24">
        <v>0.14480000000000001</v>
      </c>
      <c r="K434" s="24">
        <v>0.31109999999999999</v>
      </c>
      <c r="L434" s="24">
        <v>0.60170000000000001</v>
      </c>
      <c r="M434" s="24">
        <v>1.2185999999999999</v>
      </c>
      <c r="N434" s="24">
        <v>2.4952000000000001</v>
      </c>
      <c r="O434" s="24">
        <v>4.9904999999999999</v>
      </c>
      <c r="P434" s="24">
        <v>9.5815000000000001</v>
      </c>
      <c r="Q434" s="24">
        <v>19.014099999999999</v>
      </c>
      <c r="R434" s="24">
        <v>38.747599999999998</v>
      </c>
      <c r="S434" s="24">
        <v>76.575500000000005</v>
      </c>
      <c r="T434" s="24">
        <v>155.18520000000001</v>
      </c>
      <c r="U434" s="24">
        <v>304.67250000000001</v>
      </c>
      <c r="V434" s="24">
        <v>615.96299999999997</v>
      </c>
    </row>
    <row r="435" spans="6:22" x14ac:dyDescent="0.2">
      <c r="F435" s="24">
        <v>9.4000000000000004E-3</v>
      </c>
      <c r="G435" s="24">
        <v>1.95E-2</v>
      </c>
      <c r="H435" s="24">
        <v>3.8699999999999998E-2</v>
      </c>
      <c r="I435" s="24">
        <v>7.7799999999999994E-2</v>
      </c>
      <c r="J435" s="24">
        <v>0.14480000000000001</v>
      </c>
      <c r="K435" s="24">
        <v>0.311</v>
      </c>
      <c r="L435" s="24">
        <v>0.6018</v>
      </c>
      <c r="M435" s="24">
        <v>1.2197</v>
      </c>
      <c r="N435" s="24">
        <v>2.4956</v>
      </c>
      <c r="O435" s="24">
        <v>4.9916</v>
      </c>
      <c r="P435" s="24">
        <v>9.5828000000000007</v>
      </c>
      <c r="Q435" s="24">
        <v>19.046600000000002</v>
      </c>
      <c r="R435" s="24">
        <v>38.166800000000002</v>
      </c>
      <c r="S435" s="24">
        <v>77.3202</v>
      </c>
      <c r="T435" s="24">
        <v>154.91239999999999</v>
      </c>
      <c r="U435" s="24">
        <v>305.07799999999997</v>
      </c>
      <c r="V435" s="24">
        <v>650.57539999999995</v>
      </c>
    </row>
    <row r="436" spans="6:22" x14ac:dyDescent="0.2">
      <c r="F436" s="24">
        <v>9.4000000000000004E-3</v>
      </c>
      <c r="G436" s="24">
        <v>1.9199999999999998E-2</v>
      </c>
      <c r="H436" s="24">
        <v>3.8399999999999997E-2</v>
      </c>
      <c r="I436" s="24">
        <v>7.7499999999999999E-2</v>
      </c>
      <c r="J436" s="24">
        <v>0.14949999999999999</v>
      </c>
      <c r="K436" s="24">
        <v>0.31269999999999998</v>
      </c>
      <c r="L436" s="24">
        <v>0.60140000000000005</v>
      </c>
      <c r="M436" s="24">
        <v>1.2433000000000001</v>
      </c>
      <c r="N436" s="24">
        <v>2.4918</v>
      </c>
      <c r="O436" s="24">
        <v>4.9892000000000003</v>
      </c>
      <c r="P436" s="24">
        <v>9.5714000000000006</v>
      </c>
      <c r="Q436" s="24">
        <v>18.979099999999999</v>
      </c>
      <c r="R436" s="24">
        <v>38.593299999999999</v>
      </c>
      <c r="S436" s="24">
        <v>76.208399999999997</v>
      </c>
      <c r="T436" s="24">
        <v>155.38159999999999</v>
      </c>
      <c r="U436" s="24">
        <v>305.13869999999997</v>
      </c>
      <c r="V436" s="24">
        <v>618.68359999999996</v>
      </c>
    </row>
    <row r="437" spans="6:22" x14ac:dyDescent="0.2">
      <c r="F437" s="24">
        <v>9.4000000000000004E-3</v>
      </c>
      <c r="G437" s="24">
        <v>1.95E-2</v>
      </c>
      <c r="H437" s="24">
        <v>3.8399999999999997E-2</v>
      </c>
      <c r="I437" s="24">
        <v>7.7499999999999999E-2</v>
      </c>
      <c r="J437" s="24">
        <v>0.14499999999999999</v>
      </c>
      <c r="K437" s="24">
        <v>0.313</v>
      </c>
      <c r="L437" s="24">
        <v>0.6038</v>
      </c>
      <c r="M437" s="24">
        <v>1.2109000000000001</v>
      </c>
      <c r="N437" s="24">
        <v>2.4965999999999999</v>
      </c>
      <c r="O437" s="24">
        <v>4.9890999999999996</v>
      </c>
      <c r="P437" s="24">
        <v>9.6140000000000008</v>
      </c>
      <c r="Q437" s="24">
        <v>19.0166</v>
      </c>
      <c r="R437" s="24">
        <v>39.071800000000003</v>
      </c>
      <c r="S437" s="24">
        <v>76.212699999999998</v>
      </c>
      <c r="T437" s="24">
        <v>154.233</v>
      </c>
      <c r="U437" s="24">
        <v>305.17829999999998</v>
      </c>
      <c r="V437" s="24">
        <v>618.86540000000002</v>
      </c>
    </row>
    <row r="438" spans="6:22" x14ac:dyDescent="0.2">
      <c r="F438" s="24">
        <v>9.4999999999999998E-3</v>
      </c>
      <c r="G438" s="24">
        <v>1.9400000000000001E-2</v>
      </c>
      <c r="H438" s="24">
        <v>3.8699999999999998E-2</v>
      </c>
      <c r="I438" s="24">
        <v>7.7600000000000002E-2</v>
      </c>
      <c r="J438" s="24">
        <v>0.14480000000000001</v>
      </c>
      <c r="K438" s="24">
        <v>0.3115</v>
      </c>
      <c r="L438" s="24">
        <v>0.60240000000000005</v>
      </c>
      <c r="M438" s="24">
        <v>1.2168000000000001</v>
      </c>
      <c r="N438" s="24">
        <v>2.4973000000000001</v>
      </c>
      <c r="O438" s="24">
        <v>4.8578999999999999</v>
      </c>
      <c r="P438" s="24">
        <v>9.4085999999999999</v>
      </c>
      <c r="Q438" s="24">
        <v>19.0259</v>
      </c>
      <c r="R438" s="24">
        <v>38.772599999999997</v>
      </c>
      <c r="S438" s="24">
        <v>77.028599999999997</v>
      </c>
      <c r="T438" s="24">
        <v>154.12049999999999</v>
      </c>
      <c r="U438" s="24">
        <v>305.00650000000002</v>
      </c>
      <c r="V438" s="24">
        <v>612.4633</v>
      </c>
    </row>
    <row r="439" spans="6:22" x14ac:dyDescent="0.2">
      <c r="F439" s="24">
        <v>9.4000000000000004E-3</v>
      </c>
      <c r="G439" s="24">
        <v>1.9400000000000001E-2</v>
      </c>
      <c r="H439" s="24">
        <v>3.8600000000000002E-2</v>
      </c>
      <c r="I439" s="24">
        <v>7.7600000000000002E-2</v>
      </c>
      <c r="J439" s="24">
        <v>0.14710000000000001</v>
      </c>
      <c r="K439" s="24">
        <v>0.3105</v>
      </c>
      <c r="L439" s="24">
        <v>0.60189999999999999</v>
      </c>
      <c r="M439" s="24">
        <v>1.2102999999999999</v>
      </c>
      <c r="N439" s="24">
        <v>2.4950999999999999</v>
      </c>
      <c r="O439" s="24">
        <v>4.9707999999999997</v>
      </c>
      <c r="P439" s="24">
        <v>9.5465</v>
      </c>
      <c r="Q439" s="24">
        <v>19.045100000000001</v>
      </c>
      <c r="R439" s="24">
        <v>38.270499999999998</v>
      </c>
      <c r="S439" s="24">
        <v>77.992999999999995</v>
      </c>
      <c r="T439" s="24">
        <v>155.2371</v>
      </c>
      <c r="U439" s="24">
        <v>304.83249999999998</v>
      </c>
      <c r="V439" s="24">
        <v>721.9135</v>
      </c>
    </row>
    <row r="440" spans="6:22" x14ac:dyDescent="0.2">
      <c r="F440" s="24">
        <v>9.4999999999999998E-3</v>
      </c>
      <c r="G440" s="24">
        <v>1.9400000000000001E-2</v>
      </c>
      <c r="H440" s="24">
        <v>3.8699999999999998E-2</v>
      </c>
      <c r="I440" s="24">
        <v>7.7899999999999997E-2</v>
      </c>
      <c r="J440" s="24">
        <v>0.1452</v>
      </c>
      <c r="K440" s="24">
        <v>0.31080000000000002</v>
      </c>
      <c r="L440" s="24">
        <v>0.61799999999999999</v>
      </c>
      <c r="M440" s="24">
        <v>1.2161999999999999</v>
      </c>
      <c r="N440" s="24">
        <v>2.4988000000000001</v>
      </c>
      <c r="O440" s="24">
        <v>5.0469999999999997</v>
      </c>
      <c r="P440" s="24">
        <v>9.5210000000000008</v>
      </c>
      <c r="Q440" s="24">
        <v>19.0564</v>
      </c>
      <c r="R440" s="24">
        <v>38.612900000000003</v>
      </c>
      <c r="S440" s="24">
        <v>76.370599999999996</v>
      </c>
      <c r="T440" s="24">
        <v>155.595</v>
      </c>
      <c r="U440" s="24">
        <v>305.35849999999999</v>
      </c>
      <c r="V440" s="24">
        <v>617.64660000000003</v>
      </c>
    </row>
    <row r="441" spans="6:22" x14ac:dyDescent="0.2">
      <c r="F441" s="24">
        <v>9.4999999999999998E-3</v>
      </c>
      <c r="G441" s="24">
        <v>1.95E-2</v>
      </c>
      <c r="H441" s="24">
        <v>3.8699999999999998E-2</v>
      </c>
      <c r="I441" s="24">
        <v>7.7100000000000002E-2</v>
      </c>
      <c r="J441" s="24">
        <v>0.14480000000000001</v>
      </c>
      <c r="K441" s="24">
        <v>0.31169999999999998</v>
      </c>
      <c r="L441" s="24">
        <v>0.60299999999999998</v>
      </c>
      <c r="M441" s="24">
        <v>1.2155</v>
      </c>
      <c r="N441" s="24">
        <v>2.6385999999999998</v>
      </c>
      <c r="O441" s="24">
        <v>5.0323000000000002</v>
      </c>
      <c r="P441" s="24">
        <v>9.6785999999999994</v>
      </c>
      <c r="Q441" s="24">
        <v>19.004100000000001</v>
      </c>
      <c r="R441" s="24">
        <v>38.39</v>
      </c>
      <c r="S441" s="24">
        <v>76.517099999999999</v>
      </c>
      <c r="T441" s="24">
        <v>155.36969999999999</v>
      </c>
      <c r="U441" s="24">
        <v>305.07830000000001</v>
      </c>
      <c r="V441" s="24">
        <v>614.40150000000006</v>
      </c>
    </row>
    <row r="442" spans="6:22" x14ac:dyDescent="0.2">
      <c r="F442" s="24">
        <v>9.4999999999999998E-3</v>
      </c>
      <c r="G442" s="24">
        <v>1.95E-2</v>
      </c>
      <c r="H442" s="24">
        <v>3.8699999999999998E-2</v>
      </c>
      <c r="I442" s="24">
        <v>7.7499999999999999E-2</v>
      </c>
      <c r="J442" s="24">
        <v>0.1447</v>
      </c>
      <c r="K442" s="24">
        <v>0.31069999999999998</v>
      </c>
      <c r="L442" s="24">
        <v>0.60289999999999999</v>
      </c>
      <c r="M442" s="24">
        <v>1.2238</v>
      </c>
      <c r="N442" s="24">
        <v>2.4910000000000001</v>
      </c>
      <c r="O442" s="24">
        <v>5.0309999999999997</v>
      </c>
      <c r="P442" s="24">
        <v>9.5952000000000002</v>
      </c>
      <c r="Q442" s="24">
        <v>19.057500000000001</v>
      </c>
      <c r="R442" s="24">
        <v>38.103200000000001</v>
      </c>
      <c r="S442" s="24">
        <v>76.263800000000003</v>
      </c>
      <c r="T442" s="24">
        <v>155.43090000000001</v>
      </c>
      <c r="U442" s="24">
        <v>305.47890000000001</v>
      </c>
      <c r="V442" s="24">
        <v>650.72630000000004</v>
      </c>
    </row>
    <row r="443" spans="6:22" x14ac:dyDescent="0.2">
      <c r="F443" s="24">
        <v>9.4000000000000004E-3</v>
      </c>
      <c r="G443" s="24">
        <v>1.9400000000000001E-2</v>
      </c>
      <c r="H443" s="24">
        <v>3.8699999999999998E-2</v>
      </c>
      <c r="I443" s="24">
        <v>7.7399999999999997E-2</v>
      </c>
      <c r="J443" s="24">
        <v>0.14499999999999999</v>
      </c>
      <c r="K443" s="24">
        <v>0.3105</v>
      </c>
      <c r="L443" s="24">
        <v>0.60589999999999999</v>
      </c>
      <c r="M443" s="24">
        <v>1.2146999999999999</v>
      </c>
      <c r="N443" s="24">
        <v>2.4948999999999999</v>
      </c>
      <c r="O443" s="24">
        <v>4.9893999999999998</v>
      </c>
      <c r="P443" s="24">
        <v>9.5589999999999993</v>
      </c>
      <c r="Q443" s="24">
        <v>18.9922</v>
      </c>
      <c r="R443" s="24">
        <v>38.104100000000003</v>
      </c>
      <c r="S443" s="24">
        <v>76.162599999999998</v>
      </c>
      <c r="T443" s="24">
        <v>155.3228</v>
      </c>
      <c r="U443" s="24">
        <v>305.38010000000003</v>
      </c>
      <c r="V443" s="24">
        <v>650.03219999999999</v>
      </c>
    </row>
    <row r="444" spans="6:22" x14ac:dyDescent="0.2">
      <c r="F444" s="24">
        <v>9.4000000000000004E-3</v>
      </c>
      <c r="G444" s="24">
        <v>1.9099999999999999E-2</v>
      </c>
      <c r="H444" s="24">
        <v>3.9E-2</v>
      </c>
      <c r="I444" s="24">
        <v>7.7600000000000002E-2</v>
      </c>
      <c r="J444" s="24">
        <v>0.14499999999999999</v>
      </c>
      <c r="K444" s="24">
        <v>0.311</v>
      </c>
      <c r="L444" s="24">
        <v>0.60270000000000001</v>
      </c>
      <c r="M444" s="24">
        <v>1.2152000000000001</v>
      </c>
      <c r="N444" s="24">
        <v>2.4956</v>
      </c>
      <c r="O444" s="24">
        <v>4.9886999999999997</v>
      </c>
      <c r="P444" s="24">
        <v>9.5990000000000002</v>
      </c>
      <c r="Q444" s="24">
        <v>19.052</v>
      </c>
      <c r="R444" s="24">
        <v>38.1417</v>
      </c>
      <c r="S444" s="24">
        <v>76.210400000000007</v>
      </c>
      <c r="T444" s="24">
        <v>154.99629999999999</v>
      </c>
      <c r="U444" s="24">
        <v>304.99270000000001</v>
      </c>
      <c r="V444" s="24">
        <v>613.27719999999999</v>
      </c>
    </row>
    <row r="445" spans="6:22" x14ac:dyDescent="0.2">
      <c r="F445" s="24">
        <v>9.4999999999999998E-3</v>
      </c>
      <c r="G445" s="24">
        <v>1.8599999999999998E-2</v>
      </c>
      <c r="H445" s="24">
        <v>3.8800000000000001E-2</v>
      </c>
      <c r="I445" s="24">
        <v>7.7499999999999999E-2</v>
      </c>
      <c r="J445" s="24">
        <v>0.1444</v>
      </c>
      <c r="K445" s="24">
        <v>0.31140000000000001</v>
      </c>
      <c r="L445" s="24">
        <v>0.6159</v>
      </c>
      <c r="M445" s="24">
        <v>1.2169000000000001</v>
      </c>
      <c r="N445" s="24">
        <v>2.4956</v>
      </c>
      <c r="O445" s="24">
        <v>4.9908000000000001</v>
      </c>
      <c r="P445" s="24">
        <v>9.5946999999999996</v>
      </c>
      <c r="Q445" s="24">
        <v>19.183900000000001</v>
      </c>
      <c r="R445" s="24">
        <v>38.223799999999997</v>
      </c>
      <c r="S445" s="24">
        <v>76.5929</v>
      </c>
      <c r="T445" s="24">
        <v>154.69560000000001</v>
      </c>
      <c r="U445" s="24">
        <v>305.18419999999998</v>
      </c>
      <c r="V445" s="24">
        <v>620.7903</v>
      </c>
    </row>
    <row r="446" spans="6:22" x14ac:dyDescent="0.2">
      <c r="F446" s="24">
        <v>9.4999999999999998E-3</v>
      </c>
      <c r="G446" s="24">
        <v>1.8700000000000001E-2</v>
      </c>
      <c r="H446" s="24">
        <v>3.9100000000000003E-2</v>
      </c>
      <c r="I446" s="24">
        <v>7.7399999999999997E-2</v>
      </c>
      <c r="J446" s="24">
        <v>0.14449999999999999</v>
      </c>
      <c r="K446" s="24">
        <v>0.31240000000000001</v>
      </c>
      <c r="L446" s="24">
        <v>0.622</v>
      </c>
      <c r="M446" s="24">
        <v>1.2186999999999999</v>
      </c>
      <c r="N446" s="24">
        <v>2.5001000000000002</v>
      </c>
      <c r="O446" s="24">
        <v>4.9886999999999997</v>
      </c>
      <c r="P446" s="24">
        <v>9.3820999999999994</v>
      </c>
      <c r="Q446" s="24">
        <v>19.116</v>
      </c>
      <c r="R446" s="24">
        <v>38.896299999999997</v>
      </c>
      <c r="S446" s="24">
        <v>76.356099999999998</v>
      </c>
      <c r="T446" s="24">
        <v>154.9967</v>
      </c>
      <c r="U446" s="24">
        <v>304.83600000000001</v>
      </c>
      <c r="V446" s="24">
        <v>614.16319999999996</v>
      </c>
    </row>
    <row r="447" spans="6:22" x14ac:dyDescent="0.2">
      <c r="F447" s="24">
        <v>9.4000000000000004E-3</v>
      </c>
      <c r="G447" s="24">
        <v>1.8800000000000001E-2</v>
      </c>
      <c r="H447" s="24">
        <v>3.8699999999999998E-2</v>
      </c>
      <c r="I447" s="24">
        <v>7.7499999999999999E-2</v>
      </c>
      <c r="J447" s="24">
        <v>0.14480000000000001</v>
      </c>
      <c r="K447" s="24">
        <v>0.31069999999999998</v>
      </c>
      <c r="L447" s="24">
        <v>0.6028</v>
      </c>
      <c r="M447" s="24">
        <v>1.2178</v>
      </c>
      <c r="N447" s="24">
        <v>2.5068000000000001</v>
      </c>
      <c r="O447" s="24">
        <v>5.0065999999999997</v>
      </c>
      <c r="P447" s="24">
        <v>9.5503999999999998</v>
      </c>
      <c r="Q447" s="24">
        <v>19.083500000000001</v>
      </c>
      <c r="R447" s="24">
        <v>39.64</v>
      </c>
      <c r="S447" s="24">
        <v>76.478200000000001</v>
      </c>
      <c r="T447" s="24">
        <v>153.9083</v>
      </c>
      <c r="U447" s="24">
        <v>304.93869999999998</v>
      </c>
      <c r="V447" s="24">
        <v>618.06320000000005</v>
      </c>
    </row>
    <row r="448" spans="6:22" x14ac:dyDescent="0.2">
      <c r="F448" s="24">
        <v>9.4000000000000004E-3</v>
      </c>
      <c r="G448" s="24">
        <v>1.8800000000000001E-2</v>
      </c>
      <c r="H448" s="24">
        <v>3.8800000000000001E-2</v>
      </c>
      <c r="I448" s="24">
        <v>7.7200000000000005E-2</v>
      </c>
      <c r="J448" s="24">
        <v>0.14449999999999999</v>
      </c>
      <c r="K448" s="24">
        <v>0.31080000000000002</v>
      </c>
      <c r="L448" s="24">
        <v>0.60250000000000004</v>
      </c>
      <c r="M448" s="24">
        <v>1.2150000000000001</v>
      </c>
      <c r="N448" s="24">
        <v>2.4956999999999998</v>
      </c>
      <c r="O448" s="24">
        <v>4.9935</v>
      </c>
      <c r="P448" s="24">
        <v>9.4993999999999996</v>
      </c>
      <c r="Q448" s="24">
        <v>19.0669</v>
      </c>
      <c r="R448" s="24">
        <v>38.747799999999998</v>
      </c>
      <c r="S448" s="24">
        <v>76.218999999999994</v>
      </c>
      <c r="T448" s="24">
        <v>154.74510000000001</v>
      </c>
      <c r="U448" s="24">
        <v>305.29899999999998</v>
      </c>
      <c r="V448" s="24">
        <v>615.63800000000003</v>
      </c>
    </row>
    <row r="449" spans="6:22" x14ac:dyDescent="0.2">
      <c r="F449" s="24">
        <v>9.4999999999999998E-3</v>
      </c>
      <c r="G449" s="24">
        <v>1.8800000000000001E-2</v>
      </c>
      <c r="H449" s="24">
        <v>3.8800000000000001E-2</v>
      </c>
      <c r="I449" s="24">
        <v>7.7600000000000002E-2</v>
      </c>
      <c r="J449" s="24">
        <v>0.14749999999999999</v>
      </c>
      <c r="K449" s="24">
        <v>0.311</v>
      </c>
      <c r="L449" s="24">
        <v>0.60560000000000003</v>
      </c>
      <c r="M449" s="24">
        <v>1.2155</v>
      </c>
      <c r="N449" s="24">
        <v>2.4887999999999999</v>
      </c>
      <c r="O449" s="24">
        <v>4.9973999999999998</v>
      </c>
      <c r="P449" s="24">
        <v>9.5515000000000008</v>
      </c>
      <c r="Q449" s="24">
        <v>19.1355</v>
      </c>
      <c r="R449" s="24">
        <v>38.514000000000003</v>
      </c>
      <c r="S449" s="24">
        <v>76.123400000000004</v>
      </c>
      <c r="T449" s="24">
        <v>154.20670000000001</v>
      </c>
      <c r="U449" s="24">
        <v>304.61599999999999</v>
      </c>
      <c r="V449" s="24">
        <v>612.38059999999996</v>
      </c>
    </row>
    <row r="450" spans="6:22" x14ac:dyDescent="0.2">
      <c r="F450" s="24">
        <v>9.4000000000000004E-3</v>
      </c>
      <c r="G450" s="24">
        <v>1.8700000000000001E-2</v>
      </c>
      <c r="H450" s="24">
        <v>3.8699999999999998E-2</v>
      </c>
      <c r="I450" s="24">
        <v>7.7799999999999994E-2</v>
      </c>
      <c r="J450" s="24">
        <v>0.1447</v>
      </c>
      <c r="K450" s="24">
        <v>0.31109999999999999</v>
      </c>
      <c r="L450" s="24">
        <v>0.60189999999999999</v>
      </c>
      <c r="M450" s="24">
        <v>1.2155</v>
      </c>
      <c r="N450" s="24">
        <v>2.4944000000000002</v>
      </c>
      <c r="O450" s="24">
        <v>4.9977999999999998</v>
      </c>
      <c r="P450" s="24">
        <v>9.5489999999999995</v>
      </c>
      <c r="Q450" s="24">
        <v>19.1769</v>
      </c>
      <c r="R450" s="24">
        <v>38.892800000000001</v>
      </c>
      <c r="S450" s="24">
        <v>76.1434</v>
      </c>
      <c r="T450" s="24">
        <v>155.71619999999999</v>
      </c>
      <c r="U450" s="24">
        <v>305.52089999999998</v>
      </c>
      <c r="V450" s="24">
        <v>614.14729999999997</v>
      </c>
    </row>
    <row r="451" spans="6:22" x14ac:dyDescent="0.2">
      <c r="F451" s="24">
        <v>9.4999999999999998E-3</v>
      </c>
      <c r="G451" s="24">
        <v>1.89E-2</v>
      </c>
      <c r="H451" s="24">
        <v>3.8699999999999998E-2</v>
      </c>
      <c r="I451" s="24">
        <v>7.7399999999999997E-2</v>
      </c>
      <c r="J451" s="24">
        <v>0.14460000000000001</v>
      </c>
      <c r="K451" s="24">
        <v>0.311</v>
      </c>
      <c r="L451" s="24">
        <v>0.60229999999999995</v>
      </c>
      <c r="M451" s="24">
        <v>1.2143999999999999</v>
      </c>
      <c r="N451" s="24">
        <v>2.4904000000000002</v>
      </c>
      <c r="O451" s="24">
        <v>4.9984999999999999</v>
      </c>
      <c r="P451" s="24">
        <v>9.5495999999999999</v>
      </c>
      <c r="Q451" s="24">
        <v>19.064599999999999</v>
      </c>
      <c r="R451" s="24">
        <v>38.780099999999997</v>
      </c>
      <c r="S451" s="24">
        <v>76.285700000000006</v>
      </c>
      <c r="T451" s="24">
        <v>159.10990000000001</v>
      </c>
      <c r="U451" s="24">
        <v>304.98419999999999</v>
      </c>
      <c r="V451" s="24">
        <v>621.84159999999997</v>
      </c>
    </row>
    <row r="452" spans="6:22" x14ac:dyDescent="0.2">
      <c r="F452" s="24">
        <v>9.4999999999999998E-3</v>
      </c>
      <c r="G452" s="24">
        <v>1.8800000000000001E-2</v>
      </c>
      <c r="H452" s="24">
        <v>3.8699999999999998E-2</v>
      </c>
      <c r="I452" s="24">
        <v>7.7499999999999999E-2</v>
      </c>
      <c r="J452" s="24">
        <v>0.14460000000000001</v>
      </c>
      <c r="K452" s="24">
        <v>0.31109999999999999</v>
      </c>
      <c r="L452" s="24">
        <v>0.60250000000000004</v>
      </c>
      <c r="M452" s="24">
        <v>1.2158</v>
      </c>
      <c r="N452" s="24">
        <v>2.4956999999999998</v>
      </c>
      <c r="O452" s="24">
        <v>4.9911000000000003</v>
      </c>
      <c r="P452" s="24">
        <v>9.6401000000000003</v>
      </c>
      <c r="Q452" s="24">
        <v>19.1919</v>
      </c>
      <c r="R452" s="24">
        <v>38.611699999999999</v>
      </c>
      <c r="S452" s="24">
        <v>76.311199999999999</v>
      </c>
      <c r="T452" s="24">
        <v>155.49600000000001</v>
      </c>
      <c r="U452" s="24">
        <v>304.99630000000002</v>
      </c>
      <c r="V452" s="24">
        <v>665.77449999999999</v>
      </c>
    </row>
    <row r="453" spans="6:22" x14ac:dyDescent="0.2">
      <c r="F453" s="24">
        <v>9.4999999999999998E-3</v>
      </c>
      <c r="G453" s="24">
        <v>1.8800000000000001E-2</v>
      </c>
      <c r="H453" s="24">
        <v>3.8800000000000001E-2</v>
      </c>
      <c r="I453" s="24">
        <v>7.7600000000000002E-2</v>
      </c>
      <c r="J453" s="24">
        <v>0.14499999999999999</v>
      </c>
      <c r="K453" s="24">
        <v>0.3105</v>
      </c>
      <c r="L453" s="24">
        <v>0.60219999999999996</v>
      </c>
      <c r="M453" s="24">
        <v>1.2157</v>
      </c>
      <c r="N453" s="24">
        <v>2.4965000000000002</v>
      </c>
      <c r="O453" s="24">
        <v>4.9547999999999996</v>
      </c>
      <c r="P453" s="24">
        <v>9.5838999999999999</v>
      </c>
      <c r="Q453" s="24">
        <v>19.076499999999999</v>
      </c>
      <c r="R453" s="24">
        <v>38.252099999999999</v>
      </c>
      <c r="S453" s="24">
        <v>76.299000000000007</v>
      </c>
      <c r="T453" s="24">
        <v>156.40199999999999</v>
      </c>
      <c r="U453" s="24">
        <v>305.35199999999998</v>
      </c>
      <c r="V453" s="24">
        <v>637.30999999999995</v>
      </c>
    </row>
    <row r="454" spans="6:22" x14ac:dyDescent="0.2">
      <c r="F454" s="24">
        <v>9.4000000000000004E-3</v>
      </c>
      <c r="G454" s="24">
        <v>1.89E-2</v>
      </c>
      <c r="H454" s="24">
        <v>3.8800000000000001E-2</v>
      </c>
      <c r="I454" s="24">
        <v>7.7499999999999999E-2</v>
      </c>
      <c r="J454" s="24">
        <v>0.14779999999999999</v>
      </c>
      <c r="K454" s="24">
        <v>0.31280000000000002</v>
      </c>
      <c r="L454" s="24">
        <v>0.60840000000000005</v>
      </c>
      <c r="M454" s="24">
        <v>1.2193000000000001</v>
      </c>
      <c r="N454" s="24">
        <v>2.5175999999999998</v>
      </c>
      <c r="O454" s="24">
        <v>4.9744999999999999</v>
      </c>
      <c r="P454" s="24">
        <v>9.5286000000000008</v>
      </c>
      <c r="Q454" s="24">
        <v>19.161799999999999</v>
      </c>
      <c r="R454" s="24">
        <v>38.753500000000003</v>
      </c>
      <c r="S454" s="24">
        <v>76.353800000000007</v>
      </c>
      <c r="T454" s="24">
        <v>158.83340000000001</v>
      </c>
      <c r="U454" s="24">
        <v>304.93700000000001</v>
      </c>
      <c r="V454" s="24">
        <v>690.9941</v>
      </c>
    </row>
    <row r="455" spans="6:22" x14ac:dyDescent="0.2">
      <c r="F455" s="24">
        <v>9.4999999999999998E-3</v>
      </c>
      <c r="G455" s="24">
        <v>1.89E-2</v>
      </c>
      <c r="H455" s="24">
        <v>3.8699999999999998E-2</v>
      </c>
      <c r="I455" s="24">
        <v>7.7499999999999999E-2</v>
      </c>
      <c r="J455" s="24">
        <v>0.1449</v>
      </c>
      <c r="K455" s="24">
        <v>0.31180000000000002</v>
      </c>
      <c r="L455" s="24">
        <v>0.60489999999999999</v>
      </c>
      <c r="M455" s="24">
        <v>1.2168000000000001</v>
      </c>
      <c r="N455" s="24">
        <v>2.4958999999999998</v>
      </c>
      <c r="O455" s="24">
        <v>4.9939999999999998</v>
      </c>
      <c r="P455" s="24">
        <v>9.5968</v>
      </c>
      <c r="Q455" s="24">
        <v>19.075700000000001</v>
      </c>
      <c r="R455" s="24">
        <v>38.561199999999999</v>
      </c>
      <c r="S455" s="24">
        <v>76.337699999999998</v>
      </c>
      <c r="T455" s="24">
        <v>154.3349</v>
      </c>
      <c r="U455" s="24">
        <v>305.07</v>
      </c>
      <c r="V455" s="24">
        <v>676.96230000000003</v>
      </c>
    </row>
    <row r="456" spans="6:22" x14ac:dyDescent="0.2">
      <c r="F456" s="24">
        <v>9.4999999999999998E-3</v>
      </c>
      <c r="G456" s="24">
        <v>1.8800000000000001E-2</v>
      </c>
      <c r="H456" s="24">
        <v>3.9E-2</v>
      </c>
      <c r="I456" s="24">
        <v>7.7499999999999999E-2</v>
      </c>
      <c r="J456" s="24">
        <v>0.1517</v>
      </c>
      <c r="K456" s="24">
        <v>0.31090000000000001</v>
      </c>
      <c r="L456" s="24">
        <v>0.6028</v>
      </c>
      <c r="M456" s="24">
        <v>1.2261</v>
      </c>
      <c r="N456" s="24">
        <v>2.4975000000000001</v>
      </c>
      <c r="O456" s="24">
        <v>4.9962999999999997</v>
      </c>
      <c r="P456" s="24">
        <v>9.5656999999999996</v>
      </c>
      <c r="Q456" s="24">
        <v>19.172699999999999</v>
      </c>
      <c r="R456" s="24">
        <v>38.5244</v>
      </c>
      <c r="S456" s="24">
        <v>76.188500000000005</v>
      </c>
      <c r="T456" s="24">
        <v>155.02529999999999</v>
      </c>
      <c r="U456" s="24">
        <v>305.02300000000002</v>
      </c>
      <c r="V456" s="24">
        <v>626.91010000000006</v>
      </c>
    </row>
    <row r="457" spans="6:22" x14ac:dyDescent="0.2">
      <c r="F457" s="24">
        <v>9.2999999999999992E-3</v>
      </c>
      <c r="G457" s="24">
        <v>1.8800000000000001E-2</v>
      </c>
      <c r="H457" s="24">
        <v>3.8699999999999998E-2</v>
      </c>
      <c r="I457" s="24">
        <v>7.7399999999999997E-2</v>
      </c>
      <c r="J457" s="24">
        <v>0.14499999999999999</v>
      </c>
      <c r="K457" s="24">
        <v>0.311</v>
      </c>
      <c r="L457" s="24">
        <v>0.60260000000000002</v>
      </c>
      <c r="M457" s="24">
        <v>1.2087000000000001</v>
      </c>
      <c r="N457" s="24">
        <v>2.4965999999999999</v>
      </c>
      <c r="O457" s="24">
        <v>4.9924999999999997</v>
      </c>
      <c r="P457" s="24">
        <v>9.6243999999999996</v>
      </c>
      <c r="Q457" s="24">
        <v>19.192</v>
      </c>
      <c r="R457" s="24">
        <v>38.64</v>
      </c>
      <c r="S457" s="24">
        <v>85.351399999999998</v>
      </c>
      <c r="T457" s="24">
        <v>154.11199999999999</v>
      </c>
      <c r="U457" s="24">
        <v>304.82760000000002</v>
      </c>
      <c r="V457" s="24">
        <v>621.76260000000002</v>
      </c>
    </row>
    <row r="458" spans="6:22" x14ac:dyDescent="0.2">
      <c r="F458" s="24">
        <v>9.4999999999999998E-3</v>
      </c>
      <c r="G458" s="24">
        <v>1.9E-2</v>
      </c>
      <c r="H458" s="24">
        <v>3.8600000000000002E-2</v>
      </c>
      <c r="I458" s="24">
        <v>7.7200000000000005E-2</v>
      </c>
      <c r="J458" s="24">
        <v>0.1449</v>
      </c>
      <c r="K458" s="24">
        <v>0.31069999999999998</v>
      </c>
      <c r="L458" s="24">
        <v>0.60240000000000005</v>
      </c>
      <c r="M458" s="24">
        <v>1.2181999999999999</v>
      </c>
      <c r="N458" s="24">
        <v>2.4958999999999998</v>
      </c>
      <c r="O458" s="24">
        <v>4.9905999999999997</v>
      </c>
      <c r="P458" s="24">
        <v>9.5534999999999997</v>
      </c>
      <c r="Q458" s="24">
        <v>19.116499999999998</v>
      </c>
      <c r="R458" s="24">
        <v>39.372900000000001</v>
      </c>
      <c r="S458" s="24">
        <v>78.040899999999993</v>
      </c>
      <c r="T458" s="24">
        <v>154.39510000000001</v>
      </c>
      <c r="U458" s="24">
        <v>305.44569999999999</v>
      </c>
      <c r="V458" s="24">
        <v>624.44119999999998</v>
      </c>
    </row>
    <row r="459" spans="6:22" x14ac:dyDescent="0.2">
      <c r="F459" s="24">
        <v>9.4999999999999998E-3</v>
      </c>
      <c r="G459" s="24">
        <v>1.89E-2</v>
      </c>
      <c r="H459" s="24">
        <v>3.8699999999999998E-2</v>
      </c>
      <c r="I459" s="24">
        <v>7.7399999999999997E-2</v>
      </c>
      <c r="J459" s="24">
        <v>0.1467</v>
      </c>
      <c r="K459" s="24">
        <v>0.31109999999999999</v>
      </c>
      <c r="L459" s="24">
        <v>0.6028</v>
      </c>
      <c r="M459" s="24">
        <v>1.2245999999999999</v>
      </c>
      <c r="N459" s="24">
        <v>2.5427</v>
      </c>
      <c r="O459" s="24">
        <v>4.9938000000000002</v>
      </c>
      <c r="P459" s="24">
        <v>9.5191999999999997</v>
      </c>
      <c r="Q459" s="24">
        <v>19.237400000000001</v>
      </c>
      <c r="R459" s="24">
        <v>39.424199999999999</v>
      </c>
      <c r="S459" s="24">
        <v>76.373199999999997</v>
      </c>
      <c r="T459" s="24">
        <v>157.14859999999999</v>
      </c>
      <c r="U459" s="24">
        <v>305.0838</v>
      </c>
      <c r="V459" s="24">
        <v>610.69590000000005</v>
      </c>
    </row>
    <row r="460" spans="6:22" x14ac:dyDescent="0.2">
      <c r="F460" s="24">
        <v>9.4000000000000004E-3</v>
      </c>
      <c r="G460" s="24">
        <v>1.89E-2</v>
      </c>
      <c r="H460" s="24">
        <v>3.8800000000000001E-2</v>
      </c>
      <c r="I460" s="24">
        <v>7.7600000000000002E-2</v>
      </c>
      <c r="J460" s="24">
        <v>0.1467</v>
      </c>
      <c r="K460" s="24">
        <v>0.31119999999999998</v>
      </c>
      <c r="L460" s="24">
        <v>0.60229999999999995</v>
      </c>
      <c r="M460" s="24">
        <v>1.2172000000000001</v>
      </c>
      <c r="N460" s="24">
        <v>2.6040000000000001</v>
      </c>
      <c r="O460" s="24">
        <v>4.9877000000000002</v>
      </c>
      <c r="P460" s="24">
        <v>9.4997000000000007</v>
      </c>
      <c r="Q460" s="24">
        <v>19.2393</v>
      </c>
      <c r="R460" s="24">
        <v>38.67</v>
      </c>
      <c r="S460" s="24">
        <v>76.291399999999996</v>
      </c>
      <c r="T460" s="24">
        <v>153.85249999999999</v>
      </c>
      <c r="U460" s="24">
        <v>305.29129999999998</v>
      </c>
      <c r="V460" s="24">
        <v>611.91200000000003</v>
      </c>
    </row>
    <row r="461" spans="6:22" x14ac:dyDescent="0.2">
      <c r="F461" s="24">
        <v>9.4000000000000004E-3</v>
      </c>
      <c r="G461" s="24">
        <v>1.9E-2</v>
      </c>
      <c r="H461" s="24">
        <v>3.8800000000000001E-2</v>
      </c>
      <c r="I461" s="24">
        <v>7.7299999999999994E-2</v>
      </c>
      <c r="J461" s="24">
        <v>0.1449</v>
      </c>
      <c r="K461" s="24">
        <v>0.31109999999999999</v>
      </c>
      <c r="L461" s="24">
        <v>0.60389999999999999</v>
      </c>
      <c r="M461" s="24">
        <v>1.3125</v>
      </c>
      <c r="N461" s="24">
        <v>2.4939</v>
      </c>
      <c r="O461" s="24">
        <v>4.9894999999999996</v>
      </c>
      <c r="P461" s="24">
        <v>9.6377000000000006</v>
      </c>
      <c r="Q461" s="24">
        <v>19.1465</v>
      </c>
      <c r="R461" s="24">
        <v>38.688000000000002</v>
      </c>
      <c r="S461" s="24">
        <v>76.593800000000002</v>
      </c>
      <c r="T461" s="24">
        <v>153.35919999999999</v>
      </c>
      <c r="U461" s="24">
        <v>304.94810000000001</v>
      </c>
      <c r="V461" s="24">
        <v>620.12919999999997</v>
      </c>
    </row>
    <row r="462" spans="6:22" x14ac:dyDescent="0.2">
      <c r="F462" s="24">
        <v>9.4999999999999998E-3</v>
      </c>
      <c r="G462" s="24">
        <v>1.9400000000000001E-2</v>
      </c>
      <c r="H462" s="24">
        <v>3.8800000000000001E-2</v>
      </c>
      <c r="I462" s="24">
        <v>7.7499999999999999E-2</v>
      </c>
      <c r="J462" s="24">
        <v>0.1447</v>
      </c>
      <c r="K462" s="24">
        <v>0.31069999999999998</v>
      </c>
      <c r="L462" s="24">
        <v>0.61060000000000003</v>
      </c>
      <c r="M462" s="24">
        <v>1.2144999999999999</v>
      </c>
      <c r="N462" s="24">
        <v>2.4868000000000001</v>
      </c>
      <c r="O462" s="24">
        <v>5.0185000000000004</v>
      </c>
      <c r="P462" s="24">
        <v>9.5557999999999996</v>
      </c>
      <c r="Q462" s="24">
        <v>19.192</v>
      </c>
      <c r="R462" s="24">
        <v>38.959400000000002</v>
      </c>
      <c r="S462" s="24">
        <v>77.4268</v>
      </c>
      <c r="T462" s="24">
        <v>153.8237</v>
      </c>
      <c r="U462" s="24">
        <v>304.90649999999999</v>
      </c>
      <c r="V462" s="24">
        <v>613.6123</v>
      </c>
    </row>
    <row r="463" spans="6:22" x14ac:dyDescent="0.2">
      <c r="F463" s="24">
        <v>9.4999999999999998E-3</v>
      </c>
      <c r="G463" s="24">
        <v>1.9599999999999999E-2</v>
      </c>
      <c r="H463" s="24">
        <v>3.8600000000000002E-2</v>
      </c>
      <c r="I463" s="24">
        <v>7.7700000000000005E-2</v>
      </c>
      <c r="J463" s="24">
        <v>0.1449</v>
      </c>
      <c r="K463" s="24">
        <v>0.31119999999999998</v>
      </c>
      <c r="L463" s="24">
        <v>0.60329999999999995</v>
      </c>
      <c r="M463" s="24">
        <v>1.2215</v>
      </c>
      <c r="N463" s="24">
        <v>2.4958999999999998</v>
      </c>
      <c r="O463" s="24">
        <v>4.9885000000000002</v>
      </c>
      <c r="P463" s="24">
        <v>9.7683999999999997</v>
      </c>
      <c r="Q463" s="24">
        <v>19.127700000000001</v>
      </c>
      <c r="R463" s="24">
        <v>38.731200000000001</v>
      </c>
      <c r="S463" s="24">
        <v>80.574600000000004</v>
      </c>
      <c r="T463" s="24">
        <v>153.79560000000001</v>
      </c>
      <c r="U463" s="24">
        <v>305.46969999999999</v>
      </c>
      <c r="V463" s="24">
        <v>612.61009999999999</v>
      </c>
    </row>
    <row r="464" spans="6:22" x14ac:dyDescent="0.2">
      <c r="F464" s="24">
        <v>9.4999999999999998E-3</v>
      </c>
      <c r="G464" s="24">
        <v>1.9599999999999999E-2</v>
      </c>
      <c r="H464" s="24">
        <v>3.8699999999999998E-2</v>
      </c>
      <c r="I464" s="24">
        <v>7.7499999999999999E-2</v>
      </c>
      <c r="J464" s="24">
        <v>0.1447</v>
      </c>
      <c r="K464" s="24">
        <v>0.30520000000000003</v>
      </c>
      <c r="L464" s="24">
        <v>0.60319999999999996</v>
      </c>
      <c r="M464" s="24">
        <v>1.2199</v>
      </c>
      <c r="N464" s="24">
        <v>2.4977</v>
      </c>
      <c r="O464" s="24">
        <v>4.9941000000000004</v>
      </c>
      <c r="P464" s="24">
        <v>9.5538000000000007</v>
      </c>
      <c r="Q464" s="24">
        <v>19.093599999999999</v>
      </c>
      <c r="R464" s="24">
        <v>38.709299999999999</v>
      </c>
      <c r="S464" s="24">
        <v>80.160300000000007</v>
      </c>
      <c r="T464" s="24">
        <v>153.84620000000001</v>
      </c>
      <c r="U464" s="24">
        <v>307.28379999999999</v>
      </c>
      <c r="V464" s="24">
        <v>611.1268</v>
      </c>
    </row>
    <row r="465" spans="6:22" x14ac:dyDescent="0.2">
      <c r="F465" s="24">
        <v>9.4000000000000004E-3</v>
      </c>
      <c r="G465" s="24">
        <v>1.9599999999999999E-2</v>
      </c>
      <c r="H465" s="24">
        <v>3.8699999999999998E-2</v>
      </c>
      <c r="I465" s="24">
        <v>7.7200000000000005E-2</v>
      </c>
      <c r="J465" s="24">
        <v>0.14749999999999999</v>
      </c>
      <c r="K465" s="24">
        <v>0.3004</v>
      </c>
      <c r="L465" s="24">
        <v>0.61350000000000005</v>
      </c>
      <c r="M465" s="24">
        <v>1.2116</v>
      </c>
      <c r="N465" s="24">
        <v>2.4952000000000001</v>
      </c>
      <c r="O465" s="24">
        <v>4.9966999999999997</v>
      </c>
      <c r="P465" s="24">
        <v>9.5617999999999999</v>
      </c>
      <c r="Q465" s="24">
        <v>19.186499999999999</v>
      </c>
      <c r="R465" s="24">
        <v>38.917000000000002</v>
      </c>
      <c r="S465" s="24">
        <v>81.924400000000006</v>
      </c>
      <c r="T465" s="24">
        <v>154.44159999999999</v>
      </c>
      <c r="U465" s="24">
        <v>319.53210000000001</v>
      </c>
      <c r="V465" s="24">
        <v>613.49720000000002</v>
      </c>
    </row>
    <row r="466" spans="6:22" x14ac:dyDescent="0.2">
      <c r="F466" s="24">
        <v>9.5999999999999992E-3</v>
      </c>
      <c r="G466" s="24">
        <v>1.89E-2</v>
      </c>
      <c r="H466" s="24">
        <v>3.8699999999999998E-2</v>
      </c>
      <c r="I466" s="24">
        <v>7.7600000000000002E-2</v>
      </c>
      <c r="J466" s="24">
        <v>0.14480000000000001</v>
      </c>
      <c r="K466" s="24">
        <v>0.30009999999999998</v>
      </c>
      <c r="L466" s="24">
        <v>0.61299999999999999</v>
      </c>
      <c r="M466" s="24">
        <v>1.2125999999999999</v>
      </c>
      <c r="N466" s="24">
        <v>2.4967999999999999</v>
      </c>
      <c r="O466" s="24">
        <v>4.99</v>
      </c>
      <c r="P466" s="24">
        <v>9.5671999999999997</v>
      </c>
      <c r="Q466" s="24">
        <v>19.135999999999999</v>
      </c>
      <c r="R466" s="24">
        <v>40.519799999999996</v>
      </c>
      <c r="S466" s="24">
        <v>105.6215</v>
      </c>
      <c r="T466" s="24">
        <v>154.29849999999999</v>
      </c>
      <c r="U466" s="24">
        <v>316.80079999999998</v>
      </c>
      <c r="V466" s="24">
        <v>628.20100000000002</v>
      </c>
    </row>
    <row r="467" spans="6:22" x14ac:dyDescent="0.2">
      <c r="F467" s="24">
        <v>9.4000000000000004E-3</v>
      </c>
      <c r="G467" s="24">
        <v>1.8800000000000001E-2</v>
      </c>
      <c r="H467" s="24">
        <v>3.8800000000000001E-2</v>
      </c>
      <c r="I467" s="24">
        <v>7.7499999999999999E-2</v>
      </c>
      <c r="J467" s="24">
        <v>0.14480000000000001</v>
      </c>
      <c r="K467" s="24">
        <v>0.2999</v>
      </c>
      <c r="L467" s="24">
        <v>0.61140000000000005</v>
      </c>
      <c r="M467" s="24">
        <v>1.2161999999999999</v>
      </c>
      <c r="N467" s="24">
        <v>2.4961000000000002</v>
      </c>
      <c r="O467" s="24">
        <v>4.9908999999999999</v>
      </c>
      <c r="P467" s="24">
        <v>9.6392000000000007</v>
      </c>
      <c r="Q467" s="24">
        <v>19.1858</v>
      </c>
      <c r="R467" s="24">
        <v>39.850299999999997</v>
      </c>
      <c r="S467" s="24">
        <v>85.836100000000002</v>
      </c>
      <c r="T467" s="24">
        <v>154.16050000000001</v>
      </c>
      <c r="U467" s="24">
        <v>309.99459999999999</v>
      </c>
      <c r="V467" s="24">
        <v>611.71299999999997</v>
      </c>
    </row>
    <row r="468" spans="6:22" x14ac:dyDescent="0.2">
      <c r="F468" s="24">
        <v>9.4999999999999998E-3</v>
      </c>
      <c r="G468" s="24">
        <v>1.9E-2</v>
      </c>
      <c r="H468" s="24">
        <v>3.8600000000000002E-2</v>
      </c>
      <c r="I468" s="24">
        <v>7.7499999999999999E-2</v>
      </c>
      <c r="J468" s="24">
        <v>0.14749999999999999</v>
      </c>
      <c r="K468" s="24">
        <v>0.30020000000000002</v>
      </c>
      <c r="L468" s="24">
        <v>0.61680000000000001</v>
      </c>
      <c r="M468" s="24">
        <v>1.2155</v>
      </c>
      <c r="N468" s="24">
        <v>2.4958</v>
      </c>
      <c r="O468" s="24">
        <v>4.9782999999999999</v>
      </c>
      <c r="P468" s="24">
        <v>9.6524999999999999</v>
      </c>
      <c r="Q468" s="24">
        <v>19.134799999999998</v>
      </c>
      <c r="R468" s="24">
        <v>38.348799999999997</v>
      </c>
      <c r="S468" s="24">
        <v>112.7038</v>
      </c>
      <c r="T468" s="24">
        <v>153.5521</v>
      </c>
      <c r="U468" s="24">
        <v>305.32769999999999</v>
      </c>
      <c r="V468" s="24">
        <v>614.33339999999998</v>
      </c>
    </row>
    <row r="469" spans="6:22" x14ac:dyDescent="0.2">
      <c r="F469" s="24">
        <v>9.4000000000000004E-3</v>
      </c>
      <c r="G469" s="24">
        <v>1.8800000000000001E-2</v>
      </c>
      <c r="H469" s="24">
        <v>3.8699999999999998E-2</v>
      </c>
      <c r="I469" s="24">
        <v>7.7700000000000005E-2</v>
      </c>
      <c r="J469" s="24">
        <v>0.1502</v>
      </c>
      <c r="K469" s="24">
        <v>0.3</v>
      </c>
      <c r="L469" s="24">
        <v>0.6028</v>
      </c>
      <c r="M469" s="24">
        <v>1.2252000000000001</v>
      </c>
      <c r="N469" s="24">
        <v>2.4935</v>
      </c>
      <c r="O469" s="24">
        <v>4.9874999999999998</v>
      </c>
      <c r="P469" s="24">
        <v>9.6067</v>
      </c>
      <c r="Q469" s="24">
        <v>19.109100000000002</v>
      </c>
      <c r="R469" s="24">
        <v>38.402200000000001</v>
      </c>
      <c r="S469" s="24">
        <v>81.260599999999997</v>
      </c>
      <c r="T469" s="24">
        <v>153.80459999999999</v>
      </c>
      <c r="U469" s="24">
        <v>314.2149</v>
      </c>
      <c r="V469" s="24">
        <v>612.30799999999999</v>
      </c>
    </row>
    <row r="470" spans="6:22" x14ac:dyDescent="0.2">
      <c r="F470" s="24">
        <v>9.4999999999999998E-3</v>
      </c>
      <c r="G470" s="24">
        <v>1.89E-2</v>
      </c>
      <c r="H470" s="24">
        <v>3.8600000000000002E-2</v>
      </c>
      <c r="I470" s="24">
        <v>7.7299999999999994E-2</v>
      </c>
      <c r="J470" s="24">
        <v>0.14460000000000001</v>
      </c>
      <c r="K470" s="24">
        <v>0.30509999999999998</v>
      </c>
      <c r="L470" s="24">
        <v>0.60350000000000004</v>
      </c>
      <c r="M470" s="24">
        <v>1.2150000000000001</v>
      </c>
      <c r="N470" s="24">
        <v>2.4946000000000002</v>
      </c>
      <c r="O470" s="24">
        <v>4.9915000000000003</v>
      </c>
      <c r="P470" s="24">
        <v>9.6176999999999992</v>
      </c>
      <c r="Q470" s="24">
        <v>19.051500000000001</v>
      </c>
      <c r="R470" s="24">
        <v>38.238199999999999</v>
      </c>
      <c r="S470" s="24">
        <v>78.920500000000004</v>
      </c>
      <c r="T470" s="24">
        <v>154.86799999999999</v>
      </c>
      <c r="U470" s="24">
        <v>323.90309999999999</v>
      </c>
      <c r="V470" s="24">
        <v>666.95420000000001</v>
      </c>
    </row>
    <row r="471" spans="6:22" x14ac:dyDescent="0.2">
      <c r="F471" s="24">
        <v>9.4000000000000004E-3</v>
      </c>
      <c r="G471" s="24">
        <v>1.89E-2</v>
      </c>
      <c r="H471" s="24">
        <v>3.85E-2</v>
      </c>
      <c r="I471" s="24">
        <v>7.7600000000000002E-2</v>
      </c>
      <c r="J471" s="24">
        <v>0.1449</v>
      </c>
      <c r="K471" s="24">
        <v>0.307</v>
      </c>
      <c r="L471" s="24">
        <v>0.60240000000000005</v>
      </c>
      <c r="M471" s="24">
        <v>1.2168000000000001</v>
      </c>
      <c r="N471" s="24">
        <v>2.4948000000000001</v>
      </c>
      <c r="O471" s="24">
        <v>4.9987000000000004</v>
      </c>
      <c r="P471" s="24">
        <v>9.5816999999999997</v>
      </c>
      <c r="Q471" s="24">
        <v>19.019300000000001</v>
      </c>
      <c r="R471" s="24">
        <v>38.223999999999997</v>
      </c>
      <c r="S471" s="24">
        <v>77.598200000000006</v>
      </c>
      <c r="T471" s="24">
        <v>155.1489</v>
      </c>
      <c r="U471" s="24">
        <v>305.45740000000001</v>
      </c>
      <c r="V471" s="24">
        <v>625.98969999999997</v>
      </c>
    </row>
    <row r="472" spans="6:22" x14ac:dyDescent="0.2">
      <c r="F472" s="24">
        <v>9.4000000000000004E-3</v>
      </c>
      <c r="G472" s="24">
        <v>1.89E-2</v>
      </c>
      <c r="H472" s="24">
        <v>3.8699999999999998E-2</v>
      </c>
      <c r="I472" s="24">
        <v>7.7299999999999994E-2</v>
      </c>
      <c r="J472" s="24">
        <v>0.1447</v>
      </c>
      <c r="K472" s="24">
        <v>0.30020000000000002</v>
      </c>
      <c r="L472" s="24">
        <v>0.60809999999999997</v>
      </c>
      <c r="M472" s="24">
        <v>1.2258</v>
      </c>
      <c r="N472" s="24">
        <v>2.4946999999999999</v>
      </c>
      <c r="O472" s="24">
        <v>4.9901999999999997</v>
      </c>
      <c r="P472" s="24">
        <v>9.5968</v>
      </c>
      <c r="Q472" s="24">
        <v>19.041599999999999</v>
      </c>
      <c r="R472" s="24">
        <v>38.134700000000002</v>
      </c>
      <c r="S472" s="24">
        <v>86.981200000000001</v>
      </c>
      <c r="T472" s="24">
        <v>154.00710000000001</v>
      </c>
      <c r="U472" s="24">
        <v>305.33819999999997</v>
      </c>
      <c r="V472" s="24">
        <v>614.15940000000001</v>
      </c>
    </row>
    <row r="473" spans="6:22" x14ac:dyDescent="0.2">
      <c r="F473" s="24">
        <v>9.4000000000000004E-3</v>
      </c>
      <c r="G473" s="24">
        <v>1.8700000000000001E-2</v>
      </c>
      <c r="H473" s="24">
        <v>3.8699999999999998E-2</v>
      </c>
      <c r="I473" s="24">
        <v>7.7799999999999994E-2</v>
      </c>
      <c r="J473" s="24">
        <v>0.1447</v>
      </c>
      <c r="K473" s="24">
        <v>0.30030000000000001</v>
      </c>
      <c r="L473" s="24">
        <v>0.60399999999999998</v>
      </c>
      <c r="M473" s="24">
        <v>1.2133</v>
      </c>
      <c r="N473" s="24">
        <v>2.4980000000000002</v>
      </c>
      <c r="O473" s="24">
        <v>4.9778000000000002</v>
      </c>
      <c r="P473" s="24">
        <v>9.5771999999999995</v>
      </c>
      <c r="Q473" s="24">
        <v>19.130099999999999</v>
      </c>
      <c r="R473" s="24">
        <v>38.206800000000001</v>
      </c>
      <c r="S473" s="24">
        <v>83.126400000000004</v>
      </c>
      <c r="T473" s="24">
        <v>155.54769999999999</v>
      </c>
      <c r="U473" s="24">
        <v>305.1472</v>
      </c>
      <c r="V473" s="24">
        <v>611.26189999999997</v>
      </c>
    </row>
    <row r="474" spans="6:22" x14ac:dyDescent="0.2">
      <c r="F474" s="24">
        <v>9.4999999999999998E-3</v>
      </c>
      <c r="G474" s="24">
        <v>1.9400000000000001E-2</v>
      </c>
      <c r="H474" s="24">
        <v>3.9E-2</v>
      </c>
      <c r="I474" s="24">
        <v>7.7700000000000005E-2</v>
      </c>
      <c r="J474" s="24">
        <v>0.14499999999999999</v>
      </c>
      <c r="K474" s="24">
        <v>0.30020000000000002</v>
      </c>
      <c r="L474" s="24">
        <v>0.60199999999999998</v>
      </c>
      <c r="M474" s="24">
        <v>1.2098</v>
      </c>
      <c r="N474" s="24">
        <v>2.4975000000000001</v>
      </c>
      <c r="O474" s="24">
        <v>4.9923000000000002</v>
      </c>
      <c r="P474" s="24">
        <v>9.5340000000000007</v>
      </c>
      <c r="Q474" s="24">
        <v>19.1326</v>
      </c>
      <c r="R474" s="24">
        <v>38.082299999999996</v>
      </c>
      <c r="S474" s="24">
        <v>77.051000000000002</v>
      </c>
      <c r="T474" s="24">
        <v>154.81219999999999</v>
      </c>
      <c r="U474" s="24">
        <v>304.92169999999999</v>
      </c>
      <c r="V474" s="24">
        <v>620.92550000000006</v>
      </c>
    </row>
    <row r="475" spans="6:22" x14ac:dyDescent="0.2">
      <c r="F475" s="24">
        <v>9.4999999999999998E-3</v>
      </c>
      <c r="G475" s="24">
        <v>1.95E-2</v>
      </c>
      <c r="H475" s="24">
        <v>3.8699999999999998E-2</v>
      </c>
      <c r="I475" s="24">
        <v>7.7399999999999997E-2</v>
      </c>
      <c r="J475" s="24">
        <v>0.14499999999999999</v>
      </c>
      <c r="K475" s="24">
        <v>0.30020000000000002</v>
      </c>
      <c r="L475" s="24">
        <v>0.60219999999999996</v>
      </c>
      <c r="M475" s="24">
        <v>1.2135</v>
      </c>
      <c r="N475" s="24">
        <v>2.4988000000000001</v>
      </c>
      <c r="O475" s="24">
        <v>4.9935</v>
      </c>
      <c r="P475" s="24">
        <v>9.6258999999999997</v>
      </c>
      <c r="Q475" s="24">
        <v>19.1617</v>
      </c>
      <c r="R475" s="24">
        <v>38.058999999999997</v>
      </c>
      <c r="S475" s="24">
        <v>76.7667</v>
      </c>
      <c r="T475" s="24">
        <v>155.61349999999999</v>
      </c>
      <c r="U475" s="24">
        <v>305.10520000000002</v>
      </c>
      <c r="V475" s="24">
        <v>632.53790000000004</v>
      </c>
    </row>
    <row r="476" spans="6:22" x14ac:dyDescent="0.2">
      <c r="F476" s="24">
        <v>9.4999999999999998E-3</v>
      </c>
      <c r="G476" s="24">
        <v>1.95E-2</v>
      </c>
      <c r="H476" s="24">
        <v>3.8800000000000001E-2</v>
      </c>
      <c r="I476" s="24">
        <v>7.7499999999999999E-2</v>
      </c>
      <c r="J476" s="24">
        <v>0.154</v>
      </c>
      <c r="K476" s="24">
        <v>0.30159999999999998</v>
      </c>
      <c r="L476" s="24">
        <v>0.6028</v>
      </c>
      <c r="M476" s="24">
        <v>1.2164999999999999</v>
      </c>
      <c r="N476" s="24">
        <v>2.4952000000000001</v>
      </c>
      <c r="O476" s="24">
        <v>4.9938000000000002</v>
      </c>
      <c r="P476" s="24">
        <v>9.5707000000000004</v>
      </c>
      <c r="Q476" s="24">
        <v>19.163</v>
      </c>
      <c r="R476" s="24">
        <v>37.987200000000001</v>
      </c>
      <c r="S476" s="24">
        <v>77.453800000000001</v>
      </c>
      <c r="T476" s="24">
        <v>155.0462</v>
      </c>
      <c r="U476" s="24">
        <v>305.77449999999999</v>
      </c>
      <c r="V476" s="24">
        <v>608.64120000000003</v>
      </c>
    </row>
    <row r="477" spans="6:22" x14ac:dyDescent="0.2">
      <c r="F477" s="24">
        <v>9.4999999999999998E-3</v>
      </c>
      <c r="G477" s="24">
        <v>1.9300000000000001E-2</v>
      </c>
      <c r="H477" s="24">
        <v>3.8699999999999998E-2</v>
      </c>
      <c r="I477" s="24">
        <v>7.7200000000000005E-2</v>
      </c>
      <c r="J477" s="24">
        <v>0.1447</v>
      </c>
      <c r="K477" s="24">
        <v>0.30049999999999999</v>
      </c>
      <c r="L477" s="24">
        <v>0.6079</v>
      </c>
      <c r="M477" s="24">
        <v>1.2171000000000001</v>
      </c>
      <c r="N477" s="24">
        <v>2.4969999999999999</v>
      </c>
      <c r="O477" s="24">
        <v>4.9901999999999997</v>
      </c>
      <c r="P477" s="24">
        <v>9.5617000000000001</v>
      </c>
      <c r="Q477" s="24">
        <v>19.393599999999999</v>
      </c>
      <c r="R477" s="24">
        <v>37.964799999999997</v>
      </c>
      <c r="S477" s="24">
        <v>76.934600000000003</v>
      </c>
      <c r="T477" s="24">
        <v>155.78890000000001</v>
      </c>
      <c r="U477" s="24">
        <v>305.24340000000001</v>
      </c>
      <c r="V477" s="24">
        <v>652.17110000000002</v>
      </c>
    </row>
    <row r="478" spans="6:22" x14ac:dyDescent="0.2">
      <c r="F478" s="24">
        <v>9.4999999999999998E-3</v>
      </c>
      <c r="G478" s="24">
        <v>1.8800000000000001E-2</v>
      </c>
      <c r="H478" s="24">
        <v>3.85E-2</v>
      </c>
      <c r="I478" s="24">
        <v>7.7299999999999994E-2</v>
      </c>
      <c r="J478" s="24">
        <v>0.1447</v>
      </c>
      <c r="K478" s="24">
        <v>0.30049999999999999</v>
      </c>
      <c r="L478" s="24">
        <v>0.60389999999999999</v>
      </c>
      <c r="M478" s="24">
        <v>1.2177</v>
      </c>
      <c r="N478" s="24">
        <v>2.4939</v>
      </c>
      <c r="O478" s="24">
        <v>4.9992000000000001</v>
      </c>
      <c r="P478" s="24">
        <v>9.5699000000000005</v>
      </c>
      <c r="Q478" s="24">
        <v>19.238499999999998</v>
      </c>
      <c r="R478" s="24">
        <v>39.283000000000001</v>
      </c>
      <c r="S478" s="24">
        <v>76.405699999999996</v>
      </c>
      <c r="T478" s="24">
        <v>157.74160000000001</v>
      </c>
      <c r="U478" s="24">
        <v>305.33620000000002</v>
      </c>
      <c r="V478" s="24">
        <v>633.13829999999996</v>
      </c>
    </row>
    <row r="479" spans="6:22" x14ac:dyDescent="0.2">
      <c r="F479" s="24">
        <v>9.4999999999999998E-3</v>
      </c>
      <c r="G479" s="24">
        <v>1.8800000000000001E-2</v>
      </c>
      <c r="H479" s="24">
        <v>3.8699999999999998E-2</v>
      </c>
      <c r="I479" s="24">
        <v>7.7499999999999999E-2</v>
      </c>
      <c r="J479" s="24">
        <v>0.14449999999999999</v>
      </c>
      <c r="K479" s="24">
        <v>0.30070000000000002</v>
      </c>
      <c r="L479" s="24">
        <v>0.6018</v>
      </c>
      <c r="M479" s="24">
        <v>1.2161</v>
      </c>
      <c r="N479" s="24">
        <v>2.5299999999999998</v>
      </c>
      <c r="O479" s="24">
        <v>5.0010000000000003</v>
      </c>
      <c r="P479" s="24">
        <v>9.5602999999999998</v>
      </c>
      <c r="Q479" s="24">
        <v>19.154900000000001</v>
      </c>
      <c r="R479" s="24">
        <v>40.445900000000002</v>
      </c>
      <c r="S479" s="24">
        <v>76.343000000000004</v>
      </c>
      <c r="T479" s="24">
        <v>154.49770000000001</v>
      </c>
      <c r="U479" s="24">
        <v>306.10899999999998</v>
      </c>
      <c r="V479" s="24">
        <v>633.9914</v>
      </c>
    </row>
    <row r="480" spans="6:22" x14ac:dyDescent="0.2">
      <c r="F480" s="24">
        <v>9.4999999999999998E-3</v>
      </c>
      <c r="G480" s="24">
        <v>1.8700000000000001E-2</v>
      </c>
      <c r="H480" s="24">
        <v>3.85E-2</v>
      </c>
      <c r="I480" s="24">
        <v>7.7499999999999999E-2</v>
      </c>
      <c r="J480" s="24">
        <v>0.1447</v>
      </c>
      <c r="K480" s="24">
        <v>0.30020000000000002</v>
      </c>
      <c r="L480" s="24">
        <v>0.60240000000000005</v>
      </c>
      <c r="M480" s="24">
        <v>1.2304999999999999</v>
      </c>
      <c r="N480" s="24">
        <v>2.4992999999999999</v>
      </c>
      <c r="O480" s="24">
        <v>5.0060000000000002</v>
      </c>
      <c r="P480" s="24">
        <v>9.5790000000000006</v>
      </c>
      <c r="Q480" s="24">
        <v>19.076699999999999</v>
      </c>
      <c r="R480" s="24">
        <v>40.353400000000001</v>
      </c>
      <c r="S480" s="24">
        <v>76.5852</v>
      </c>
      <c r="T480" s="24">
        <v>153.8082</v>
      </c>
      <c r="U480" s="24">
        <v>304.8605</v>
      </c>
      <c r="V480" s="24">
        <v>620.27110000000005</v>
      </c>
    </row>
    <row r="481" spans="6:22" x14ac:dyDescent="0.2">
      <c r="F481" s="24">
        <v>9.4999999999999998E-3</v>
      </c>
      <c r="G481" s="24">
        <v>1.9400000000000001E-2</v>
      </c>
      <c r="H481" s="24">
        <v>3.8800000000000001E-2</v>
      </c>
      <c r="I481" s="24">
        <v>7.7399999999999997E-2</v>
      </c>
      <c r="J481" s="24">
        <v>0.14749999999999999</v>
      </c>
      <c r="K481" s="24">
        <v>0.30009999999999998</v>
      </c>
      <c r="L481" s="24">
        <v>0.60350000000000004</v>
      </c>
      <c r="M481" s="24">
        <v>1.2101999999999999</v>
      </c>
      <c r="N481" s="24">
        <v>2.4996999999999998</v>
      </c>
      <c r="O481" s="24">
        <v>5.0435999999999996</v>
      </c>
      <c r="P481" s="24">
        <v>9.6296999999999997</v>
      </c>
      <c r="Q481" s="24">
        <v>19.1983</v>
      </c>
      <c r="R481" s="24">
        <v>40.397300000000001</v>
      </c>
      <c r="S481" s="24">
        <v>83.393600000000006</v>
      </c>
      <c r="T481" s="24">
        <v>154.5179</v>
      </c>
      <c r="U481" s="24">
        <v>315.9821</v>
      </c>
      <c r="V481" s="24">
        <v>614.68409999999994</v>
      </c>
    </row>
    <row r="482" spans="6:22" x14ac:dyDescent="0.2">
      <c r="F482" s="24">
        <v>9.4999999999999998E-3</v>
      </c>
      <c r="G482" s="24">
        <v>1.9300000000000001E-2</v>
      </c>
      <c r="H482" s="24">
        <v>3.8699999999999998E-2</v>
      </c>
      <c r="I482" s="24">
        <v>7.7499999999999999E-2</v>
      </c>
      <c r="J482" s="24">
        <v>0.14499999999999999</v>
      </c>
      <c r="K482" s="24">
        <v>0.29980000000000001</v>
      </c>
      <c r="L482" s="24">
        <v>0.60499999999999998</v>
      </c>
      <c r="M482" s="24">
        <v>1.2172000000000001</v>
      </c>
      <c r="N482" s="24">
        <v>2.4982000000000002</v>
      </c>
      <c r="O482" s="24">
        <v>4.9907000000000004</v>
      </c>
      <c r="P482" s="24">
        <v>9.6460000000000008</v>
      </c>
      <c r="Q482" s="24">
        <v>19.1892</v>
      </c>
      <c r="R482" s="24">
        <v>38.5002</v>
      </c>
      <c r="S482" s="24">
        <v>77.683700000000002</v>
      </c>
      <c r="T482" s="24">
        <v>160.21449999999999</v>
      </c>
      <c r="U482" s="24">
        <v>330.65690000000001</v>
      </c>
      <c r="V482" s="24">
        <v>614.8972</v>
      </c>
    </row>
    <row r="483" spans="6:22" x14ac:dyDescent="0.2">
      <c r="F483" s="24">
        <v>9.4999999999999998E-3</v>
      </c>
      <c r="G483" s="24">
        <v>1.95E-2</v>
      </c>
      <c r="H483" s="24">
        <v>3.8699999999999998E-2</v>
      </c>
      <c r="I483" s="24">
        <v>7.7399999999999997E-2</v>
      </c>
      <c r="J483" s="24">
        <v>0.1449</v>
      </c>
      <c r="K483" s="24">
        <v>0.3004</v>
      </c>
      <c r="L483" s="24">
        <v>0.62729999999999997</v>
      </c>
      <c r="M483" s="24">
        <v>1.2110000000000001</v>
      </c>
      <c r="N483" s="24">
        <v>2.5019999999999998</v>
      </c>
      <c r="O483" s="24">
        <v>5.0236999999999998</v>
      </c>
      <c r="P483" s="24">
        <v>9.5787999999999993</v>
      </c>
      <c r="Q483" s="24">
        <v>19.208100000000002</v>
      </c>
      <c r="R483" s="24">
        <v>39.242100000000001</v>
      </c>
      <c r="S483" s="24">
        <v>77.676900000000003</v>
      </c>
      <c r="T483" s="24">
        <v>154.4419</v>
      </c>
      <c r="U483" s="24">
        <v>329.15050000000002</v>
      </c>
      <c r="V483" s="24">
        <v>616.07719999999995</v>
      </c>
    </row>
    <row r="484" spans="6:22" x14ac:dyDescent="0.2">
      <c r="F484" s="24">
        <v>9.4999999999999998E-3</v>
      </c>
      <c r="G484" s="24">
        <v>1.9400000000000001E-2</v>
      </c>
      <c r="H484" s="24">
        <v>3.8800000000000001E-2</v>
      </c>
      <c r="I484" s="24">
        <v>7.7499999999999999E-2</v>
      </c>
      <c r="J484" s="24">
        <v>0.1477</v>
      </c>
      <c r="K484" s="24">
        <v>0.2999</v>
      </c>
      <c r="L484" s="24">
        <v>0.62670000000000003</v>
      </c>
      <c r="M484" s="24">
        <v>1.216</v>
      </c>
      <c r="N484" s="24">
        <v>2.4969999999999999</v>
      </c>
      <c r="O484" s="24">
        <v>5.1158000000000001</v>
      </c>
      <c r="P484" s="24">
        <v>9.5716999999999999</v>
      </c>
      <c r="Q484" s="24">
        <v>19.171800000000001</v>
      </c>
      <c r="R484" s="24">
        <v>38.432000000000002</v>
      </c>
      <c r="S484" s="24">
        <v>77.179900000000004</v>
      </c>
      <c r="T484" s="24">
        <v>154.0558</v>
      </c>
      <c r="U484" s="24">
        <v>323.13029999999998</v>
      </c>
      <c r="V484" s="24">
        <v>615.75149999999996</v>
      </c>
    </row>
    <row r="485" spans="6:22" x14ac:dyDescent="0.2">
      <c r="F485" s="24">
        <v>9.4999999999999998E-3</v>
      </c>
      <c r="G485" s="24">
        <v>1.9400000000000001E-2</v>
      </c>
      <c r="H485" s="24">
        <v>3.8600000000000002E-2</v>
      </c>
      <c r="I485" s="24">
        <v>7.7200000000000005E-2</v>
      </c>
      <c r="J485" s="24">
        <v>0.1447</v>
      </c>
      <c r="K485" s="24">
        <v>0.3</v>
      </c>
      <c r="L485" s="24">
        <v>0.62639999999999996</v>
      </c>
      <c r="M485" s="24">
        <v>1.2182999999999999</v>
      </c>
      <c r="N485" s="24">
        <v>2.4916999999999998</v>
      </c>
      <c r="O485" s="24">
        <v>4.9997999999999996</v>
      </c>
      <c r="P485" s="24">
        <v>9.5190999999999999</v>
      </c>
      <c r="Q485" s="24">
        <v>19.192599999999999</v>
      </c>
      <c r="R485" s="24">
        <v>38.462600000000002</v>
      </c>
      <c r="S485" s="24">
        <v>76.473699999999994</v>
      </c>
      <c r="T485" s="24">
        <v>154.4331</v>
      </c>
      <c r="U485" s="24">
        <v>307.89359999999999</v>
      </c>
      <c r="V485" s="24">
        <v>614.90449999999998</v>
      </c>
    </row>
    <row r="486" spans="6:22" x14ac:dyDescent="0.2">
      <c r="F486" s="24">
        <v>9.4000000000000004E-3</v>
      </c>
      <c r="G486" s="24">
        <v>1.9199999999999998E-2</v>
      </c>
      <c r="H486" s="24">
        <v>3.8699999999999998E-2</v>
      </c>
      <c r="I486" s="24">
        <v>7.7600000000000002E-2</v>
      </c>
      <c r="J486" s="24">
        <v>0.1447</v>
      </c>
      <c r="K486" s="24">
        <v>0.31119999999999998</v>
      </c>
      <c r="L486" s="24">
        <v>0.62839999999999996</v>
      </c>
      <c r="M486" s="24">
        <v>1.2205999999999999</v>
      </c>
      <c r="N486" s="24">
        <v>2.4912000000000001</v>
      </c>
      <c r="O486" s="24">
        <v>5.0077999999999996</v>
      </c>
      <c r="P486" s="24">
        <v>9.5312000000000001</v>
      </c>
      <c r="Q486" s="24">
        <v>19.166399999999999</v>
      </c>
      <c r="R486" s="24">
        <v>38.594499999999996</v>
      </c>
      <c r="S486" s="24">
        <v>76.944199999999995</v>
      </c>
      <c r="T486" s="24">
        <v>154.6978</v>
      </c>
      <c r="U486" s="24">
        <v>308.07530000000003</v>
      </c>
      <c r="V486" s="24">
        <v>617.28750000000002</v>
      </c>
    </row>
    <row r="487" spans="6:22" x14ac:dyDescent="0.2">
      <c r="F487" s="24">
        <v>9.9000000000000008E-3</v>
      </c>
      <c r="G487" s="24">
        <v>1.95E-2</v>
      </c>
      <c r="H487" s="24">
        <v>3.8699999999999998E-2</v>
      </c>
      <c r="I487" s="24">
        <v>7.7399999999999997E-2</v>
      </c>
      <c r="J487" s="24">
        <v>0.14480000000000001</v>
      </c>
      <c r="K487" s="24">
        <v>0.30080000000000001</v>
      </c>
      <c r="L487" s="24">
        <v>0.62629999999999997</v>
      </c>
      <c r="M487" s="24">
        <v>1.2164999999999999</v>
      </c>
      <c r="N487" s="24">
        <v>2.4971999999999999</v>
      </c>
      <c r="O487" s="24">
        <v>4.9917999999999996</v>
      </c>
      <c r="P487" s="24">
        <v>9.5913000000000004</v>
      </c>
      <c r="Q487" s="24">
        <v>19.1785</v>
      </c>
      <c r="R487" s="24">
        <v>38.446399999999997</v>
      </c>
      <c r="S487" s="24">
        <v>76.431700000000006</v>
      </c>
      <c r="T487" s="24">
        <v>155.81569999999999</v>
      </c>
      <c r="U487" s="24">
        <v>318.84109999999998</v>
      </c>
      <c r="V487" s="24">
        <v>639.51930000000004</v>
      </c>
    </row>
    <row r="488" spans="6:22" x14ac:dyDescent="0.2">
      <c r="F488" s="24">
        <v>9.9000000000000008E-3</v>
      </c>
      <c r="G488" s="24">
        <v>1.9400000000000001E-2</v>
      </c>
      <c r="H488" s="24">
        <v>3.8600000000000002E-2</v>
      </c>
      <c r="I488" s="24">
        <v>7.7600000000000002E-2</v>
      </c>
      <c r="J488" s="24">
        <v>0.14480000000000001</v>
      </c>
      <c r="K488" s="24">
        <v>0.3</v>
      </c>
      <c r="L488" s="24">
        <v>0.62490000000000001</v>
      </c>
      <c r="M488" s="24">
        <v>1.2235</v>
      </c>
      <c r="N488" s="24">
        <v>2.4946000000000002</v>
      </c>
      <c r="O488" s="24">
        <v>4.9920999999999998</v>
      </c>
      <c r="P488" s="24">
        <v>9.4725999999999999</v>
      </c>
      <c r="Q488" s="24">
        <v>19.285599999999999</v>
      </c>
      <c r="R488" s="24">
        <v>38.5867</v>
      </c>
      <c r="S488" s="24">
        <v>76.569999999999993</v>
      </c>
      <c r="T488" s="24">
        <v>156.03649999999999</v>
      </c>
      <c r="U488" s="24">
        <v>305.20670000000001</v>
      </c>
      <c r="V488" s="24">
        <v>627.34209999999996</v>
      </c>
    </row>
    <row r="489" spans="6:22" x14ac:dyDescent="0.2">
      <c r="F489" s="24">
        <v>9.7999999999999997E-3</v>
      </c>
      <c r="G489" s="24">
        <v>1.9400000000000001E-2</v>
      </c>
      <c r="H489" s="24">
        <v>3.8800000000000001E-2</v>
      </c>
      <c r="I489" s="24">
        <v>7.7299999999999994E-2</v>
      </c>
      <c r="J489" s="24">
        <v>0.14480000000000001</v>
      </c>
      <c r="K489" s="24">
        <v>0.3004</v>
      </c>
      <c r="L489" s="24">
        <v>0.6038</v>
      </c>
      <c r="M489" s="24">
        <v>1.2095</v>
      </c>
      <c r="N489" s="24">
        <v>2.4937999999999998</v>
      </c>
      <c r="O489" s="24">
        <v>4.9946999999999999</v>
      </c>
      <c r="P489" s="24">
        <v>9.5777000000000001</v>
      </c>
      <c r="Q489" s="24">
        <v>19.1694</v>
      </c>
      <c r="R489" s="24">
        <v>38.8581</v>
      </c>
      <c r="S489" s="24">
        <v>76.979900000000001</v>
      </c>
      <c r="T489" s="24">
        <v>156.06049999999999</v>
      </c>
      <c r="U489" s="24">
        <v>304.89600000000002</v>
      </c>
      <c r="V489" s="24">
        <v>619.12239999999997</v>
      </c>
    </row>
    <row r="490" spans="6:22" x14ac:dyDescent="0.2">
      <c r="F490" s="24">
        <v>9.7999999999999997E-3</v>
      </c>
      <c r="G490" s="24">
        <v>1.9300000000000001E-2</v>
      </c>
      <c r="H490" s="24">
        <v>3.85E-2</v>
      </c>
      <c r="I490" s="24">
        <v>7.7499999999999999E-2</v>
      </c>
      <c r="J490" s="24">
        <v>0.14449999999999999</v>
      </c>
      <c r="K490" s="24">
        <v>0.3</v>
      </c>
      <c r="L490" s="24">
        <v>0.60319999999999996</v>
      </c>
      <c r="M490" s="24">
        <v>1.2231000000000001</v>
      </c>
      <c r="N490" s="24">
        <v>2.4950000000000001</v>
      </c>
      <c r="O490" s="24">
        <v>4.9904000000000002</v>
      </c>
      <c r="P490" s="24">
        <v>9.5882000000000005</v>
      </c>
      <c r="Q490" s="24">
        <v>19.193300000000001</v>
      </c>
      <c r="R490" s="24">
        <v>38.986199999999997</v>
      </c>
      <c r="S490" s="24">
        <v>77.906199999999998</v>
      </c>
      <c r="T490" s="24">
        <v>156.53450000000001</v>
      </c>
      <c r="U490" s="24">
        <v>305.0797</v>
      </c>
      <c r="V490" s="24">
        <v>612.00350000000003</v>
      </c>
    </row>
    <row r="491" spans="6:22" x14ac:dyDescent="0.2">
      <c r="F491" s="24">
        <v>9.7999999999999997E-3</v>
      </c>
      <c r="G491" s="24">
        <v>1.95E-2</v>
      </c>
      <c r="H491" s="24">
        <v>3.8800000000000001E-2</v>
      </c>
      <c r="I491" s="24">
        <v>7.7399999999999997E-2</v>
      </c>
      <c r="J491" s="24">
        <v>0.1447</v>
      </c>
      <c r="K491" s="24">
        <v>0.30009999999999998</v>
      </c>
      <c r="L491" s="24">
        <v>0.60370000000000001</v>
      </c>
      <c r="M491" s="24">
        <v>1.2161999999999999</v>
      </c>
      <c r="N491" s="24">
        <v>2.4971999999999999</v>
      </c>
      <c r="O491" s="24">
        <v>4.9896000000000003</v>
      </c>
      <c r="P491" s="24">
        <v>9.5555000000000003</v>
      </c>
      <c r="Q491" s="24">
        <v>19.102699999999999</v>
      </c>
      <c r="R491" s="24">
        <v>39.481900000000003</v>
      </c>
      <c r="S491" s="24">
        <v>76.581500000000005</v>
      </c>
      <c r="T491" s="24">
        <v>155.89709999999999</v>
      </c>
      <c r="U491" s="24">
        <v>304.71109999999999</v>
      </c>
      <c r="V491" s="24">
        <v>634.23009999999999</v>
      </c>
    </row>
    <row r="492" spans="6:22" x14ac:dyDescent="0.2">
      <c r="F492" s="24">
        <v>9.7999999999999997E-3</v>
      </c>
      <c r="G492" s="24">
        <v>1.95E-2</v>
      </c>
      <c r="H492" s="24">
        <v>3.8699999999999998E-2</v>
      </c>
      <c r="I492" s="24">
        <v>7.7499999999999999E-2</v>
      </c>
      <c r="J492" s="24">
        <v>0.1449</v>
      </c>
      <c r="K492" s="24">
        <v>0.30249999999999999</v>
      </c>
      <c r="L492" s="24">
        <v>0.60319999999999996</v>
      </c>
      <c r="M492" s="24">
        <v>1.2084999999999999</v>
      </c>
      <c r="N492" s="24">
        <v>2.4954000000000001</v>
      </c>
      <c r="O492" s="24">
        <v>4.992</v>
      </c>
      <c r="P492" s="24">
        <v>9.6115999999999993</v>
      </c>
      <c r="Q492" s="24">
        <v>19.078900000000001</v>
      </c>
      <c r="R492" s="24">
        <v>38.308900000000001</v>
      </c>
      <c r="S492" s="24">
        <v>76.724999999999994</v>
      </c>
      <c r="T492" s="24">
        <v>155.4504</v>
      </c>
      <c r="U492" s="24">
        <v>305.57960000000003</v>
      </c>
      <c r="V492" s="24">
        <v>631.83550000000002</v>
      </c>
    </row>
    <row r="493" spans="6:22" x14ac:dyDescent="0.2">
      <c r="F493" s="24">
        <v>9.7999999999999997E-3</v>
      </c>
      <c r="G493" s="24">
        <v>1.95E-2</v>
      </c>
      <c r="H493" s="24">
        <v>3.85E-2</v>
      </c>
      <c r="I493" s="24">
        <v>7.7399999999999997E-2</v>
      </c>
      <c r="J493" s="24">
        <v>0.1472</v>
      </c>
      <c r="K493" s="24">
        <v>0.30009999999999998</v>
      </c>
      <c r="L493" s="24">
        <v>0.60309999999999997</v>
      </c>
      <c r="M493" s="24">
        <v>1.2177</v>
      </c>
      <c r="N493" s="24">
        <v>2.4971000000000001</v>
      </c>
      <c r="O493" s="24">
        <v>4.9894999999999996</v>
      </c>
      <c r="P493" s="24">
        <v>9.6946999999999992</v>
      </c>
      <c r="Q493" s="24">
        <v>19.113299999999999</v>
      </c>
      <c r="R493" s="24">
        <v>38.3307</v>
      </c>
      <c r="S493" s="24">
        <v>76.825800000000001</v>
      </c>
      <c r="T493" s="24">
        <v>155.60159999999999</v>
      </c>
      <c r="U493" s="24">
        <v>305.1925</v>
      </c>
      <c r="V493" s="24">
        <v>644.12630000000001</v>
      </c>
    </row>
    <row r="494" spans="6:22" x14ac:dyDescent="0.2">
      <c r="F494" s="24">
        <v>9.9000000000000008E-3</v>
      </c>
      <c r="G494" s="24">
        <v>1.9400000000000001E-2</v>
      </c>
      <c r="H494" s="24">
        <v>3.8899999999999997E-2</v>
      </c>
      <c r="I494" s="24">
        <v>7.7499999999999999E-2</v>
      </c>
      <c r="J494" s="24">
        <v>0.14480000000000001</v>
      </c>
      <c r="K494" s="24">
        <v>0.30080000000000001</v>
      </c>
      <c r="L494" s="24">
        <v>0.60319999999999996</v>
      </c>
      <c r="M494" s="24">
        <v>1.2159</v>
      </c>
      <c r="N494" s="24">
        <v>2.4916</v>
      </c>
      <c r="O494" s="24">
        <v>5.01</v>
      </c>
      <c r="P494" s="24">
        <v>9.5816999999999997</v>
      </c>
      <c r="Q494" s="24">
        <v>19.115600000000001</v>
      </c>
      <c r="R494" s="24">
        <v>38.232100000000003</v>
      </c>
      <c r="S494" s="24">
        <v>77.359800000000007</v>
      </c>
      <c r="T494" s="24">
        <v>154.77109999999999</v>
      </c>
      <c r="U494" s="24">
        <v>305.05790000000002</v>
      </c>
      <c r="V494" s="24">
        <v>821.04319999999996</v>
      </c>
    </row>
    <row r="495" spans="6:22" x14ac:dyDescent="0.2">
      <c r="F495" s="24">
        <v>9.7000000000000003E-3</v>
      </c>
      <c r="G495" s="24">
        <v>1.9300000000000001E-2</v>
      </c>
      <c r="H495" s="24">
        <v>3.8699999999999998E-2</v>
      </c>
      <c r="I495" s="24">
        <v>7.7399999999999997E-2</v>
      </c>
      <c r="J495" s="24">
        <v>0.1449</v>
      </c>
      <c r="K495" s="24">
        <v>0.30819999999999997</v>
      </c>
      <c r="L495" s="24">
        <v>0.60270000000000001</v>
      </c>
      <c r="M495" s="24">
        <v>1.2156</v>
      </c>
      <c r="N495" s="24">
        <v>2.5049999999999999</v>
      </c>
      <c r="O495" s="24">
        <v>4.9991000000000003</v>
      </c>
      <c r="P495" s="24">
        <v>9.5274999999999999</v>
      </c>
      <c r="Q495" s="24">
        <v>19.073699999999999</v>
      </c>
      <c r="R495" s="24">
        <v>38.328899999999997</v>
      </c>
      <c r="S495" s="24">
        <v>77.490499999999997</v>
      </c>
      <c r="T495" s="24">
        <v>156.3262</v>
      </c>
      <c r="U495" s="24">
        <v>305.75760000000002</v>
      </c>
      <c r="V495" s="24">
        <v>649.6318</v>
      </c>
    </row>
    <row r="496" spans="6:22" x14ac:dyDescent="0.2">
      <c r="F496" s="24">
        <v>9.7999999999999997E-3</v>
      </c>
      <c r="G496" s="24">
        <v>1.9400000000000001E-2</v>
      </c>
      <c r="H496" s="24">
        <v>3.8800000000000001E-2</v>
      </c>
      <c r="I496" s="24">
        <v>7.7299999999999994E-2</v>
      </c>
      <c r="J496" s="24">
        <v>0.14430000000000001</v>
      </c>
      <c r="K496" s="24">
        <v>0.31069999999999998</v>
      </c>
      <c r="L496" s="24">
        <v>0.60309999999999997</v>
      </c>
      <c r="M496" s="24">
        <v>1.2158</v>
      </c>
      <c r="N496" s="24">
        <v>2.4952000000000001</v>
      </c>
      <c r="O496" s="24">
        <v>4.8516000000000004</v>
      </c>
      <c r="P496" s="24">
        <v>9.5088000000000008</v>
      </c>
      <c r="Q496" s="24">
        <v>19.2149</v>
      </c>
      <c r="R496" s="24">
        <v>38.387500000000003</v>
      </c>
      <c r="S496" s="24">
        <v>76.833699999999993</v>
      </c>
      <c r="T496" s="24">
        <v>155.10120000000001</v>
      </c>
      <c r="U496" s="24">
        <v>305.08909999999997</v>
      </c>
      <c r="V496" s="24">
        <v>645.40779999999995</v>
      </c>
    </row>
    <row r="497" spans="6:22" x14ac:dyDescent="0.2">
      <c r="F497" s="24">
        <v>9.7999999999999997E-3</v>
      </c>
      <c r="G497" s="24">
        <v>1.95E-2</v>
      </c>
      <c r="H497" s="24">
        <v>3.8600000000000002E-2</v>
      </c>
      <c r="I497" s="24">
        <v>7.7799999999999994E-2</v>
      </c>
      <c r="J497" s="24">
        <v>0.14499999999999999</v>
      </c>
      <c r="K497" s="24">
        <v>0.31109999999999999</v>
      </c>
      <c r="L497" s="24">
        <v>0.68110000000000004</v>
      </c>
      <c r="M497" s="24">
        <v>1.2233000000000001</v>
      </c>
      <c r="N497" s="24">
        <v>2.4916</v>
      </c>
      <c r="O497" s="24">
        <v>4.8198999999999996</v>
      </c>
      <c r="P497" s="24">
        <v>9.4983000000000004</v>
      </c>
      <c r="Q497" s="24">
        <v>19.1037</v>
      </c>
      <c r="R497" s="24">
        <v>38.869700000000002</v>
      </c>
      <c r="S497" s="24">
        <v>77.212500000000006</v>
      </c>
      <c r="T497" s="24">
        <v>154.75069999999999</v>
      </c>
      <c r="U497" s="24">
        <v>305.15469999999999</v>
      </c>
      <c r="V497" s="24">
        <v>624.42259999999999</v>
      </c>
    </row>
    <row r="498" spans="6:22" x14ac:dyDescent="0.2">
      <c r="F498" s="24">
        <v>9.7999999999999997E-3</v>
      </c>
      <c r="G498" s="24">
        <v>1.95E-2</v>
      </c>
      <c r="H498" s="24">
        <v>3.8600000000000002E-2</v>
      </c>
      <c r="I498" s="24">
        <v>7.7499999999999999E-2</v>
      </c>
      <c r="J498" s="24">
        <v>0.14499999999999999</v>
      </c>
      <c r="K498" s="24">
        <v>0.30020000000000002</v>
      </c>
      <c r="L498" s="24">
        <v>0.60589999999999999</v>
      </c>
      <c r="M498" s="24">
        <v>1.2122999999999999</v>
      </c>
      <c r="N498" s="24">
        <v>2.4963000000000002</v>
      </c>
      <c r="O498" s="24">
        <v>4.8624000000000001</v>
      </c>
      <c r="P498" s="24">
        <v>9.5251999999999999</v>
      </c>
      <c r="Q498" s="24">
        <v>19.191700000000001</v>
      </c>
      <c r="R498" s="24">
        <v>38.628500000000003</v>
      </c>
      <c r="S498" s="24">
        <v>77.200699999999998</v>
      </c>
      <c r="T498" s="24">
        <v>154.72829999999999</v>
      </c>
      <c r="U498" s="24">
        <v>305.11450000000002</v>
      </c>
      <c r="V498" s="24">
        <v>618.89390000000003</v>
      </c>
    </row>
    <row r="499" spans="6:22" x14ac:dyDescent="0.2">
      <c r="F499" s="24">
        <v>9.7999999999999997E-3</v>
      </c>
      <c r="G499" s="24">
        <v>1.9400000000000001E-2</v>
      </c>
      <c r="H499" s="24">
        <v>3.8600000000000002E-2</v>
      </c>
      <c r="I499" s="24">
        <v>7.7499999999999999E-2</v>
      </c>
      <c r="J499" s="24">
        <v>0.1447</v>
      </c>
      <c r="K499" s="24">
        <v>0.3</v>
      </c>
      <c r="L499" s="24">
        <v>0.6038</v>
      </c>
      <c r="M499" s="24">
        <v>1.2172000000000001</v>
      </c>
      <c r="N499" s="24">
        <v>2.4962</v>
      </c>
      <c r="O499" s="24">
        <v>4.8216999999999999</v>
      </c>
      <c r="P499" s="24">
        <v>9.5036000000000005</v>
      </c>
      <c r="Q499" s="24">
        <v>19.110900000000001</v>
      </c>
      <c r="R499" s="24">
        <v>38.608400000000003</v>
      </c>
      <c r="S499" s="24">
        <v>77.06</v>
      </c>
      <c r="T499" s="24">
        <v>154.61619999999999</v>
      </c>
      <c r="U499" s="24">
        <v>304.96949999999998</v>
      </c>
      <c r="V499" s="24">
        <v>653.58320000000003</v>
      </c>
    </row>
    <row r="500" spans="6:22" x14ac:dyDescent="0.2">
      <c r="F500" s="24">
        <v>9.9000000000000008E-3</v>
      </c>
      <c r="G500" s="24">
        <v>1.9300000000000001E-2</v>
      </c>
      <c r="H500" s="24">
        <v>3.85E-2</v>
      </c>
      <c r="I500" s="24">
        <v>7.7499999999999999E-2</v>
      </c>
      <c r="J500" s="24">
        <v>0.1449</v>
      </c>
      <c r="K500" s="24">
        <v>0.30180000000000001</v>
      </c>
      <c r="L500" s="24">
        <v>0.60899999999999999</v>
      </c>
      <c r="M500" s="24">
        <v>1.2155</v>
      </c>
      <c r="N500" s="24">
        <v>2.4961000000000002</v>
      </c>
      <c r="O500" s="24">
        <v>4.8289</v>
      </c>
      <c r="P500" s="24">
        <v>9.5642999999999994</v>
      </c>
      <c r="Q500" s="24">
        <v>19.088899999999999</v>
      </c>
      <c r="R500" s="24">
        <v>38.747599999999998</v>
      </c>
      <c r="S500" s="24">
        <v>76.469200000000001</v>
      </c>
      <c r="T500" s="24">
        <v>154.261</v>
      </c>
      <c r="U500" s="24">
        <v>308.49959999999999</v>
      </c>
      <c r="V500" s="24">
        <v>621.23779999999999</v>
      </c>
    </row>
    <row r="501" spans="6:22" x14ac:dyDescent="0.2">
      <c r="F501" s="24">
        <v>9.7999999999999997E-3</v>
      </c>
      <c r="G501" s="24">
        <v>1.9400000000000001E-2</v>
      </c>
      <c r="H501" s="24">
        <v>3.8600000000000002E-2</v>
      </c>
      <c r="I501" s="24">
        <v>7.7399999999999997E-2</v>
      </c>
      <c r="J501" s="24">
        <v>0.14499999999999999</v>
      </c>
      <c r="K501" s="24">
        <v>0.30109999999999998</v>
      </c>
      <c r="L501" s="24">
        <v>0.60589999999999999</v>
      </c>
      <c r="M501" s="24">
        <v>1.2105999999999999</v>
      </c>
      <c r="N501" s="24">
        <v>2.4956999999999998</v>
      </c>
      <c r="O501" s="24">
        <v>4.8211000000000004</v>
      </c>
      <c r="P501" s="24">
        <v>9.5460999999999991</v>
      </c>
      <c r="Q501" s="24">
        <v>19.3141</v>
      </c>
      <c r="R501" s="24">
        <v>38.459499999999998</v>
      </c>
      <c r="S501" s="24">
        <v>76.765799999999999</v>
      </c>
      <c r="T501" s="24">
        <v>154.809</v>
      </c>
      <c r="U501" s="24">
        <v>305.20400000000001</v>
      </c>
      <c r="V501" s="24">
        <v>620.58969999999999</v>
      </c>
    </row>
    <row r="502" spans="6:22" x14ac:dyDescent="0.2">
      <c r="F502" s="24">
        <v>9.7999999999999997E-3</v>
      </c>
      <c r="G502" s="24">
        <v>1.95E-2</v>
      </c>
      <c r="H502" s="24">
        <v>3.8600000000000002E-2</v>
      </c>
      <c r="I502" s="24">
        <v>7.7600000000000002E-2</v>
      </c>
      <c r="J502" s="24">
        <v>0.1447</v>
      </c>
      <c r="K502" s="24">
        <v>0.30009999999999998</v>
      </c>
      <c r="L502" s="24">
        <v>0.60540000000000005</v>
      </c>
      <c r="M502" s="24">
        <v>1.216</v>
      </c>
      <c r="N502" s="24">
        <v>2.4967000000000001</v>
      </c>
      <c r="O502" s="24">
        <v>4.8235000000000001</v>
      </c>
      <c r="P502" s="24">
        <v>9.5466999999999995</v>
      </c>
      <c r="Q502" s="24">
        <v>19.077100000000002</v>
      </c>
      <c r="R502" s="24">
        <v>38.295499999999997</v>
      </c>
      <c r="S502" s="24">
        <v>77.784800000000004</v>
      </c>
      <c r="T502" s="24">
        <v>155.69630000000001</v>
      </c>
      <c r="U502" s="24">
        <v>305.45440000000002</v>
      </c>
      <c r="V502" s="24">
        <v>614.44399999999996</v>
      </c>
    </row>
    <row r="503" spans="6:22" x14ac:dyDescent="0.2">
      <c r="F503" s="24">
        <v>9.7000000000000003E-3</v>
      </c>
      <c r="G503" s="24">
        <v>1.9400000000000001E-2</v>
      </c>
      <c r="H503" s="24">
        <v>3.8600000000000002E-2</v>
      </c>
      <c r="I503" s="24">
        <v>7.7499999999999999E-2</v>
      </c>
      <c r="J503" s="24">
        <v>0.16</v>
      </c>
      <c r="K503" s="24">
        <v>0.2999</v>
      </c>
      <c r="L503" s="24">
        <v>0.60370000000000001</v>
      </c>
      <c r="M503" s="24">
        <v>1.2206999999999999</v>
      </c>
      <c r="N503" s="24">
        <v>2.5106000000000002</v>
      </c>
      <c r="O503" s="24">
        <v>4.8316999999999997</v>
      </c>
      <c r="P503" s="24">
        <v>9.6266999999999996</v>
      </c>
      <c r="Q503" s="24">
        <v>19.5975</v>
      </c>
      <c r="R503" s="24">
        <v>38.187600000000003</v>
      </c>
      <c r="S503" s="24">
        <v>76.489000000000004</v>
      </c>
      <c r="T503" s="24">
        <v>155.2165</v>
      </c>
      <c r="U503" s="24">
        <v>305.1225</v>
      </c>
      <c r="V503" s="24">
        <v>612.95759999999996</v>
      </c>
    </row>
    <row r="504" spans="6:22" x14ac:dyDescent="0.2">
      <c r="F504" s="24">
        <v>9.7000000000000003E-3</v>
      </c>
      <c r="G504" s="24">
        <v>1.9300000000000001E-2</v>
      </c>
      <c r="H504" s="24">
        <v>3.8699999999999998E-2</v>
      </c>
      <c r="I504" s="24">
        <v>7.7299999999999994E-2</v>
      </c>
      <c r="J504" s="24">
        <v>0.15049999999999999</v>
      </c>
      <c r="K504" s="24">
        <v>0.30020000000000002</v>
      </c>
      <c r="L504" s="24">
        <v>0.61850000000000005</v>
      </c>
      <c r="M504" s="24">
        <v>1.2122999999999999</v>
      </c>
      <c r="N504" s="24">
        <v>2.5017999999999998</v>
      </c>
      <c r="O504" s="24">
        <v>4.8186999999999998</v>
      </c>
      <c r="P504" s="24">
        <v>9.5820000000000007</v>
      </c>
      <c r="Q504" s="24">
        <v>19.111699999999999</v>
      </c>
      <c r="R504" s="24">
        <v>38.258299999999998</v>
      </c>
      <c r="S504" s="24">
        <v>76.8553</v>
      </c>
      <c r="T504" s="24">
        <v>155.5085</v>
      </c>
      <c r="U504" s="24">
        <v>304.8075</v>
      </c>
      <c r="V504" s="24">
        <v>631.64980000000003</v>
      </c>
    </row>
    <row r="505" spans="6:22" x14ac:dyDescent="0.2">
      <c r="F505" s="24">
        <v>9.7000000000000003E-3</v>
      </c>
      <c r="G505" s="24">
        <v>1.9300000000000001E-2</v>
      </c>
      <c r="H505" s="24">
        <v>3.8699999999999998E-2</v>
      </c>
      <c r="I505" s="24">
        <v>7.7499999999999999E-2</v>
      </c>
      <c r="J505" s="24">
        <v>0.14510000000000001</v>
      </c>
      <c r="K505" s="24">
        <v>0.3004</v>
      </c>
      <c r="L505" s="24">
        <v>0.60289999999999999</v>
      </c>
      <c r="M505" s="24">
        <v>1.2198</v>
      </c>
      <c r="N505" s="24">
        <v>2.4964</v>
      </c>
      <c r="O505" s="24">
        <v>4.8296999999999999</v>
      </c>
      <c r="P505" s="24">
        <v>9.6341000000000001</v>
      </c>
      <c r="Q505" s="24">
        <v>19.260300000000001</v>
      </c>
      <c r="R505" s="24">
        <v>38.204700000000003</v>
      </c>
      <c r="S505" s="24">
        <v>77.582300000000004</v>
      </c>
      <c r="T505" s="24">
        <v>154.8252</v>
      </c>
      <c r="U505" s="24">
        <v>305.5324</v>
      </c>
      <c r="V505" s="24">
        <v>631.84100000000001</v>
      </c>
    </row>
    <row r="506" spans="6:22" x14ac:dyDescent="0.2">
      <c r="F506" s="24">
        <v>9.4999999999999998E-3</v>
      </c>
      <c r="G506" s="24">
        <v>1.9300000000000001E-2</v>
      </c>
      <c r="H506" s="24">
        <v>3.8600000000000002E-2</v>
      </c>
      <c r="I506" s="24">
        <v>7.7499999999999999E-2</v>
      </c>
      <c r="J506" s="24">
        <v>0.14530000000000001</v>
      </c>
      <c r="K506" s="24">
        <v>0.30020000000000002</v>
      </c>
      <c r="L506" s="24">
        <v>0.60329999999999995</v>
      </c>
      <c r="M506" s="24">
        <v>1.2175</v>
      </c>
      <c r="N506" s="24">
        <v>2.5118999999999998</v>
      </c>
      <c r="O506" s="24">
        <v>4.8178999999999998</v>
      </c>
      <c r="P506" s="24">
        <v>9.5100999999999996</v>
      </c>
      <c r="Q506" s="24">
        <v>19.266200000000001</v>
      </c>
      <c r="R506" s="24">
        <v>38.774700000000003</v>
      </c>
      <c r="S506" s="24">
        <v>77.121799999999993</v>
      </c>
      <c r="T506" s="24">
        <v>155.01349999999999</v>
      </c>
      <c r="U506" s="24">
        <v>304.8725</v>
      </c>
      <c r="V506" s="24">
        <v>642.81529999999998</v>
      </c>
    </row>
    <row r="507" spans="6:22" x14ac:dyDescent="0.2">
      <c r="F507" s="24">
        <v>9.4999999999999998E-3</v>
      </c>
      <c r="G507" s="24">
        <v>1.9300000000000001E-2</v>
      </c>
      <c r="H507" s="24">
        <v>3.8800000000000001E-2</v>
      </c>
      <c r="I507" s="24">
        <v>7.7399999999999997E-2</v>
      </c>
      <c r="J507" s="24">
        <v>0.1452</v>
      </c>
      <c r="K507" s="24">
        <v>0.30199999999999999</v>
      </c>
      <c r="L507" s="24">
        <v>0.60250000000000004</v>
      </c>
      <c r="M507" s="24">
        <v>1.2259</v>
      </c>
      <c r="N507" s="24">
        <v>2.4975000000000001</v>
      </c>
      <c r="O507" s="24">
        <v>4.8353999999999999</v>
      </c>
      <c r="P507" s="24">
        <v>9.5321999999999996</v>
      </c>
      <c r="Q507" s="24">
        <v>19.318100000000001</v>
      </c>
      <c r="R507" s="24">
        <v>45.446899999999999</v>
      </c>
      <c r="S507" s="24">
        <v>77.1143</v>
      </c>
      <c r="T507" s="24">
        <v>156.06370000000001</v>
      </c>
      <c r="U507" s="24">
        <v>305.13619999999997</v>
      </c>
      <c r="V507" s="24">
        <v>626.35350000000005</v>
      </c>
    </row>
    <row r="508" spans="6:22" x14ac:dyDescent="0.2">
      <c r="F508" s="24">
        <v>9.4999999999999998E-3</v>
      </c>
      <c r="G508" s="24">
        <v>1.9400000000000001E-2</v>
      </c>
      <c r="H508" s="24">
        <v>3.8699999999999998E-2</v>
      </c>
      <c r="I508" s="24">
        <v>7.7499999999999999E-2</v>
      </c>
      <c r="J508" s="24">
        <v>0.14510000000000001</v>
      </c>
      <c r="K508" s="24">
        <v>0.3</v>
      </c>
      <c r="L508" s="24">
        <v>0.60309999999999997</v>
      </c>
      <c r="M508" s="24">
        <v>1.2121999999999999</v>
      </c>
      <c r="N508" s="24">
        <v>2.496</v>
      </c>
      <c r="O508" s="24">
        <v>4.9100999999999999</v>
      </c>
      <c r="P508" s="24">
        <v>9.5992999999999995</v>
      </c>
      <c r="Q508" s="24">
        <v>19.183</v>
      </c>
      <c r="R508" s="24">
        <v>39.768700000000003</v>
      </c>
      <c r="S508" s="24">
        <v>77.297799999999995</v>
      </c>
      <c r="T508" s="24">
        <v>154.65299999999999</v>
      </c>
      <c r="U508" s="24">
        <v>305.59840000000003</v>
      </c>
      <c r="V508" s="24">
        <v>620.13059999999996</v>
      </c>
    </row>
    <row r="509" spans="6:22" x14ac:dyDescent="0.2">
      <c r="F509" s="24">
        <v>9.4999999999999998E-3</v>
      </c>
      <c r="G509" s="24">
        <v>1.95E-2</v>
      </c>
      <c r="H509" s="24">
        <v>3.8600000000000002E-2</v>
      </c>
      <c r="I509" s="24">
        <v>7.7600000000000002E-2</v>
      </c>
      <c r="J509" s="24">
        <v>0.14510000000000001</v>
      </c>
      <c r="K509" s="24">
        <v>0.3</v>
      </c>
      <c r="L509" s="24">
        <v>0.61240000000000006</v>
      </c>
      <c r="M509" s="24">
        <v>1.2152000000000001</v>
      </c>
      <c r="N509" s="24">
        <v>2.496</v>
      </c>
      <c r="O509" s="24">
        <v>4.9935</v>
      </c>
      <c r="P509" s="24">
        <v>9.6758000000000006</v>
      </c>
      <c r="Q509" s="24">
        <v>19.158100000000001</v>
      </c>
      <c r="R509" s="24">
        <v>38.333399999999997</v>
      </c>
      <c r="S509" s="24">
        <v>76.659700000000001</v>
      </c>
      <c r="T509" s="24">
        <v>154.96520000000001</v>
      </c>
      <c r="U509" s="24">
        <v>305.25779999999997</v>
      </c>
      <c r="V509" s="24">
        <v>636.9126</v>
      </c>
    </row>
    <row r="510" spans="6:22" x14ac:dyDescent="0.2">
      <c r="F510" s="24">
        <v>9.4999999999999998E-3</v>
      </c>
      <c r="G510" s="24">
        <v>1.9400000000000001E-2</v>
      </c>
      <c r="H510" s="24">
        <v>3.8699999999999998E-2</v>
      </c>
      <c r="I510" s="24">
        <v>7.7600000000000002E-2</v>
      </c>
      <c r="J510" s="24">
        <v>0.14499999999999999</v>
      </c>
      <c r="K510" s="24">
        <v>0.30199999999999999</v>
      </c>
      <c r="L510" s="24">
        <v>0.61309999999999998</v>
      </c>
      <c r="M510" s="24">
        <v>1.2110000000000001</v>
      </c>
      <c r="N510" s="24">
        <v>2.4967000000000001</v>
      </c>
      <c r="O510" s="24">
        <v>4.9157000000000002</v>
      </c>
      <c r="P510" s="24">
        <v>9.5752000000000006</v>
      </c>
      <c r="Q510" s="24">
        <v>19.171900000000001</v>
      </c>
      <c r="R510" s="24">
        <v>38.102499999999999</v>
      </c>
      <c r="S510" s="24">
        <v>76.472899999999996</v>
      </c>
      <c r="T510" s="24">
        <v>155.1395</v>
      </c>
      <c r="U510" s="24">
        <v>305.12279999999998</v>
      </c>
      <c r="V510" s="24">
        <v>618.74620000000004</v>
      </c>
    </row>
    <row r="511" spans="6:22" x14ac:dyDescent="0.2">
      <c r="F511" s="24">
        <v>9.4999999999999998E-3</v>
      </c>
      <c r="G511" s="24">
        <v>1.9400000000000001E-2</v>
      </c>
      <c r="H511" s="24">
        <v>3.8600000000000002E-2</v>
      </c>
      <c r="I511" s="24">
        <v>7.7200000000000005E-2</v>
      </c>
      <c r="J511" s="24">
        <v>0.14510000000000001</v>
      </c>
      <c r="K511" s="24">
        <v>0.31059999999999999</v>
      </c>
      <c r="L511" s="24">
        <v>0.60840000000000005</v>
      </c>
      <c r="M511" s="24">
        <v>1.2141999999999999</v>
      </c>
      <c r="N511" s="24">
        <v>2.5015000000000001</v>
      </c>
      <c r="O511" s="24">
        <v>4.8202999999999996</v>
      </c>
      <c r="P511" s="24">
        <v>9.6201000000000008</v>
      </c>
      <c r="Q511" s="24">
        <v>19.1828</v>
      </c>
      <c r="R511" s="24">
        <v>38.126399999999997</v>
      </c>
      <c r="S511" s="24">
        <v>76.789400000000001</v>
      </c>
      <c r="T511" s="24">
        <v>154.41069999999999</v>
      </c>
      <c r="U511" s="24">
        <v>305.08</v>
      </c>
      <c r="V511" s="24">
        <v>666.8673</v>
      </c>
    </row>
    <row r="512" spans="6:22" x14ac:dyDescent="0.2">
      <c r="F512" s="24">
        <v>9.5999999999999992E-3</v>
      </c>
      <c r="G512" s="24">
        <v>1.9300000000000001E-2</v>
      </c>
      <c r="H512" s="24">
        <v>3.85E-2</v>
      </c>
      <c r="I512" s="24">
        <v>7.7600000000000002E-2</v>
      </c>
      <c r="J512" s="24">
        <v>0.1452</v>
      </c>
      <c r="K512" s="24">
        <v>0.3</v>
      </c>
      <c r="L512" s="24">
        <v>0.61750000000000005</v>
      </c>
      <c r="M512" s="24">
        <v>1.2217</v>
      </c>
      <c r="N512" s="24">
        <v>2.5055999999999998</v>
      </c>
      <c r="O512" s="24">
        <v>4.8235000000000001</v>
      </c>
      <c r="P512" s="24">
        <v>9.5752000000000006</v>
      </c>
      <c r="Q512" s="24">
        <v>19.101600000000001</v>
      </c>
      <c r="R512" s="24">
        <v>38.102800000000002</v>
      </c>
      <c r="S512" s="24">
        <v>76.593100000000007</v>
      </c>
      <c r="T512" s="24">
        <v>155.18129999999999</v>
      </c>
      <c r="U512" s="24">
        <v>305.339</v>
      </c>
      <c r="V512" s="24">
        <v>617.39779999999996</v>
      </c>
    </row>
    <row r="513" spans="6:22" x14ac:dyDescent="0.2">
      <c r="F513" s="24">
        <v>9.4999999999999998E-3</v>
      </c>
      <c r="G513" s="24">
        <v>1.9199999999999998E-2</v>
      </c>
      <c r="H513" s="24">
        <v>3.8800000000000001E-2</v>
      </c>
      <c r="I513" s="24">
        <v>7.7399999999999997E-2</v>
      </c>
      <c r="J513" s="24">
        <v>0.1449</v>
      </c>
      <c r="K513" s="24">
        <v>0.2999</v>
      </c>
      <c r="L513" s="24">
        <v>0.60370000000000001</v>
      </c>
      <c r="M513" s="24">
        <v>1.2169000000000001</v>
      </c>
      <c r="N513" s="24">
        <v>2.4984999999999999</v>
      </c>
      <c r="O513" s="24">
        <v>4.8330000000000002</v>
      </c>
      <c r="P513" s="24">
        <v>9.6532999999999998</v>
      </c>
      <c r="Q513" s="24">
        <v>19.150500000000001</v>
      </c>
      <c r="R513" s="24">
        <v>38.0501</v>
      </c>
      <c r="S513" s="24">
        <v>77.130799999999994</v>
      </c>
      <c r="T513" s="24">
        <v>194.89779999999999</v>
      </c>
      <c r="U513" s="24">
        <v>304.86630000000002</v>
      </c>
      <c r="V513" s="24">
        <v>651.85619999999994</v>
      </c>
    </row>
    <row r="514" spans="6:22" x14ac:dyDescent="0.2">
      <c r="F514" s="24">
        <v>9.4000000000000004E-3</v>
      </c>
      <c r="G514" s="24">
        <v>1.9300000000000001E-2</v>
      </c>
      <c r="H514" s="24">
        <v>3.8600000000000002E-2</v>
      </c>
      <c r="I514" s="24">
        <v>7.7200000000000005E-2</v>
      </c>
      <c r="J514" s="24">
        <v>0.14499999999999999</v>
      </c>
      <c r="K514" s="24">
        <v>0.30120000000000002</v>
      </c>
      <c r="L514" s="24">
        <v>0.61950000000000005</v>
      </c>
      <c r="M514" s="24">
        <v>1.2166999999999999</v>
      </c>
      <c r="N514" s="24">
        <v>2.4956999999999998</v>
      </c>
      <c r="O514" s="24">
        <v>4.8137999999999996</v>
      </c>
      <c r="P514" s="24">
        <v>9.6623000000000001</v>
      </c>
      <c r="Q514" s="24">
        <v>19.204899999999999</v>
      </c>
      <c r="R514" s="24">
        <v>38.050199999999997</v>
      </c>
      <c r="S514" s="24">
        <v>76.744699999999995</v>
      </c>
      <c r="T514" s="24">
        <v>184.52549999999999</v>
      </c>
      <c r="U514" s="24">
        <v>304.98790000000002</v>
      </c>
      <c r="V514" s="24">
        <v>642.52459999999996</v>
      </c>
    </row>
    <row r="515" spans="6:22" x14ac:dyDescent="0.2">
      <c r="F515" s="24">
        <v>9.4999999999999998E-3</v>
      </c>
      <c r="G515" s="24">
        <v>1.9400000000000001E-2</v>
      </c>
      <c r="H515" s="24">
        <v>3.8699999999999998E-2</v>
      </c>
      <c r="I515" s="24">
        <v>7.7600000000000002E-2</v>
      </c>
      <c r="J515" s="24">
        <v>0.14499999999999999</v>
      </c>
      <c r="K515" s="24">
        <v>0.29970000000000002</v>
      </c>
      <c r="L515" s="24">
        <v>0.622</v>
      </c>
      <c r="M515" s="24">
        <v>1.2384999999999999</v>
      </c>
      <c r="N515" s="24">
        <v>2.6160999999999999</v>
      </c>
      <c r="O515" s="24">
        <v>4.8712999999999997</v>
      </c>
      <c r="P515" s="24">
        <v>9.59</v>
      </c>
      <c r="Q515" s="24">
        <v>19.122599999999998</v>
      </c>
      <c r="R515" s="24">
        <v>38.104599999999998</v>
      </c>
      <c r="S515" s="24">
        <v>77.165999999999997</v>
      </c>
      <c r="T515" s="24">
        <v>158.17740000000001</v>
      </c>
      <c r="U515" s="24">
        <v>305.495</v>
      </c>
      <c r="V515" s="24">
        <v>629.21180000000004</v>
      </c>
    </row>
    <row r="516" spans="6:22" x14ac:dyDescent="0.2">
      <c r="F516" s="24">
        <v>9.4999999999999998E-3</v>
      </c>
      <c r="G516" s="24">
        <v>1.9800000000000002E-2</v>
      </c>
      <c r="H516" s="24">
        <v>3.8699999999999998E-2</v>
      </c>
      <c r="I516" s="24">
        <v>7.7499999999999999E-2</v>
      </c>
      <c r="J516" s="24">
        <v>0.1447</v>
      </c>
      <c r="K516" s="24">
        <v>0.3004</v>
      </c>
      <c r="L516" s="24">
        <v>0.60329999999999995</v>
      </c>
      <c r="M516" s="24">
        <v>1.2175</v>
      </c>
      <c r="N516" s="24">
        <v>3.1295000000000002</v>
      </c>
      <c r="O516" s="24">
        <v>4.8150000000000004</v>
      </c>
      <c r="P516" s="24">
        <v>9.5764999999999993</v>
      </c>
      <c r="Q516" s="24">
        <v>19.3048</v>
      </c>
      <c r="R516" s="24">
        <v>38.077300000000001</v>
      </c>
      <c r="S516" s="24">
        <v>77.695800000000006</v>
      </c>
      <c r="T516" s="24">
        <v>159.6875</v>
      </c>
      <c r="U516" s="24">
        <v>304.72919999999999</v>
      </c>
      <c r="V516" s="24">
        <v>635.1386</v>
      </c>
    </row>
    <row r="517" spans="6:22" x14ac:dyDescent="0.2">
      <c r="F517" s="24">
        <v>9.4999999999999998E-3</v>
      </c>
      <c r="G517" s="24">
        <v>1.95E-2</v>
      </c>
      <c r="H517" s="24">
        <v>3.85E-2</v>
      </c>
      <c r="I517" s="24">
        <v>7.7200000000000005E-2</v>
      </c>
      <c r="J517" s="24">
        <v>0.1449</v>
      </c>
      <c r="K517" s="24">
        <v>0.30020000000000002</v>
      </c>
      <c r="L517" s="24">
        <v>0.6028</v>
      </c>
      <c r="M517" s="24">
        <v>1.216</v>
      </c>
      <c r="N517" s="24">
        <v>3.0154000000000001</v>
      </c>
      <c r="O517" s="24">
        <v>4.8262999999999998</v>
      </c>
      <c r="P517" s="24">
        <v>9.5891999999999999</v>
      </c>
      <c r="Q517" s="24">
        <v>19.134499999999999</v>
      </c>
      <c r="R517" s="24">
        <v>38.008600000000001</v>
      </c>
      <c r="S517" s="24">
        <v>77.0334</v>
      </c>
      <c r="T517" s="24">
        <v>171.25239999999999</v>
      </c>
      <c r="U517" s="24">
        <v>305.1309</v>
      </c>
      <c r="V517" s="24">
        <v>613.12940000000003</v>
      </c>
    </row>
    <row r="518" spans="6:22" x14ac:dyDescent="0.2">
      <c r="F518" s="24">
        <v>9.4000000000000004E-3</v>
      </c>
      <c r="G518" s="24">
        <v>1.95E-2</v>
      </c>
      <c r="H518" s="24">
        <v>3.8699999999999998E-2</v>
      </c>
      <c r="I518" s="24">
        <v>7.7499999999999999E-2</v>
      </c>
      <c r="J518" s="24">
        <v>0.1449</v>
      </c>
      <c r="K518" s="24">
        <v>0.30270000000000002</v>
      </c>
      <c r="L518" s="24">
        <v>0.60360000000000003</v>
      </c>
      <c r="M518" s="24">
        <v>1.2192000000000001</v>
      </c>
      <c r="N518" s="24">
        <v>2.5623</v>
      </c>
      <c r="O518" s="24">
        <v>4.8173000000000004</v>
      </c>
      <c r="P518" s="24">
        <v>9.5474999999999994</v>
      </c>
      <c r="Q518" s="24">
        <v>19.129799999999999</v>
      </c>
      <c r="R518" s="24">
        <v>38.0901</v>
      </c>
      <c r="S518" s="24">
        <v>76.555199999999999</v>
      </c>
      <c r="T518" s="24">
        <v>155.53700000000001</v>
      </c>
      <c r="U518" s="24">
        <v>305.4307</v>
      </c>
      <c r="V518" s="24">
        <v>615.89390000000003</v>
      </c>
    </row>
    <row r="519" spans="6:22" x14ac:dyDescent="0.2">
      <c r="F519" s="24">
        <v>9.4999999999999998E-3</v>
      </c>
      <c r="G519" s="24">
        <v>1.95E-2</v>
      </c>
      <c r="H519" s="24">
        <v>3.85E-2</v>
      </c>
      <c r="I519" s="24">
        <v>7.7299999999999994E-2</v>
      </c>
      <c r="J519" s="24">
        <v>0.14499999999999999</v>
      </c>
      <c r="K519" s="24">
        <v>0.29970000000000002</v>
      </c>
      <c r="L519" s="24">
        <v>0.60289999999999999</v>
      </c>
      <c r="M519" s="24">
        <v>1.2107000000000001</v>
      </c>
      <c r="N519" s="24">
        <v>3.2223999999999999</v>
      </c>
      <c r="O519" s="24">
        <v>4.8365</v>
      </c>
      <c r="P519" s="24">
        <v>9.6442999999999994</v>
      </c>
      <c r="Q519" s="24">
        <v>19.2361</v>
      </c>
      <c r="R519" s="24">
        <v>38.139600000000002</v>
      </c>
      <c r="S519" s="24">
        <v>76.418899999999994</v>
      </c>
      <c r="T519" s="24">
        <v>154.88319999999999</v>
      </c>
      <c r="U519" s="24">
        <v>305.05020000000002</v>
      </c>
      <c r="V519" s="24">
        <v>629.26199999999994</v>
      </c>
    </row>
    <row r="520" spans="6:22" x14ac:dyDescent="0.2">
      <c r="F520" s="24">
        <v>9.4000000000000004E-3</v>
      </c>
      <c r="G520" s="24">
        <v>1.95E-2</v>
      </c>
      <c r="H520" s="24">
        <v>3.8699999999999998E-2</v>
      </c>
      <c r="I520" s="24">
        <v>7.7700000000000005E-2</v>
      </c>
      <c r="J520" s="24">
        <v>0.1479</v>
      </c>
      <c r="K520" s="24">
        <v>0.30020000000000002</v>
      </c>
      <c r="L520" s="24">
        <v>0.60289999999999999</v>
      </c>
      <c r="M520" s="24">
        <v>1.2152000000000001</v>
      </c>
      <c r="N520" s="24">
        <v>3.5796000000000001</v>
      </c>
      <c r="O520" s="24">
        <v>5.0709</v>
      </c>
      <c r="P520" s="24">
        <v>9.5355000000000008</v>
      </c>
      <c r="Q520" s="24">
        <v>19.168600000000001</v>
      </c>
      <c r="R520" s="24">
        <v>38.241599999999998</v>
      </c>
      <c r="S520" s="24">
        <v>81.659400000000005</v>
      </c>
      <c r="T520" s="24">
        <v>157.13999999999999</v>
      </c>
      <c r="U520" s="24">
        <v>305.0301</v>
      </c>
      <c r="V520" s="24">
        <v>612.78290000000004</v>
      </c>
    </row>
    <row r="521" spans="6:22" x14ac:dyDescent="0.2">
      <c r="F521" s="24">
        <v>9.4999999999999998E-3</v>
      </c>
      <c r="G521" s="24">
        <v>1.95E-2</v>
      </c>
      <c r="H521" s="24">
        <v>3.8600000000000002E-2</v>
      </c>
      <c r="I521" s="24">
        <v>7.7499999999999999E-2</v>
      </c>
      <c r="J521" s="24">
        <v>0.14499999999999999</v>
      </c>
      <c r="K521" s="24">
        <v>0.29970000000000002</v>
      </c>
      <c r="L521" s="24">
        <v>0.60199999999999998</v>
      </c>
      <c r="M521" s="24">
        <v>1.2157</v>
      </c>
      <c r="N521" s="24">
        <v>3.0817000000000001</v>
      </c>
      <c r="O521" s="24">
        <v>5.0635000000000003</v>
      </c>
      <c r="P521" s="24">
        <v>9.5434999999999999</v>
      </c>
      <c r="Q521" s="24">
        <v>19.242799999999999</v>
      </c>
      <c r="R521" s="24">
        <v>38.216200000000001</v>
      </c>
      <c r="S521" s="24">
        <v>76.718100000000007</v>
      </c>
      <c r="T521" s="24">
        <v>153.5266</v>
      </c>
      <c r="U521" s="24">
        <v>305.2611</v>
      </c>
      <c r="V521" s="24">
        <v>627.27009999999996</v>
      </c>
    </row>
    <row r="522" spans="6:22" x14ac:dyDescent="0.2">
      <c r="F522" s="24">
        <v>9.4000000000000004E-3</v>
      </c>
      <c r="G522" s="24">
        <v>1.9599999999999999E-2</v>
      </c>
      <c r="H522" s="24">
        <v>3.8600000000000002E-2</v>
      </c>
      <c r="I522" s="24">
        <v>7.7600000000000002E-2</v>
      </c>
      <c r="J522" s="24">
        <v>0.1449</v>
      </c>
      <c r="K522" s="24">
        <v>0.30009999999999998</v>
      </c>
      <c r="L522" s="24">
        <v>0.60250000000000004</v>
      </c>
      <c r="M522" s="24">
        <v>1.2191000000000001</v>
      </c>
      <c r="N522" s="24">
        <v>2.7477</v>
      </c>
      <c r="O522" s="24">
        <v>5.0789</v>
      </c>
      <c r="P522" s="24">
        <v>9.5547000000000004</v>
      </c>
      <c r="Q522" s="24">
        <v>19.223400000000002</v>
      </c>
      <c r="R522" s="24">
        <v>38.273000000000003</v>
      </c>
      <c r="S522" s="24">
        <v>76.740799999999993</v>
      </c>
      <c r="T522" s="24">
        <v>155.1799</v>
      </c>
      <c r="U522" s="24">
        <v>304.84289999999999</v>
      </c>
      <c r="V522" s="24">
        <v>629.0249</v>
      </c>
    </row>
    <row r="523" spans="6:22" x14ac:dyDescent="0.2">
      <c r="F523" s="24">
        <v>9.4000000000000004E-3</v>
      </c>
      <c r="G523" s="24">
        <v>1.95E-2</v>
      </c>
      <c r="H523" s="24">
        <v>3.85E-2</v>
      </c>
      <c r="I523" s="24">
        <v>7.7600000000000002E-2</v>
      </c>
      <c r="J523" s="24">
        <v>0.14499999999999999</v>
      </c>
      <c r="K523" s="24">
        <v>0.30559999999999998</v>
      </c>
      <c r="L523" s="24">
        <v>0.60709999999999997</v>
      </c>
      <c r="M523" s="24">
        <v>1.2145999999999999</v>
      </c>
      <c r="N523" s="24">
        <v>4.1814999999999998</v>
      </c>
      <c r="O523" s="24">
        <v>5.0148000000000001</v>
      </c>
      <c r="P523" s="24">
        <v>9.6285000000000007</v>
      </c>
      <c r="Q523" s="24">
        <v>19.391200000000001</v>
      </c>
      <c r="R523" s="24">
        <v>38.247999999999998</v>
      </c>
      <c r="S523" s="24">
        <v>77.010999999999996</v>
      </c>
      <c r="T523" s="24">
        <v>154.9127</v>
      </c>
      <c r="U523" s="24">
        <v>305.12279999999998</v>
      </c>
      <c r="V523" s="24">
        <v>653.91869999999994</v>
      </c>
    </row>
    <row r="524" spans="6:22" x14ac:dyDescent="0.2">
      <c r="F524" s="24">
        <v>9.4999999999999998E-3</v>
      </c>
      <c r="G524" s="24">
        <v>1.9699999999999999E-2</v>
      </c>
      <c r="H524" s="24">
        <v>3.8600000000000002E-2</v>
      </c>
      <c r="I524" s="24">
        <v>7.7600000000000002E-2</v>
      </c>
      <c r="J524" s="24">
        <v>0.14499999999999999</v>
      </c>
      <c r="K524" s="24">
        <v>0.3</v>
      </c>
      <c r="L524" s="24">
        <v>0.60570000000000002</v>
      </c>
      <c r="M524" s="24">
        <v>1.2154</v>
      </c>
      <c r="N524" s="24">
        <v>2.5042</v>
      </c>
      <c r="O524" s="24">
        <v>4.8335999999999997</v>
      </c>
      <c r="P524" s="24">
        <v>9.6029</v>
      </c>
      <c r="Q524" s="24">
        <v>19.435400000000001</v>
      </c>
      <c r="R524" s="24">
        <v>38.228099999999998</v>
      </c>
      <c r="S524" s="24">
        <v>78.535200000000003</v>
      </c>
      <c r="T524" s="24">
        <v>154.90010000000001</v>
      </c>
      <c r="U524" s="24">
        <v>305.01729999999998</v>
      </c>
      <c r="V524" s="24">
        <v>639.74749999999995</v>
      </c>
    </row>
    <row r="525" spans="6:22" x14ac:dyDescent="0.2">
      <c r="F525" s="24">
        <v>9.4000000000000004E-3</v>
      </c>
      <c r="G525" s="24">
        <v>1.9599999999999999E-2</v>
      </c>
      <c r="H525" s="24">
        <v>3.8800000000000001E-2</v>
      </c>
      <c r="I525" s="24">
        <v>7.7299999999999994E-2</v>
      </c>
      <c r="J525" s="24">
        <v>0.14499999999999999</v>
      </c>
      <c r="K525" s="24">
        <v>0.2999</v>
      </c>
      <c r="L525" s="24">
        <v>0.60540000000000005</v>
      </c>
      <c r="M525" s="24">
        <v>1.218</v>
      </c>
      <c r="N525" s="24">
        <v>2.4998</v>
      </c>
      <c r="O525" s="24">
        <v>4.8217999999999996</v>
      </c>
      <c r="P525" s="24">
        <v>9.4442000000000004</v>
      </c>
      <c r="Q525" s="24">
        <v>19.123899999999999</v>
      </c>
      <c r="R525" s="24">
        <v>38.2074</v>
      </c>
      <c r="S525" s="24">
        <v>76.798599999999993</v>
      </c>
      <c r="T525" s="24">
        <v>156.108</v>
      </c>
      <c r="U525" s="24">
        <v>305.67430000000002</v>
      </c>
      <c r="V525" s="24">
        <v>630.92169999999999</v>
      </c>
    </row>
    <row r="526" spans="6:22" x14ac:dyDescent="0.2">
      <c r="F526" s="24">
        <v>9.4999999999999998E-3</v>
      </c>
      <c r="G526" s="24">
        <v>1.95E-2</v>
      </c>
      <c r="H526" s="24">
        <v>3.8600000000000002E-2</v>
      </c>
      <c r="I526" s="24">
        <v>7.7399999999999997E-2</v>
      </c>
      <c r="J526" s="24">
        <v>0.14510000000000001</v>
      </c>
      <c r="K526" s="24">
        <v>0.3054</v>
      </c>
      <c r="L526" s="24">
        <v>0.60299999999999998</v>
      </c>
      <c r="M526" s="24">
        <v>1.2319</v>
      </c>
      <c r="N526" s="24">
        <v>2.4992000000000001</v>
      </c>
      <c r="O526" s="24">
        <v>4.8205</v>
      </c>
      <c r="P526" s="24">
        <v>9.4781999999999993</v>
      </c>
      <c r="Q526" s="24">
        <v>19.071000000000002</v>
      </c>
      <c r="R526" s="24">
        <v>38.146599999999999</v>
      </c>
      <c r="S526" s="24">
        <v>76.510499999999993</v>
      </c>
      <c r="T526" s="24">
        <v>155.38640000000001</v>
      </c>
      <c r="U526" s="24">
        <v>305.32839999999999</v>
      </c>
      <c r="V526" s="24">
        <v>622.45270000000005</v>
      </c>
    </row>
    <row r="527" spans="6:22" x14ac:dyDescent="0.2">
      <c r="F527" s="24">
        <v>9.4999999999999998E-3</v>
      </c>
      <c r="G527" s="24">
        <v>1.95E-2</v>
      </c>
      <c r="H527" s="24">
        <v>3.85E-2</v>
      </c>
      <c r="I527" s="24">
        <v>7.7799999999999994E-2</v>
      </c>
      <c r="J527" s="24">
        <v>0.1449</v>
      </c>
      <c r="K527" s="24">
        <v>0.30680000000000002</v>
      </c>
      <c r="L527" s="24">
        <v>0.60319999999999996</v>
      </c>
      <c r="M527" s="24">
        <v>1.2081999999999999</v>
      </c>
      <c r="N527" s="24">
        <v>2.5083000000000002</v>
      </c>
      <c r="O527" s="24">
        <v>4.8388</v>
      </c>
      <c r="P527" s="24">
        <v>9.5928000000000004</v>
      </c>
      <c r="Q527" s="24">
        <v>19.042200000000001</v>
      </c>
      <c r="R527" s="24">
        <v>38.110500000000002</v>
      </c>
      <c r="S527" s="24">
        <v>76.595200000000006</v>
      </c>
      <c r="T527" s="24">
        <v>152.78639999999999</v>
      </c>
      <c r="U527" s="24">
        <v>304.97149999999999</v>
      </c>
      <c r="V527" s="24">
        <v>623.95100000000002</v>
      </c>
    </row>
    <row r="528" spans="6:22" x14ac:dyDescent="0.2">
      <c r="F528" s="24">
        <v>9.4999999999999998E-3</v>
      </c>
      <c r="G528" s="24">
        <v>1.9699999999999999E-2</v>
      </c>
      <c r="H528" s="24">
        <v>3.8600000000000002E-2</v>
      </c>
      <c r="I528" s="24">
        <v>7.7499999999999999E-2</v>
      </c>
      <c r="J528" s="24">
        <v>0.14480000000000001</v>
      </c>
      <c r="K528" s="24">
        <v>0.30049999999999999</v>
      </c>
      <c r="L528" s="24">
        <v>0.60299999999999998</v>
      </c>
      <c r="M528" s="24">
        <v>1.2092000000000001</v>
      </c>
      <c r="N528" s="24">
        <v>2.5004</v>
      </c>
      <c r="O528" s="24">
        <v>4.8219000000000003</v>
      </c>
      <c r="P528" s="24">
        <v>9.5356000000000005</v>
      </c>
      <c r="Q528" s="24">
        <v>19.035900000000002</v>
      </c>
      <c r="R528" s="24">
        <v>38.250500000000002</v>
      </c>
      <c r="S528" s="24">
        <v>76.594700000000003</v>
      </c>
      <c r="T528" s="24">
        <v>154.08410000000001</v>
      </c>
      <c r="U528" s="24">
        <v>305.46519999999998</v>
      </c>
      <c r="V528" s="24">
        <v>616.26149999999996</v>
      </c>
    </row>
    <row r="529" spans="6:22" x14ac:dyDescent="0.2">
      <c r="F529" s="24">
        <v>9.4999999999999998E-3</v>
      </c>
      <c r="G529" s="24">
        <v>1.9599999999999999E-2</v>
      </c>
      <c r="H529" s="24">
        <v>3.8699999999999998E-2</v>
      </c>
      <c r="I529" s="24">
        <v>7.7299999999999994E-2</v>
      </c>
      <c r="J529" s="24">
        <v>0.14499999999999999</v>
      </c>
      <c r="K529" s="24">
        <v>0.3</v>
      </c>
      <c r="L529" s="24">
        <v>0.60389999999999999</v>
      </c>
      <c r="M529" s="24">
        <v>1.2136</v>
      </c>
      <c r="N529" s="24">
        <v>2.4982000000000002</v>
      </c>
      <c r="O529" s="24">
        <v>4.8239000000000001</v>
      </c>
      <c r="P529" s="24">
        <v>9.5610999999999997</v>
      </c>
      <c r="Q529" s="24">
        <v>19.2087</v>
      </c>
      <c r="R529" s="24">
        <v>38.069299999999998</v>
      </c>
      <c r="S529" s="24">
        <v>78.898799999999994</v>
      </c>
      <c r="T529" s="24">
        <v>154.43680000000001</v>
      </c>
      <c r="U529" s="24">
        <v>306.88260000000002</v>
      </c>
      <c r="V529" s="24">
        <v>612.4973</v>
      </c>
    </row>
    <row r="530" spans="6:22" x14ac:dyDescent="0.2">
      <c r="F530" s="24">
        <v>9.4999999999999998E-3</v>
      </c>
      <c r="G530" s="24">
        <v>1.9599999999999999E-2</v>
      </c>
      <c r="H530" s="24">
        <v>3.8600000000000002E-2</v>
      </c>
      <c r="I530" s="24">
        <v>7.7600000000000002E-2</v>
      </c>
      <c r="J530" s="24">
        <v>0.1449</v>
      </c>
      <c r="K530" s="24">
        <v>0.29980000000000001</v>
      </c>
      <c r="L530" s="24">
        <v>0.60409999999999997</v>
      </c>
      <c r="M530" s="24">
        <v>1.2150000000000001</v>
      </c>
      <c r="N530" s="24">
        <v>2.4982000000000002</v>
      </c>
      <c r="O530" s="24">
        <v>4.8356000000000003</v>
      </c>
      <c r="P530" s="24">
        <v>9.6173000000000002</v>
      </c>
      <c r="Q530" s="24">
        <v>19.5047</v>
      </c>
      <c r="R530" s="24">
        <v>38.139499999999998</v>
      </c>
      <c r="S530" s="24">
        <v>76.867800000000003</v>
      </c>
      <c r="T530" s="24">
        <v>154.77090000000001</v>
      </c>
      <c r="U530" s="24">
        <v>304.99200000000002</v>
      </c>
      <c r="V530" s="24">
        <v>629.81380000000001</v>
      </c>
    </row>
    <row r="531" spans="6:22" x14ac:dyDescent="0.2">
      <c r="F531" s="24">
        <v>9.4999999999999998E-3</v>
      </c>
      <c r="G531" s="24">
        <v>1.9599999999999999E-2</v>
      </c>
      <c r="H531" s="24">
        <v>3.8600000000000002E-2</v>
      </c>
      <c r="I531" s="24">
        <v>7.7399999999999997E-2</v>
      </c>
      <c r="J531" s="24">
        <v>0.14499999999999999</v>
      </c>
      <c r="K531" s="24">
        <v>0.30009999999999998</v>
      </c>
      <c r="L531" s="24">
        <v>0.60289999999999999</v>
      </c>
      <c r="M531" s="24">
        <v>1.2182999999999999</v>
      </c>
      <c r="N531" s="24">
        <v>2.5823999999999998</v>
      </c>
      <c r="O531" s="24">
        <v>4.8590999999999998</v>
      </c>
      <c r="P531" s="24">
        <v>9.5885999999999996</v>
      </c>
      <c r="Q531" s="24">
        <v>19.159700000000001</v>
      </c>
      <c r="R531" s="24">
        <v>38.098100000000002</v>
      </c>
      <c r="S531" s="24">
        <v>76.927599999999998</v>
      </c>
      <c r="T531" s="24">
        <v>154.59370000000001</v>
      </c>
      <c r="U531" s="24">
        <v>304.6814</v>
      </c>
      <c r="V531" s="24">
        <v>619.95619999999997</v>
      </c>
    </row>
    <row r="532" spans="6:22" x14ac:dyDescent="0.2">
      <c r="F532" s="24">
        <v>9.4999999999999998E-3</v>
      </c>
      <c r="G532" s="24">
        <v>1.95E-2</v>
      </c>
      <c r="H532" s="24">
        <v>3.8699999999999998E-2</v>
      </c>
      <c r="I532" s="24">
        <v>7.7299999999999994E-2</v>
      </c>
      <c r="J532" s="24">
        <v>0.14499999999999999</v>
      </c>
      <c r="K532" s="24">
        <v>0.30020000000000002</v>
      </c>
      <c r="L532" s="24">
        <v>0.60299999999999998</v>
      </c>
      <c r="M532" s="24">
        <v>1.2168000000000001</v>
      </c>
      <c r="N532" s="24">
        <v>2.5013999999999998</v>
      </c>
      <c r="O532" s="24">
        <v>4.9903000000000004</v>
      </c>
      <c r="P532" s="24">
        <v>9.5260999999999996</v>
      </c>
      <c r="Q532" s="24">
        <v>19.266999999999999</v>
      </c>
      <c r="R532" s="24">
        <v>38.147199999999998</v>
      </c>
      <c r="S532" s="24">
        <v>76.8249</v>
      </c>
      <c r="T532" s="24">
        <v>153.98840000000001</v>
      </c>
      <c r="U532" s="24">
        <v>304.80790000000002</v>
      </c>
      <c r="V532" s="24">
        <v>650.42579999999998</v>
      </c>
    </row>
    <row r="533" spans="6:22" x14ac:dyDescent="0.2">
      <c r="F533" s="24">
        <v>9.4999999999999998E-3</v>
      </c>
      <c r="G533" s="24">
        <v>1.95E-2</v>
      </c>
      <c r="H533" s="24">
        <v>3.8600000000000002E-2</v>
      </c>
      <c r="I533" s="24">
        <v>7.7600000000000002E-2</v>
      </c>
      <c r="J533" s="24">
        <v>0.14760000000000001</v>
      </c>
      <c r="K533" s="24">
        <v>0.30409999999999998</v>
      </c>
      <c r="L533" s="24">
        <v>0.61750000000000005</v>
      </c>
      <c r="M533" s="24">
        <v>1.2250000000000001</v>
      </c>
      <c r="N533" s="24">
        <v>2.4967000000000001</v>
      </c>
      <c r="O533" s="24">
        <v>5.0362</v>
      </c>
      <c r="P533" s="24">
        <v>9.5809999999999995</v>
      </c>
      <c r="Q533" s="24">
        <v>19.207899999999999</v>
      </c>
      <c r="R533" s="24">
        <v>38.171700000000001</v>
      </c>
      <c r="S533" s="24">
        <v>76.593999999999994</v>
      </c>
      <c r="T533" s="24">
        <v>153.87360000000001</v>
      </c>
      <c r="U533" s="24">
        <v>305.06</v>
      </c>
      <c r="V533" s="24">
        <v>677.22059999999999</v>
      </c>
    </row>
    <row r="534" spans="6:22" x14ac:dyDescent="0.2">
      <c r="F534" s="24">
        <v>9.4999999999999998E-3</v>
      </c>
      <c r="G534" s="24">
        <v>1.95E-2</v>
      </c>
      <c r="H534" s="24">
        <v>3.8699999999999998E-2</v>
      </c>
      <c r="I534" s="24">
        <v>7.8299999999999995E-2</v>
      </c>
      <c r="J534" s="24">
        <v>0.1449</v>
      </c>
      <c r="K534" s="24">
        <v>0.30130000000000001</v>
      </c>
      <c r="L534" s="24">
        <v>0.60540000000000005</v>
      </c>
      <c r="M534" s="24">
        <v>1.2307999999999999</v>
      </c>
      <c r="N534" s="24">
        <v>2.5278</v>
      </c>
      <c r="O534" s="24">
        <v>4.9358000000000004</v>
      </c>
      <c r="P534" s="24">
        <v>9.5489999999999995</v>
      </c>
      <c r="Q534" s="24">
        <v>19.218800000000002</v>
      </c>
      <c r="R534" s="24">
        <v>38.175199999999997</v>
      </c>
      <c r="S534" s="24">
        <v>76.720299999999995</v>
      </c>
      <c r="T534" s="24">
        <v>154.1842</v>
      </c>
      <c r="U534" s="24">
        <v>305.18299999999999</v>
      </c>
      <c r="V534" s="24">
        <v>642.95299999999997</v>
      </c>
    </row>
    <row r="535" spans="6:22" x14ac:dyDescent="0.2">
      <c r="F535" s="24">
        <v>9.4999999999999998E-3</v>
      </c>
      <c r="G535" s="24">
        <v>2.1999999999999999E-2</v>
      </c>
      <c r="H535" s="24">
        <v>3.8699999999999998E-2</v>
      </c>
      <c r="I535" s="24">
        <v>7.7499999999999999E-2</v>
      </c>
      <c r="J535" s="24">
        <v>0.14499999999999999</v>
      </c>
      <c r="K535" s="24">
        <v>0.3004</v>
      </c>
      <c r="L535" s="24">
        <v>0.65239999999999998</v>
      </c>
      <c r="M535" s="24">
        <v>1.2101</v>
      </c>
      <c r="N535" s="24">
        <v>2.5831</v>
      </c>
      <c r="O535" s="24">
        <v>4.8311000000000002</v>
      </c>
      <c r="P535" s="24">
        <v>9.6509</v>
      </c>
      <c r="Q535" s="24">
        <v>19.142499999999998</v>
      </c>
      <c r="R535" s="24">
        <v>38.116300000000003</v>
      </c>
      <c r="S535" s="24">
        <v>77.19</v>
      </c>
      <c r="T535" s="24">
        <v>154.24170000000001</v>
      </c>
      <c r="U535" s="24">
        <v>304.94499999999999</v>
      </c>
      <c r="V535" s="24">
        <v>618.37609999999995</v>
      </c>
    </row>
    <row r="536" spans="6:22" x14ac:dyDescent="0.2">
      <c r="F536" s="24">
        <v>9.4000000000000004E-3</v>
      </c>
      <c r="G536" s="24">
        <v>1.9400000000000001E-2</v>
      </c>
      <c r="H536" s="24">
        <v>3.8699999999999998E-2</v>
      </c>
      <c r="I536" s="24">
        <v>7.7499999999999999E-2</v>
      </c>
      <c r="J536" s="24">
        <v>0.14499999999999999</v>
      </c>
      <c r="K536" s="24">
        <v>0.30009999999999998</v>
      </c>
      <c r="L536" s="24">
        <v>0.61360000000000003</v>
      </c>
      <c r="M536" s="24">
        <v>1.2168000000000001</v>
      </c>
      <c r="N536" s="24">
        <v>4.2778999999999998</v>
      </c>
      <c r="O536" s="24">
        <v>4.8438999999999997</v>
      </c>
      <c r="P536" s="24">
        <v>9.6210000000000004</v>
      </c>
      <c r="Q536" s="24">
        <v>19.263500000000001</v>
      </c>
      <c r="R536" s="24">
        <v>38.116300000000003</v>
      </c>
      <c r="S536" s="24">
        <v>76.720200000000006</v>
      </c>
      <c r="T536" s="24">
        <v>154.19669999999999</v>
      </c>
      <c r="U536" s="24">
        <v>306.39909999999998</v>
      </c>
      <c r="V536" s="24">
        <v>610.24220000000003</v>
      </c>
    </row>
    <row r="537" spans="6:22" x14ac:dyDescent="0.2">
      <c r="F537" s="24">
        <v>9.4999999999999998E-3</v>
      </c>
      <c r="G537" s="24">
        <v>1.95E-2</v>
      </c>
      <c r="H537" s="24">
        <v>3.8899999999999997E-2</v>
      </c>
      <c r="I537" s="24">
        <v>7.7100000000000002E-2</v>
      </c>
      <c r="J537" s="24">
        <v>0.14499999999999999</v>
      </c>
      <c r="K537" s="24">
        <v>0.3</v>
      </c>
      <c r="L537" s="24">
        <v>0.60850000000000004</v>
      </c>
      <c r="M537" s="24">
        <v>1.2104999999999999</v>
      </c>
      <c r="N537" s="24">
        <v>5.3616000000000001</v>
      </c>
      <c r="O537" s="24">
        <v>4.8196000000000003</v>
      </c>
      <c r="P537" s="24">
        <v>9.5922999999999998</v>
      </c>
      <c r="Q537" s="24">
        <v>19.179600000000001</v>
      </c>
      <c r="R537" s="24">
        <v>38.122900000000001</v>
      </c>
      <c r="S537" s="24">
        <v>77.000900000000001</v>
      </c>
      <c r="T537" s="24">
        <v>154.23070000000001</v>
      </c>
      <c r="U537" s="24">
        <v>304.9477</v>
      </c>
      <c r="V537" s="24">
        <v>610.13739999999996</v>
      </c>
    </row>
    <row r="538" spans="6:22" x14ac:dyDescent="0.2">
      <c r="F538" s="24">
        <v>9.4999999999999998E-3</v>
      </c>
      <c r="G538" s="24">
        <v>1.95E-2</v>
      </c>
      <c r="H538" s="24">
        <v>3.8699999999999998E-2</v>
      </c>
      <c r="I538" s="24">
        <v>7.7499999999999999E-2</v>
      </c>
      <c r="J538" s="24">
        <v>0.14530000000000001</v>
      </c>
      <c r="K538" s="24">
        <v>0.30599999999999999</v>
      </c>
      <c r="L538" s="24">
        <v>0.60589999999999999</v>
      </c>
      <c r="M538" s="24">
        <v>1.2154</v>
      </c>
      <c r="N538" s="24">
        <v>2.5053999999999998</v>
      </c>
      <c r="O538" s="24">
        <v>4.8300999999999998</v>
      </c>
      <c r="P538" s="24">
        <v>9.6083999999999996</v>
      </c>
      <c r="Q538" s="24">
        <v>19.100999999999999</v>
      </c>
      <c r="R538" s="24">
        <v>38.139699999999998</v>
      </c>
      <c r="S538" s="24">
        <v>77.202399999999997</v>
      </c>
      <c r="T538" s="24">
        <v>154.25450000000001</v>
      </c>
      <c r="U538" s="24">
        <v>309.33969999999999</v>
      </c>
      <c r="V538" s="24">
        <v>639.41809999999998</v>
      </c>
    </row>
    <row r="539" spans="6:22" x14ac:dyDescent="0.2">
      <c r="F539" s="24">
        <v>9.4999999999999998E-3</v>
      </c>
      <c r="G539" s="24">
        <v>1.9400000000000001E-2</v>
      </c>
      <c r="H539" s="24">
        <v>3.8800000000000001E-2</v>
      </c>
      <c r="I539" s="24">
        <v>7.7499999999999999E-2</v>
      </c>
      <c r="J539" s="24">
        <v>0.14499999999999999</v>
      </c>
      <c r="K539" s="24">
        <v>0.30480000000000002</v>
      </c>
      <c r="L539" s="24">
        <v>0.60909999999999997</v>
      </c>
      <c r="M539" s="24">
        <v>1.2161999999999999</v>
      </c>
      <c r="N539" s="24">
        <v>2.5832000000000002</v>
      </c>
      <c r="O539" s="24">
        <v>4.8944999999999999</v>
      </c>
      <c r="P539" s="24">
        <v>9.6042000000000005</v>
      </c>
      <c r="Q539" s="24">
        <v>19.0947</v>
      </c>
      <c r="R539" s="24">
        <v>38.064900000000002</v>
      </c>
      <c r="S539" s="24">
        <v>76.900599999999997</v>
      </c>
      <c r="T539" s="24">
        <v>154.76589999999999</v>
      </c>
      <c r="U539" s="24">
        <v>304.84370000000001</v>
      </c>
      <c r="V539" s="24">
        <v>609.85050000000001</v>
      </c>
    </row>
    <row r="540" spans="6:22" x14ac:dyDescent="0.2">
      <c r="F540" s="24">
        <v>9.4999999999999998E-3</v>
      </c>
      <c r="G540" s="24">
        <v>1.95E-2</v>
      </c>
      <c r="H540" s="24">
        <v>3.8699999999999998E-2</v>
      </c>
      <c r="I540" s="24">
        <v>7.7399999999999997E-2</v>
      </c>
      <c r="J540" s="24">
        <v>0.1477</v>
      </c>
      <c r="K540" s="24">
        <v>0.29949999999999999</v>
      </c>
      <c r="L540" s="24">
        <v>0.60750000000000004</v>
      </c>
      <c r="M540" s="24">
        <v>1.2157</v>
      </c>
      <c r="N540" s="24">
        <v>2.7342</v>
      </c>
      <c r="O540" s="24">
        <v>4.9459999999999997</v>
      </c>
      <c r="P540" s="24">
        <v>9.6856000000000009</v>
      </c>
      <c r="Q540" s="24">
        <v>19.0641</v>
      </c>
      <c r="R540" s="24">
        <v>38.115200000000002</v>
      </c>
      <c r="S540" s="24">
        <v>76.824600000000004</v>
      </c>
      <c r="T540" s="24">
        <v>153.91159999999999</v>
      </c>
      <c r="U540" s="24">
        <v>304.9325</v>
      </c>
      <c r="V540" s="24">
        <v>613.14139999999998</v>
      </c>
    </row>
    <row r="541" spans="6:22" x14ac:dyDescent="0.2">
      <c r="F541" s="24">
        <v>9.4000000000000004E-3</v>
      </c>
      <c r="G541" s="24">
        <v>1.9599999999999999E-2</v>
      </c>
      <c r="H541" s="24">
        <v>3.9100000000000003E-2</v>
      </c>
      <c r="I541" s="24">
        <v>7.7600000000000002E-2</v>
      </c>
      <c r="J541" s="24">
        <v>0.14510000000000001</v>
      </c>
      <c r="K541" s="24">
        <v>0.30030000000000001</v>
      </c>
      <c r="L541" s="24">
        <v>0.60770000000000002</v>
      </c>
      <c r="M541" s="24">
        <v>1.2154</v>
      </c>
      <c r="N541" s="24">
        <v>2.6574</v>
      </c>
      <c r="O541" s="24">
        <v>4.8548999999999998</v>
      </c>
      <c r="P541" s="24">
        <v>9.5330999999999992</v>
      </c>
      <c r="Q541" s="24">
        <v>19.064499999999999</v>
      </c>
      <c r="R541" s="24">
        <v>38.256700000000002</v>
      </c>
      <c r="S541" s="24">
        <v>77.031800000000004</v>
      </c>
      <c r="T541" s="24">
        <v>153.76079999999999</v>
      </c>
      <c r="U541" s="24">
        <v>305.24540000000002</v>
      </c>
      <c r="V541" s="24">
        <v>611.68759999999997</v>
      </c>
    </row>
    <row r="542" spans="6:22" x14ac:dyDescent="0.2">
      <c r="F542" s="24">
        <v>9.4999999999999998E-3</v>
      </c>
      <c r="G542" s="24">
        <v>1.9599999999999999E-2</v>
      </c>
      <c r="H542" s="24">
        <v>3.8699999999999998E-2</v>
      </c>
      <c r="I542" s="24">
        <v>7.7299999999999994E-2</v>
      </c>
      <c r="J542" s="24">
        <v>0.14499999999999999</v>
      </c>
      <c r="K542" s="24">
        <v>0.30640000000000001</v>
      </c>
      <c r="L542" s="24">
        <v>0.60529999999999995</v>
      </c>
      <c r="M542" s="24">
        <v>1.2162999999999999</v>
      </c>
      <c r="N542" s="24">
        <v>2.5026999999999999</v>
      </c>
      <c r="O542" s="24">
        <v>4.8231999999999999</v>
      </c>
      <c r="P542" s="24">
        <v>9.5543999999999993</v>
      </c>
      <c r="Q542" s="24">
        <v>19.106400000000001</v>
      </c>
      <c r="R542" s="24">
        <v>38.095700000000001</v>
      </c>
      <c r="S542" s="24">
        <v>76.585999999999999</v>
      </c>
      <c r="T542" s="24">
        <v>153.68100000000001</v>
      </c>
      <c r="U542" s="24">
        <v>304.9803</v>
      </c>
      <c r="V542" s="24">
        <v>612.0566</v>
      </c>
    </row>
    <row r="543" spans="6:22" x14ac:dyDescent="0.2">
      <c r="F543" s="24">
        <v>9.4999999999999998E-3</v>
      </c>
      <c r="G543" s="24">
        <v>1.95E-2</v>
      </c>
      <c r="H543" s="24">
        <v>3.85E-2</v>
      </c>
      <c r="I543" s="24">
        <v>7.7600000000000002E-2</v>
      </c>
      <c r="J543" s="24">
        <v>0.14480000000000001</v>
      </c>
      <c r="K543" s="24">
        <v>0.3</v>
      </c>
      <c r="L543" s="24">
        <v>0.61</v>
      </c>
      <c r="M543" s="24">
        <v>1.2171000000000001</v>
      </c>
      <c r="N543" s="24">
        <v>2.4967999999999999</v>
      </c>
      <c r="O543" s="24">
        <v>4.9032999999999998</v>
      </c>
      <c r="P543" s="24">
        <v>9.5790000000000006</v>
      </c>
      <c r="Q543" s="24">
        <v>19.0886</v>
      </c>
      <c r="R543" s="24">
        <v>38.141199999999998</v>
      </c>
      <c r="S543" s="24">
        <v>76.424300000000002</v>
      </c>
      <c r="T543" s="24">
        <v>155.7054</v>
      </c>
      <c r="U543" s="24">
        <v>310.46859999999998</v>
      </c>
      <c r="V543" s="24">
        <v>611.4914</v>
      </c>
    </row>
    <row r="544" spans="6:22" x14ac:dyDescent="0.2">
      <c r="F544" s="24">
        <v>9.4999999999999998E-3</v>
      </c>
      <c r="G544" s="24">
        <v>1.9599999999999999E-2</v>
      </c>
      <c r="H544" s="24">
        <v>3.9199999999999999E-2</v>
      </c>
      <c r="I544" s="24">
        <v>7.7299999999999994E-2</v>
      </c>
      <c r="J544" s="24">
        <v>0.14499999999999999</v>
      </c>
      <c r="K544" s="24">
        <v>0.30180000000000001</v>
      </c>
      <c r="L544" s="24">
        <v>0.61050000000000004</v>
      </c>
      <c r="M544" s="24">
        <v>1.2357</v>
      </c>
      <c r="N544" s="24">
        <v>2.5003000000000002</v>
      </c>
      <c r="O544" s="24">
        <v>5.0170000000000003</v>
      </c>
      <c r="P544" s="24">
        <v>9.5539000000000005</v>
      </c>
      <c r="Q544" s="24">
        <v>19.158000000000001</v>
      </c>
      <c r="R544" s="24">
        <v>38.144300000000001</v>
      </c>
      <c r="S544" s="24">
        <v>76.507199999999997</v>
      </c>
      <c r="T544" s="24">
        <v>200.00280000000001</v>
      </c>
      <c r="U544" s="24">
        <v>311.33249999999998</v>
      </c>
      <c r="V544" s="24">
        <v>637.9615</v>
      </c>
    </row>
    <row r="545" spans="6:22" x14ac:dyDescent="0.2">
      <c r="F545" s="24">
        <v>9.4999999999999998E-3</v>
      </c>
      <c r="G545" s="24">
        <v>1.95E-2</v>
      </c>
      <c r="H545" s="24">
        <v>3.9399999999999998E-2</v>
      </c>
      <c r="I545" s="24">
        <v>7.7200000000000005E-2</v>
      </c>
      <c r="J545" s="24">
        <v>0.14499999999999999</v>
      </c>
      <c r="K545" s="24">
        <v>0.30620000000000003</v>
      </c>
      <c r="L545" s="24">
        <v>0.60419999999999996</v>
      </c>
      <c r="M545" s="24">
        <v>1.22</v>
      </c>
      <c r="N545" s="24">
        <v>2.5003000000000002</v>
      </c>
      <c r="O545" s="24">
        <v>4.8349000000000002</v>
      </c>
      <c r="P545" s="24">
        <v>9.5953999999999997</v>
      </c>
      <c r="Q545" s="24">
        <v>19.236699999999999</v>
      </c>
      <c r="R545" s="24">
        <v>38.062100000000001</v>
      </c>
      <c r="S545" s="24">
        <v>76.662700000000001</v>
      </c>
      <c r="T545" s="24">
        <v>165.9435</v>
      </c>
      <c r="U545" s="24">
        <v>311.00080000000003</v>
      </c>
      <c r="V545" s="24">
        <v>664.33169999999996</v>
      </c>
    </row>
    <row r="546" spans="6:22" x14ac:dyDescent="0.2">
      <c r="F546" s="24">
        <v>9.4000000000000004E-3</v>
      </c>
      <c r="G546" s="24">
        <v>1.95E-2</v>
      </c>
      <c r="H546" s="24">
        <v>3.9E-2</v>
      </c>
      <c r="I546" s="24">
        <v>7.7700000000000005E-2</v>
      </c>
      <c r="J546" s="24">
        <v>0.14480000000000001</v>
      </c>
      <c r="K546" s="24">
        <v>0.30170000000000002</v>
      </c>
      <c r="L546" s="24">
        <v>0.61619999999999997</v>
      </c>
      <c r="M546" s="24">
        <v>1.2212000000000001</v>
      </c>
      <c r="N546" s="24">
        <v>2.4994000000000001</v>
      </c>
      <c r="O546" s="24">
        <v>4.8190999999999997</v>
      </c>
      <c r="P546" s="24">
        <v>9.6313999999999993</v>
      </c>
      <c r="Q546" s="24">
        <v>19.1022</v>
      </c>
      <c r="R546" s="24">
        <v>38.198399999999999</v>
      </c>
      <c r="S546" s="24">
        <v>82.197500000000005</v>
      </c>
      <c r="T546" s="24">
        <v>155.47749999999999</v>
      </c>
      <c r="U546" s="24">
        <v>310.19499999999999</v>
      </c>
      <c r="V546" s="24">
        <v>637.25440000000003</v>
      </c>
    </row>
    <row r="547" spans="6:22" x14ac:dyDescent="0.2">
      <c r="F547" s="24">
        <v>9.4999999999999998E-3</v>
      </c>
      <c r="G547" s="24">
        <v>1.95E-2</v>
      </c>
      <c r="H547" s="24">
        <v>3.9300000000000002E-2</v>
      </c>
      <c r="I547" s="24">
        <v>7.7399999999999997E-2</v>
      </c>
      <c r="J547" s="24">
        <v>0.14510000000000001</v>
      </c>
      <c r="K547" s="24">
        <v>0.29959999999999998</v>
      </c>
      <c r="L547" s="24">
        <v>0.61760000000000004</v>
      </c>
      <c r="M547" s="24">
        <v>1.2095</v>
      </c>
      <c r="N547" s="24">
        <v>2.5583</v>
      </c>
      <c r="O547" s="24">
        <v>4.8259999999999996</v>
      </c>
      <c r="P547" s="24">
        <v>9.5426000000000002</v>
      </c>
      <c r="Q547" s="24">
        <v>19.1602</v>
      </c>
      <c r="R547" s="24">
        <v>38.180100000000003</v>
      </c>
      <c r="S547" s="24">
        <v>76.651700000000005</v>
      </c>
      <c r="T547" s="24">
        <v>154.52209999999999</v>
      </c>
      <c r="U547" s="24">
        <v>310.68439999999998</v>
      </c>
      <c r="V547" s="24">
        <v>666.60199999999998</v>
      </c>
    </row>
    <row r="548" spans="6:22" x14ac:dyDescent="0.2">
      <c r="F548" s="24">
        <v>9.4999999999999998E-3</v>
      </c>
      <c r="G548" s="24">
        <v>1.95E-2</v>
      </c>
      <c r="H548" s="24">
        <v>3.9399999999999998E-2</v>
      </c>
      <c r="I548" s="24">
        <v>7.7700000000000005E-2</v>
      </c>
      <c r="J548" s="24">
        <v>0.14510000000000001</v>
      </c>
      <c r="K548" s="24">
        <v>0.3</v>
      </c>
      <c r="L548" s="24">
        <v>0.6038</v>
      </c>
      <c r="M548" s="24">
        <v>1.2172000000000001</v>
      </c>
      <c r="N548" s="24">
        <v>2.5015999999999998</v>
      </c>
      <c r="O548" s="24">
        <v>4.8369999999999997</v>
      </c>
      <c r="P548" s="24">
        <v>9.6229999999999993</v>
      </c>
      <c r="Q548" s="24">
        <v>19.133299999999998</v>
      </c>
      <c r="R548" s="24">
        <v>38.145299999999999</v>
      </c>
      <c r="S548" s="24">
        <v>76.452699999999993</v>
      </c>
      <c r="T548" s="24">
        <v>169.4325</v>
      </c>
      <c r="U548" s="24">
        <v>310.57139999999998</v>
      </c>
      <c r="V548" s="24">
        <v>619.69219999999996</v>
      </c>
    </row>
    <row r="549" spans="6:22" x14ac:dyDescent="0.2">
      <c r="F549" s="24">
        <v>9.4999999999999998E-3</v>
      </c>
      <c r="G549" s="24">
        <v>1.9599999999999999E-2</v>
      </c>
      <c r="H549" s="24">
        <v>3.8899999999999997E-2</v>
      </c>
      <c r="I549" s="24">
        <v>7.7600000000000002E-2</v>
      </c>
      <c r="J549" s="24">
        <v>0.1449</v>
      </c>
      <c r="K549" s="24">
        <v>0.3</v>
      </c>
      <c r="L549" s="24">
        <v>0.60389999999999999</v>
      </c>
      <c r="M549" s="24">
        <v>1.2165999999999999</v>
      </c>
      <c r="N549" s="24">
        <v>2.4996999999999998</v>
      </c>
      <c r="O549" s="24">
        <v>4.8254999999999999</v>
      </c>
      <c r="P549" s="24">
        <v>9.6205999999999996</v>
      </c>
      <c r="Q549" s="24">
        <v>19.168199999999999</v>
      </c>
      <c r="R549" s="24">
        <v>38.093699999999998</v>
      </c>
      <c r="S549" s="24">
        <v>76.649600000000007</v>
      </c>
      <c r="T549" s="24">
        <v>205.227</v>
      </c>
      <c r="U549" s="24">
        <v>310.54570000000001</v>
      </c>
      <c r="V549" s="24">
        <v>618.78689999999995</v>
      </c>
    </row>
    <row r="550" spans="6:22" x14ac:dyDescent="0.2">
      <c r="F550" s="24">
        <v>9.4999999999999998E-3</v>
      </c>
      <c r="G550" s="24">
        <v>1.9599999999999999E-2</v>
      </c>
      <c r="H550" s="24">
        <v>3.8800000000000001E-2</v>
      </c>
      <c r="I550" s="24">
        <v>7.7600000000000002E-2</v>
      </c>
      <c r="J550" s="24">
        <v>0.14510000000000001</v>
      </c>
      <c r="K550" s="24">
        <v>0.30020000000000002</v>
      </c>
      <c r="L550" s="24">
        <v>0.60319999999999996</v>
      </c>
      <c r="M550" s="24">
        <v>1.2272000000000001</v>
      </c>
      <c r="N550" s="24">
        <v>2.4994999999999998</v>
      </c>
      <c r="O550" s="24">
        <v>4.8190999999999997</v>
      </c>
      <c r="P550" s="24">
        <v>9.6166</v>
      </c>
      <c r="Q550" s="24">
        <v>19.159600000000001</v>
      </c>
      <c r="R550" s="24">
        <v>38.109000000000002</v>
      </c>
      <c r="S550" s="24">
        <v>76.309100000000001</v>
      </c>
      <c r="T550" s="24">
        <v>167.2612</v>
      </c>
      <c r="U550" s="24">
        <v>310.39350000000002</v>
      </c>
      <c r="V550" s="24">
        <v>635.19190000000003</v>
      </c>
    </row>
    <row r="551" spans="6:22" x14ac:dyDescent="0.2">
      <c r="F551" s="24">
        <v>9.4999999999999998E-3</v>
      </c>
      <c r="G551" s="24">
        <v>1.9599999999999999E-2</v>
      </c>
      <c r="H551" s="24">
        <v>3.8699999999999998E-2</v>
      </c>
      <c r="I551" s="24">
        <v>7.7600000000000002E-2</v>
      </c>
      <c r="J551" s="24">
        <v>0.14480000000000001</v>
      </c>
      <c r="K551" s="24">
        <v>0.29980000000000001</v>
      </c>
      <c r="L551" s="24">
        <v>0.60299999999999998</v>
      </c>
      <c r="M551" s="24">
        <v>1.2150000000000001</v>
      </c>
      <c r="N551" s="24">
        <v>2.504</v>
      </c>
      <c r="O551" s="24">
        <v>4.8672000000000004</v>
      </c>
      <c r="P551" s="24">
        <v>9.9039000000000001</v>
      </c>
      <c r="Q551" s="24">
        <v>19.110399999999998</v>
      </c>
      <c r="R551" s="24">
        <v>38.237499999999997</v>
      </c>
      <c r="S551" s="24">
        <v>76.190600000000003</v>
      </c>
      <c r="T551" s="24">
        <v>472.14510000000001</v>
      </c>
      <c r="U551" s="24">
        <v>312.09769999999997</v>
      </c>
      <c r="V551" s="24">
        <v>620.88509999999997</v>
      </c>
    </row>
    <row r="552" spans="6:22" x14ac:dyDescent="0.2">
      <c r="F552" s="24">
        <v>9.4999999999999998E-3</v>
      </c>
      <c r="G552" s="24">
        <v>1.95E-2</v>
      </c>
      <c r="H552" s="24">
        <v>3.9100000000000003E-2</v>
      </c>
      <c r="I552" s="24">
        <v>7.7399999999999997E-2</v>
      </c>
      <c r="J552" s="24">
        <v>0.14499999999999999</v>
      </c>
      <c r="K552" s="24">
        <v>0.29970000000000002</v>
      </c>
      <c r="L552" s="24">
        <v>0.60250000000000004</v>
      </c>
      <c r="M552" s="24">
        <v>1.2186999999999999</v>
      </c>
      <c r="N552" s="24">
        <v>2.4984999999999999</v>
      </c>
      <c r="O552" s="24">
        <v>4.8250000000000002</v>
      </c>
      <c r="P552" s="24">
        <v>9.8284000000000002</v>
      </c>
      <c r="Q552" s="24">
        <v>19.120899999999999</v>
      </c>
      <c r="R552" s="24">
        <v>38.188099999999999</v>
      </c>
      <c r="S552" s="24">
        <v>76.173699999999997</v>
      </c>
      <c r="T552" s="24">
        <v>333.83530000000002</v>
      </c>
      <c r="U552" s="24">
        <v>320.75729999999999</v>
      </c>
      <c r="V552" s="24">
        <v>665.52919999999995</v>
      </c>
    </row>
    <row r="553" spans="6:22" x14ac:dyDescent="0.2">
      <c r="F553" s="24">
        <v>9.4000000000000004E-3</v>
      </c>
      <c r="G553" s="24">
        <v>1.9599999999999999E-2</v>
      </c>
      <c r="H553" s="24">
        <v>3.8699999999999998E-2</v>
      </c>
      <c r="I553" s="24">
        <v>7.7700000000000005E-2</v>
      </c>
      <c r="J553" s="24">
        <v>0.14499999999999999</v>
      </c>
      <c r="K553" s="24">
        <v>0.30020000000000002</v>
      </c>
      <c r="L553" s="24">
        <v>0.60389999999999999</v>
      </c>
      <c r="M553" s="24">
        <v>1.2143999999999999</v>
      </c>
      <c r="N553" s="24">
        <v>2.5158999999999998</v>
      </c>
      <c r="O553" s="24">
        <v>4.8621999999999996</v>
      </c>
      <c r="P553" s="24">
        <v>9.6204999999999998</v>
      </c>
      <c r="Q553" s="24">
        <v>19.248100000000001</v>
      </c>
      <c r="R553" s="24">
        <v>38.027099999999997</v>
      </c>
      <c r="S553" s="24">
        <v>76.384</v>
      </c>
      <c r="T553" s="24">
        <v>229.55520000000001</v>
      </c>
      <c r="U553" s="24">
        <v>315.27769999999998</v>
      </c>
      <c r="V553" s="24">
        <v>643.7595</v>
      </c>
    </row>
    <row r="554" spans="6:22" x14ac:dyDescent="0.2">
      <c r="F554" s="24">
        <v>9.4999999999999998E-3</v>
      </c>
      <c r="G554" s="24">
        <v>1.9599999999999999E-2</v>
      </c>
      <c r="H554" s="24">
        <v>3.8699999999999998E-2</v>
      </c>
      <c r="I554" s="24">
        <v>7.7600000000000002E-2</v>
      </c>
      <c r="J554" s="24">
        <v>0.14499999999999999</v>
      </c>
      <c r="K554" s="24">
        <v>0.30780000000000002</v>
      </c>
      <c r="L554" s="24">
        <v>0.62660000000000005</v>
      </c>
      <c r="M554" s="24">
        <v>1.2233000000000001</v>
      </c>
      <c r="N554" s="24">
        <v>2.5430000000000001</v>
      </c>
      <c r="O554" s="24">
        <v>4.9709000000000003</v>
      </c>
      <c r="P554" s="24">
        <v>9.5149000000000008</v>
      </c>
      <c r="Q554" s="24">
        <v>19.129100000000001</v>
      </c>
      <c r="R554" s="24">
        <v>38.170999999999999</v>
      </c>
      <c r="S554" s="24">
        <v>76.2791</v>
      </c>
      <c r="T554" s="24">
        <v>226.1395</v>
      </c>
      <c r="U554" s="24">
        <v>305.3451</v>
      </c>
      <c r="V554" s="24">
        <v>627.0865</v>
      </c>
    </row>
    <row r="555" spans="6:22" x14ac:dyDescent="0.2">
      <c r="F555" s="24">
        <v>9.4999999999999998E-3</v>
      </c>
      <c r="G555" s="24">
        <v>2.1000000000000001E-2</v>
      </c>
      <c r="H555" s="24">
        <v>3.8699999999999998E-2</v>
      </c>
      <c r="I555" s="24">
        <v>7.7499999999999999E-2</v>
      </c>
      <c r="J555" s="24">
        <v>0.1452</v>
      </c>
      <c r="K555" s="24">
        <v>0.31069999999999998</v>
      </c>
      <c r="L555" s="24">
        <v>0.628</v>
      </c>
      <c r="M555" s="24">
        <v>1.2078</v>
      </c>
      <c r="N555" s="24">
        <v>2.5236000000000001</v>
      </c>
      <c r="O555" s="24">
        <v>4.8417000000000003</v>
      </c>
      <c r="P555" s="24">
        <v>9.7494999999999994</v>
      </c>
      <c r="Q555" s="24">
        <v>19.087800000000001</v>
      </c>
      <c r="R555" s="24">
        <v>38.025399999999998</v>
      </c>
      <c r="S555" s="24">
        <v>76.561199999999999</v>
      </c>
      <c r="T555" s="24">
        <v>229.34520000000001</v>
      </c>
      <c r="U555" s="24">
        <v>304.99669999999998</v>
      </c>
      <c r="V555" s="24">
        <v>633.47829999999999</v>
      </c>
    </row>
    <row r="556" spans="6:22" x14ac:dyDescent="0.2">
      <c r="F556" s="24">
        <v>9.4999999999999998E-3</v>
      </c>
      <c r="G556" s="24">
        <v>2.1399999999999999E-2</v>
      </c>
      <c r="H556" s="24">
        <v>3.8699999999999998E-2</v>
      </c>
      <c r="I556" s="24">
        <v>7.7600000000000002E-2</v>
      </c>
      <c r="J556" s="24">
        <v>0.1449</v>
      </c>
      <c r="K556" s="24">
        <v>0.31069999999999998</v>
      </c>
      <c r="L556" s="24">
        <v>0.6038</v>
      </c>
      <c r="M556" s="24">
        <v>1.2151000000000001</v>
      </c>
      <c r="N556" s="24">
        <v>2.4561999999999999</v>
      </c>
      <c r="O556" s="24">
        <v>4.8700999999999999</v>
      </c>
      <c r="P556" s="24">
        <v>9.5611999999999995</v>
      </c>
      <c r="Q556" s="24">
        <v>19.130500000000001</v>
      </c>
      <c r="R556" s="24">
        <v>38.088000000000001</v>
      </c>
      <c r="S556" s="24">
        <v>78.458600000000004</v>
      </c>
      <c r="T556" s="24">
        <v>272.7407</v>
      </c>
      <c r="U556" s="24">
        <v>305.09679999999997</v>
      </c>
      <c r="V556" s="24">
        <v>639.43190000000004</v>
      </c>
    </row>
    <row r="557" spans="6:22" x14ac:dyDescent="0.2">
      <c r="F557" s="24">
        <v>9.4999999999999998E-3</v>
      </c>
      <c r="G557" s="24">
        <v>1.95E-2</v>
      </c>
      <c r="H557" s="24">
        <v>3.8699999999999998E-2</v>
      </c>
      <c r="I557" s="24">
        <v>7.7299999999999994E-2</v>
      </c>
      <c r="J557" s="24">
        <v>0.1449</v>
      </c>
      <c r="K557" s="24">
        <v>0.30009999999999998</v>
      </c>
      <c r="L557" s="24">
        <v>0.60350000000000004</v>
      </c>
      <c r="M557" s="24">
        <v>1.2319</v>
      </c>
      <c r="N557" s="24">
        <v>2.4390999999999998</v>
      </c>
      <c r="O557" s="24">
        <v>4.8227000000000002</v>
      </c>
      <c r="P557" s="24">
        <v>9.5879999999999992</v>
      </c>
      <c r="Q557" s="24">
        <v>19.075399999999998</v>
      </c>
      <c r="R557" s="24">
        <v>38.026200000000003</v>
      </c>
      <c r="S557" s="24">
        <v>77.277600000000007</v>
      </c>
      <c r="T557" s="24">
        <v>200.56020000000001</v>
      </c>
      <c r="U557" s="24">
        <v>305.50920000000002</v>
      </c>
      <c r="V557" s="24">
        <v>686.91390000000001</v>
      </c>
    </row>
    <row r="558" spans="6:22" x14ac:dyDescent="0.2">
      <c r="F558" s="24">
        <v>9.4999999999999998E-3</v>
      </c>
      <c r="G558" s="24">
        <v>1.95E-2</v>
      </c>
      <c r="H558" s="24">
        <v>3.8699999999999998E-2</v>
      </c>
      <c r="I558" s="24">
        <v>8.0699999999999994E-2</v>
      </c>
      <c r="J558" s="24">
        <v>0.14510000000000001</v>
      </c>
      <c r="K558" s="24">
        <v>0.30020000000000002</v>
      </c>
      <c r="L558" s="24">
        <v>0.60609999999999997</v>
      </c>
      <c r="M558" s="24">
        <v>1.2262</v>
      </c>
      <c r="N558" s="24">
        <v>2.5051999999999999</v>
      </c>
      <c r="O558" s="24">
        <v>4.8601000000000001</v>
      </c>
      <c r="P558" s="24">
        <v>9.6516999999999999</v>
      </c>
      <c r="Q558" s="24">
        <v>19.12</v>
      </c>
      <c r="R558" s="24">
        <v>38.094999999999999</v>
      </c>
      <c r="S558" s="24">
        <v>76.577200000000005</v>
      </c>
      <c r="T558" s="24">
        <v>169.0094</v>
      </c>
      <c r="U558" s="24">
        <v>306.43639999999999</v>
      </c>
      <c r="V558" s="24">
        <v>614.25980000000004</v>
      </c>
    </row>
    <row r="559" spans="6:22" x14ac:dyDescent="0.2">
      <c r="F559" s="24">
        <v>9.4999999999999998E-3</v>
      </c>
      <c r="G559" s="24">
        <v>1.95E-2</v>
      </c>
      <c r="H559" s="24">
        <v>3.8600000000000002E-2</v>
      </c>
      <c r="I559" s="24">
        <v>7.7299999999999994E-2</v>
      </c>
      <c r="J559" s="24">
        <v>0.1449</v>
      </c>
      <c r="K559" s="24">
        <v>0.30020000000000002</v>
      </c>
      <c r="L559" s="24">
        <v>0.60409999999999997</v>
      </c>
      <c r="M559" s="24">
        <v>1.2142999999999999</v>
      </c>
      <c r="N559" s="24">
        <v>2.5055000000000001</v>
      </c>
      <c r="O559" s="24">
        <v>4.8560999999999996</v>
      </c>
      <c r="P559" s="24">
        <v>9.5617999999999999</v>
      </c>
      <c r="Q559" s="24">
        <v>19.212800000000001</v>
      </c>
      <c r="R559" s="24">
        <v>38.1</v>
      </c>
      <c r="S559" s="24">
        <v>76.743099999999998</v>
      </c>
      <c r="T559" s="24">
        <v>159.62549999999999</v>
      </c>
      <c r="U559" s="24">
        <v>314.81150000000002</v>
      </c>
      <c r="V559" s="24">
        <v>878.09249999999997</v>
      </c>
    </row>
    <row r="560" spans="6:22" x14ac:dyDescent="0.2">
      <c r="F560" s="24">
        <v>9.4999999999999998E-3</v>
      </c>
      <c r="G560" s="24">
        <v>1.95E-2</v>
      </c>
      <c r="H560" s="24">
        <v>3.8699999999999998E-2</v>
      </c>
      <c r="I560" s="24">
        <v>7.7399999999999997E-2</v>
      </c>
      <c r="J560" s="24">
        <v>0.1479</v>
      </c>
      <c r="K560" s="24">
        <v>0.2999</v>
      </c>
      <c r="L560" s="24">
        <v>0.60309999999999997</v>
      </c>
      <c r="M560" s="24">
        <v>1.2178</v>
      </c>
      <c r="N560" s="24">
        <v>2.4984999999999999</v>
      </c>
      <c r="O560" s="24">
        <v>4.8398000000000003</v>
      </c>
      <c r="P560" s="24">
        <v>9.6424000000000003</v>
      </c>
      <c r="Q560" s="24">
        <v>19.915800000000001</v>
      </c>
      <c r="R560" s="24">
        <v>38.063000000000002</v>
      </c>
      <c r="S560" s="24">
        <v>76.757499999999993</v>
      </c>
      <c r="T560" s="24">
        <v>161.48750000000001</v>
      </c>
      <c r="U560" s="24">
        <v>305.90219999999999</v>
      </c>
      <c r="V560" s="24">
        <v>671.24490000000003</v>
      </c>
    </row>
    <row r="561" spans="6:22" x14ac:dyDescent="0.2">
      <c r="F561" s="24">
        <v>9.4999999999999998E-3</v>
      </c>
      <c r="G561" s="24">
        <v>1.9599999999999999E-2</v>
      </c>
      <c r="H561" s="24">
        <v>3.8699999999999998E-2</v>
      </c>
      <c r="I561" s="24">
        <v>7.7700000000000005E-2</v>
      </c>
      <c r="J561" s="24">
        <v>0.14499999999999999</v>
      </c>
      <c r="K561" s="24">
        <v>0.30009999999999998</v>
      </c>
      <c r="L561" s="24">
        <v>0.60299999999999998</v>
      </c>
      <c r="M561" s="24">
        <v>1.2155</v>
      </c>
      <c r="N561" s="24">
        <v>2.5038999999999998</v>
      </c>
      <c r="O561" s="24">
        <v>4.8910999999999998</v>
      </c>
      <c r="P561" s="24">
        <v>9.5447000000000006</v>
      </c>
      <c r="Q561" s="24">
        <v>19.774000000000001</v>
      </c>
      <c r="R561" s="24">
        <v>38.143099999999997</v>
      </c>
      <c r="S561" s="24">
        <v>76.819699999999997</v>
      </c>
      <c r="T561" s="24">
        <v>163.85429999999999</v>
      </c>
      <c r="U561" s="24">
        <v>306.31599999999997</v>
      </c>
      <c r="V561" s="24">
        <v>629.20989999999995</v>
      </c>
    </row>
    <row r="562" spans="6:22" x14ac:dyDescent="0.2">
      <c r="F562" s="24">
        <v>9.4999999999999998E-3</v>
      </c>
      <c r="G562" s="24">
        <v>1.95E-2</v>
      </c>
      <c r="H562" s="24">
        <v>3.8800000000000001E-2</v>
      </c>
      <c r="I562" s="24">
        <v>7.7399999999999997E-2</v>
      </c>
      <c r="J562" s="24">
        <v>0.1452</v>
      </c>
      <c r="K562" s="24">
        <v>0.30120000000000002</v>
      </c>
      <c r="L562" s="24">
        <v>0.60389999999999999</v>
      </c>
      <c r="M562" s="24">
        <v>1.2293000000000001</v>
      </c>
      <c r="N562" s="24">
        <v>2.4885999999999999</v>
      </c>
      <c r="O562" s="24">
        <v>4.8253000000000004</v>
      </c>
      <c r="P562" s="24">
        <v>9.5488</v>
      </c>
      <c r="Q562" s="24">
        <v>20.218</v>
      </c>
      <c r="R562" s="24">
        <v>38.176400000000001</v>
      </c>
      <c r="S562" s="24">
        <v>76.745000000000005</v>
      </c>
      <c r="T562" s="24">
        <v>168.9272</v>
      </c>
      <c r="U562" s="24">
        <v>305.58100000000002</v>
      </c>
      <c r="V562" s="24">
        <v>637.37720000000002</v>
      </c>
    </row>
    <row r="563" spans="6:22" x14ac:dyDescent="0.2">
      <c r="F563" s="24">
        <v>0.01</v>
      </c>
      <c r="G563" s="24">
        <v>1.95E-2</v>
      </c>
      <c r="H563" s="24">
        <v>3.85E-2</v>
      </c>
      <c r="I563" s="24">
        <v>7.7299999999999994E-2</v>
      </c>
      <c r="J563" s="24">
        <v>0.14499999999999999</v>
      </c>
      <c r="K563" s="24">
        <v>0.30020000000000002</v>
      </c>
      <c r="L563" s="24">
        <v>0.61219999999999997</v>
      </c>
      <c r="M563" s="24">
        <v>1.2196</v>
      </c>
      <c r="N563" s="24">
        <v>2.5026999999999999</v>
      </c>
      <c r="O563" s="24">
        <v>4.8833000000000002</v>
      </c>
      <c r="P563" s="24">
        <v>9.5443999999999996</v>
      </c>
      <c r="Q563" s="24">
        <v>19.541399999999999</v>
      </c>
      <c r="R563" s="24">
        <v>38.458500000000001</v>
      </c>
      <c r="S563" s="24">
        <v>76.399699999999996</v>
      </c>
      <c r="T563" s="24">
        <v>159.07599999999999</v>
      </c>
      <c r="U563" s="24">
        <v>305.75990000000002</v>
      </c>
      <c r="V563" s="24">
        <v>717.35310000000004</v>
      </c>
    </row>
    <row r="564" spans="6:22" x14ac:dyDescent="0.2">
      <c r="F564" s="24">
        <v>9.7999999999999997E-3</v>
      </c>
      <c r="G564" s="24">
        <v>1.9599999999999999E-2</v>
      </c>
      <c r="H564" s="24">
        <v>3.8800000000000001E-2</v>
      </c>
      <c r="I564" s="24">
        <v>7.7200000000000005E-2</v>
      </c>
      <c r="J564" s="24">
        <v>0.1449</v>
      </c>
      <c r="K564" s="24">
        <v>0.31</v>
      </c>
      <c r="L564" s="24">
        <v>0.60299999999999998</v>
      </c>
      <c r="M564" s="24">
        <v>1.2161</v>
      </c>
      <c r="N564" s="24">
        <v>2.4895999999999998</v>
      </c>
      <c r="O564" s="24">
        <v>4.8879999999999999</v>
      </c>
      <c r="P564" s="24">
        <v>9.5364000000000004</v>
      </c>
      <c r="Q564" s="24">
        <v>19.679300000000001</v>
      </c>
      <c r="R564" s="24">
        <v>38.062199999999997</v>
      </c>
      <c r="S564" s="24">
        <v>76.328100000000006</v>
      </c>
      <c r="T564" s="24">
        <v>158.7946</v>
      </c>
      <c r="U564" s="24">
        <v>316.28219999999999</v>
      </c>
      <c r="V564" s="24">
        <v>727.34619999999995</v>
      </c>
    </row>
    <row r="565" spans="6:22" x14ac:dyDescent="0.2">
      <c r="F565" s="24">
        <v>9.7000000000000003E-3</v>
      </c>
      <c r="G565" s="24">
        <v>1.9400000000000001E-2</v>
      </c>
      <c r="H565" s="24">
        <v>3.85E-2</v>
      </c>
      <c r="I565" s="24">
        <v>7.7600000000000002E-2</v>
      </c>
      <c r="J565" s="24">
        <v>0.14480000000000001</v>
      </c>
      <c r="K565" s="24">
        <v>0.30249999999999999</v>
      </c>
      <c r="L565" s="24">
        <v>0.60350000000000004</v>
      </c>
      <c r="M565" s="24">
        <v>1.2109000000000001</v>
      </c>
      <c r="N565" s="24">
        <v>2.4441999999999999</v>
      </c>
      <c r="O565" s="24">
        <v>4.84</v>
      </c>
      <c r="P565" s="24">
        <v>9.5940999999999992</v>
      </c>
      <c r="Q565" s="24">
        <v>19.538799999999998</v>
      </c>
      <c r="R565" s="24">
        <v>38.138599999999997</v>
      </c>
      <c r="S565" s="24">
        <v>76.213399999999993</v>
      </c>
      <c r="T565" s="24">
        <v>155.87469999999999</v>
      </c>
      <c r="U565" s="24">
        <v>305.13029999999998</v>
      </c>
      <c r="V565" s="24">
        <v>620.75049999999999</v>
      </c>
    </row>
    <row r="566" spans="6:22" x14ac:dyDescent="0.2">
      <c r="F566" s="24">
        <v>9.9000000000000008E-3</v>
      </c>
      <c r="G566" s="24">
        <v>1.95E-2</v>
      </c>
      <c r="H566" s="24">
        <v>3.8899999999999997E-2</v>
      </c>
      <c r="I566" s="24">
        <v>7.7200000000000005E-2</v>
      </c>
      <c r="J566" s="24">
        <v>0.14499999999999999</v>
      </c>
      <c r="K566" s="24">
        <v>0.30020000000000002</v>
      </c>
      <c r="L566" s="24">
        <v>0.60329999999999995</v>
      </c>
      <c r="M566" s="24">
        <v>1.2161</v>
      </c>
      <c r="N566" s="24">
        <v>2.4986999999999999</v>
      </c>
      <c r="O566" s="24">
        <v>4.8170000000000002</v>
      </c>
      <c r="P566" s="24">
        <v>9.5154999999999994</v>
      </c>
      <c r="Q566" s="24">
        <v>19.635300000000001</v>
      </c>
      <c r="R566" s="24">
        <v>38.078600000000002</v>
      </c>
      <c r="S566" s="24">
        <v>76.411699999999996</v>
      </c>
      <c r="T566" s="24">
        <v>161.42089999999999</v>
      </c>
      <c r="U566" s="24">
        <v>304.8528</v>
      </c>
      <c r="V566" s="24">
        <v>642.11090000000002</v>
      </c>
    </row>
    <row r="567" spans="6:22" x14ac:dyDescent="0.2">
      <c r="F567" s="24">
        <v>9.7999999999999997E-3</v>
      </c>
      <c r="G567" s="24">
        <v>1.9599999999999999E-2</v>
      </c>
      <c r="H567" s="24">
        <v>3.8800000000000001E-2</v>
      </c>
      <c r="I567" s="24">
        <v>7.7499999999999999E-2</v>
      </c>
      <c r="J567" s="24">
        <v>0.1449</v>
      </c>
      <c r="K567" s="24">
        <v>0.30009999999999998</v>
      </c>
      <c r="L567" s="24">
        <v>0.60719999999999996</v>
      </c>
      <c r="M567" s="24">
        <v>1.2201</v>
      </c>
      <c r="N567" s="24">
        <v>2.4994000000000001</v>
      </c>
      <c r="O567" s="24">
        <v>4.9683999999999999</v>
      </c>
      <c r="P567" s="24">
        <v>9.5489999999999995</v>
      </c>
      <c r="Q567" s="24">
        <v>19.404299999999999</v>
      </c>
      <c r="R567" s="24">
        <v>38.213500000000003</v>
      </c>
      <c r="S567" s="24">
        <v>77.099699999999999</v>
      </c>
      <c r="T567" s="24">
        <v>159.52269999999999</v>
      </c>
      <c r="U567" s="24">
        <v>305.85050000000001</v>
      </c>
      <c r="V567" s="24">
        <v>617.93209999999999</v>
      </c>
    </row>
    <row r="568" spans="6:22" x14ac:dyDescent="0.2">
      <c r="F568" s="24">
        <v>9.4999999999999998E-3</v>
      </c>
      <c r="G568" s="24">
        <v>1.95E-2</v>
      </c>
      <c r="H568" s="24">
        <v>3.8800000000000001E-2</v>
      </c>
      <c r="I568" s="24">
        <v>7.7499999999999999E-2</v>
      </c>
      <c r="J568" s="24">
        <v>0.14499999999999999</v>
      </c>
      <c r="K568" s="24">
        <v>0.3</v>
      </c>
      <c r="L568" s="24">
        <v>0.60229999999999995</v>
      </c>
      <c r="M568" s="24">
        <v>1.2244999999999999</v>
      </c>
      <c r="N568" s="24">
        <v>2.4977</v>
      </c>
      <c r="O568" s="24">
        <v>4.8643000000000001</v>
      </c>
      <c r="P568" s="24">
        <v>9.8183000000000007</v>
      </c>
      <c r="Q568" s="24">
        <v>19.777000000000001</v>
      </c>
      <c r="R568" s="24">
        <v>38.385199999999998</v>
      </c>
      <c r="S568" s="24">
        <v>76.793000000000006</v>
      </c>
      <c r="T568" s="24">
        <v>156.66380000000001</v>
      </c>
      <c r="U568" s="24">
        <v>305.59980000000002</v>
      </c>
      <c r="V568" s="24">
        <v>621.31190000000004</v>
      </c>
    </row>
    <row r="569" spans="6:22" x14ac:dyDescent="0.2">
      <c r="F569" s="24">
        <v>9.4999999999999998E-3</v>
      </c>
      <c r="G569" s="24">
        <v>1.9599999999999999E-2</v>
      </c>
      <c r="H569" s="24">
        <v>3.9E-2</v>
      </c>
      <c r="I569" s="24">
        <v>7.7499999999999999E-2</v>
      </c>
      <c r="J569" s="24">
        <v>0.14480000000000001</v>
      </c>
      <c r="K569" s="24">
        <v>0.30030000000000001</v>
      </c>
      <c r="L569" s="24">
        <v>0.60350000000000004</v>
      </c>
      <c r="M569" s="24">
        <v>1.2136</v>
      </c>
      <c r="N569" s="24">
        <v>2.5007000000000001</v>
      </c>
      <c r="O569" s="24">
        <v>4.8558000000000003</v>
      </c>
      <c r="P569" s="24">
        <v>9.5103000000000009</v>
      </c>
      <c r="Q569" s="24">
        <v>20.481000000000002</v>
      </c>
      <c r="R569" s="24">
        <v>38.210999999999999</v>
      </c>
      <c r="S569" s="24">
        <v>76.625200000000007</v>
      </c>
      <c r="T569" s="24">
        <v>153.07849999999999</v>
      </c>
      <c r="U569" s="24">
        <v>305.0367</v>
      </c>
      <c r="V569" s="24">
        <v>651.38570000000004</v>
      </c>
    </row>
    <row r="570" spans="6:22" x14ac:dyDescent="0.2">
      <c r="F570" s="24">
        <v>0.01</v>
      </c>
      <c r="G570" s="24">
        <v>1.95E-2</v>
      </c>
      <c r="H570" s="24">
        <v>3.8800000000000001E-2</v>
      </c>
      <c r="I570" s="24">
        <v>7.7399999999999997E-2</v>
      </c>
      <c r="J570" s="24">
        <v>0.1532</v>
      </c>
      <c r="K570" s="24">
        <v>0.30599999999999999</v>
      </c>
      <c r="L570" s="24">
        <v>0.61809999999999998</v>
      </c>
      <c r="M570" s="24">
        <v>1.2245999999999999</v>
      </c>
      <c r="N570" s="24">
        <v>2.4967999999999999</v>
      </c>
      <c r="O570" s="24">
        <v>4.8226000000000004</v>
      </c>
      <c r="P570" s="24">
        <v>9.5774000000000008</v>
      </c>
      <c r="Q570" s="24">
        <v>19.622499999999999</v>
      </c>
      <c r="R570" s="24">
        <v>38.099600000000002</v>
      </c>
      <c r="S570" s="24">
        <v>76.488200000000006</v>
      </c>
      <c r="T570" s="24">
        <v>152.63900000000001</v>
      </c>
      <c r="U570" s="24">
        <v>305.67340000000002</v>
      </c>
      <c r="V570" s="24">
        <v>626.53520000000003</v>
      </c>
    </row>
    <row r="571" spans="6:22" x14ac:dyDescent="0.2">
      <c r="F571" s="24">
        <v>0.01</v>
      </c>
      <c r="G571" s="24">
        <v>1.95E-2</v>
      </c>
      <c r="H571" s="24">
        <v>3.8800000000000001E-2</v>
      </c>
      <c r="I571" s="24">
        <v>7.7700000000000005E-2</v>
      </c>
      <c r="J571" s="24">
        <v>0.14499999999999999</v>
      </c>
      <c r="K571" s="24">
        <v>0.30330000000000001</v>
      </c>
      <c r="L571" s="24">
        <v>0.60499999999999998</v>
      </c>
      <c r="M571" s="24">
        <v>1.2142999999999999</v>
      </c>
      <c r="N571" s="24">
        <v>2.5222000000000002</v>
      </c>
      <c r="O571" s="24">
        <v>4.8228</v>
      </c>
      <c r="P571" s="24">
        <v>9.4969000000000001</v>
      </c>
      <c r="Q571" s="24">
        <v>19.8338</v>
      </c>
      <c r="R571" s="24">
        <v>38.037700000000001</v>
      </c>
      <c r="S571" s="24">
        <v>77.261899999999997</v>
      </c>
      <c r="T571" s="24">
        <v>152.81110000000001</v>
      </c>
      <c r="U571" s="24">
        <v>305.08569999999997</v>
      </c>
      <c r="V571" s="24">
        <v>661.43269999999995</v>
      </c>
    </row>
    <row r="572" spans="6:22" x14ac:dyDescent="0.2">
      <c r="F572" s="24">
        <v>9.9000000000000008E-3</v>
      </c>
      <c r="G572" s="24">
        <v>1.95E-2</v>
      </c>
      <c r="H572" s="24">
        <v>3.8699999999999998E-2</v>
      </c>
      <c r="I572" s="24">
        <v>7.7700000000000005E-2</v>
      </c>
      <c r="J572" s="24">
        <v>0.1449</v>
      </c>
      <c r="K572" s="24">
        <v>0.29980000000000001</v>
      </c>
      <c r="L572" s="24">
        <v>0.60250000000000004</v>
      </c>
      <c r="M572" s="24">
        <v>1.2314000000000001</v>
      </c>
      <c r="N572" s="24">
        <v>2.5013999999999998</v>
      </c>
      <c r="O572" s="24">
        <v>4.8148999999999997</v>
      </c>
      <c r="P572" s="24">
        <v>9.6137999999999995</v>
      </c>
      <c r="Q572" s="24">
        <v>20.109500000000001</v>
      </c>
      <c r="R572" s="24">
        <v>38.171999999999997</v>
      </c>
      <c r="S572" s="24">
        <v>80.680599999999998</v>
      </c>
      <c r="T572" s="24">
        <v>153.07429999999999</v>
      </c>
      <c r="U572" s="24">
        <v>305.0752</v>
      </c>
      <c r="V572" s="24">
        <v>622.83339999999998</v>
      </c>
    </row>
    <row r="573" spans="6:22" x14ac:dyDescent="0.2">
      <c r="F573" s="24">
        <v>0.01</v>
      </c>
      <c r="G573" s="24">
        <v>1.95E-2</v>
      </c>
      <c r="H573" s="24">
        <v>3.8699999999999998E-2</v>
      </c>
      <c r="I573" s="24">
        <v>7.7200000000000005E-2</v>
      </c>
      <c r="J573" s="24">
        <v>0.1477</v>
      </c>
      <c r="K573" s="24">
        <v>0.30370000000000003</v>
      </c>
      <c r="L573" s="24">
        <v>0.60250000000000004</v>
      </c>
      <c r="M573" s="24">
        <v>1.2114</v>
      </c>
      <c r="N573" s="24">
        <v>2.5024000000000002</v>
      </c>
      <c r="O573" s="24">
        <v>4.8205999999999998</v>
      </c>
      <c r="P573" s="24">
        <v>9.4833999999999996</v>
      </c>
      <c r="Q573" s="24">
        <v>19.6389</v>
      </c>
      <c r="R573" s="24">
        <v>38.256599999999999</v>
      </c>
      <c r="S573" s="24">
        <v>79.668700000000001</v>
      </c>
      <c r="T573" s="24">
        <v>152.65039999999999</v>
      </c>
      <c r="U573" s="24">
        <v>305.1019</v>
      </c>
      <c r="V573" s="24">
        <v>649.25800000000004</v>
      </c>
    </row>
    <row r="574" spans="6:22" x14ac:dyDescent="0.2">
      <c r="F574" s="24">
        <v>9.9000000000000008E-3</v>
      </c>
      <c r="G574" s="24">
        <v>1.95E-2</v>
      </c>
      <c r="H574" s="24">
        <v>3.8699999999999998E-2</v>
      </c>
      <c r="I574" s="24">
        <v>7.7600000000000002E-2</v>
      </c>
      <c r="J574" s="24">
        <v>0.1452</v>
      </c>
      <c r="K574" s="24">
        <v>0.3085</v>
      </c>
      <c r="L574" s="24">
        <v>0.60309999999999997</v>
      </c>
      <c r="M574" s="24">
        <v>1.2123999999999999</v>
      </c>
      <c r="N574" s="24">
        <v>2.5045000000000002</v>
      </c>
      <c r="O574" s="24">
        <v>4.8826999999999998</v>
      </c>
      <c r="P574" s="24">
        <v>9.3666</v>
      </c>
      <c r="Q574" s="24">
        <v>19.936399999999999</v>
      </c>
      <c r="R574" s="24">
        <v>38.115600000000001</v>
      </c>
      <c r="S574" s="24">
        <v>77.172700000000006</v>
      </c>
      <c r="T574" s="24">
        <v>152.70689999999999</v>
      </c>
      <c r="U574" s="24">
        <v>305.45150000000001</v>
      </c>
      <c r="V574" s="24">
        <v>657.31089999999995</v>
      </c>
    </row>
    <row r="575" spans="6:22" x14ac:dyDescent="0.2">
      <c r="F575" s="24">
        <v>1.01E-2</v>
      </c>
      <c r="G575" s="24">
        <v>1.9599999999999999E-2</v>
      </c>
      <c r="H575" s="24">
        <v>3.8699999999999998E-2</v>
      </c>
      <c r="I575" s="24">
        <v>7.7499999999999999E-2</v>
      </c>
      <c r="J575" s="24">
        <v>0.1477</v>
      </c>
      <c r="K575" s="24">
        <v>0.30020000000000002</v>
      </c>
      <c r="L575" s="24">
        <v>0.60509999999999997</v>
      </c>
      <c r="M575" s="24">
        <v>1.2239</v>
      </c>
      <c r="N575" s="24">
        <v>2.5095000000000001</v>
      </c>
      <c r="O575" s="24">
        <v>4.8318000000000003</v>
      </c>
      <c r="P575" s="24">
        <v>9.5433000000000003</v>
      </c>
      <c r="Q575" s="24">
        <v>19.561399999999999</v>
      </c>
      <c r="R575" s="24">
        <v>38.208399999999997</v>
      </c>
      <c r="S575" s="24">
        <v>77.341200000000001</v>
      </c>
      <c r="T575" s="24">
        <v>153.94149999999999</v>
      </c>
      <c r="U575" s="24">
        <v>304.98099999999999</v>
      </c>
      <c r="V575" s="24">
        <v>630.82489999999996</v>
      </c>
    </row>
    <row r="576" spans="6:22" x14ac:dyDescent="0.2">
      <c r="F576" s="24">
        <v>9.9000000000000008E-3</v>
      </c>
      <c r="G576" s="24">
        <v>1.95E-2</v>
      </c>
      <c r="H576" s="24">
        <v>3.8800000000000001E-2</v>
      </c>
      <c r="I576" s="24">
        <v>7.7700000000000005E-2</v>
      </c>
      <c r="J576" s="24">
        <v>0.14499999999999999</v>
      </c>
      <c r="K576" s="24">
        <v>0.30059999999999998</v>
      </c>
      <c r="L576" s="24">
        <v>0.60699999999999998</v>
      </c>
      <c r="M576" s="24">
        <v>1.2134</v>
      </c>
      <c r="N576" s="24">
        <v>2.5026000000000002</v>
      </c>
      <c r="O576" s="24">
        <v>4.8600000000000003</v>
      </c>
      <c r="P576" s="24">
        <v>9.5266999999999999</v>
      </c>
      <c r="Q576" s="24">
        <v>19.473400000000002</v>
      </c>
      <c r="R576" s="24">
        <v>38.144300000000001</v>
      </c>
      <c r="S576" s="24">
        <v>77.354699999999994</v>
      </c>
      <c r="T576" s="24">
        <v>152.66849999999999</v>
      </c>
      <c r="U576" s="24">
        <v>304.84769999999997</v>
      </c>
      <c r="V576" s="24">
        <v>616.33939999999996</v>
      </c>
    </row>
    <row r="577" spans="6:22" x14ac:dyDescent="0.2">
      <c r="F577" s="24">
        <v>9.7999999999999997E-3</v>
      </c>
      <c r="G577" s="24">
        <v>1.95E-2</v>
      </c>
      <c r="H577" s="24">
        <v>3.8600000000000002E-2</v>
      </c>
      <c r="I577" s="24">
        <v>7.7299999999999994E-2</v>
      </c>
      <c r="J577" s="24">
        <v>0.14499999999999999</v>
      </c>
      <c r="K577" s="24">
        <v>0.30280000000000001</v>
      </c>
      <c r="L577" s="24">
        <v>0.62160000000000004</v>
      </c>
      <c r="M577" s="24">
        <v>1.2170000000000001</v>
      </c>
      <c r="N577" s="24">
        <v>2.4984000000000002</v>
      </c>
      <c r="O577" s="24">
        <v>4.8899999999999997</v>
      </c>
      <c r="P577" s="24">
        <v>9.5348000000000006</v>
      </c>
      <c r="Q577" s="24">
        <v>19.492899999999999</v>
      </c>
      <c r="R577" s="24">
        <v>38.146599999999999</v>
      </c>
      <c r="S577" s="24">
        <v>78.510000000000005</v>
      </c>
      <c r="T577" s="24">
        <v>152.6746</v>
      </c>
      <c r="U577" s="24">
        <v>305.0342</v>
      </c>
      <c r="V577" s="24">
        <v>616.25869999999998</v>
      </c>
    </row>
    <row r="578" spans="6:22" x14ac:dyDescent="0.2">
      <c r="F578" s="24">
        <v>9.7999999999999997E-3</v>
      </c>
      <c r="G578" s="24">
        <v>1.9599999999999999E-2</v>
      </c>
      <c r="H578" s="24">
        <v>3.8899999999999997E-2</v>
      </c>
      <c r="I578" s="24">
        <v>7.7700000000000005E-2</v>
      </c>
      <c r="J578" s="24">
        <v>0.14499999999999999</v>
      </c>
      <c r="K578" s="24">
        <v>0.30020000000000002</v>
      </c>
      <c r="L578" s="24">
        <v>0.60680000000000001</v>
      </c>
      <c r="M578" s="24">
        <v>1.2245999999999999</v>
      </c>
      <c r="N578" s="24">
        <v>2.5024999999999999</v>
      </c>
      <c r="O578" s="24">
        <v>4.8498000000000001</v>
      </c>
      <c r="P578" s="24">
        <v>9.4946999999999999</v>
      </c>
      <c r="Q578" s="24">
        <v>19.304500000000001</v>
      </c>
      <c r="R578" s="24">
        <v>38.132199999999997</v>
      </c>
      <c r="S578" s="24">
        <v>78.097800000000007</v>
      </c>
      <c r="T578" s="24">
        <v>152.52269999999999</v>
      </c>
      <c r="U578" s="24">
        <v>305.20690000000002</v>
      </c>
      <c r="V578" s="24">
        <v>617.16560000000004</v>
      </c>
    </row>
    <row r="579" spans="6:22" x14ac:dyDescent="0.2">
      <c r="F579" s="24">
        <v>0.01</v>
      </c>
      <c r="G579" s="24">
        <v>1.95E-2</v>
      </c>
      <c r="H579" s="24">
        <v>3.8800000000000001E-2</v>
      </c>
      <c r="I579" s="24">
        <v>7.7499999999999999E-2</v>
      </c>
      <c r="J579" s="24">
        <v>0.1452</v>
      </c>
      <c r="K579" s="24">
        <v>0.30009999999999998</v>
      </c>
      <c r="L579" s="24">
        <v>0.60470000000000002</v>
      </c>
      <c r="M579" s="24">
        <v>1.2172000000000001</v>
      </c>
      <c r="N579" s="24">
        <v>2.4967999999999999</v>
      </c>
      <c r="O579" s="24">
        <v>4.8711000000000002</v>
      </c>
      <c r="P579" s="24">
        <v>9.5291999999999994</v>
      </c>
      <c r="Q579" s="24">
        <v>28.787199999999999</v>
      </c>
      <c r="R579" s="24">
        <v>38.120699999999999</v>
      </c>
      <c r="S579" s="24">
        <v>76.363500000000002</v>
      </c>
      <c r="T579" s="24">
        <v>152.6686</v>
      </c>
      <c r="U579" s="24">
        <v>309.22550000000001</v>
      </c>
      <c r="V579" s="24">
        <v>622.02919999999995</v>
      </c>
    </row>
    <row r="580" spans="6:22" x14ac:dyDescent="0.2">
      <c r="F580" s="24">
        <v>9.9000000000000008E-3</v>
      </c>
      <c r="G580" s="24">
        <v>1.95E-2</v>
      </c>
      <c r="H580" s="24">
        <v>3.8600000000000002E-2</v>
      </c>
      <c r="I580" s="24">
        <v>7.7700000000000005E-2</v>
      </c>
      <c r="J580" s="24">
        <v>0.14480000000000001</v>
      </c>
      <c r="K580" s="24">
        <v>0.30059999999999998</v>
      </c>
      <c r="L580" s="24">
        <v>0.6028</v>
      </c>
      <c r="M580" s="24">
        <v>1.2196</v>
      </c>
      <c r="N580" s="24">
        <v>2.4944000000000002</v>
      </c>
      <c r="O580" s="24">
        <v>4.9954999999999998</v>
      </c>
      <c r="P580" s="24">
        <v>9.5340000000000007</v>
      </c>
      <c r="Q580" s="24">
        <v>19.627500000000001</v>
      </c>
      <c r="R580" s="24">
        <v>38.059399999999997</v>
      </c>
      <c r="S580" s="24">
        <v>77.000200000000007</v>
      </c>
      <c r="T580" s="24">
        <v>152.86000000000001</v>
      </c>
      <c r="U580" s="24">
        <v>319.19439999999997</v>
      </c>
      <c r="V580" s="24">
        <v>651.21410000000003</v>
      </c>
    </row>
    <row r="581" spans="6:22" x14ac:dyDescent="0.2">
      <c r="F581" s="24">
        <v>9.7999999999999997E-3</v>
      </c>
      <c r="G581" s="24">
        <v>1.95E-2</v>
      </c>
      <c r="H581" s="24">
        <v>3.8800000000000001E-2</v>
      </c>
      <c r="I581" s="24">
        <v>7.7799999999999994E-2</v>
      </c>
      <c r="J581" s="24">
        <v>0.1449</v>
      </c>
      <c r="K581" s="24">
        <v>0.3</v>
      </c>
      <c r="L581" s="24">
        <v>0.60260000000000002</v>
      </c>
      <c r="M581" s="24">
        <v>1.2183999999999999</v>
      </c>
      <c r="N581" s="24">
        <v>2.4986999999999999</v>
      </c>
      <c r="O581" s="24">
        <v>4.8837000000000002</v>
      </c>
      <c r="P581" s="24">
        <v>9.5596999999999994</v>
      </c>
      <c r="Q581" s="24">
        <v>19.630500000000001</v>
      </c>
      <c r="R581" s="24">
        <v>38.285499999999999</v>
      </c>
      <c r="S581" s="24">
        <v>76.514200000000002</v>
      </c>
      <c r="T581" s="24">
        <v>152.8109</v>
      </c>
      <c r="U581" s="24">
        <v>304.99450000000002</v>
      </c>
      <c r="V581" s="24">
        <v>653.82039999999995</v>
      </c>
    </row>
    <row r="582" spans="6:22" x14ac:dyDescent="0.2">
      <c r="F582" s="24">
        <v>9.7999999999999997E-3</v>
      </c>
      <c r="G582" s="24">
        <v>1.95E-2</v>
      </c>
      <c r="H582" s="24">
        <v>3.8399999999999997E-2</v>
      </c>
      <c r="I582" s="24">
        <v>7.7299999999999994E-2</v>
      </c>
      <c r="J582" s="24">
        <v>0.14480000000000001</v>
      </c>
      <c r="K582" s="24">
        <v>0.30049999999999999</v>
      </c>
      <c r="L582" s="24">
        <v>0.60360000000000003</v>
      </c>
      <c r="M582" s="24">
        <v>1.2158</v>
      </c>
      <c r="N582" s="24">
        <v>2.4990000000000001</v>
      </c>
      <c r="O582" s="24">
        <v>4.8296999999999999</v>
      </c>
      <c r="P582" s="24">
        <v>9.6026000000000007</v>
      </c>
      <c r="Q582" s="24">
        <v>19.754300000000001</v>
      </c>
      <c r="R582" s="24">
        <v>38.124299999999998</v>
      </c>
      <c r="S582" s="24">
        <v>76.421000000000006</v>
      </c>
      <c r="T582" s="24">
        <v>152.47399999999999</v>
      </c>
      <c r="U582" s="24">
        <v>333.17129999999997</v>
      </c>
      <c r="V582" s="24">
        <v>615.88199999999995</v>
      </c>
    </row>
    <row r="583" spans="6:22" x14ac:dyDescent="0.2">
      <c r="F583" s="24">
        <v>9.7000000000000003E-3</v>
      </c>
      <c r="G583" s="24">
        <v>1.9699999999999999E-2</v>
      </c>
      <c r="H583" s="24">
        <v>3.8699999999999998E-2</v>
      </c>
      <c r="I583" s="24">
        <v>7.7600000000000002E-2</v>
      </c>
      <c r="J583" s="24">
        <v>0.14480000000000001</v>
      </c>
      <c r="K583" s="24">
        <v>0.2999</v>
      </c>
      <c r="L583" s="24">
        <v>0.60729999999999995</v>
      </c>
      <c r="M583" s="24">
        <v>1.2095</v>
      </c>
      <c r="N583" s="24">
        <v>2.4977</v>
      </c>
      <c r="O583" s="24">
        <v>4.8188000000000004</v>
      </c>
      <c r="P583" s="24">
        <v>9.5488</v>
      </c>
      <c r="Q583" s="24">
        <v>19.1753</v>
      </c>
      <c r="R583" s="24">
        <v>38.073700000000002</v>
      </c>
      <c r="S583" s="24">
        <v>76.428700000000006</v>
      </c>
      <c r="T583" s="24">
        <v>152.64750000000001</v>
      </c>
      <c r="U583" s="24">
        <v>334.82600000000002</v>
      </c>
      <c r="V583" s="24">
        <v>625.8972</v>
      </c>
    </row>
    <row r="584" spans="6:22" x14ac:dyDescent="0.2">
      <c r="F584" s="24">
        <v>9.7999999999999997E-3</v>
      </c>
      <c r="G584" s="24">
        <v>1.9599999999999999E-2</v>
      </c>
      <c r="H584" s="24">
        <v>3.8699999999999998E-2</v>
      </c>
      <c r="I584" s="24">
        <v>7.7499999999999999E-2</v>
      </c>
      <c r="J584" s="24">
        <v>0.1449</v>
      </c>
      <c r="K584" s="24">
        <v>0.2999</v>
      </c>
      <c r="L584" s="24">
        <v>0.60460000000000003</v>
      </c>
      <c r="M584" s="24">
        <v>1.2175</v>
      </c>
      <c r="N584" s="24">
        <v>2.4950999999999999</v>
      </c>
      <c r="O584" s="24">
        <v>4.8167</v>
      </c>
      <c r="P584" s="24">
        <v>9.6051000000000002</v>
      </c>
      <c r="Q584" s="24">
        <v>20.182300000000001</v>
      </c>
      <c r="R584" s="24">
        <v>38.19</v>
      </c>
      <c r="S584" s="24">
        <v>76.605800000000002</v>
      </c>
      <c r="T584" s="24">
        <v>152.62129999999999</v>
      </c>
      <c r="U584" s="24">
        <v>313.64120000000003</v>
      </c>
      <c r="V584" s="24">
        <v>632.80420000000004</v>
      </c>
    </row>
    <row r="585" spans="6:22" x14ac:dyDescent="0.2">
      <c r="F585" s="24">
        <v>9.7999999999999997E-3</v>
      </c>
      <c r="G585" s="24">
        <v>1.9800000000000002E-2</v>
      </c>
      <c r="H585" s="24">
        <v>3.8600000000000002E-2</v>
      </c>
      <c r="I585" s="24">
        <v>7.7600000000000002E-2</v>
      </c>
      <c r="J585" s="24">
        <v>0.14510000000000001</v>
      </c>
      <c r="K585" s="24">
        <v>0.2999</v>
      </c>
      <c r="L585" s="24">
        <v>0.60270000000000001</v>
      </c>
      <c r="M585" s="24">
        <v>1.2181</v>
      </c>
      <c r="N585" s="24">
        <v>2.4969999999999999</v>
      </c>
      <c r="O585" s="24">
        <v>4.8966000000000003</v>
      </c>
      <c r="P585" s="24">
        <v>9.5662000000000003</v>
      </c>
      <c r="Q585" s="24">
        <v>20.847899999999999</v>
      </c>
      <c r="R585" s="24">
        <v>38.264800000000001</v>
      </c>
      <c r="S585" s="24">
        <v>78.841499999999996</v>
      </c>
      <c r="T585" s="24">
        <v>152.51589999999999</v>
      </c>
      <c r="U585" s="24">
        <v>306.2953</v>
      </c>
      <c r="V585" s="24">
        <v>611.30550000000005</v>
      </c>
    </row>
    <row r="586" spans="6:22" x14ac:dyDescent="0.2">
      <c r="F586" s="24">
        <v>9.7999999999999997E-3</v>
      </c>
      <c r="G586" s="24">
        <v>1.9599999999999999E-2</v>
      </c>
      <c r="H586" s="24">
        <v>3.8699999999999998E-2</v>
      </c>
      <c r="I586" s="24">
        <v>7.7499999999999999E-2</v>
      </c>
      <c r="J586" s="24">
        <v>0.14749999999999999</v>
      </c>
      <c r="K586" s="24">
        <v>0.3019</v>
      </c>
      <c r="L586" s="24">
        <v>0.60309999999999997</v>
      </c>
      <c r="M586" s="24">
        <v>1.2255</v>
      </c>
      <c r="N586" s="24">
        <v>2.4975999999999998</v>
      </c>
      <c r="O586" s="24">
        <v>4.8239999999999998</v>
      </c>
      <c r="P586" s="24">
        <v>9.8005999999999993</v>
      </c>
      <c r="Q586" s="24">
        <v>20.966100000000001</v>
      </c>
      <c r="R586" s="24">
        <v>38.176099999999998</v>
      </c>
      <c r="S586" s="24">
        <v>77.423299999999998</v>
      </c>
      <c r="T586" s="24">
        <v>152.70519999999999</v>
      </c>
      <c r="U586" s="24">
        <v>305.63189999999997</v>
      </c>
      <c r="V586" s="24">
        <v>611.80730000000005</v>
      </c>
    </row>
    <row r="587" spans="6:22" x14ac:dyDescent="0.2">
      <c r="F587" s="24">
        <v>9.7000000000000003E-3</v>
      </c>
      <c r="G587" s="24">
        <v>1.95E-2</v>
      </c>
      <c r="H587" s="24">
        <v>3.85E-2</v>
      </c>
      <c r="I587" s="24">
        <v>7.8299999999999995E-2</v>
      </c>
      <c r="J587" s="24">
        <v>0.14499999999999999</v>
      </c>
      <c r="K587" s="24">
        <v>0.30009999999999998</v>
      </c>
      <c r="L587" s="24">
        <v>0.626</v>
      </c>
      <c r="M587" s="24">
        <v>1.2292000000000001</v>
      </c>
      <c r="N587" s="24">
        <v>2.4167999999999998</v>
      </c>
      <c r="O587" s="24">
        <v>4.8182</v>
      </c>
      <c r="P587" s="24">
        <v>9.5231999999999992</v>
      </c>
      <c r="Q587" s="24">
        <v>24.975300000000001</v>
      </c>
      <c r="R587" s="24">
        <v>38.144100000000002</v>
      </c>
      <c r="S587" s="24">
        <v>78.604200000000006</v>
      </c>
      <c r="T587" s="24">
        <v>152.7808</v>
      </c>
      <c r="U587" s="24">
        <v>312.8929</v>
      </c>
      <c r="V587" s="24">
        <v>610.15260000000001</v>
      </c>
    </row>
    <row r="588" spans="6:22" x14ac:dyDescent="0.2">
      <c r="F588" s="24">
        <v>9.7999999999999997E-3</v>
      </c>
      <c r="G588" s="24">
        <v>1.9400000000000001E-2</v>
      </c>
      <c r="H588" s="24">
        <v>3.8899999999999997E-2</v>
      </c>
      <c r="I588" s="24">
        <v>7.7399999999999997E-2</v>
      </c>
      <c r="J588" s="24">
        <v>0.1449</v>
      </c>
      <c r="K588" s="24">
        <v>0.30020000000000002</v>
      </c>
      <c r="L588" s="24">
        <v>0.61650000000000005</v>
      </c>
      <c r="M588" s="24">
        <v>1.2351000000000001</v>
      </c>
      <c r="N588" s="24">
        <v>2.4283000000000001</v>
      </c>
      <c r="O588" s="24">
        <v>4.8189000000000002</v>
      </c>
      <c r="P588" s="24">
        <v>9.9716000000000005</v>
      </c>
      <c r="Q588" s="24">
        <v>20.596299999999999</v>
      </c>
      <c r="R588" s="24">
        <v>38.143099999999997</v>
      </c>
      <c r="S588" s="24">
        <v>76.766099999999994</v>
      </c>
      <c r="T588" s="24">
        <v>152.86750000000001</v>
      </c>
      <c r="U588" s="24">
        <v>306.5086</v>
      </c>
      <c r="V588" s="24">
        <v>610.30330000000004</v>
      </c>
    </row>
    <row r="589" spans="6:22" x14ac:dyDescent="0.2">
      <c r="F589" s="24">
        <v>0.01</v>
      </c>
      <c r="G589" s="24">
        <v>1.9599999999999999E-2</v>
      </c>
      <c r="H589" s="24">
        <v>3.8699999999999998E-2</v>
      </c>
      <c r="I589" s="24">
        <v>7.7899999999999997E-2</v>
      </c>
      <c r="J589" s="24">
        <v>0.1449</v>
      </c>
      <c r="K589" s="24">
        <v>0.30020000000000002</v>
      </c>
      <c r="L589" s="24">
        <v>0.60419999999999996</v>
      </c>
      <c r="M589" s="24">
        <v>1.2326999999999999</v>
      </c>
      <c r="N589" s="24">
        <v>2.4481000000000002</v>
      </c>
      <c r="O589" s="24">
        <v>4.8164999999999996</v>
      </c>
      <c r="P589" s="24">
        <v>9.625</v>
      </c>
      <c r="Q589" s="24">
        <v>20.8843</v>
      </c>
      <c r="R589" s="24">
        <v>38.186999999999998</v>
      </c>
      <c r="S589" s="24">
        <v>76.262500000000003</v>
      </c>
      <c r="T589" s="24">
        <v>152.77549999999999</v>
      </c>
      <c r="U589" s="24">
        <v>320.63299999999998</v>
      </c>
      <c r="V589" s="24">
        <v>609.22929999999997</v>
      </c>
    </row>
    <row r="590" spans="6:22" x14ac:dyDescent="0.2">
      <c r="F590" s="24">
        <v>9.9000000000000008E-3</v>
      </c>
      <c r="G590" s="24">
        <v>1.95E-2</v>
      </c>
      <c r="H590" s="24">
        <v>3.8699999999999998E-2</v>
      </c>
      <c r="I590" s="24">
        <v>7.7899999999999997E-2</v>
      </c>
      <c r="J590" s="24">
        <v>0.1449</v>
      </c>
      <c r="K590" s="24">
        <v>0.29959999999999998</v>
      </c>
      <c r="L590" s="24">
        <v>0.60260000000000002</v>
      </c>
      <c r="M590" s="24">
        <v>1.2279</v>
      </c>
      <c r="N590" s="24">
        <v>2.4973000000000001</v>
      </c>
      <c r="O590" s="24">
        <v>4.8144</v>
      </c>
      <c r="P590" s="24">
        <v>9.6104000000000003</v>
      </c>
      <c r="Q590" s="24">
        <v>22.701499999999999</v>
      </c>
      <c r="R590" s="24">
        <v>38.1297</v>
      </c>
      <c r="S590" s="24">
        <v>76.414900000000003</v>
      </c>
      <c r="T590" s="24">
        <v>152.53489999999999</v>
      </c>
      <c r="U590" s="24">
        <v>332.7405</v>
      </c>
      <c r="V590" s="24">
        <v>609.57000000000005</v>
      </c>
    </row>
    <row r="591" spans="6:22" x14ac:dyDescent="0.2">
      <c r="F591" s="24">
        <v>9.7999999999999997E-3</v>
      </c>
      <c r="G591" s="24">
        <v>1.9400000000000001E-2</v>
      </c>
      <c r="H591" s="24">
        <v>3.8699999999999998E-2</v>
      </c>
      <c r="I591" s="24">
        <v>7.7799999999999994E-2</v>
      </c>
      <c r="J591" s="24">
        <v>0.14499999999999999</v>
      </c>
      <c r="K591" s="24">
        <v>0.30009999999999998</v>
      </c>
      <c r="L591" s="24">
        <v>0.60250000000000004</v>
      </c>
      <c r="M591" s="24">
        <v>1.242</v>
      </c>
      <c r="N591" s="24">
        <v>2.4998999999999998</v>
      </c>
      <c r="O591" s="24">
        <v>4.8587999999999996</v>
      </c>
      <c r="P591" s="24">
        <v>9.6096000000000004</v>
      </c>
      <c r="Q591" s="24">
        <v>21.479199999999999</v>
      </c>
      <c r="R591" s="24">
        <v>38.119</v>
      </c>
      <c r="S591" s="24">
        <v>76.269900000000007</v>
      </c>
      <c r="T591" s="24">
        <v>152.61869999999999</v>
      </c>
      <c r="U591" s="24">
        <v>320.09829999999999</v>
      </c>
      <c r="V591" s="24">
        <v>612.99400000000003</v>
      </c>
    </row>
    <row r="592" spans="6:22" x14ac:dyDescent="0.2">
      <c r="F592" s="24">
        <v>9.9000000000000008E-3</v>
      </c>
      <c r="G592" s="24">
        <v>1.9400000000000001E-2</v>
      </c>
      <c r="H592" s="24">
        <v>3.8699999999999998E-2</v>
      </c>
      <c r="I592" s="24">
        <v>7.7399999999999997E-2</v>
      </c>
      <c r="J592" s="24">
        <v>0.14480000000000001</v>
      </c>
      <c r="K592" s="24">
        <v>0.3</v>
      </c>
      <c r="L592" s="24">
        <v>0.60209999999999997</v>
      </c>
      <c r="M592" s="24">
        <v>1.2136</v>
      </c>
      <c r="N592" s="24">
        <v>2.4967999999999999</v>
      </c>
      <c r="O592" s="24">
        <v>4.8197000000000001</v>
      </c>
      <c r="P592" s="24">
        <v>9.6212999999999997</v>
      </c>
      <c r="Q592" s="24">
        <v>22.590900000000001</v>
      </c>
      <c r="R592" s="24">
        <v>38.122999999999998</v>
      </c>
      <c r="S592" s="24">
        <v>76.510900000000007</v>
      </c>
      <c r="T592" s="24">
        <v>152.75450000000001</v>
      </c>
      <c r="U592" s="24">
        <v>625.1712</v>
      </c>
      <c r="V592" s="24">
        <v>612.93370000000004</v>
      </c>
    </row>
    <row r="593" spans="6:22" x14ac:dyDescent="0.2">
      <c r="F593" s="24">
        <v>9.9000000000000008E-3</v>
      </c>
      <c r="G593" s="24">
        <v>1.95E-2</v>
      </c>
      <c r="H593" s="24">
        <v>3.8800000000000001E-2</v>
      </c>
      <c r="I593" s="24">
        <v>7.7600000000000002E-2</v>
      </c>
      <c r="J593" s="24">
        <v>0.14480000000000001</v>
      </c>
      <c r="K593" s="24">
        <v>0.30030000000000001</v>
      </c>
      <c r="L593" s="24">
        <v>0.60260000000000002</v>
      </c>
      <c r="M593" s="24">
        <v>1.2246999999999999</v>
      </c>
      <c r="N593" s="24">
        <v>2.4958999999999998</v>
      </c>
      <c r="O593" s="24">
        <v>4.8253000000000004</v>
      </c>
      <c r="P593" s="24">
        <v>9.6069999999999993</v>
      </c>
      <c r="Q593" s="24">
        <v>19.715</v>
      </c>
      <c r="R593" s="24">
        <v>38.089199999999998</v>
      </c>
      <c r="S593" s="24">
        <v>76.089399999999998</v>
      </c>
      <c r="T593" s="24">
        <v>152.6679</v>
      </c>
      <c r="U593" s="24">
        <v>449.91079999999999</v>
      </c>
      <c r="V593" s="24">
        <v>611.61959999999999</v>
      </c>
    </row>
    <row r="594" spans="6:22" x14ac:dyDescent="0.2">
      <c r="F594" s="24">
        <v>0.01</v>
      </c>
      <c r="G594" s="24">
        <v>1.95E-2</v>
      </c>
      <c r="H594" s="24">
        <v>3.9E-2</v>
      </c>
      <c r="I594" s="24">
        <v>7.7399999999999997E-2</v>
      </c>
      <c r="J594" s="24">
        <v>0.1449</v>
      </c>
      <c r="K594" s="24">
        <v>0.30009999999999998</v>
      </c>
      <c r="L594" s="24">
        <v>0.6038</v>
      </c>
      <c r="M594" s="24">
        <v>1.2271000000000001</v>
      </c>
      <c r="N594" s="24">
        <v>2.4980000000000002</v>
      </c>
      <c r="O594" s="24">
        <v>4.9908999999999999</v>
      </c>
      <c r="P594" s="24">
        <v>9.5427999999999997</v>
      </c>
      <c r="Q594" s="24">
        <v>20.630400000000002</v>
      </c>
      <c r="R594" s="24">
        <v>38.061799999999998</v>
      </c>
      <c r="S594" s="24">
        <v>76.842500000000001</v>
      </c>
      <c r="T594" s="24">
        <v>152.70339999999999</v>
      </c>
      <c r="U594" s="24">
        <v>424.30739999999997</v>
      </c>
      <c r="V594" s="24">
        <v>609.37879999999996</v>
      </c>
    </row>
    <row r="595" spans="6:22" x14ac:dyDescent="0.2">
      <c r="F595" s="24">
        <v>9.9000000000000008E-3</v>
      </c>
      <c r="G595" s="24">
        <v>1.9400000000000001E-2</v>
      </c>
      <c r="H595" s="24">
        <v>3.8600000000000002E-2</v>
      </c>
      <c r="I595" s="24">
        <v>7.7499999999999999E-2</v>
      </c>
      <c r="J595" s="24">
        <v>0.1449</v>
      </c>
      <c r="K595" s="24">
        <v>0.3014</v>
      </c>
      <c r="L595" s="24">
        <v>0.60809999999999997</v>
      </c>
      <c r="M595" s="24">
        <v>1.2287999999999999</v>
      </c>
      <c r="N595" s="24">
        <v>2.4952000000000001</v>
      </c>
      <c r="O595" s="24">
        <v>4.8171999999999997</v>
      </c>
      <c r="P595" s="24">
        <v>9.7446999999999999</v>
      </c>
      <c r="Q595" s="24">
        <v>20.9437</v>
      </c>
      <c r="R595" s="24">
        <v>38.161000000000001</v>
      </c>
      <c r="S595" s="24">
        <v>76.649699999999996</v>
      </c>
      <c r="T595" s="24">
        <v>152.87799999999999</v>
      </c>
      <c r="U595" s="24">
        <v>376.75080000000003</v>
      </c>
      <c r="V595" s="24">
        <v>615.89480000000003</v>
      </c>
    </row>
    <row r="596" spans="6:22" x14ac:dyDescent="0.2">
      <c r="F596" s="24">
        <v>9.9000000000000008E-3</v>
      </c>
      <c r="G596" s="24">
        <v>1.95E-2</v>
      </c>
      <c r="H596" s="24">
        <v>3.85E-2</v>
      </c>
      <c r="I596" s="24">
        <v>7.7499999999999999E-2</v>
      </c>
      <c r="J596" s="24">
        <v>0.1477</v>
      </c>
      <c r="K596" s="24">
        <v>0.3</v>
      </c>
      <c r="L596" s="24">
        <v>0.60619999999999996</v>
      </c>
      <c r="M596" s="24">
        <v>1.2251000000000001</v>
      </c>
      <c r="N596" s="24">
        <v>2.4975999999999998</v>
      </c>
      <c r="O596" s="24">
        <v>4.8155000000000001</v>
      </c>
      <c r="P596" s="24">
        <v>9.6731999999999996</v>
      </c>
      <c r="Q596" s="24">
        <v>19.500399999999999</v>
      </c>
      <c r="R596" s="24">
        <v>38.154299999999999</v>
      </c>
      <c r="S596" s="24">
        <v>76.349699999999999</v>
      </c>
      <c r="T596" s="24">
        <v>152.8759</v>
      </c>
      <c r="U596" s="24">
        <v>305.05700000000002</v>
      </c>
      <c r="V596" s="24">
        <v>637.71479999999997</v>
      </c>
    </row>
    <row r="597" spans="6:22" x14ac:dyDescent="0.2">
      <c r="F597" s="24">
        <v>9.7999999999999997E-3</v>
      </c>
      <c r="G597" s="24">
        <v>1.95E-2</v>
      </c>
      <c r="H597" s="24">
        <v>3.8699999999999998E-2</v>
      </c>
      <c r="I597" s="24">
        <v>7.7600000000000002E-2</v>
      </c>
      <c r="J597" s="24">
        <v>0.1452</v>
      </c>
      <c r="K597" s="24">
        <v>0.30009999999999998</v>
      </c>
      <c r="L597" s="24">
        <v>0.60299999999999998</v>
      </c>
      <c r="M597" s="24">
        <v>1.2248000000000001</v>
      </c>
      <c r="N597" s="24">
        <v>2.4950000000000001</v>
      </c>
      <c r="O597" s="24">
        <v>4.8353999999999999</v>
      </c>
      <c r="P597" s="24">
        <v>9.5763999999999996</v>
      </c>
      <c r="Q597" s="24">
        <v>19.406400000000001</v>
      </c>
      <c r="R597" s="24">
        <v>38.125100000000003</v>
      </c>
      <c r="S597" s="24">
        <v>76.320499999999996</v>
      </c>
      <c r="T597" s="24">
        <v>152.4468</v>
      </c>
      <c r="U597" s="24">
        <v>307.44380000000001</v>
      </c>
      <c r="V597" s="24">
        <v>616.02719999999999</v>
      </c>
    </row>
    <row r="598" spans="6:22" x14ac:dyDescent="0.2">
      <c r="F598" s="24">
        <v>9.7999999999999997E-3</v>
      </c>
      <c r="G598" s="24">
        <v>1.95E-2</v>
      </c>
      <c r="H598" s="24">
        <v>3.85E-2</v>
      </c>
      <c r="I598" s="24">
        <v>7.7600000000000002E-2</v>
      </c>
      <c r="J598" s="24">
        <v>0.14499999999999999</v>
      </c>
      <c r="K598" s="24">
        <v>0.29980000000000001</v>
      </c>
      <c r="L598" s="24">
        <v>0.60360000000000003</v>
      </c>
      <c r="M598" s="24">
        <v>1.218</v>
      </c>
      <c r="N598" s="24">
        <v>2.4965000000000002</v>
      </c>
      <c r="O598" s="24">
        <v>4.8315000000000001</v>
      </c>
      <c r="P598" s="24">
        <v>9.6097999999999999</v>
      </c>
      <c r="Q598" s="24">
        <v>19.662400000000002</v>
      </c>
      <c r="R598" s="24">
        <v>38.260599999999997</v>
      </c>
      <c r="S598" s="24">
        <v>76.349999999999994</v>
      </c>
      <c r="T598" s="24">
        <v>152.66130000000001</v>
      </c>
      <c r="U598" s="24">
        <v>305.02999999999997</v>
      </c>
      <c r="V598" s="24">
        <v>633.12199999999996</v>
      </c>
    </row>
    <row r="599" spans="6:22" x14ac:dyDescent="0.2">
      <c r="F599" s="24">
        <v>9.7999999999999997E-3</v>
      </c>
      <c r="G599" s="24">
        <v>1.95E-2</v>
      </c>
      <c r="H599" s="24">
        <v>3.8800000000000001E-2</v>
      </c>
      <c r="I599" s="24">
        <v>7.7499999999999999E-2</v>
      </c>
      <c r="J599" s="24">
        <v>0.1474</v>
      </c>
      <c r="K599" s="24">
        <v>0.30030000000000001</v>
      </c>
      <c r="L599" s="24">
        <v>0.60389999999999999</v>
      </c>
      <c r="M599" s="24">
        <v>1.2301</v>
      </c>
      <c r="N599" s="24">
        <v>2.5019</v>
      </c>
      <c r="O599" s="24">
        <v>4.8254999999999999</v>
      </c>
      <c r="P599" s="24">
        <v>9.5523000000000007</v>
      </c>
      <c r="Q599" s="24">
        <v>19.543099999999999</v>
      </c>
      <c r="R599" s="24">
        <v>38.4527</v>
      </c>
      <c r="S599" s="24">
        <v>76.385499999999993</v>
      </c>
      <c r="T599" s="24">
        <v>154.327</v>
      </c>
      <c r="U599" s="24">
        <v>305.17489999999998</v>
      </c>
      <c r="V599" s="24">
        <v>619.95000000000005</v>
      </c>
    </row>
    <row r="600" spans="6:22" x14ac:dyDescent="0.2">
      <c r="F600" s="24">
        <v>9.9000000000000008E-3</v>
      </c>
      <c r="G600" s="24">
        <v>1.95E-2</v>
      </c>
      <c r="H600" s="24">
        <v>3.8600000000000002E-2</v>
      </c>
      <c r="I600" s="24">
        <v>7.7799999999999994E-2</v>
      </c>
      <c r="J600" s="24">
        <v>0.1447</v>
      </c>
      <c r="K600" s="24">
        <v>0.3</v>
      </c>
      <c r="L600" s="24">
        <v>0.60409999999999997</v>
      </c>
      <c r="M600" s="24">
        <v>1.2317</v>
      </c>
      <c r="N600" s="24">
        <v>2.4937999999999998</v>
      </c>
      <c r="O600" s="24">
        <v>4.8385999999999996</v>
      </c>
      <c r="P600" s="24">
        <v>9.6067</v>
      </c>
      <c r="Q600" s="24">
        <v>19.3569</v>
      </c>
      <c r="R600" s="24">
        <v>38.717700000000001</v>
      </c>
      <c r="S600" s="24">
        <v>76.715599999999995</v>
      </c>
      <c r="T600" s="24">
        <v>153.76769999999999</v>
      </c>
      <c r="U600" s="24">
        <v>321.64120000000003</v>
      </c>
      <c r="V600" s="24">
        <v>615.28210000000001</v>
      </c>
    </row>
    <row r="601" spans="6:22" x14ac:dyDescent="0.2">
      <c r="F601" s="24">
        <v>9.7999999999999997E-3</v>
      </c>
      <c r="G601" s="24">
        <v>1.95E-2</v>
      </c>
      <c r="H601" s="24">
        <v>3.85E-2</v>
      </c>
      <c r="I601" s="24">
        <v>7.7499999999999999E-2</v>
      </c>
      <c r="J601" s="24">
        <v>0.1449</v>
      </c>
      <c r="K601" s="24">
        <v>0.3014</v>
      </c>
      <c r="L601" s="24">
        <v>0.6038</v>
      </c>
      <c r="M601" s="24">
        <v>1.2096</v>
      </c>
      <c r="N601" s="24">
        <v>2.5083000000000002</v>
      </c>
      <c r="O601" s="24">
        <v>4.8453999999999997</v>
      </c>
      <c r="P601" s="24">
        <v>9.6754999999999995</v>
      </c>
      <c r="Q601" s="24">
        <v>19.327200000000001</v>
      </c>
      <c r="R601" s="24">
        <v>39.844999999999999</v>
      </c>
      <c r="S601" s="24">
        <v>76.383200000000002</v>
      </c>
      <c r="T601" s="24">
        <v>152.84379999999999</v>
      </c>
      <c r="U601" s="24">
        <v>304.83980000000003</v>
      </c>
      <c r="V601" s="24">
        <v>614.35739999999998</v>
      </c>
    </row>
    <row r="602" spans="6:22" x14ac:dyDescent="0.2">
      <c r="F602" s="24">
        <v>9.9000000000000008E-3</v>
      </c>
      <c r="G602" s="24">
        <v>1.95E-2</v>
      </c>
      <c r="H602" s="24">
        <v>3.8699999999999998E-2</v>
      </c>
      <c r="I602" s="24">
        <v>7.7399999999999997E-2</v>
      </c>
      <c r="J602" s="24">
        <v>0.1497</v>
      </c>
      <c r="K602" s="24">
        <v>0.31130000000000002</v>
      </c>
      <c r="L602" s="24">
        <v>0.61599999999999999</v>
      </c>
      <c r="M602" s="24">
        <v>1.2132000000000001</v>
      </c>
      <c r="N602" s="24">
        <v>2.4990000000000001</v>
      </c>
      <c r="O602" s="24">
        <v>4.8654999999999999</v>
      </c>
      <c r="P602" s="24">
        <v>9.5681999999999992</v>
      </c>
      <c r="Q602" s="24">
        <v>19.613099999999999</v>
      </c>
      <c r="R602" s="24">
        <v>63.3033</v>
      </c>
      <c r="S602" s="24">
        <v>76.422300000000007</v>
      </c>
      <c r="T602" s="24">
        <v>152.31100000000001</v>
      </c>
      <c r="U602" s="24">
        <v>305.2577</v>
      </c>
      <c r="V602" s="24">
        <v>637.55920000000003</v>
      </c>
    </row>
    <row r="603" spans="6:22" x14ac:dyDescent="0.2">
      <c r="F603" s="24">
        <v>9.7999999999999997E-3</v>
      </c>
      <c r="G603" s="24">
        <v>1.9599999999999999E-2</v>
      </c>
      <c r="H603" s="24">
        <v>3.8600000000000002E-2</v>
      </c>
      <c r="I603" s="24">
        <v>7.7399999999999997E-2</v>
      </c>
      <c r="J603" s="24">
        <v>0.15440000000000001</v>
      </c>
      <c r="K603" s="24">
        <v>0.31069999999999998</v>
      </c>
      <c r="L603" s="24">
        <v>0.60409999999999997</v>
      </c>
      <c r="M603" s="24">
        <v>1.2209000000000001</v>
      </c>
      <c r="N603" s="24">
        <v>2.496</v>
      </c>
      <c r="O603" s="24">
        <v>5.0214999999999996</v>
      </c>
      <c r="P603" s="24">
        <v>9.5932999999999993</v>
      </c>
      <c r="Q603" s="24">
        <v>20.152100000000001</v>
      </c>
      <c r="R603" s="24">
        <v>43.941299999999998</v>
      </c>
      <c r="S603" s="24">
        <v>76.518100000000004</v>
      </c>
      <c r="T603" s="24">
        <v>152.77799999999999</v>
      </c>
      <c r="U603" s="24">
        <v>304.9982</v>
      </c>
      <c r="V603" s="24">
        <v>612.78880000000004</v>
      </c>
    </row>
    <row r="604" spans="6:22" x14ac:dyDescent="0.2">
      <c r="F604" s="24">
        <v>9.9000000000000008E-3</v>
      </c>
      <c r="G604" s="24">
        <v>1.95E-2</v>
      </c>
      <c r="H604" s="24">
        <v>3.8699999999999998E-2</v>
      </c>
      <c r="I604" s="24">
        <v>7.7299999999999994E-2</v>
      </c>
      <c r="J604" s="24">
        <v>0.1447</v>
      </c>
      <c r="K604" s="24">
        <v>0.30570000000000003</v>
      </c>
      <c r="L604" s="24">
        <v>0.60399999999999998</v>
      </c>
      <c r="M604" s="24">
        <v>1.2170000000000001</v>
      </c>
      <c r="N604" s="24">
        <v>2.4946000000000002</v>
      </c>
      <c r="O604" s="24">
        <v>4.8211000000000004</v>
      </c>
      <c r="P604" s="24">
        <v>9.6148000000000007</v>
      </c>
      <c r="Q604" s="24">
        <v>19.398700000000002</v>
      </c>
      <c r="R604" s="24">
        <v>38.376800000000003</v>
      </c>
      <c r="S604" s="24">
        <v>76.380600000000001</v>
      </c>
      <c r="T604" s="24">
        <v>152.59880000000001</v>
      </c>
      <c r="U604" s="24">
        <v>305.51060000000001</v>
      </c>
      <c r="V604" s="24">
        <v>614.61120000000005</v>
      </c>
    </row>
    <row r="605" spans="6:22" x14ac:dyDescent="0.2">
      <c r="F605" s="24">
        <v>9.7999999999999997E-3</v>
      </c>
      <c r="G605" s="24">
        <v>1.9599999999999999E-2</v>
      </c>
      <c r="H605" s="24">
        <v>3.8600000000000002E-2</v>
      </c>
      <c r="I605" s="24">
        <v>7.7399999999999997E-2</v>
      </c>
      <c r="J605" s="24">
        <v>0.1449</v>
      </c>
      <c r="K605" s="24">
        <v>0.30020000000000002</v>
      </c>
      <c r="L605" s="24">
        <v>0.60450000000000004</v>
      </c>
      <c r="M605" s="24">
        <v>1.2165999999999999</v>
      </c>
      <c r="N605" s="24">
        <v>2.5019</v>
      </c>
      <c r="O605" s="24">
        <v>4.8163</v>
      </c>
      <c r="P605" s="24">
        <v>9.51</v>
      </c>
      <c r="Q605" s="24">
        <v>19.646000000000001</v>
      </c>
      <c r="R605" s="24">
        <v>38.357300000000002</v>
      </c>
      <c r="S605" s="24">
        <v>76.459100000000007</v>
      </c>
      <c r="T605" s="24">
        <v>153.7799</v>
      </c>
      <c r="U605" s="24">
        <v>305.28899999999999</v>
      </c>
      <c r="V605" s="24">
        <v>681.30640000000005</v>
      </c>
    </row>
    <row r="606" spans="6:22" x14ac:dyDescent="0.2">
      <c r="F606" s="24">
        <v>9.7999999999999997E-3</v>
      </c>
      <c r="G606" s="24">
        <v>1.95E-2</v>
      </c>
      <c r="H606" s="24">
        <v>3.8699999999999998E-2</v>
      </c>
      <c r="I606" s="24">
        <v>7.7499999999999999E-2</v>
      </c>
      <c r="J606" s="24">
        <v>0.14499999999999999</v>
      </c>
      <c r="K606" s="24">
        <v>0.30009999999999998</v>
      </c>
      <c r="L606" s="24">
        <v>0.60670000000000002</v>
      </c>
      <c r="M606" s="24">
        <v>1.2153</v>
      </c>
      <c r="N606" s="24">
        <v>2.4965000000000002</v>
      </c>
      <c r="O606" s="24">
        <v>4.8150000000000004</v>
      </c>
      <c r="P606" s="24">
        <v>9.5630000000000006</v>
      </c>
      <c r="Q606" s="24">
        <v>19.805199999999999</v>
      </c>
      <c r="R606" s="24">
        <v>38.499000000000002</v>
      </c>
      <c r="S606" s="24">
        <v>76.290499999999994</v>
      </c>
      <c r="T606" s="24">
        <v>152.83709999999999</v>
      </c>
      <c r="U606" s="24">
        <v>304.9735</v>
      </c>
      <c r="V606" s="24">
        <v>625.87049999999999</v>
      </c>
    </row>
    <row r="607" spans="6:22" x14ac:dyDescent="0.2">
      <c r="F607" s="24">
        <v>0.01</v>
      </c>
      <c r="G607" s="24">
        <v>1.95E-2</v>
      </c>
      <c r="H607" s="24">
        <v>3.8600000000000002E-2</v>
      </c>
      <c r="I607" s="24">
        <v>7.7499999999999999E-2</v>
      </c>
      <c r="J607" s="24">
        <v>0.14760000000000001</v>
      </c>
      <c r="K607" s="24">
        <v>0.30080000000000001</v>
      </c>
      <c r="L607" s="24">
        <v>0.60450000000000004</v>
      </c>
      <c r="M607" s="24">
        <v>1.2182999999999999</v>
      </c>
      <c r="N607" s="24">
        <v>2.4943</v>
      </c>
      <c r="O607" s="24">
        <v>4.8220000000000001</v>
      </c>
      <c r="P607" s="24">
        <v>9.5484000000000009</v>
      </c>
      <c r="Q607" s="24">
        <v>19.798500000000001</v>
      </c>
      <c r="R607" s="24">
        <v>38.206099999999999</v>
      </c>
      <c r="S607" s="24">
        <v>76.182900000000004</v>
      </c>
      <c r="T607" s="24">
        <v>153.822</v>
      </c>
      <c r="U607" s="24">
        <v>305.6173</v>
      </c>
      <c r="V607" s="24">
        <v>621.59870000000001</v>
      </c>
    </row>
    <row r="608" spans="6:22" x14ac:dyDescent="0.2">
      <c r="F608" s="24">
        <v>9.9000000000000008E-3</v>
      </c>
      <c r="G608" s="24">
        <v>1.95E-2</v>
      </c>
      <c r="H608" s="24">
        <v>3.8800000000000001E-2</v>
      </c>
      <c r="I608" s="24">
        <v>7.7100000000000002E-2</v>
      </c>
      <c r="J608" s="24">
        <v>0.14499999999999999</v>
      </c>
      <c r="K608" s="24">
        <v>0.29980000000000001</v>
      </c>
      <c r="L608" s="24">
        <v>0.60240000000000005</v>
      </c>
      <c r="M608" s="24">
        <v>1.2163999999999999</v>
      </c>
      <c r="N608" s="24">
        <v>2.4975000000000001</v>
      </c>
      <c r="O608" s="24">
        <v>4.82</v>
      </c>
      <c r="P608" s="24">
        <v>9.5198999999999998</v>
      </c>
      <c r="Q608" s="24">
        <v>19.970600000000001</v>
      </c>
      <c r="R608" s="24">
        <v>38.084200000000003</v>
      </c>
      <c r="S608" s="24">
        <v>76.578999999999994</v>
      </c>
      <c r="T608" s="24">
        <v>152.6808</v>
      </c>
      <c r="U608" s="24">
        <v>305.13810000000001</v>
      </c>
      <c r="V608" s="24">
        <v>612.96119999999996</v>
      </c>
    </row>
    <row r="609" spans="6:22" x14ac:dyDescent="0.2">
      <c r="F609" s="24">
        <v>9.7999999999999997E-3</v>
      </c>
      <c r="G609" s="24">
        <v>1.95E-2</v>
      </c>
      <c r="H609" s="24">
        <v>3.8699999999999998E-2</v>
      </c>
      <c r="I609" s="24">
        <v>7.7600000000000002E-2</v>
      </c>
      <c r="J609" s="24">
        <v>0.14499999999999999</v>
      </c>
      <c r="K609" s="24">
        <v>0.29980000000000001</v>
      </c>
      <c r="L609" s="24">
        <v>0.60109999999999997</v>
      </c>
      <c r="M609" s="24">
        <v>1.2310000000000001</v>
      </c>
      <c r="N609" s="24">
        <v>2.4950000000000001</v>
      </c>
      <c r="O609" s="24">
        <v>4.8277000000000001</v>
      </c>
      <c r="P609" s="24">
        <v>9.5096000000000007</v>
      </c>
      <c r="Q609" s="24">
        <v>20.200500000000002</v>
      </c>
      <c r="R609" s="24">
        <v>38.144500000000001</v>
      </c>
      <c r="S609" s="24">
        <v>76.582599999999999</v>
      </c>
      <c r="T609" s="24">
        <v>169.60730000000001</v>
      </c>
      <c r="U609" s="24">
        <v>306.70209999999997</v>
      </c>
      <c r="V609" s="24">
        <v>637.91549999999995</v>
      </c>
    </row>
    <row r="610" spans="6:22" x14ac:dyDescent="0.2">
      <c r="F610" s="24">
        <v>9.7999999999999997E-3</v>
      </c>
      <c r="G610" s="24">
        <v>1.95E-2</v>
      </c>
      <c r="H610" s="24">
        <v>3.8699999999999998E-2</v>
      </c>
      <c r="I610" s="24">
        <v>7.7499999999999999E-2</v>
      </c>
      <c r="J610" s="24">
        <v>0.14499999999999999</v>
      </c>
      <c r="K610" s="24">
        <v>0.3</v>
      </c>
      <c r="L610" s="24">
        <v>0.60119999999999996</v>
      </c>
      <c r="M610" s="24">
        <v>1.2078</v>
      </c>
      <c r="N610" s="24">
        <v>2.4964</v>
      </c>
      <c r="O610" s="24">
        <v>4.8262</v>
      </c>
      <c r="P610" s="24">
        <v>9.5382999999999996</v>
      </c>
      <c r="Q610" s="24">
        <v>19.9237</v>
      </c>
      <c r="R610" s="24">
        <v>38.547800000000002</v>
      </c>
      <c r="S610" s="24">
        <v>76.760000000000005</v>
      </c>
      <c r="T610" s="24">
        <v>172.2612</v>
      </c>
      <c r="U610" s="24">
        <v>326.7697</v>
      </c>
      <c r="V610" s="24">
        <v>698.12810000000002</v>
      </c>
    </row>
    <row r="611" spans="6:22" x14ac:dyDescent="0.2">
      <c r="F611" s="24">
        <v>9.7999999999999997E-3</v>
      </c>
      <c r="G611" s="24">
        <v>1.9599999999999999E-2</v>
      </c>
      <c r="H611" s="24">
        <v>3.8600000000000002E-2</v>
      </c>
      <c r="I611" s="24">
        <v>7.7600000000000002E-2</v>
      </c>
      <c r="J611" s="24">
        <v>0.1477</v>
      </c>
      <c r="K611" s="24">
        <v>0.3</v>
      </c>
      <c r="L611" s="24">
        <v>0.60199999999999998</v>
      </c>
      <c r="M611" s="24">
        <v>1.2103999999999999</v>
      </c>
      <c r="N611" s="24">
        <v>2.4950999999999999</v>
      </c>
      <c r="O611" s="24">
        <v>4.8276000000000003</v>
      </c>
      <c r="P611" s="24">
        <v>9.5261999999999993</v>
      </c>
      <c r="Q611" s="24">
        <v>20.438500000000001</v>
      </c>
      <c r="R611" s="24">
        <v>38.213999999999999</v>
      </c>
      <c r="S611" s="24">
        <v>76.450699999999998</v>
      </c>
      <c r="T611" s="24">
        <v>177.37610000000001</v>
      </c>
      <c r="U611" s="24">
        <v>305.12189999999998</v>
      </c>
      <c r="V611" s="24">
        <v>735.8116</v>
      </c>
    </row>
    <row r="612" spans="6:22" x14ac:dyDescent="0.2">
      <c r="F612" s="24">
        <v>9.7999999999999997E-3</v>
      </c>
      <c r="G612" s="24">
        <v>1.9699999999999999E-2</v>
      </c>
      <c r="H612" s="24">
        <v>3.85E-2</v>
      </c>
      <c r="I612" s="24">
        <v>7.7700000000000005E-2</v>
      </c>
      <c r="J612" s="24">
        <v>0.1447</v>
      </c>
      <c r="K612" s="24">
        <v>0.30059999999999998</v>
      </c>
      <c r="L612" s="24">
        <v>0.60360000000000003</v>
      </c>
      <c r="M612" s="24">
        <v>1.2151000000000001</v>
      </c>
      <c r="N612" s="24">
        <v>2.4961000000000002</v>
      </c>
      <c r="O612" s="24">
        <v>4.8296000000000001</v>
      </c>
      <c r="P612" s="24">
        <v>9.5437999999999992</v>
      </c>
      <c r="Q612" s="24">
        <v>19.820900000000002</v>
      </c>
      <c r="R612" s="24">
        <v>38.124200000000002</v>
      </c>
      <c r="S612" s="24">
        <v>76.202200000000005</v>
      </c>
      <c r="T612" s="24">
        <v>178.392</v>
      </c>
      <c r="U612" s="24">
        <v>305.13249999999999</v>
      </c>
      <c r="V612" s="24">
        <v>694.62509999999997</v>
      </c>
    </row>
    <row r="613" spans="6:22" x14ac:dyDescent="0.2">
      <c r="F613" s="24">
        <v>0.01</v>
      </c>
      <c r="G613" s="24">
        <v>1.9599999999999999E-2</v>
      </c>
      <c r="H613" s="24">
        <v>3.8699999999999998E-2</v>
      </c>
      <c r="I613" s="24">
        <v>7.7200000000000005E-2</v>
      </c>
      <c r="J613" s="24">
        <v>0.14799999999999999</v>
      </c>
      <c r="K613" s="24">
        <v>0.30009999999999998</v>
      </c>
      <c r="L613" s="24">
        <v>0.60609999999999997</v>
      </c>
      <c r="M613" s="24">
        <v>1.2155</v>
      </c>
      <c r="N613" s="24">
        <v>2.4956999999999998</v>
      </c>
      <c r="O613" s="24">
        <v>4.8247</v>
      </c>
      <c r="P613" s="24">
        <v>9.5082000000000004</v>
      </c>
      <c r="Q613" s="24">
        <v>20.124199999999998</v>
      </c>
      <c r="R613" s="24">
        <v>38.250100000000003</v>
      </c>
      <c r="S613" s="24">
        <v>77.962199999999996</v>
      </c>
      <c r="T613" s="24">
        <v>175.01220000000001</v>
      </c>
      <c r="U613" s="24">
        <v>304.98110000000003</v>
      </c>
      <c r="V613" s="24">
        <v>646.33600000000001</v>
      </c>
    </row>
    <row r="614" spans="6:22" x14ac:dyDescent="0.2">
      <c r="F614" s="24">
        <v>9.4999999999999998E-3</v>
      </c>
      <c r="G614" s="24">
        <v>1.95E-2</v>
      </c>
      <c r="H614" s="24">
        <v>3.8699999999999998E-2</v>
      </c>
      <c r="I614" s="24">
        <v>7.7499999999999999E-2</v>
      </c>
      <c r="J614" s="24">
        <v>0.14510000000000001</v>
      </c>
      <c r="K614" s="24">
        <v>0.30009999999999998</v>
      </c>
      <c r="L614" s="24">
        <v>0.61429999999999996</v>
      </c>
      <c r="M614" s="24">
        <v>1.2184999999999999</v>
      </c>
      <c r="N614" s="24">
        <v>2.4961000000000002</v>
      </c>
      <c r="O614" s="24">
        <v>4.8169000000000004</v>
      </c>
      <c r="P614" s="24">
        <v>16.859400000000001</v>
      </c>
      <c r="Q614" s="24">
        <v>19.848400000000002</v>
      </c>
      <c r="R614" s="24">
        <v>39.209499999999998</v>
      </c>
      <c r="S614" s="24">
        <v>82.299599999999998</v>
      </c>
      <c r="T614" s="24">
        <v>219.15889999999999</v>
      </c>
      <c r="U614" s="24">
        <v>305.32279999999997</v>
      </c>
      <c r="V614" s="24">
        <v>629.04830000000004</v>
      </c>
    </row>
    <row r="615" spans="6:22" x14ac:dyDescent="0.2">
      <c r="F615" s="24">
        <v>9.4000000000000004E-3</v>
      </c>
      <c r="G615" s="24">
        <v>1.95E-2</v>
      </c>
      <c r="H615" s="24">
        <v>3.8699999999999998E-2</v>
      </c>
      <c r="I615" s="24">
        <v>7.7499999999999999E-2</v>
      </c>
      <c r="J615" s="24">
        <v>0.14499999999999999</v>
      </c>
      <c r="K615" s="24">
        <v>0.30170000000000002</v>
      </c>
      <c r="L615" s="24">
        <v>0.60099999999999998</v>
      </c>
      <c r="M615" s="24">
        <v>1.2152000000000001</v>
      </c>
      <c r="N615" s="24">
        <v>2.4975000000000001</v>
      </c>
      <c r="O615" s="24">
        <v>4.8209999999999997</v>
      </c>
      <c r="P615" s="24">
        <v>12.1442</v>
      </c>
      <c r="Q615" s="24">
        <v>19.448499999999999</v>
      </c>
      <c r="R615" s="24">
        <v>46.525500000000001</v>
      </c>
      <c r="S615" s="24">
        <v>87.181100000000001</v>
      </c>
      <c r="T615" s="24">
        <v>185.45910000000001</v>
      </c>
      <c r="U615" s="24">
        <v>304.97910000000002</v>
      </c>
      <c r="V615" s="24">
        <v>673.23249999999996</v>
      </c>
    </row>
    <row r="616" spans="6:22" x14ac:dyDescent="0.2">
      <c r="F616" s="24">
        <v>9.4999999999999998E-3</v>
      </c>
      <c r="G616" s="24">
        <v>1.9599999999999999E-2</v>
      </c>
      <c r="H616" s="24">
        <v>3.8699999999999998E-2</v>
      </c>
      <c r="I616" s="24">
        <v>7.7799999999999994E-2</v>
      </c>
      <c r="J616" s="24">
        <v>0.14499999999999999</v>
      </c>
      <c r="K616" s="24">
        <v>0.31109999999999999</v>
      </c>
      <c r="L616" s="24">
        <v>0.60350000000000004</v>
      </c>
      <c r="M616" s="24">
        <v>1.2198</v>
      </c>
      <c r="N616" s="24">
        <v>2.4958</v>
      </c>
      <c r="O616" s="24">
        <v>4.8562000000000003</v>
      </c>
      <c r="P616" s="24">
        <v>9.8323</v>
      </c>
      <c r="Q616" s="24">
        <v>19.813600000000001</v>
      </c>
      <c r="R616" s="24">
        <v>39.1997</v>
      </c>
      <c r="S616" s="24">
        <v>109.2662</v>
      </c>
      <c r="T616" s="24">
        <v>152.7987</v>
      </c>
      <c r="U616" s="24">
        <v>304.85079999999999</v>
      </c>
      <c r="V616" s="24">
        <v>623.70169999999996</v>
      </c>
    </row>
    <row r="617" spans="6:22" x14ac:dyDescent="0.2">
      <c r="F617" s="24">
        <v>9.4999999999999998E-3</v>
      </c>
      <c r="G617" s="24">
        <v>1.95E-2</v>
      </c>
      <c r="H617" s="24">
        <v>3.8600000000000002E-2</v>
      </c>
      <c r="I617" s="24">
        <v>7.7200000000000005E-2</v>
      </c>
      <c r="J617" s="24">
        <v>0.1447</v>
      </c>
      <c r="K617" s="24">
        <v>0.3</v>
      </c>
      <c r="L617" s="24">
        <v>0.60150000000000003</v>
      </c>
      <c r="M617" s="24">
        <v>1.2262999999999999</v>
      </c>
      <c r="N617" s="24">
        <v>2.4337</v>
      </c>
      <c r="O617" s="24">
        <v>4.9490999999999996</v>
      </c>
      <c r="P617" s="24">
        <v>12.463100000000001</v>
      </c>
      <c r="Q617" s="24">
        <v>19.8872</v>
      </c>
      <c r="R617" s="24">
        <v>38.381</v>
      </c>
      <c r="S617" s="24">
        <v>77.013400000000004</v>
      </c>
      <c r="T617" s="24">
        <v>152.56219999999999</v>
      </c>
      <c r="U617" s="24">
        <v>305.3544</v>
      </c>
      <c r="V617" s="24">
        <v>614.12059999999997</v>
      </c>
    </row>
    <row r="618" spans="6:22" x14ac:dyDescent="0.2">
      <c r="F618" s="24">
        <v>9.4999999999999998E-3</v>
      </c>
      <c r="G618" s="24">
        <v>1.9599999999999999E-2</v>
      </c>
      <c r="H618" s="24">
        <v>3.8699999999999998E-2</v>
      </c>
      <c r="I618" s="24">
        <v>7.7600000000000002E-2</v>
      </c>
      <c r="J618" s="24">
        <v>0.1449</v>
      </c>
      <c r="K618" s="24">
        <v>0.30209999999999998</v>
      </c>
      <c r="L618" s="24">
        <v>0.60619999999999996</v>
      </c>
      <c r="M618" s="24">
        <v>1.2139</v>
      </c>
      <c r="N618" s="24">
        <v>2.4963000000000002</v>
      </c>
      <c r="O618" s="24">
        <v>4.8849999999999998</v>
      </c>
      <c r="P618" s="24">
        <v>10.6723</v>
      </c>
      <c r="Q618" s="24">
        <v>19.894300000000001</v>
      </c>
      <c r="R618" s="24">
        <v>38.469700000000003</v>
      </c>
      <c r="S618" s="24">
        <v>76.643699999999995</v>
      </c>
      <c r="T618" s="24">
        <v>152.66220000000001</v>
      </c>
      <c r="U618" s="24">
        <v>304.89429999999999</v>
      </c>
      <c r="V618" s="24">
        <v>621.06970000000001</v>
      </c>
    </row>
    <row r="619" spans="6:22" x14ac:dyDescent="0.2">
      <c r="F619" s="24">
        <v>9.4999999999999998E-3</v>
      </c>
      <c r="G619" s="24">
        <v>1.95E-2</v>
      </c>
      <c r="H619" s="24">
        <v>3.8600000000000002E-2</v>
      </c>
      <c r="I619" s="24">
        <v>7.7700000000000005E-2</v>
      </c>
      <c r="J619" s="24">
        <v>0.14499999999999999</v>
      </c>
      <c r="K619" s="24">
        <v>0.30680000000000002</v>
      </c>
      <c r="L619" s="24">
        <v>0.60550000000000004</v>
      </c>
      <c r="M619" s="24">
        <v>1.2326999999999999</v>
      </c>
      <c r="N619" s="24">
        <v>2.4954000000000001</v>
      </c>
      <c r="O619" s="24">
        <v>4.8357000000000001</v>
      </c>
      <c r="P619" s="24">
        <v>10.9222</v>
      </c>
      <c r="Q619" s="24">
        <v>19.821200000000001</v>
      </c>
      <c r="R619" s="24">
        <v>38.244300000000003</v>
      </c>
      <c r="S619" s="24">
        <v>77.923900000000003</v>
      </c>
      <c r="T619" s="24">
        <v>152.83629999999999</v>
      </c>
      <c r="U619" s="24">
        <v>304.77690000000001</v>
      </c>
      <c r="V619" s="24">
        <v>613.04150000000004</v>
      </c>
    </row>
    <row r="620" spans="6:22" x14ac:dyDescent="0.2">
      <c r="F620" s="24">
        <v>9.4999999999999998E-3</v>
      </c>
      <c r="G620" s="24">
        <v>1.9599999999999999E-2</v>
      </c>
      <c r="H620" s="24">
        <v>3.8899999999999997E-2</v>
      </c>
      <c r="I620" s="24">
        <v>7.7499999999999999E-2</v>
      </c>
      <c r="J620" s="24">
        <v>0.1477</v>
      </c>
      <c r="K620" s="24">
        <v>0.30130000000000001</v>
      </c>
      <c r="L620" s="24">
        <v>0.60319999999999996</v>
      </c>
      <c r="M620" s="24">
        <v>1.2056</v>
      </c>
      <c r="N620" s="24">
        <v>2.4962</v>
      </c>
      <c r="O620" s="24">
        <v>4.8369999999999997</v>
      </c>
      <c r="P620" s="24">
        <v>12.2797</v>
      </c>
      <c r="Q620" s="24">
        <v>20.0337</v>
      </c>
      <c r="R620" s="24">
        <v>38.530200000000001</v>
      </c>
      <c r="S620" s="24">
        <v>76.992999999999995</v>
      </c>
      <c r="T620" s="24">
        <v>176.3192</v>
      </c>
      <c r="U620" s="24">
        <v>305.3777</v>
      </c>
      <c r="V620" s="24">
        <v>623.23519999999996</v>
      </c>
    </row>
    <row r="621" spans="6:22" x14ac:dyDescent="0.2">
      <c r="F621" s="24">
        <v>9.4999999999999998E-3</v>
      </c>
      <c r="G621" s="24">
        <v>1.9699999999999999E-2</v>
      </c>
      <c r="H621" s="24">
        <v>3.85E-2</v>
      </c>
      <c r="I621" s="24">
        <v>7.7700000000000005E-2</v>
      </c>
      <c r="J621" s="24">
        <v>0.1449</v>
      </c>
      <c r="K621" s="24">
        <v>0.30330000000000001</v>
      </c>
      <c r="L621" s="24">
        <v>0.60199999999999998</v>
      </c>
      <c r="M621" s="24">
        <v>1.2182999999999999</v>
      </c>
      <c r="N621" s="24">
        <v>2.4984999999999999</v>
      </c>
      <c r="O621" s="24">
        <v>4.8228</v>
      </c>
      <c r="P621" s="24">
        <v>9.8035999999999994</v>
      </c>
      <c r="Q621" s="24">
        <v>20.820599999999999</v>
      </c>
      <c r="R621" s="24">
        <v>40.552300000000002</v>
      </c>
      <c r="S621" s="24">
        <v>76.129400000000004</v>
      </c>
      <c r="T621" s="24">
        <v>169.06319999999999</v>
      </c>
      <c r="U621" s="24">
        <v>315.03120000000001</v>
      </c>
      <c r="V621" s="24">
        <v>612.01099999999997</v>
      </c>
    </row>
    <row r="622" spans="6:22" x14ac:dyDescent="0.2">
      <c r="F622" s="24">
        <v>9.4999999999999998E-3</v>
      </c>
      <c r="G622" s="24">
        <v>1.95E-2</v>
      </c>
      <c r="H622" s="24">
        <v>3.8399999999999997E-2</v>
      </c>
      <c r="I622" s="24">
        <v>7.7600000000000002E-2</v>
      </c>
      <c r="J622" s="24">
        <v>0.1452</v>
      </c>
      <c r="K622" s="24">
        <v>0.2999</v>
      </c>
      <c r="L622" s="24">
        <v>0.60360000000000003</v>
      </c>
      <c r="M622" s="24">
        <v>1.2148000000000001</v>
      </c>
      <c r="N622" s="24">
        <v>2.5003000000000002</v>
      </c>
      <c r="O622" s="24">
        <v>4.8174999999999999</v>
      </c>
      <c r="P622" s="24">
        <v>12.352399999999999</v>
      </c>
      <c r="Q622" s="24">
        <v>21.351099999999999</v>
      </c>
      <c r="R622" s="24">
        <v>38.891500000000001</v>
      </c>
      <c r="S622" s="24">
        <v>76.539500000000004</v>
      </c>
      <c r="T622" s="24">
        <v>176.05510000000001</v>
      </c>
      <c r="U622" s="24">
        <v>353.30110000000002</v>
      </c>
      <c r="V622" s="24">
        <v>619.44600000000003</v>
      </c>
    </row>
    <row r="623" spans="6:22" x14ac:dyDescent="0.2">
      <c r="F623" s="24">
        <v>9.4999999999999998E-3</v>
      </c>
      <c r="G623" s="24">
        <v>1.95E-2</v>
      </c>
      <c r="H623" s="24">
        <v>3.8699999999999998E-2</v>
      </c>
      <c r="I623" s="24">
        <v>7.7700000000000005E-2</v>
      </c>
      <c r="J623" s="24">
        <v>0.14499999999999999</v>
      </c>
      <c r="K623" s="24">
        <v>0.29980000000000001</v>
      </c>
      <c r="L623" s="24">
        <v>0.60289999999999999</v>
      </c>
      <c r="M623" s="24">
        <v>1.2206999999999999</v>
      </c>
      <c r="N623" s="24">
        <v>2.5106000000000002</v>
      </c>
      <c r="O623" s="24">
        <v>4.8335999999999997</v>
      </c>
      <c r="P623" s="24">
        <v>10.606199999999999</v>
      </c>
      <c r="Q623" s="24">
        <v>21.124500000000001</v>
      </c>
      <c r="R623" s="24">
        <v>40.384500000000003</v>
      </c>
      <c r="S623" s="24">
        <v>77.901200000000003</v>
      </c>
      <c r="T623" s="24">
        <v>167.04830000000001</v>
      </c>
      <c r="U623" s="24">
        <v>361.3193</v>
      </c>
      <c r="V623" s="24">
        <v>609.4135</v>
      </c>
    </row>
    <row r="624" spans="6:22" x14ac:dyDescent="0.2">
      <c r="F624" s="24">
        <v>9.4999999999999998E-3</v>
      </c>
      <c r="G624" s="24">
        <v>2.0199999999999999E-2</v>
      </c>
      <c r="H624" s="24">
        <v>3.8600000000000002E-2</v>
      </c>
      <c r="I624" s="24">
        <v>7.7399999999999997E-2</v>
      </c>
      <c r="J624" s="24">
        <v>0.14499999999999999</v>
      </c>
      <c r="K624" s="24">
        <v>0.30030000000000001</v>
      </c>
      <c r="L624" s="24">
        <v>0.62319999999999998</v>
      </c>
      <c r="M624" s="24">
        <v>1.2190000000000001</v>
      </c>
      <c r="N624" s="24">
        <v>2.4946000000000002</v>
      </c>
      <c r="O624" s="24">
        <v>4.9130000000000003</v>
      </c>
      <c r="P624" s="24">
        <v>9.8659999999999997</v>
      </c>
      <c r="Q624" s="24">
        <v>20.9422</v>
      </c>
      <c r="R624" s="24">
        <v>38.089500000000001</v>
      </c>
      <c r="S624" s="24">
        <v>76.78</v>
      </c>
      <c r="T624" s="24">
        <v>163.02000000000001</v>
      </c>
      <c r="U624" s="24">
        <v>368.51850000000002</v>
      </c>
      <c r="V624" s="24">
        <v>609.09119999999996</v>
      </c>
    </row>
    <row r="625" spans="6:22" x14ac:dyDescent="0.2">
      <c r="F625" s="24">
        <v>9.4999999999999998E-3</v>
      </c>
      <c r="G625" s="24">
        <v>1.95E-2</v>
      </c>
      <c r="H625" s="24">
        <v>3.8600000000000002E-2</v>
      </c>
      <c r="I625" s="24">
        <v>7.7299999999999994E-2</v>
      </c>
      <c r="J625" s="24">
        <v>0.14499999999999999</v>
      </c>
      <c r="K625" s="24">
        <v>0.3054</v>
      </c>
      <c r="L625" s="24">
        <v>0.6159</v>
      </c>
      <c r="M625" s="24">
        <v>1.2184999999999999</v>
      </c>
      <c r="N625" s="24">
        <v>2.4967000000000001</v>
      </c>
      <c r="O625" s="24">
        <v>4.8159999999999998</v>
      </c>
      <c r="P625" s="24">
        <v>9.5876999999999999</v>
      </c>
      <c r="Q625" s="24">
        <v>21.284199999999998</v>
      </c>
      <c r="R625" s="24">
        <v>39.268700000000003</v>
      </c>
      <c r="S625" s="24">
        <v>76.586799999999997</v>
      </c>
      <c r="T625" s="24">
        <v>199.83840000000001</v>
      </c>
      <c r="U625" s="24">
        <v>310.57839999999999</v>
      </c>
      <c r="V625" s="24">
        <v>609.38160000000005</v>
      </c>
    </row>
    <row r="626" spans="6:22" x14ac:dyDescent="0.2">
      <c r="F626" s="24">
        <v>9.4999999999999998E-3</v>
      </c>
      <c r="G626" s="24">
        <v>1.9400000000000001E-2</v>
      </c>
      <c r="H626" s="24">
        <v>3.8699999999999998E-2</v>
      </c>
      <c r="I626" s="24">
        <v>7.7600000000000002E-2</v>
      </c>
      <c r="J626" s="24">
        <v>0.1477</v>
      </c>
      <c r="K626" s="24">
        <v>0.29970000000000002</v>
      </c>
      <c r="L626" s="24">
        <v>0.60289999999999999</v>
      </c>
      <c r="M626" s="24">
        <v>1.2156</v>
      </c>
      <c r="N626" s="24">
        <v>2.4952000000000001</v>
      </c>
      <c r="O626" s="24">
        <v>4.8266999999999998</v>
      </c>
      <c r="P626" s="24">
        <v>9.6036999999999999</v>
      </c>
      <c r="Q626" s="24">
        <v>21.403099999999998</v>
      </c>
      <c r="R626" s="24">
        <v>38.076999999999998</v>
      </c>
      <c r="S626" s="24">
        <v>76.989800000000002</v>
      </c>
      <c r="T626" s="24">
        <v>160.8715</v>
      </c>
      <c r="U626" s="24">
        <v>310.84089999999998</v>
      </c>
      <c r="V626" s="24">
        <v>646.8107</v>
      </c>
    </row>
    <row r="627" spans="6:22" x14ac:dyDescent="0.2">
      <c r="F627" s="24">
        <v>9.4999999999999998E-3</v>
      </c>
      <c r="G627" s="24">
        <v>1.95E-2</v>
      </c>
      <c r="H627" s="24">
        <v>3.8699999999999998E-2</v>
      </c>
      <c r="I627" s="24">
        <v>7.7700000000000005E-2</v>
      </c>
      <c r="J627" s="24">
        <v>0.14510000000000001</v>
      </c>
      <c r="K627" s="24">
        <v>0.3004</v>
      </c>
      <c r="L627" s="24">
        <v>0.60250000000000004</v>
      </c>
      <c r="M627" s="24">
        <v>1.2292000000000001</v>
      </c>
      <c r="N627" s="24">
        <v>2.4927000000000001</v>
      </c>
      <c r="O627" s="24">
        <v>4.8255999999999997</v>
      </c>
      <c r="P627" s="24">
        <v>9.5587</v>
      </c>
      <c r="Q627" s="24">
        <v>20.855699999999999</v>
      </c>
      <c r="R627" s="24">
        <v>38.061500000000002</v>
      </c>
      <c r="S627" s="24">
        <v>76.668400000000005</v>
      </c>
      <c r="T627" s="24">
        <v>152.93700000000001</v>
      </c>
      <c r="U627" s="24">
        <v>332.84399999999999</v>
      </c>
      <c r="V627" s="24">
        <v>619.25250000000005</v>
      </c>
    </row>
    <row r="628" spans="6:22" x14ac:dyDescent="0.2">
      <c r="F628" s="24">
        <v>9.4999999999999998E-3</v>
      </c>
      <c r="G628" s="24">
        <v>1.9400000000000001E-2</v>
      </c>
      <c r="H628" s="24">
        <v>3.8699999999999998E-2</v>
      </c>
      <c r="I628" s="24">
        <v>7.7499999999999999E-2</v>
      </c>
      <c r="J628" s="24">
        <v>0.1449</v>
      </c>
      <c r="K628" s="24">
        <v>0.3014</v>
      </c>
      <c r="L628" s="24">
        <v>0.60219999999999996</v>
      </c>
      <c r="M628" s="24">
        <v>1.2108000000000001</v>
      </c>
      <c r="N628" s="24">
        <v>2.4946999999999999</v>
      </c>
      <c r="O628" s="24">
        <v>4.8243999999999998</v>
      </c>
      <c r="P628" s="24">
        <v>9.9711999999999996</v>
      </c>
      <c r="Q628" s="24">
        <v>20.830200000000001</v>
      </c>
      <c r="R628" s="24">
        <v>38.191299999999998</v>
      </c>
      <c r="S628" s="24">
        <v>76.529600000000002</v>
      </c>
      <c r="T628" s="24">
        <v>152.7876</v>
      </c>
      <c r="U628" s="24">
        <v>361.7439</v>
      </c>
      <c r="V628" s="24">
        <v>651.6739</v>
      </c>
    </row>
    <row r="629" spans="6:22" x14ac:dyDescent="0.2">
      <c r="F629" s="24">
        <v>9.4999999999999998E-3</v>
      </c>
      <c r="G629" s="24">
        <v>1.9599999999999999E-2</v>
      </c>
      <c r="H629" s="24">
        <v>3.8699999999999998E-2</v>
      </c>
      <c r="I629" s="24">
        <v>7.7499999999999999E-2</v>
      </c>
      <c r="J629" s="24">
        <v>0.14510000000000001</v>
      </c>
      <c r="K629" s="24">
        <v>0.3049</v>
      </c>
      <c r="L629" s="24">
        <v>0.60270000000000001</v>
      </c>
      <c r="M629" s="24">
        <v>1.2105999999999999</v>
      </c>
      <c r="N629" s="24">
        <v>2.5106999999999999</v>
      </c>
      <c r="O629" s="24">
        <v>4.8330000000000002</v>
      </c>
      <c r="P629" s="24">
        <v>12.7745</v>
      </c>
      <c r="Q629" s="24">
        <v>20.5702</v>
      </c>
      <c r="R629" s="24">
        <v>38.705300000000001</v>
      </c>
      <c r="S629" s="24">
        <v>76.472999999999999</v>
      </c>
      <c r="T629" s="24">
        <v>152.60570000000001</v>
      </c>
      <c r="U629" s="24">
        <v>384.42959999999999</v>
      </c>
      <c r="V629" s="24">
        <v>616.59529999999995</v>
      </c>
    </row>
    <row r="630" spans="6:22" x14ac:dyDescent="0.2">
      <c r="F630" s="24">
        <v>9.4999999999999998E-3</v>
      </c>
      <c r="G630" s="24">
        <v>1.95E-2</v>
      </c>
      <c r="H630" s="24">
        <v>3.8699999999999998E-2</v>
      </c>
      <c r="I630" s="24">
        <v>7.7600000000000002E-2</v>
      </c>
      <c r="J630" s="24">
        <v>0.14499999999999999</v>
      </c>
      <c r="K630" s="24">
        <v>0.3075</v>
      </c>
      <c r="L630" s="24">
        <v>0.61240000000000006</v>
      </c>
      <c r="M630" s="24">
        <v>1.2168000000000001</v>
      </c>
      <c r="N630" s="24">
        <v>2.5019999999999998</v>
      </c>
      <c r="O630" s="24">
        <v>4.9069000000000003</v>
      </c>
      <c r="P630" s="24">
        <v>10.343400000000001</v>
      </c>
      <c r="Q630" s="24">
        <v>20.572700000000001</v>
      </c>
      <c r="R630" s="24">
        <v>38.690100000000001</v>
      </c>
      <c r="S630" s="24">
        <v>76.449299999999994</v>
      </c>
      <c r="T630" s="24">
        <v>195.1841</v>
      </c>
      <c r="U630" s="24">
        <v>305.26240000000001</v>
      </c>
      <c r="V630" s="24">
        <v>638.85310000000004</v>
      </c>
    </row>
    <row r="631" spans="6:22" x14ac:dyDescent="0.2">
      <c r="F631" s="24">
        <v>9.4999999999999998E-3</v>
      </c>
      <c r="G631" s="24">
        <v>1.9599999999999999E-2</v>
      </c>
      <c r="H631" s="24">
        <v>3.8699999999999998E-2</v>
      </c>
      <c r="I631" s="24">
        <v>7.7499999999999999E-2</v>
      </c>
      <c r="J631" s="24">
        <v>0.14510000000000001</v>
      </c>
      <c r="K631" s="24">
        <v>0.3</v>
      </c>
      <c r="L631" s="24">
        <v>0.61950000000000005</v>
      </c>
      <c r="M631" s="24">
        <v>1.2185999999999999</v>
      </c>
      <c r="N631" s="24">
        <v>2.4973000000000001</v>
      </c>
      <c r="O631" s="24">
        <v>4.9176000000000002</v>
      </c>
      <c r="P631" s="24">
        <v>13.1318</v>
      </c>
      <c r="Q631" s="24">
        <v>19.5852</v>
      </c>
      <c r="R631" s="24">
        <v>38.629600000000003</v>
      </c>
      <c r="S631" s="24">
        <v>76.5227</v>
      </c>
      <c r="T631" s="24">
        <v>207.4015</v>
      </c>
      <c r="U631" s="24">
        <v>304.61309999999997</v>
      </c>
      <c r="V631" s="24">
        <v>651.01670000000001</v>
      </c>
    </row>
    <row r="632" spans="6:22" x14ac:dyDescent="0.2">
      <c r="F632" s="24">
        <v>9.4999999999999998E-3</v>
      </c>
      <c r="G632" s="24">
        <v>1.9599999999999999E-2</v>
      </c>
      <c r="H632" s="24">
        <v>3.8800000000000001E-2</v>
      </c>
      <c r="I632" s="24">
        <v>7.7499999999999999E-2</v>
      </c>
      <c r="J632" s="24">
        <v>0.1449</v>
      </c>
      <c r="K632" s="24">
        <v>0.30049999999999999</v>
      </c>
      <c r="L632" s="24">
        <v>0.60299999999999998</v>
      </c>
      <c r="M632" s="24">
        <v>1.2249000000000001</v>
      </c>
      <c r="N632" s="24">
        <v>2.5070999999999999</v>
      </c>
      <c r="O632" s="24">
        <v>4.8441999999999998</v>
      </c>
      <c r="P632" s="24">
        <v>10.119999999999999</v>
      </c>
      <c r="Q632" s="24">
        <v>19.469899999999999</v>
      </c>
      <c r="R632" s="24">
        <v>40.200099999999999</v>
      </c>
      <c r="S632" s="24">
        <v>76.349999999999994</v>
      </c>
      <c r="T632" s="24">
        <v>210.6104</v>
      </c>
      <c r="U632" s="24">
        <v>320.31110000000001</v>
      </c>
      <c r="V632" s="24">
        <v>617.93529999999998</v>
      </c>
    </row>
    <row r="633" spans="6:22" x14ac:dyDescent="0.2">
      <c r="F633" s="24">
        <v>9.4999999999999998E-3</v>
      </c>
      <c r="G633" s="24">
        <v>1.9599999999999999E-2</v>
      </c>
      <c r="H633" s="24">
        <v>3.8699999999999998E-2</v>
      </c>
      <c r="I633" s="24">
        <v>7.7499999999999999E-2</v>
      </c>
      <c r="J633" s="24">
        <v>0.14499999999999999</v>
      </c>
      <c r="K633" s="24">
        <v>0.30020000000000002</v>
      </c>
      <c r="L633" s="24">
        <v>0.60289999999999999</v>
      </c>
      <c r="M633" s="24">
        <v>1.2178</v>
      </c>
      <c r="N633" s="24">
        <v>2.5022000000000002</v>
      </c>
      <c r="O633" s="24">
        <v>4.8422000000000001</v>
      </c>
      <c r="P633" s="24">
        <v>10.927</v>
      </c>
      <c r="Q633" s="24">
        <v>19.892700000000001</v>
      </c>
      <c r="R633" s="24">
        <v>38.796500000000002</v>
      </c>
      <c r="S633" s="24">
        <v>76.301000000000002</v>
      </c>
      <c r="T633" s="24">
        <v>192.685</v>
      </c>
      <c r="U633" s="24">
        <v>353.96890000000002</v>
      </c>
      <c r="V633" s="24">
        <v>623.99159999999995</v>
      </c>
    </row>
    <row r="634" spans="6:22" x14ac:dyDescent="0.2">
      <c r="F634" s="24">
        <v>9.4999999999999998E-3</v>
      </c>
      <c r="G634" s="24">
        <v>1.9599999999999999E-2</v>
      </c>
      <c r="H634" s="24">
        <v>3.8699999999999998E-2</v>
      </c>
      <c r="I634" s="24">
        <v>7.7399999999999997E-2</v>
      </c>
      <c r="J634" s="24">
        <v>0.1447</v>
      </c>
      <c r="K634" s="24">
        <v>0.30309999999999998</v>
      </c>
      <c r="L634" s="24">
        <v>0.61499999999999999</v>
      </c>
      <c r="M634" s="24">
        <v>1.2141999999999999</v>
      </c>
      <c r="N634" s="24">
        <v>2.6695000000000002</v>
      </c>
      <c r="O634" s="24">
        <v>4.8387000000000002</v>
      </c>
      <c r="P634" s="24">
        <v>13.868600000000001</v>
      </c>
      <c r="Q634" s="24">
        <v>19.882999999999999</v>
      </c>
      <c r="R634" s="24">
        <v>38.378</v>
      </c>
      <c r="S634" s="24">
        <v>76.187600000000003</v>
      </c>
      <c r="T634" s="24">
        <v>191.43340000000001</v>
      </c>
      <c r="U634" s="24">
        <v>333.63589999999999</v>
      </c>
      <c r="V634" s="24">
        <v>619.86400000000003</v>
      </c>
    </row>
    <row r="635" spans="6:22" x14ac:dyDescent="0.2">
      <c r="F635" s="24">
        <v>9.4000000000000004E-3</v>
      </c>
      <c r="G635" s="24">
        <v>1.95E-2</v>
      </c>
      <c r="H635" s="24">
        <v>0.04</v>
      </c>
      <c r="I635" s="24">
        <v>7.7700000000000005E-2</v>
      </c>
      <c r="J635" s="24">
        <v>0.1444</v>
      </c>
      <c r="K635" s="24">
        <v>0.30549999999999999</v>
      </c>
      <c r="L635" s="24">
        <v>0.6038</v>
      </c>
      <c r="M635" s="24">
        <v>1.2292000000000001</v>
      </c>
      <c r="N635" s="24">
        <v>2.4967999999999999</v>
      </c>
      <c r="O635" s="24">
        <v>4.8204000000000002</v>
      </c>
      <c r="P635" s="24">
        <v>12.7224</v>
      </c>
      <c r="Q635" s="24">
        <v>19.802099999999999</v>
      </c>
      <c r="R635" s="24">
        <v>38.438800000000001</v>
      </c>
      <c r="S635" s="24">
        <v>76.488200000000006</v>
      </c>
      <c r="T635" s="24">
        <v>183.98589999999999</v>
      </c>
      <c r="U635" s="24">
        <v>342.39249999999998</v>
      </c>
      <c r="V635" s="24">
        <v>686.5675</v>
      </c>
    </row>
    <row r="636" spans="6:22" x14ac:dyDescent="0.2">
      <c r="F636" s="24">
        <v>9.4999999999999998E-3</v>
      </c>
      <c r="G636" s="24">
        <v>1.95E-2</v>
      </c>
      <c r="H636" s="24">
        <v>3.8800000000000001E-2</v>
      </c>
      <c r="I636" s="24">
        <v>7.7100000000000002E-2</v>
      </c>
      <c r="J636" s="24">
        <v>0.14499999999999999</v>
      </c>
      <c r="K636" s="24">
        <v>0.30599999999999999</v>
      </c>
      <c r="L636" s="24">
        <v>0.60340000000000005</v>
      </c>
      <c r="M636" s="24">
        <v>1.2110000000000001</v>
      </c>
      <c r="N636" s="24">
        <v>2.4980000000000002</v>
      </c>
      <c r="O636" s="24">
        <v>4.8204000000000002</v>
      </c>
      <c r="P636" s="24">
        <v>15.090400000000001</v>
      </c>
      <c r="Q636" s="24">
        <v>19.8185</v>
      </c>
      <c r="R636" s="24">
        <v>38.426699999999997</v>
      </c>
      <c r="S636" s="24">
        <v>78.589699999999993</v>
      </c>
      <c r="T636" s="24">
        <v>153.1534</v>
      </c>
      <c r="U636" s="24">
        <v>305.43279999999999</v>
      </c>
      <c r="V636" s="24">
        <v>696.44410000000005</v>
      </c>
    </row>
    <row r="637" spans="6:22" x14ac:dyDescent="0.2">
      <c r="F637" s="24">
        <v>9.4999999999999998E-3</v>
      </c>
      <c r="G637" s="24">
        <v>1.95E-2</v>
      </c>
      <c r="H637" s="24">
        <v>3.8600000000000002E-2</v>
      </c>
      <c r="I637" s="24">
        <v>7.7700000000000005E-2</v>
      </c>
      <c r="J637" s="24">
        <v>0.14949999999999999</v>
      </c>
      <c r="K637" s="24">
        <v>0.30130000000000001</v>
      </c>
      <c r="L637" s="24">
        <v>0.60089999999999999</v>
      </c>
      <c r="M637" s="24">
        <v>1.2169000000000001</v>
      </c>
      <c r="N637" s="24">
        <v>2.496</v>
      </c>
      <c r="O637" s="24">
        <v>4.8441000000000001</v>
      </c>
      <c r="P637" s="24">
        <v>10.2018</v>
      </c>
      <c r="Q637" s="24">
        <v>19.8459</v>
      </c>
      <c r="R637" s="24">
        <v>38.8277</v>
      </c>
      <c r="S637" s="24">
        <v>76.474699999999999</v>
      </c>
      <c r="T637" s="24">
        <v>152.92949999999999</v>
      </c>
      <c r="U637" s="24">
        <v>314.10910000000001</v>
      </c>
      <c r="V637" s="24">
        <v>650.44460000000004</v>
      </c>
    </row>
    <row r="638" spans="6:22" x14ac:dyDescent="0.2">
      <c r="F638" s="24">
        <v>9.4999999999999998E-3</v>
      </c>
      <c r="G638" s="24">
        <v>1.95E-2</v>
      </c>
      <c r="H638" s="24">
        <v>3.8899999999999997E-2</v>
      </c>
      <c r="I638" s="24">
        <v>7.7399999999999997E-2</v>
      </c>
      <c r="J638" s="24">
        <v>0.14480000000000001</v>
      </c>
      <c r="K638" s="24">
        <v>0.30009999999999998</v>
      </c>
      <c r="L638" s="24">
        <v>0.60070000000000001</v>
      </c>
      <c r="M638" s="24">
        <v>1.2184999999999999</v>
      </c>
      <c r="N638" s="24">
        <v>2.4950999999999999</v>
      </c>
      <c r="O638" s="24">
        <v>4.9036999999999997</v>
      </c>
      <c r="P638" s="24">
        <v>10.686</v>
      </c>
      <c r="Q638" s="24">
        <v>19.820900000000002</v>
      </c>
      <c r="R638" s="24">
        <v>38.261200000000002</v>
      </c>
      <c r="S638" s="24">
        <v>76.279600000000002</v>
      </c>
      <c r="T638" s="24">
        <v>152.71879999999999</v>
      </c>
      <c r="U638" s="24">
        <v>319.56920000000002</v>
      </c>
      <c r="V638" s="24">
        <v>632.40290000000005</v>
      </c>
    </row>
    <row r="639" spans="6:22" x14ac:dyDescent="0.2">
      <c r="F639" s="24">
        <v>9.4999999999999998E-3</v>
      </c>
      <c r="G639" s="24">
        <v>1.9599999999999999E-2</v>
      </c>
      <c r="H639" s="24">
        <v>3.8699999999999998E-2</v>
      </c>
      <c r="I639" s="24">
        <v>7.7499999999999999E-2</v>
      </c>
      <c r="J639" s="24">
        <v>0.14929999999999999</v>
      </c>
      <c r="K639" s="24">
        <v>0.29980000000000001</v>
      </c>
      <c r="L639" s="24">
        <v>0.60119999999999996</v>
      </c>
      <c r="M639" s="24">
        <v>1.2117</v>
      </c>
      <c r="N639" s="24">
        <v>2.4969999999999999</v>
      </c>
      <c r="O639" s="24">
        <v>4.8129</v>
      </c>
      <c r="P639" s="24">
        <v>10.2828</v>
      </c>
      <c r="Q639" s="24">
        <v>19.620899999999999</v>
      </c>
      <c r="R639" s="24">
        <v>38.208300000000001</v>
      </c>
      <c r="S639" s="24">
        <v>76.243399999999994</v>
      </c>
      <c r="T639" s="24">
        <v>152.8211</v>
      </c>
      <c r="U639" s="24">
        <v>305.05939999999998</v>
      </c>
      <c r="V639" s="24">
        <v>656.91229999999996</v>
      </c>
    </row>
    <row r="640" spans="6:22" x14ac:dyDescent="0.2">
      <c r="F640" s="24">
        <v>9.4000000000000004E-3</v>
      </c>
      <c r="G640" s="24">
        <v>1.95E-2</v>
      </c>
      <c r="H640" s="24">
        <v>3.8600000000000002E-2</v>
      </c>
      <c r="I640" s="24">
        <v>7.7499999999999999E-2</v>
      </c>
      <c r="J640" s="24">
        <v>0.15279999999999999</v>
      </c>
      <c r="K640" s="24">
        <v>0.30020000000000002</v>
      </c>
      <c r="L640" s="24">
        <v>0.60219999999999996</v>
      </c>
      <c r="M640" s="24">
        <v>1.2190000000000001</v>
      </c>
      <c r="N640" s="24">
        <v>2.4943</v>
      </c>
      <c r="O640" s="24">
        <v>4.8402000000000003</v>
      </c>
      <c r="P640" s="24">
        <v>11.659700000000001</v>
      </c>
      <c r="Q640" s="24">
        <v>19.611699999999999</v>
      </c>
      <c r="R640" s="24">
        <v>38.42</v>
      </c>
      <c r="S640" s="24">
        <v>76.407700000000006</v>
      </c>
      <c r="T640" s="24">
        <v>152.7988</v>
      </c>
      <c r="U640" s="24">
        <v>305.22519999999997</v>
      </c>
      <c r="V640" s="24">
        <v>619.19799999999998</v>
      </c>
    </row>
    <row r="641" spans="6:22" x14ac:dyDescent="0.2">
      <c r="F641" s="24">
        <v>9.4000000000000004E-3</v>
      </c>
      <c r="G641" s="24">
        <v>1.95E-2</v>
      </c>
      <c r="H641" s="24">
        <v>3.8699999999999998E-2</v>
      </c>
      <c r="I641" s="24">
        <v>7.7299999999999994E-2</v>
      </c>
      <c r="J641" s="24">
        <v>0.1507</v>
      </c>
      <c r="K641" s="24">
        <v>0.30020000000000002</v>
      </c>
      <c r="L641" s="24">
        <v>0.60070000000000001</v>
      </c>
      <c r="M641" s="24">
        <v>1.2151000000000001</v>
      </c>
      <c r="N641" s="24">
        <v>2.5057999999999998</v>
      </c>
      <c r="O641" s="24">
        <v>4.8582000000000001</v>
      </c>
      <c r="P641" s="24">
        <v>11.2262</v>
      </c>
      <c r="Q641" s="24">
        <v>19.487400000000001</v>
      </c>
      <c r="R641" s="24">
        <v>38.1526</v>
      </c>
      <c r="S641" s="24">
        <v>76.286799999999999</v>
      </c>
      <c r="T641" s="24">
        <v>152.57259999999999</v>
      </c>
      <c r="U641" s="24">
        <v>305.68849999999998</v>
      </c>
      <c r="V641" s="24">
        <v>641.59209999999996</v>
      </c>
    </row>
    <row r="642" spans="6:22" x14ac:dyDescent="0.2">
      <c r="F642" s="24">
        <v>9.4999999999999998E-3</v>
      </c>
      <c r="G642" s="24">
        <v>1.9699999999999999E-2</v>
      </c>
      <c r="H642" s="24">
        <v>3.8699999999999998E-2</v>
      </c>
      <c r="I642" s="24">
        <v>7.7499999999999999E-2</v>
      </c>
      <c r="J642" s="24">
        <v>0.1479</v>
      </c>
      <c r="K642" s="24">
        <v>0.30009999999999998</v>
      </c>
      <c r="L642" s="24">
        <v>0.60740000000000005</v>
      </c>
      <c r="M642" s="24">
        <v>1.2181999999999999</v>
      </c>
      <c r="N642" s="24">
        <v>2.4986999999999999</v>
      </c>
      <c r="O642" s="24">
        <v>4.8311000000000002</v>
      </c>
      <c r="P642" s="24">
        <v>10.3445</v>
      </c>
      <c r="Q642" s="24">
        <v>19.428899999999999</v>
      </c>
      <c r="R642" s="24">
        <v>38.121400000000001</v>
      </c>
      <c r="S642" s="24">
        <v>76.3125</v>
      </c>
      <c r="T642" s="24">
        <v>152.5172</v>
      </c>
      <c r="U642" s="24">
        <v>340.59100000000001</v>
      </c>
      <c r="V642" s="24">
        <v>631.60310000000004</v>
      </c>
    </row>
    <row r="643" spans="6:22" x14ac:dyDescent="0.2">
      <c r="F643" s="24">
        <v>9.4999999999999998E-3</v>
      </c>
      <c r="G643" s="24">
        <v>1.9599999999999999E-2</v>
      </c>
      <c r="H643" s="24">
        <v>3.8399999999999997E-2</v>
      </c>
      <c r="I643" s="24">
        <v>7.7499999999999999E-2</v>
      </c>
      <c r="J643" s="24">
        <v>0.1449</v>
      </c>
      <c r="K643" s="24">
        <v>0.30020000000000002</v>
      </c>
      <c r="L643" s="24">
        <v>0.60419999999999996</v>
      </c>
      <c r="M643" s="24">
        <v>1.2171000000000001</v>
      </c>
      <c r="N643" s="24">
        <v>2.5182000000000002</v>
      </c>
      <c r="O643" s="24">
        <v>4.8243</v>
      </c>
      <c r="P643" s="24">
        <v>10.370900000000001</v>
      </c>
      <c r="Q643" s="24">
        <v>19.7483</v>
      </c>
      <c r="R643" s="24">
        <v>38.278500000000001</v>
      </c>
      <c r="S643" s="24">
        <v>76.325199999999995</v>
      </c>
      <c r="T643" s="24">
        <v>152.65899999999999</v>
      </c>
      <c r="U643" s="24">
        <v>305.5686</v>
      </c>
      <c r="V643" s="24">
        <v>621.59069999999997</v>
      </c>
    </row>
    <row r="644" spans="6:22" x14ac:dyDescent="0.2">
      <c r="F644" s="24">
        <v>9.4000000000000004E-3</v>
      </c>
      <c r="G644" s="24">
        <v>1.9300000000000001E-2</v>
      </c>
      <c r="H644" s="24">
        <v>3.8600000000000002E-2</v>
      </c>
      <c r="I644" s="24">
        <v>7.7299999999999994E-2</v>
      </c>
      <c r="J644" s="24">
        <v>0.14499999999999999</v>
      </c>
      <c r="K644" s="24">
        <v>0.30030000000000001</v>
      </c>
      <c r="L644" s="24">
        <v>0.60329999999999995</v>
      </c>
      <c r="M644" s="24">
        <v>1.2146999999999999</v>
      </c>
      <c r="N644" s="24">
        <v>2.4961000000000002</v>
      </c>
      <c r="O644" s="24">
        <v>4.9931999999999999</v>
      </c>
      <c r="P644" s="24">
        <v>11.3742</v>
      </c>
      <c r="Q644" s="24">
        <v>20.904599999999999</v>
      </c>
      <c r="R644" s="24">
        <v>38.248199999999997</v>
      </c>
      <c r="S644" s="24">
        <v>76.210300000000004</v>
      </c>
      <c r="T644" s="24">
        <v>152.60669999999999</v>
      </c>
      <c r="U644" s="24">
        <v>304.93150000000003</v>
      </c>
      <c r="V644" s="24">
        <v>617.01599999999996</v>
      </c>
    </row>
    <row r="645" spans="6:22" x14ac:dyDescent="0.2">
      <c r="F645" s="24">
        <v>9.4999999999999998E-3</v>
      </c>
      <c r="G645" s="24">
        <v>1.9599999999999999E-2</v>
      </c>
      <c r="H645" s="24">
        <v>3.8800000000000001E-2</v>
      </c>
      <c r="I645" s="24">
        <v>7.7100000000000002E-2</v>
      </c>
      <c r="J645" s="24">
        <v>0.14499999999999999</v>
      </c>
      <c r="K645" s="24">
        <v>0.3004</v>
      </c>
      <c r="L645" s="24">
        <v>0.61850000000000005</v>
      </c>
      <c r="M645" s="24">
        <v>1.2346999999999999</v>
      </c>
      <c r="N645" s="24">
        <v>2.4969000000000001</v>
      </c>
      <c r="O645" s="24">
        <v>4.9297000000000004</v>
      </c>
      <c r="P645" s="24">
        <v>10.679500000000001</v>
      </c>
      <c r="Q645" s="24">
        <v>20.0046</v>
      </c>
      <c r="R645" s="24">
        <v>38.315899999999999</v>
      </c>
      <c r="S645" s="24">
        <v>76.221699999999998</v>
      </c>
      <c r="T645" s="24">
        <v>152.9135</v>
      </c>
      <c r="U645" s="24">
        <v>305.39699999999999</v>
      </c>
      <c r="V645" s="24">
        <v>663.84619999999995</v>
      </c>
    </row>
    <row r="646" spans="6:22" x14ac:dyDescent="0.2">
      <c r="F646" s="24">
        <v>9.4999999999999998E-3</v>
      </c>
      <c r="G646" s="24">
        <v>1.95E-2</v>
      </c>
      <c r="H646" s="24">
        <v>3.85E-2</v>
      </c>
      <c r="I646" s="24">
        <v>7.6999999999999999E-2</v>
      </c>
      <c r="J646" s="24">
        <v>0.1479</v>
      </c>
      <c r="K646" s="24">
        <v>0.30640000000000001</v>
      </c>
      <c r="L646" s="24">
        <v>0.60860000000000003</v>
      </c>
      <c r="M646" s="24">
        <v>1.2277</v>
      </c>
      <c r="N646" s="24">
        <v>2.4967999999999999</v>
      </c>
      <c r="O646" s="24">
        <v>4.9938000000000002</v>
      </c>
      <c r="P646" s="24">
        <v>14.983000000000001</v>
      </c>
      <c r="Q646" s="24">
        <v>21.249199999999998</v>
      </c>
      <c r="R646" s="24">
        <v>38.162599999999998</v>
      </c>
      <c r="S646" s="24">
        <v>76.437799999999996</v>
      </c>
      <c r="T646" s="24">
        <v>152.61930000000001</v>
      </c>
      <c r="U646" s="24">
        <v>305.49400000000003</v>
      </c>
      <c r="V646" s="24">
        <v>696.91010000000006</v>
      </c>
    </row>
    <row r="647" spans="6:22" x14ac:dyDescent="0.2">
      <c r="F647" s="24">
        <v>9.4000000000000004E-3</v>
      </c>
      <c r="G647" s="24">
        <v>1.95E-2</v>
      </c>
      <c r="H647" s="24">
        <v>3.8600000000000002E-2</v>
      </c>
      <c r="I647" s="24">
        <v>7.7499999999999999E-2</v>
      </c>
      <c r="J647" s="24">
        <v>0.1449</v>
      </c>
      <c r="K647" s="24">
        <v>0.31130000000000002</v>
      </c>
      <c r="L647" s="24">
        <v>0.60360000000000003</v>
      </c>
      <c r="M647" s="24">
        <v>1.2137</v>
      </c>
      <c r="N647" s="24">
        <v>2.5099</v>
      </c>
      <c r="O647" s="24">
        <v>4.8825000000000003</v>
      </c>
      <c r="P647" s="24">
        <v>10.7639</v>
      </c>
      <c r="Q647" s="24">
        <v>20.118500000000001</v>
      </c>
      <c r="R647" s="24">
        <v>38.0625</v>
      </c>
      <c r="S647" s="24">
        <v>76.319199999999995</v>
      </c>
      <c r="T647" s="24">
        <v>152.81620000000001</v>
      </c>
      <c r="U647" s="24">
        <v>305.12360000000001</v>
      </c>
      <c r="V647" s="24">
        <v>617.46410000000003</v>
      </c>
    </row>
    <row r="648" spans="6:22" x14ac:dyDescent="0.2">
      <c r="F648" s="24">
        <v>9.4999999999999998E-3</v>
      </c>
      <c r="G648" s="24">
        <v>1.95E-2</v>
      </c>
      <c r="H648" s="24">
        <v>3.8699999999999998E-2</v>
      </c>
      <c r="I648" s="24">
        <v>7.7499999999999999E-2</v>
      </c>
      <c r="J648" s="24">
        <v>0.14499999999999999</v>
      </c>
      <c r="K648" s="24">
        <v>0.31180000000000002</v>
      </c>
      <c r="L648" s="24">
        <v>0.60360000000000003</v>
      </c>
      <c r="M648" s="24">
        <v>1.2114</v>
      </c>
      <c r="N648" s="24">
        <v>2.5099999999999998</v>
      </c>
      <c r="O648" s="24">
        <v>4.8158000000000003</v>
      </c>
      <c r="P648" s="24">
        <v>9.8356999999999992</v>
      </c>
      <c r="Q648" s="24">
        <v>20.746400000000001</v>
      </c>
      <c r="R648" s="24">
        <v>38.288200000000003</v>
      </c>
      <c r="S648" s="24">
        <v>76.226699999999994</v>
      </c>
      <c r="T648" s="24">
        <v>153.97499999999999</v>
      </c>
      <c r="U648" s="24">
        <v>305.10610000000003</v>
      </c>
      <c r="V648" s="24">
        <v>629.80160000000001</v>
      </c>
    </row>
    <row r="649" spans="6:22" x14ac:dyDescent="0.2">
      <c r="F649" s="24">
        <v>9.4999999999999998E-3</v>
      </c>
      <c r="G649" s="24">
        <v>1.9400000000000001E-2</v>
      </c>
      <c r="H649" s="24">
        <v>3.8600000000000002E-2</v>
      </c>
      <c r="I649" s="24">
        <v>7.7399999999999997E-2</v>
      </c>
      <c r="J649" s="24">
        <v>0.14499999999999999</v>
      </c>
      <c r="K649" s="24">
        <v>0.3115</v>
      </c>
      <c r="L649" s="24">
        <v>0.6038</v>
      </c>
      <c r="M649" s="24">
        <v>1.2179</v>
      </c>
      <c r="N649" s="24">
        <v>2.4962</v>
      </c>
      <c r="O649" s="24">
        <v>4.8242000000000003</v>
      </c>
      <c r="P649" s="24">
        <v>9.9827999999999992</v>
      </c>
      <c r="Q649" s="24">
        <v>20.0871</v>
      </c>
      <c r="R649" s="24">
        <v>38.229100000000003</v>
      </c>
      <c r="S649" s="24">
        <v>76.414599999999993</v>
      </c>
      <c r="T649" s="24">
        <v>154.21549999999999</v>
      </c>
      <c r="U649" s="24">
        <v>305.46249999999998</v>
      </c>
      <c r="V649" s="24">
        <v>624.46280000000002</v>
      </c>
    </row>
    <row r="650" spans="6:22" x14ac:dyDescent="0.2">
      <c r="F650" s="24">
        <v>9.4999999999999998E-3</v>
      </c>
      <c r="G650" s="24">
        <v>1.9400000000000001E-2</v>
      </c>
      <c r="H650" s="24">
        <v>3.8699999999999998E-2</v>
      </c>
      <c r="I650" s="24">
        <v>7.7700000000000005E-2</v>
      </c>
      <c r="J650" s="24">
        <v>0.14499999999999999</v>
      </c>
      <c r="K650" s="24">
        <v>0.30980000000000002</v>
      </c>
      <c r="L650" s="24">
        <v>0.60329999999999995</v>
      </c>
      <c r="M650" s="24">
        <v>1.2283999999999999</v>
      </c>
      <c r="N650" s="24">
        <v>2.4990999999999999</v>
      </c>
      <c r="O650" s="24">
        <v>4.8404999999999996</v>
      </c>
      <c r="P650" s="24">
        <v>11.061500000000001</v>
      </c>
      <c r="Q650" s="24">
        <v>20.981300000000001</v>
      </c>
      <c r="R650" s="24">
        <v>38.182600000000001</v>
      </c>
      <c r="S650" s="24">
        <v>77.435100000000006</v>
      </c>
      <c r="T650" s="24">
        <v>152.62450000000001</v>
      </c>
      <c r="U650" s="24">
        <v>304.7045</v>
      </c>
      <c r="V650" s="24">
        <v>675.0204</v>
      </c>
    </row>
    <row r="651" spans="6:22" x14ac:dyDescent="0.2">
      <c r="F651" s="24">
        <v>9.4999999999999998E-3</v>
      </c>
      <c r="G651" s="24">
        <v>1.95E-2</v>
      </c>
      <c r="H651" s="24">
        <v>3.8699999999999998E-2</v>
      </c>
      <c r="I651" s="24">
        <v>7.7200000000000005E-2</v>
      </c>
      <c r="J651" s="24">
        <v>0.14799999999999999</v>
      </c>
      <c r="K651" s="24">
        <v>0.3619</v>
      </c>
      <c r="L651" s="24">
        <v>0.60340000000000005</v>
      </c>
      <c r="M651" s="24">
        <v>1.2164999999999999</v>
      </c>
      <c r="N651" s="24">
        <v>2.4996</v>
      </c>
      <c r="O651" s="24">
        <v>4.8929999999999998</v>
      </c>
      <c r="P651" s="24">
        <v>13.0943</v>
      </c>
      <c r="Q651" s="24">
        <v>21.030899999999999</v>
      </c>
      <c r="R651" s="24">
        <v>38.967500000000001</v>
      </c>
      <c r="S651" s="24">
        <v>80.6678</v>
      </c>
      <c r="T651" s="24">
        <v>152.70599999999999</v>
      </c>
      <c r="U651" s="24">
        <v>305.5548</v>
      </c>
      <c r="V651" s="24">
        <v>682.59590000000003</v>
      </c>
    </row>
    <row r="652" spans="6:22" x14ac:dyDescent="0.2">
      <c r="F652" s="24">
        <v>9.4999999999999998E-3</v>
      </c>
      <c r="G652" s="24">
        <v>1.9400000000000001E-2</v>
      </c>
      <c r="H652" s="24">
        <v>3.8600000000000002E-2</v>
      </c>
      <c r="I652" s="24">
        <v>7.7499999999999999E-2</v>
      </c>
      <c r="J652" s="24">
        <v>0.14810000000000001</v>
      </c>
      <c r="K652" s="24">
        <v>0.3145</v>
      </c>
      <c r="L652" s="24">
        <v>0.60389999999999999</v>
      </c>
      <c r="M652" s="24">
        <v>1.2166999999999999</v>
      </c>
      <c r="N652" s="24">
        <v>2.4952999999999999</v>
      </c>
      <c r="O652" s="24">
        <v>4.8141999999999996</v>
      </c>
      <c r="P652" s="24">
        <v>9.9045000000000005</v>
      </c>
      <c r="Q652" s="24">
        <v>20.4163</v>
      </c>
      <c r="R652" s="24">
        <v>38.436999999999998</v>
      </c>
      <c r="S652" s="24">
        <v>84.528300000000002</v>
      </c>
      <c r="T652" s="24">
        <v>152.11000000000001</v>
      </c>
      <c r="U652" s="24">
        <v>305.09750000000003</v>
      </c>
      <c r="V652" s="24">
        <v>634.97770000000003</v>
      </c>
    </row>
    <row r="653" spans="6:22" x14ac:dyDescent="0.2">
      <c r="F653" s="24">
        <v>9.4999999999999998E-3</v>
      </c>
      <c r="G653" s="24">
        <v>1.95E-2</v>
      </c>
      <c r="H653" s="24">
        <v>3.8699999999999998E-2</v>
      </c>
      <c r="I653" s="24">
        <v>7.8299999999999995E-2</v>
      </c>
      <c r="J653" s="24">
        <v>0.14510000000000001</v>
      </c>
      <c r="K653" s="24">
        <v>0.31230000000000002</v>
      </c>
      <c r="L653" s="24">
        <v>0.60319999999999996</v>
      </c>
      <c r="M653" s="24">
        <v>1.2155</v>
      </c>
      <c r="N653" s="24">
        <v>2.4948999999999999</v>
      </c>
      <c r="O653" s="24">
        <v>4.8465999999999996</v>
      </c>
      <c r="P653" s="24">
        <v>10.137</v>
      </c>
      <c r="Q653" s="24">
        <v>20.4879</v>
      </c>
      <c r="R653" s="24">
        <v>38.204000000000001</v>
      </c>
      <c r="S653" s="24">
        <v>80.6267</v>
      </c>
      <c r="T653" s="24">
        <v>152.61949999999999</v>
      </c>
      <c r="U653" s="24">
        <v>305.02980000000002</v>
      </c>
      <c r="V653" s="24">
        <v>614.70820000000003</v>
      </c>
    </row>
    <row r="654" spans="6:22" x14ac:dyDescent="0.2">
      <c r="F654" s="24">
        <v>9.4999999999999998E-3</v>
      </c>
      <c r="G654" s="24">
        <v>1.95E-2</v>
      </c>
      <c r="H654" s="24">
        <v>3.8699999999999998E-2</v>
      </c>
      <c r="I654" s="24">
        <v>7.7899999999999997E-2</v>
      </c>
      <c r="J654" s="24">
        <v>0.1452</v>
      </c>
      <c r="K654" s="24">
        <v>0.31080000000000002</v>
      </c>
      <c r="L654" s="24">
        <v>0.61109999999999998</v>
      </c>
      <c r="M654" s="24">
        <v>1.2161999999999999</v>
      </c>
      <c r="N654" s="24">
        <v>2.4950000000000001</v>
      </c>
      <c r="O654" s="24">
        <v>4.8162000000000003</v>
      </c>
      <c r="P654" s="24">
        <v>9.8239999999999998</v>
      </c>
      <c r="Q654" s="24">
        <v>21.541699999999999</v>
      </c>
      <c r="R654" s="24">
        <v>38.376199999999997</v>
      </c>
      <c r="S654" s="24">
        <v>77.090800000000002</v>
      </c>
      <c r="T654" s="24">
        <v>152.6172</v>
      </c>
      <c r="U654" s="24">
        <v>309.93400000000003</v>
      </c>
      <c r="V654" s="24">
        <v>616.58019999999999</v>
      </c>
    </row>
    <row r="655" spans="6:22" x14ac:dyDescent="0.2">
      <c r="F655" s="24">
        <v>9.4999999999999998E-3</v>
      </c>
      <c r="G655" s="24">
        <v>1.95E-2</v>
      </c>
      <c r="H655" s="24">
        <v>3.8699999999999998E-2</v>
      </c>
      <c r="I655" s="24">
        <v>7.7600000000000002E-2</v>
      </c>
      <c r="J655" s="24">
        <v>0.1447</v>
      </c>
      <c r="K655" s="24">
        <v>0.32540000000000002</v>
      </c>
      <c r="L655" s="24">
        <v>0.60519999999999996</v>
      </c>
      <c r="M655" s="24">
        <v>1.2170000000000001</v>
      </c>
      <c r="N655" s="24">
        <v>2.5034999999999998</v>
      </c>
      <c r="O655" s="24">
        <v>4.8253000000000004</v>
      </c>
      <c r="P655" s="24">
        <v>10.8965</v>
      </c>
      <c r="Q655" s="24">
        <v>22.433299999999999</v>
      </c>
      <c r="R655" s="24">
        <v>38.283799999999999</v>
      </c>
      <c r="S655" s="24">
        <v>76.385000000000005</v>
      </c>
      <c r="T655" s="24">
        <v>152.7782</v>
      </c>
      <c r="U655" s="24">
        <v>305.27170000000001</v>
      </c>
      <c r="V655" s="24">
        <v>639.10419999999999</v>
      </c>
    </row>
    <row r="656" spans="6:22" x14ac:dyDescent="0.2">
      <c r="F656" s="24">
        <v>9.4000000000000004E-3</v>
      </c>
      <c r="G656" s="24">
        <v>1.9400000000000001E-2</v>
      </c>
      <c r="H656" s="24">
        <v>3.8699999999999998E-2</v>
      </c>
      <c r="I656" s="24">
        <v>7.9000000000000001E-2</v>
      </c>
      <c r="J656" s="24">
        <v>0.14779999999999999</v>
      </c>
      <c r="K656" s="24">
        <v>0.32090000000000002</v>
      </c>
      <c r="L656" s="24">
        <v>0.60919999999999996</v>
      </c>
      <c r="M656" s="24">
        <v>1.2191000000000001</v>
      </c>
      <c r="N656" s="24">
        <v>2.4965000000000002</v>
      </c>
      <c r="O656" s="24">
        <v>4.9287999999999998</v>
      </c>
      <c r="P656" s="24">
        <v>10.349600000000001</v>
      </c>
      <c r="Q656" s="24">
        <v>22.946899999999999</v>
      </c>
      <c r="R656" s="24">
        <v>38.174500000000002</v>
      </c>
      <c r="S656" s="24">
        <v>76.460999999999999</v>
      </c>
      <c r="T656" s="24">
        <v>152.3603</v>
      </c>
      <c r="U656" s="24">
        <v>305.45350000000002</v>
      </c>
      <c r="V656" s="24">
        <v>693.35299999999995</v>
      </c>
    </row>
    <row r="657" spans="6:22" x14ac:dyDescent="0.2">
      <c r="F657" s="24">
        <v>9.4000000000000004E-3</v>
      </c>
      <c r="G657" s="24">
        <v>1.95E-2</v>
      </c>
      <c r="H657" s="24">
        <v>3.8600000000000002E-2</v>
      </c>
      <c r="I657" s="24">
        <v>7.7299999999999994E-2</v>
      </c>
      <c r="J657" s="24">
        <v>0.14480000000000001</v>
      </c>
      <c r="K657" s="24">
        <v>0.31979999999999997</v>
      </c>
      <c r="L657" s="24">
        <v>0.62749999999999995</v>
      </c>
      <c r="M657" s="24">
        <v>1.2091000000000001</v>
      </c>
      <c r="N657" s="24">
        <v>2.5537999999999998</v>
      </c>
      <c r="O657" s="24">
        <v>4.8352000000000004</v>
      </c>
      <c r="P657" s="24">
        <v>10.6036</v>
      </c>
      <c r="Q657" s="24">
        <v>22.9803</v>
      </c>
      <c r="R657" s="24">
        <v>38.409999999999997</v>
      </c>
      <c r="S657" s="24">
        <v>76.746700000000004</v>
      </c>
      <c r="T657" s="24">
        <v>152.70920000000001</v>
      </c>
      <c r="U657" s="24">
        <v>305.52030000000002</v>
      </c>
      <c r="V657" s="24">
        <v>820.90689999999995</v>
      </c>
    </row>
    <row r="658" spans="6:22" x14ac:dyDescent="0.2">
      <c r="F658" s="24">
        <v>9.4999999999999998E-3</v>
      </c>
      <c r="G658" s="24">
        <v>1.95E-2</v>
      </c>
      <c r="H658" s="24">
        <v>3.8699999999999998E-2</v>
      </c>
      <c r="I658" s="24">
        <v>7.7700000000000005E-2</v>
      </c>
      <c r="J658" s="24">
        <v>0.14499999999999999</v>
      </c>
      <c r="K658" s="24">
        <v>0.31440000000000001</v>
      </c>
      <c r="L658" s="24">
        <v>0.61299999999999999</v>
      </c>
      <c r="M658" s="24">
        <v>1.2251000000000001</v>
      </c>
      <c r="N658" s="24">
        <v>2.4977</v>
      </c>
      <c r="O658" s="24">
        <v>4.9310999999999998</v>
      </c>
      <c r="P658" s="24">
        <v>9.99</v>
      </c>
      <c r="Q658" s="24">
        <v>23.1004</v>
      </c>
      <c r="R658" s="24">
        <v>38.540799999999997</v>
      </c>
      <c r="S658" s="24">
        <v>76.703999999999994</v>
      </c>
      <c r="T658" s="24">
        <v>152.71520000000001</v>
      </c>
      <c r="U658" s="24">
        <v>305.41079999999999</v>
      </c>
      <c r="V658" s="24">
        <v>709.40689999999995</v>
      </c>
    </row>
    <row r="659" spans="6:22" x14ac:dyDescent="0.2">
      <c r="F659" s="24">
        <v>9.4000000000000004E-3</v>
      </c>
      <c r="G659" s="24">
        <v>1.95E-2</v>
      </c>
      <c r="H659" s="24">
        <v>3.8699999999999998E-2</v>
      </c>
      <c r="I659" s="24">
        <v>7.7700000000000005E-2</v>
      </c>
      <c r="J659" s="24">
        <v>0.14499999999999999</v>
      </c>
      <c r="K659" s="24">
        <v>0.314</v>
      </c>
      <c r="L659" s="24">
        <v>0.60399999999999998</v>
      </c>
      <c r="M659" s="24">
        <v>1.2111000000000001</v>
      </c>
      <c r="N659" s="24">
        <v>2.4986999999999999</v>
      </c>
      <c r="O659" s="24">
        <v>4.8723999999999998</v>
      </c>
      <c r="P659" s="24">
        <v>10.125500000000001</v>
      </c>
      <c r="Q659" s="24">
        <v>23.375499999999999</v>
      </c>
      <c r="R659" s="24">
        <v>38.243400000000001</v>
      </c>
      <c r="S659" s="24">
        <v>76.125600000000006</v>
      </c>
      <c r="T659" s="24">
        <v>152.6087</v>
      </c>
      <c r="U659" s="24">
        <v>341.79129999999998</v>
      </c>
      <c r="V659" s="24">
        <v>621.57629999999995</v>
      </c>
    </row>
    <row r="660" spans="6:22" x14ac:dyDescent="0.2">
      <c r="F660" s="24">
        <v>9.4999999999999998E-3</v>
      </c>
      <c r="G660" s="24">
        <v>1.9599999999999999E-2</v>
      </c>
      <c r="H660" s="24">
        <v>3.8800000000000001E-2</v>
      </c>
      <c r="I660" s="24">
        <v>7.7200000000000005E-2</v>
      </c>
      <c r="J660" s="24">
        <v>0.1449</v>
      </c>
      <c r="K660" s="24">
        <v>0.30470000000000003</v>
      </c>
      <c r="L660" s="24">
        <v>0.6028</v>
      </c>
      <c r="M660" s="24">
        <v>1.2230000000000001</v>
      </c>
      <c r="N660" s="24">
        <v>2.4984000000000002</v>
      </c>
      <c r="O660" s="24">
        <v>4.8140000000000001</v>
      </c>
      <c r="P660" s="24">
        <v>9.9260000000000002</v>
      </c>
      <c r="Q660" s="24">
        <v>23.456</v>
      </c>
      <c r="R660" s="24">
        <v>38.1815</v>
      </c>
      <c r="S660" s="24">
        <v>76.101100000000002</v>
      </c>
      <c r="T660" s="24">
        <v>152.62889999999999</v>
      </c>
      <c r="U660" s="24">
        <v>310.66809999999998</v>
      </c>
      <c r="V660" s="24">
        <v>622.63289999999995</v>
      </c>
    </row>
    <row r="661" spans="6:22" x14ac:dyDescent="0.2">
      <c r="F661" s="24">
        <v>9.4999999999999998E-3</v>
      </c>
      <c r="G661" s="24">
        <v>1.95E-2</v>
      </c>
      <c r="H661" s="24">
        <v>3.8600000000000002E-2</v>
      </c>
      <c r="I661" s="24">
        <v>7.7200000000000005E-2</v>
      </c>
      <c r="J661" s="24">
        <v>0.1452</v>
      </c>
      <c r="K661" s="24">
        <v>0.30570000000000003</v>
      </c>
      <c r="L661" s="24">
        <v>0.60170000000000001</v>
      </c>
      <c r="M661" s="24">
        <v>1.2157</v>
      </c>
      <c r="N661" s="24">
        <v>2.5017</v>
      </c>
      <c r="O661" s="24">
        <v>4.8304</v>
      </c>
      <c r="P661" s="24">
        <v>10.018599999999999</v>
      </c>
      <c r="Q661" s="24">
        <v>23.4757</v>
      </c>
      <c r="R661" s="24">
        <v>38.037399999999998</v>
      </c>
      <c r="S661" s="24">
        <v>76.111699999999999</v>
      </c>
      <c r="T661" s="24">
        <v>152.51349999999999</v>
      </c>
      <c r="U661" s="24">
        <v>346.0111</v>
      </c>
      <c r="V661" s="24">
        <v>654.77449999999999</v>
      </c>
    </row>
    <row r="662" spans="6:22" x14ac:dyDescent="0.2">
      <c r="F662" s="24">
        <v>9.4999999999999998E-3</v>
      </c>
      <c r="G662" s="24">
        <v>1.95E-2</v>
      </c>
      <c r="H662" s="24">
        <v>3.9E-2</v>
      </c>
      <c r="I662" s="24">
        <v>7.7499999999999999E-2</v>
      </c>
      <c r="J662" s="24">
        <v>0.1452</v>
      </c>
      <c r="K662" s="24">
        <v>0.30719999999999997</v>
      </c>
      <c r="L662" s="24">
        <v>0.60440000000000005</v>
      </c>
      <c r="M662" s="24">
        <v>1.218</v>
      </c>
      <c r="N662" s="24">
        <v>2.5221</v>
      </c>
      <c r="O662" s="24">
        <v>4.8394000000000004</v>
      </c>
      <c r="P662" s="24">
        <v>10.507999999999999</v>
      </c>
      <c r="Q662" s="24">
        <v>23.754100000000001</v>
      </c>
      <c r="R662" s="24">
        <v>38.019300000000001</v>
      </c>
      <c r="S662" s="24">
        <v>76.458699999999993</v>
      </c>
      <c r="T662" s="24">
        <v>152.696</v>
      </c>
      <c r="U662" s="24">
        <v>328.53370000000001</v>
      </c>
      <c r="V662" s="24">
        <v>714.03210000000001</v>
      </c>
    </row>
    <row r="663" spans="6:22" x14ac:dyDescent="0.2">
      <c r="F663" s="24">
        <v>9.4000000000000004E-3</v>
      </c>
      <c r="G663" s="24">
        <v>1.9400000000000001E-2</v>
      </c>
      <c r="H663" s="24">
        <v>3.8699999999999998E-2</v>
      </c>
      <c r="I663" s="24">
        <v>7.7399999999999997E-2</v>
      </c>
      <c r="J663" s="24">
        <v>0.14499999999999999</v>
      </c>
      <c r="K663" s="24">
        <v>0.30509999999999998</v>
      </c>
      <c r="L663" s="24">
        <v>0.60260000000000002</v>
      </c>
      <c r="M663" s="24">
        <v>1.2175</v>
      </c>
      <c r="N663" s="24">
        <v>2.4982000000000002</v>
      </c>
      <c r="O663" s="24">
        <v>4.8944999999999999</v>
      </c>
      <c r="P663" s="24">
        <v>10.138500000000001</v>
      </c>
      <c r="Q663" s="24">
        <v>22.7317</v>
      </c>
      <c r="R663" s="24">
        <v>38.0259</v>
      </c>
      <c r="S663" s="24">
        <v>76.565799999999996</v>
      </c>
      <c r="T663" s="24">
        <v>152.4462</v>
      </c>
      <c r="U663" s="24">
        <v>312.33409999999998</v>
      </c>
      <c r="V663" s="24">
        <v>747.87599999999998</v>
      </c>
    </row>
    <row r="664" spans="6:22" x14ac:dyDescent="0.2">
      <c r="F664" s="24">
        <v>9.4999999999999998E-3</v>
      </c>
      <c r="G664" s="24">
        <v>1.9699999999999999E-2</v>
      </c>
      <c r="H664" s="24">
        <v>3.8699999999999998E-2</v>
      </c>
      <c r="I664" s="24">
        <v>7.7700000000000005E-2</v>
      </c>
      <c r="J664" s="24">
        <v>0.1449</v>
      </c>
      <c r="K664" s="24">
        <v>0.30470000000000003</v>
      </c>
      <c r="L664" s="24">
        <v>0.60750000000000004</v>
      </c>
      <c r="M664" s="24">
        <v>1.2151000000000001</v>
      </c>
      <c r="N664" s="24">
        <v>2.4992000000000001</v>
      </c>
      <c r="O664" s="24">
        <v>4.9424999999999999</v>
      </c>
      <c r="P664" s="24">
        <v>10.730600000000001</v>
      </c>
      <c r="Q664" s="24">
        <v>21.795500000000001</v>
      </c>
      <c r="R664" s="24">
        <v>38.079000000000001</v>
      </c>
      <c r="S664" s="24">
        <v>76.597200000000001</v>
      </c>
      <c r="T664" s="24">
        <v>152.58949999999999</v>
      </c>
      <c r="U664" s="24">
        <v>305.41370000000001</v>
      </c>
      <c r="V664" s="24">
        <v>801.06820000000005</v>
      </c>
    </row>
    <row r="665" spans="6:22" x14ac:dyDescent="0.2">
      <c r="F665" s="24">
        <v>9.4999999999999998E-3</v>
      </c>
      <c r="G665" s="24">
        <v>1.95E-2</v>
      </c>
      <c r="H665" s="24">
        <v>3.8699999999999998E-2</v>
      </c>
      <c r="I665" s="24">
        <v>7.7700000000000005E-2</v>
      </c>
      <c r="J665" s="24">
        <v>0.14499999999999999</v>
      </c>
      <c r="K665" s="24">
        <v>0.30959999999999999</v>
      </c>
      <c r="L665" s="24">
        <v>0.60470000000000002</v>
      </c>
      <c r="M665" s="24">
        <v>1.2183999999999999</v>
      </c>
      <c r="N665" s="24">
        <v>2.5064000000000002</v>
      </c>
      <c r="O665" s="24">
        <v>4.8609</v>
      </c>
      <c r="P665" s="24">
        <v>10.3529</v>
      </c>
      <c r="Q665" s="24">
        <v>23.5932</v>
      </c>
      <c r="R665" s="24">
        <v>38.095100000000002</v>
      </c>
      <c r="S665" s="24">
        <v>76.778999999999996</v>
      </c>
      <c r="T665" s="24">
        <v>152.83969999999999</v>
      </c>
      <c r="U665" s="24">
        <v>305.15859999999998</v>
      </c>
      <c r="V665" s="24">
        <v>696.44449999999995</v>
      </c>
    </row>
    <row r="666" spans="6:22" x14ac:dyDescent="0.2">
      <c r="F666" s="24">
        <v>9.5999999999999992E-3</v>
      </c>
      <c r="G666" s="24">
        <v>1.9300000000000001E-2</v>
      </c>
      <c r="H666" s="24">
        <v>3.8600000000000002E-2</v>
      </c>
      <c r="I666" s="24">
        <v>7.7700000000000005E-2</v>
      </c>
      <c r="J666" s="24">
        <v>0.14549999999999999</v>
      </c>
      <c r="K666" s="24">
        <v>0.3049</v>
      </c>
      <c r="L666" s="24">
        <v>0.60929999999999995</v>
      </c>
      <c r="M666" s="24">
        <v>1.2119</v>
      </c>
      <c r="N666" s="24">
        <v>2.5007000000000001</v>
      </c>
      <c r="O666" s="24">
        <v>4.8529999999999998</v>
      </c>
      <c r="P666" s="24">
        <v>10.501099999999999</v>
      </c>
      <c r="Q666" s="24">
        <v>23.384</v>
      </c>
      <c r="R666" s="24">
        <v>38.009099999999997</v>
      </c>
      <c r="S666" s="24">
        <v>76.653199999999998</v>
      </c>
      <c r="T666" s="24">
        <v>152.79</v>
      </c>
      <c r="U666" s="24">
        <v>304.7697</v>
      </c>
      <c r="V666" s="24">
        <v>673.46699999999998</v>
      </c>
    </row>
    <row r="667" spans="6:22" x14ac:dyDescent="0.2">
      <c r="F667" s="24">
        <v>9.4999999999999998E-3</v>
      </c>
      <c r="G667" s="24">
        <v>1.9599999999999999E-2</v>
      </c>
      <c r="H667" s="24">
        <v>3.8699999999999998E-2</v>
      </c>
      <c r="I667" s="24">
        <v>7.7499999999999999E-2</v>
      </c>
      <c r="J667" s="24">
        <v>0.14510000000000001</v>
      </c>
      <c r="K667" s="24">
        <v>0.31519999999999998</v>
      </c>
      <c r="L667" s="24">
        <v>0.60770000000000002</v>
      </c>
      <c r="M667" s="24">
        <v>1.2121</v>
      </c>
      <c r="N667" s="24">
        <v>2.4980000000000002</v>
      </c>
      <c r="O667" s="24">
        <v>4.8239999999999998</v>
      </c>
      <c r="P667" s="24">
        <v>10.0281</v>
      </c>
      <c r="Q667" s="24">
        <v>23.864699999999999</v>
      </c>
      <c r="R667" s="24">
        <v>38.099600000000002</v>
      </c>
      <c r="S667" s="24">
        <v>76.443399999999997</v>
      </c>
      <c r="T667" s="24">
        <v>152.5719</v>
      </c>
      <c r="U667" s="24">
        <v>306.27030000000002</v>
      </c>
      <c r="V667" s="24">
        <v>649.78470000000004</v>
      </c>
    </row>
    <row r="668" spans="6:22" x14ac:dyDescent="0.2">
      <c r="F668" s="24">
        <v>9.4999999999999998E-3</v>
      </c>
      <c r="G668" s="24">
        <v>1.9599999999999999E-2</v>
      </c>
      <c r="H668" s="24">
        <v>3.8600000000000002E-2</v>
      </c>
      <c r="I668" s="24">
        <v>7.7100000000000002E-2</v>
      </c>
      <c r="J668" s="24">
        <v>0.14499999999999999</v>
      </c>
      <c r="K668" s="24">
        <v>0.3256</v>
      </c>
      <c r="L668" s="24">
        <v>0.62170000000000003</v>
      </c>
      <c r="M668" s="24">
        <v>1.2157</v>
      </c>
      <c r="N668" s="24">
        <v>2.4969000000000001</v>
      </c>
      <c r="O668" s="24">
        <v>4.8455000000000004</v>
      </c>
      <c r="P668" s="24">
        <v>10.1241</v>
      </c>
      <c r="Q668" s="24">
        <v>23.607500000000002</v>
      </c>
      <c r="R668" s="24">
        <v>37.985900000000001</v>
      </c>
      <c r="S668" s="24">
        <v>76.782499999999999</v>
      </c>
      <c r="T668" s="24">
        <v>152.87569999999999</v>
      </c>
      <c r="U668" s="24">
        <v>304.9085</v>
      </c>
      <c r="V668" s="24">
        <v>652.28089999999997</v>
      </c>
    </row>
    <row r="669" spans="6:22" x14ac:dyDescent="0.2">
      <c r="F669" s="24">
        <v>9.4999999999999998E-3</v>
      </c>
      <c r="G669" s="24">
        <v>1.95E-2</v>
      </c>
      <c r="H669" s="24">
        <v>3.8699999999999998E-2</v>
      </c>
      <c r="I669" s="24">
        <v>7.7399999999999997E-2</v>
      </c>
      <c r="J669" s="24">
        <v>0.14499999999999999</v>
      </c>
      <c r="K669" s="24">
        <v>0.32919999999999999</v>
      </c>
      <c r="L669" s="24">
        <v>0.61519999999999997</v>
      </c>
      <c r="M669" s="24">
        <v>1.2158</v>
      </c>
      <c r="N669" s="24">
        <v>2.4973000000000001</v>
      </c>
      <c r="O669" s="24">
        <v>4.8532000000000002</v>
      </c>
      <c r="P669" s="24">
        <v>10.171900000000001</v>
      </c>
      <c r="Q669" s="24">
        <v>23.982199999999999</v>
      </c>
      <c r="R669" s="24">
        <v>38.103700000000003</v>
      </c>
      <c r="S669" s="24">
        <v>76.279600000000002</v>
      </c>
      <c r="T669" s="24">
        <v>152.8708</v>
      </c>
      <c r="U669" s="24">
        <v>305.05880000000002</v>
      </c>
      <c r="V669" s="24">
        <v>643.29570000000001</v>
      </c>
    </row>
    <row r="670" spans="6:22" x14ac:dyDescent="0.2">
      <c r="F670" s="24">
        <v>9.4999999999999998E-3</v>
      </c>
      <c r="G670" s="24">
        <v>1.9400000000000001E-2</v>
      </c>
      <c r="H670" s="24">
        <v>3.8699999999999998E-2</v>
      </c>
      <c r="I670" s="24">
        <v>7.7399999999999997E-2</v>
      </c>
      <c r="J670" s="24">
        <v>0.14499999999999999</v>
      </c>
      <c r="K670" s="24">
        <v>0.32769999999999999</v>
      </c>
      <c r="L670" s="24">
        <v>0.60440000000000005</v>
      </c>
      <c r="M670" s="24">
        <v>1.2163999999999999</v>
      </c>
      <c r="N670" s="24">
        <v>2.5009000000000001</v>
      </c>
      <c r="O670" s="24">
        <v>4.9306000000000001</v>
      </c>
      <c r="P670" s="24">
        <v>10.051299999999999</v>
      </c>
      <c r="Q670" s="24">
        <v>23.837700000000002</v>
      </c>
      <c r="R670" s="24">
        <v>38.084000000000003</v>
      </c>
      <c r="S670" s="24">
        <v>77.036100000000005</v>
      </c>
      <c r="T670" s="24">
        <v>152.4205</v>
      </c>
      <c r="U670" s="24">
        <v>305.44389999999999</v>
      </c>
      <c r="V670" s="24">
        <v>631.07439999999997</v>
      </c>
    </row>
    <row r="671" spans="6:22" x14ac:dyDescent="0.2">
      <c r="F671" s="24">
        <v>9.5999999999999992E-3</v>
      </c>
      <c r="G671" s="24">
        <v>1.95E-2</v>
      </c>
      <c r="H671" s="24">
        <v>3.8800000000000001E-2</v>
      </c>
      <c r="I671" s="24">
        <v>7.7499999999999999E-2</v>
      </c>
      <c r="J671" s="24">
        <v>0.14480000000000001</v>
      </c>
      <c r="K671" s="24">
        <v>0.32600000000000001</v>
      </c>
      <c r="L671" s="24">
        <v>0.60619999999999996</v>
      </c>
      <c r="M671" s="24">
        <v>1.2179</v>
      </c>
      <c r="N671" s="24">
        <v>2.7343999999999999</v>
      </c>
      <c r="O671" s="24">
        <v>4.8842999999999996</v>
      </c>
      <c r="P671" s="24">
        <v>10.0954</v>
      </c>
      <c r="Q671" s="24">
        <v>23.905799999999999</v>
      </c>
      <c r="R671" s="24">
        <v>38.134900000000002</v>
      </c>
      <c r="S671" s="24">
        <v>77.482299999999995</v>
      </c>
      <c r="T671" s="24">
        <v>152.8827</v>
      </c>
      <c r="U671" s="24">
        <v>305.37779999999998</v>
      </c>
      <c r="V671" s="24">
        <v>676.94110000000001</v>
      </c>
    </row>
    <row r="672" spans="6:22" x14ac:dyDescent="0.2">
      <c r="F672" s="24">
        <v>9.4999999999999998E-3</v>
      </c>
      <c r="G672" s="24">
        <v>1.95E-2</v>
      </c>
      <c r="H672" s="24">
        <v>3.8699999999999998E-2</v>
      </c>
      <c r="I672" s="24">
        <v>7.7499999999999999E-2</v>
      </c>
      <c r="J672" s="24">
        <v>0.14749999999999999</v>
      </c>
      <c r="K672" s="24">
        <v>0.70689999999999997</v>
      </c>
      <c r="L672" s="24">
        <v>0.61080000000000001</v>
      </c>
      <c r="M672" s="24">
        <v>1.218</v>
      </c>
      <c r="N672" s="24">
        <v>2.4984999999999999</v>
      </c>
      <c r="O672" s="24">
        <v>4.992</v>
      </c>
      <c r="P672" s="24">
        <v>10.032500000000001</v>
      </c>
      <c r="Q672" s="24">
        <v>23.742699999999999</v>
      </c>
      <c r="R672" s="24">
        <v>38.035699999999999</v>
      </c>
      <c r="S672" s="24">
        <v>76.884600000000006</v>
      </c>
      <c r="T672" s="24">
        <v>152.65270000000001</v>
      </c>
      <c r="U672" s="24">
        <v>305.63049999999998</v>
      </c>
      <c r="V672" s="24">
        <v>700.24559999999997</v>
      </c>
    </row>
    <row r="673" spans="6:22" x14ac:dyDescent="0.2">
      <c r="F673" s="24">
        <v>9.4999999999999998E-3</v>
      </c>
      <c r="G673" s="24">
        <v>1.95E-2</v>
      </c>
      <c r="H673" s="24">
        <v>3.8699999999999998E-2</v>
      </c>
      <c r="I673" s="24">
        <v>7.7600000000000002E-2</v>
      </c>
      <c r="J673" s="24">
        <v>0.1452</v>
      </c>
      <c r="K673" s="24">
        <v>0.46679999999999999</v>
      </c>
      <c r="L673" s="24">
        <v>0.61370000000000002</v>
      </c>
      <c r="M673" s="24">
        <v>1.2264999999999999</v>
      </c>
      <c r="N673" s="24">
        <v>2.4967999999999999</v>
      </c>
      <c r="O673" s="24">
        <v>4.8701999999999996</v>
      </c>
      <c r="P673" s="24">
        <v>11.7264</v>
      </c>
      <c r="Q673" s="24">
        <v>23.877199999999998</v>
      </c>
      <c r="R673" s="24">
        <v>38.159500000000001</v>
      </c>
      <c r="S673" s="24">
        <v>76.212500000000006</v>
      </c>
      <c r="T673" s="24">
        <v>152.30959999999999</v>
      </c>
      <c r="U673" s="24">
        <v>305.29689999999999</v>
      </c>
      <c r="V673" s="24">
        <v>622.22410000000002</v>
      </c>
    </row>
    <row r="674" spans="6:22" x14ac:dyDescent="0.2">
      <c r="F674" s="24">
        <v>9.4999999999999998E-3</v>
      </c>
      <c r="G674" s="24">
        <v>1.9300000000000001E-2</v>
      </c>
      <c r="H674" s="24">
        <v>3.8699999999999998E-2</v>
      </c>
      <c r="I674" s="24">
        <v>7.7499999999999999E-2</v>
      </c>
      <c r="J674" s="24">
        <v>0.14499999999999999</v>
      </c>
      <c r="K674" s="24">
        <v>0.58250000000000002</v>
      </c>
      <c r="L674" s="24">
        <v>0.60729999999999995</v>
      </c>
      <c r="M674" s="24">
        <v>1.2123999999999999</v>
      </c>
      <c r="N674" s="24">
        <v>2.4975999999999998</v>
      </c>
      <c r="O674" s="24">
        <v>4.8653000000000004</v>
      </c>
      <c r="P674" s="24">
        <v>10.801500000000001</v>
      </c>
      <c r="Q674" s="24">
        <v>23.600200000000001</v>
      </c>
      <c r="R674" s="24">
        <v>38.020699999999998</v>
      </c>
      <c r="S674" s="24">
        <v>76.321299999999994</v>
      </c>
      <c r="T674" s="24">
        <v>153.39670000000001</v>
      </c>
      <c r="U674" s="24">
        <v>308.12189999999998</v>
      </c>
      <c r="V674" s="24">
        <v>617.52670000000001</v>
      </c>
    </row>
    <row r="675" spans="6:22" x14ac:dyDescent="0.2">
      <c r="F675" s="24">
        <v>9.4999999999999998E-3</v>
      </c>
      <c r="G675" s="24">
        <v>1.9599999999999999E-2</v>
      </c>
      <c r="H675" s="24">
        <v>3.8699999999999998E-2</v>
      </c>
      <c r="I675" s="24">
        <v>7.7700000000000005E-2</v>
      </c>
      <c r="J675" s="24">
        <v>0.14499999999999999</v>
      </c>
      <c r="K675" s="24">
        <v>0.81340000000000001</v>
      </c>
      <c r="L675" s="24">
        <v>0.60319999999999996</v>
      </c>
      <c r="M675" s="24">
        <v>1.2175</v>
      </c>
      <c r="N675" s="24">
        <v>2.4958</v>
      </c>
      <c r="O675" s="24">
        <v>4.8186</v>
      </c>
      <c r="P675" s="24">
        <v>10.56</v>
      </c>
      <c r="Q675" s="24">
        <v>23.377199999999998</v>
      </c>
      <c r="R675" s="24">
        <v>38.094999999999999</v>
      </c>
      <c r="S675" s="24">
        <v>76.825699999999998</v>
      </c>
      <c r="T675" s="24">
        <v>177.44499999999999</v>
      </c>
      <c r="U675" s="24">
        <v>305.3304</v>
      </c>
      <c r="V675" s="24">
        <v>617.73969999999997</v>
      </c>
    </row>
    <row r="676" spans="6:22" x14ac:dyDescent="0.2">
      <c r="F676" s="24">
        <v>9.4999999999999998E-3</v>
      </c>
      <c r="G676" s="24">
        <v>1.9599999999999999E-2</v>
      </c>
      <c r="H676" s="24">
        <v>3.8699999999999998E-2</v>
      </c>
      <c r="I676" s="24">
        <v>7.7399999999999997E-2</v>
      </c>
      <c r="J676" s="24">
        <v>0.14510000000000001</v>
      </c>
      <c r="K676" s="24">
        <v>0.3417</v>
      </c>
      <c r="L676" s="24">
        <v>0.60370000000000001</v>
      </c>
      <c r="M676" s="24">
        <v>1.208</v>
      </c>
      <c r="N676" s="24">
        <v>2.4961000000000002</v>
      </c>
      <c r="O676" s="24">
        <v>4.8235000000000001</v>
      </c>
      <c r="P676" s="24">
        <v>9.7642000000000007</v>
      </c>
      <c r="Q676" s="24">
        <v>23.7075</v>
      </c>
      <c r="R676" s="24">
        <v>38.031500000000001</v>
      </c>
      <c r="S676" s="24">
        <v>76.155900000000003</v>
      </c>
      <c r="T676" s="24">
        <v>152.5103</v>
      </c>
      <c r="U676" s="24">
        <v>304.9479</v>
      </c>
      <c r="V676" s="24">
        <v>671.21310000000005</v>
      </c>
    </row>
    <row r="677" spans="6:22" x14ac:dyDescent="0.2">
      <c r="F677" s="24">
        <v>9.4999999999999998E-3</v>
      </c>
      <c r="G677" s="24">
        <v>1.9699999999999999E-2</v>
      </c>
      <c r="H677" s="24">
        <v>3.8800000000000001E-2</v>
      </c>
      <c r="I677" s="24">
        <v>7.7399999999999997E-2</v>
      </c>
      <c r="J677" s="24">
        <v>0.15640000000000001</v>
      </c>
      <c r="K677" s="24">
        <v>0.31559999999999999</v>
      </c>
      <c r="L677" s="24">
        <v>0.60289999999999999</v>
      </c>
      <c r="M677" s="24">
        <v>1.2149000000000001</v>
      </c>
      <c r="N677" s="24">
        <v>2.5085000000000002</v>
      </c>
      <c r="O677" s="24">
        <v>4.8281999999999998</v>
      </c>
      <c r="P677" s="24">
        <v>10.411899999999999</v>
      </c>
      <c r="Q677" s="24">
        <v>23.115600000000001</v>
      </c>
      <c r="R677" s="24">
        <v>38.014600000000002</v>
      </c>
      <c r="S677" s="24">
        <v>76.433199999999999</v>
      </c>
      <c r="T677" s="24">
        <v>155.28149999999999</v>
      </c>
      <c r="U677" s="24">
        <v>305.29340000000002</v>
      </c>
      <c r="V677" s="24">
        <v>614.63120000000004</v>
      </c>
    </row>
    <row r="678" spans="6:22" x14ac:dyDescent="0.2">
      <c r="F678" s="24">
        <v>9.4999999999999998E-3</v>
      </c>
      <c r="G678" s="24">
        <v>1.9599999999999999E-2</v>
      </c>
      <c r="H678" s="24">
        <v>3.8600000000000002E-2</v>
      </c>
      <c r="I678" s="24">
        <v>7.7299999999999994E-2</v>
      </c>
      <c r="J678" s="24">
        <v>0.15620000000000001</v>
      </c>
      <c r="K678" s="24">
        <v>0.40460000000000002</v>
      </c>
      <c r="L678" s="24">
        <v>0.60670000000000002</v>
      </c>
      <c r="M678" s="24">
        <v>1.2137</v>
      </c>
      <c r="N678" s="24">
        <v>2.5028000000000001</v>
      </c>
      <c r="O678" s="24">
        <v>4.8292999999999999</v>
      </c>
      <c r="P678" s="24">
        <v>12.8703</v>
      </c>
      <c r="Q678" s="24">
        <v>23.1312</v>
      </c>
      <c r="R678" s="24">
        <v>38.102600000000002</v>
      </c>
      <c r="S678" s="24">
        <v>76.4268</v>
      </c>
      <c r="T678" s="24">
        <v>155.4057</v>
      </c>
      <c r="U678" s="24">
        <v>305.20569999999998</v>
      </c>
      <c r="V678" s="24">
        <v>612.40470000000005</v>
      </c>
    </row>
    <row r="679" spans="6:22" x14ac:dyDescent="0.2">
      <c r="F679" s="24">
        <v>9.4999999999999998E-3</v>
      </c>
      <c r="G679" s="24">
        <v>1.95E-2</v>
      </c>
      <c r="H679" s="24">
        <v>3.8600000000000002E-2</v>
      </c>
      <c r="I679" s="24">
        <v>7.7499999999999999E-2</v>
      </c>
      <c r="J679" s="24">
        <v>0.14599999999999999</v>
      </c>
      <c r="K679" s="24">
        <v>0.3871</v>
      </c>
      <c r="L679" s="24">
        <v>0.60580000000000001</v>
      </c>
      <c r="M679" s="24">
        <v>1.218</v>
      </c>
      <c r="N679" s="24">
        <v>2.5164</v>
      </c>
      <c r="O679" s="24">
        <v>4.8829000000000002</v>
      </c>
      <c r="P679" s="24">
        <v>10.526</v>
      </c>
      <c r="Q679" s="24">
        <v>23.297599999999999</v>
      </c>
      <c r="R679" s="24">
        <v>38.010300000000001</v>
      </c>
      <c r="S679" s="24">
        <v>76.290700000000001</v>
      </c>
      <c r="T679" s="24">
        <v>157.113</v>
      </c>
      <c r="U679" s="24">
        <v>304.73559999999998</v>
      </c>
      <c r="V679" s="24">
        <v>612.76520000000005</v>
      </c>
    </row>
    <row r="680" spans="6:22" x14ac:dyDescent="0.2">
      <c r="F680" s="24">
        <v>9.4999999999999998E-3</v>
      </c>
      <c r="G680" s="24">
        <v>1.9599999999999999E-2</v>
      </c>
      <c r="H680" s="24">
        <v>3.9E-2</v>
      </c>
      <c r="I680" s="24">
        <v>7.7499999999999999E-2</v>
      </c>
      <c r="J680" s="24">
        <v>0.14499999999999999</v>
      </c>
      <c r="K680" s="24">
        <v>0.31680000000000003</v>
      </c>
      <c r="L680" s="24">
        <v>0.61409999999999998</v>
      </c>
      <c r="M680" s="24">
        <v>1.2401</v>
      </c>
      <c r="N680" s="24">
        <v>2.4969999999999999</v>
      </c>
      <c r="O680" s="24">
        <v>4.8712999999999997</v>
      </c>
      <c r="P680" s="24">
        <v>11.319100000000001</v>
      </c>
      <c r="Q680" s="24">
        <v>23.265499999999999</v>
      </c>
      <c r="R680" s="24">
        <v>38.029000000000003</v>
      </c>
      <c r="S680" s="24">
        <v>76.161299999999997</v>
      </c>
      <c r="T680" s="24">
        <v>155.28</v>
      </c>
      <c r="U680" s="24">
        <v>305.58699999999999</v>
      </c>
      <c r="V680" s="24">
        <v>614.15769999999998</v>
      </c>
    </row>
    <row r="681" spans="6:22" x14ac:dyDescent="0.2">
      <c r="F681" s="24">
        <v>9.4999999999999998E-3</v>
      </c>
      <c r="G681" s="24">
        <v>1.9400000000000001E-2</v>
      </c>
      <c r="H681" s="24">
        <v>3.8699999999999998E-2</v>
      </c>
      <c r="I681" s="24">
        <v>7.6999999999999999E-2</v>
      </c>
      <c r="J681" s="24">
        <v>0.14510000000000001</v>
      </c>
      <c r="K681" s="24">
        <v>0.316</v>
      </c>
      <c r="L681" s="24">
        <v>0.60370000000000001</v>
      </c>
      <c r="M681" s="24">
        <v>1.2183999999999999</v>
      </c>
      <c r="N681" s="24">
        <v>2.5053999999999998</v>
      </c>
      <c r="O681" s="24">
        <v>4.8463000000000003</v>
      </c>
      <c r="P681" s="24">
        <v>9.8937000000000008</v>
      </c>
      <c r="Q681" s="24">
        <v>23.626999999999999</v>
      </c>
      <c r="R681" s="24">
        <v>38.088999999999999</v>
      </c>
      <c r="S681" s="24">
        <v>76.632800000000003</v>
      </c>
      <c r="T681" s="24">
        <v>155.66409999999999</v>
      </c>
      <c r="U681" s="24">
        <v>304.98820000000001</v>
      </c>
      <c r="V681" s="24">
        <v>630.30970000000002</v>
      </c>
    </row>
    <row r="682" spans="6:22" x14ac:dyDescent="0.2">
      <c r="F682" s="24">
        <v>9.4999999999999998E-3</v>
      </c>
      <c r="G682" s="24">
        <v>1.95E-2</v>
      </c>
      <c r="H682" s="24">
        <v>3.8800000000000001E-2</v>
      </c>
      <c r="I682" s="24">
        <v>7.7700000000000005E-2</v>
      </c>
      <c r="J682" s="24">
        <v>0.1447</v>
      </c>
      <c r="K682" s="24">
        <v>0.32740000000000002</v>
      </c>
      <c r="L682" s="24">
        <v>0.60270000000000001</v>
      </c>
      <c r="M682" s="24">
        <v>1.2152000000000001</v>
      </c>
      <c r="N682" s="24">
        <v>2.4946000000000002</v>
      </c>
      <c r="O682" s="24">
        <v>4.8284000000000002</v>
      </c>
      <c r="P682" s="24">
        <v>9.8949999999999996</v>
      </c>
      <c r="Q682" s="24">
        <v>22.6873</v>
      </c>
      <c r="R682" s="24">
        <v>38.028599999999997</v>
      </c>
      <c r="S682" s="24">
        <v>84.217500000000001</v>
      </c>
      <c r="T682" s="24">
        <v>154.8843</v>
      </c>
      <c r="U682" s="24">
        <v>304.91770000000002</v>
      </c>
      <c r="V682" s="24">
        <v>615.16049999999996</v>
      </c>
    </row>
    <row r="683" spans="6:22" x14ac:dyDescent="0.2">
      <c r="F683" s="24">
        <v>9.4999999999999998E-3</v>
      </c>
      <c r="G683" s="24">
        <v>1.95E-2</v>
      </c>
      <c r="H683" s="24">
        <v>3.8899999999999997E-2</v>
      </c>
      <c r="I683" s="24">
        <v>7.7600000000000002E-2</v>
      </c>
      <c r="J683" s="24">
        <v>0.14480000000000001</v>
      </c>
      <c r="K683" s="24">
        <v>0.3503</v>
      </c>
      <c r="L683" s="24">
        <v>0.6028</v>
      </c>
      <c r="M683" s="24">
        <v>1.2159</v>
      </c>
      <c r="N683" s="24">
        <v>2.5004</v>
      </c>
      <c r="O683" s="24">
        <v>4.8559999999999999</v>
      </c>
      <c r="P683" s="24">
        <v>10.013400000000001</v>
      </c>
      <c r="Q683" s="24">
        <v>23.394400000000001</v>
      </c>
      <c r="R683" s="24">
        <v>38.349699999999999</v>
      </c>
      <c r="S683" s="24">
        <v>79.384500000000003</v>
      </c>
      <c r="T683" s="24">
        <v>155.0385</v>
      </c>
      <c r="U683" s="24">
        <v>305.25909999999999</v>
      </c>
      <c r="V683" s="24">
        <v>621.06629999999996</v>
      </c>
    </row>
    <row r="684" spans="6:22" x14ac:dyDescent="0.2">
      <c r="F684" s="24">
        <v>0.01</v>
      </c>
      <c r="G684" s="24">
        <v>1.95E-2</v>
      </c>
      <c r="H684" s="24">
        <v>3.8699999999999998E-2</v>
      </c>
      <c r="I684" s="24">
        <v>7.7700000000000005E-2</v>
      </c>
      <c r="J684" s="24">
        <v>0.14510000000000001</v>
      </c>
      <c r="K684" s="24">
        <v>0.4032</v>
      </c>
      <c r="L684" s="24">
        <v>0.60329999999999995</v>
      </c>
      <c r="M684" s="24">
        <v>1.2163999999999999</v>
      </c>
      <c r="N684" s="24">
        <v>2.4969000000000001</v>
      </c>
      <c r="O684" s="24">
        <v>4.8727</v>
      </c>
      <c r="P684" s="24">
        <v>9.9152000000000005</v>
      </c>
      <c r="Q684" s="24">
        <v>23.411999999999999</v>
      </c>
      <c r="R684" s="24">
        <v>38.561900000000001</v>
      </c>
      <c r="S684" s="24">
        <v>77.208799999999997</v>
      </c>
      <c r="T684" s="24">
        <v>155.1892</v>
      </c>
      <c r="U684" s="24">
        <v>305.2758</v>
      </c>
      <c r="V684" s="24">
        <v>618.7595</v>
      </c>
    </row>
    <row r="685" spans="6:22" x14ac:dyDescent="0.2">
      <c r="F685" s="24">
        <v>9.4999999999999998E-3</v>
      </c>
      <c r="G685" s="24">
        <v>1.95E-2</v>
      </c>
      <c r="H685" s="24">
        <v>3.8699999999999998E-2</v>
      </c>
      <c r="I685" s="24">
        <v>7.7299999999999994E-2</v>
      </c>
      <c r="J685" s="24">
        <v>0.1449</v>
      </c>
      <c r="K685" s="24">
        <v>0.33579999999999999</v>
      </c>
      <c r="L685" s="24">
        <v>0.60540000000000005</v>
      </c>
      <c r="M685" s="24">
        <v>1.2104999999999999</v>
      </c>
      <c r="N685" s="24">
        <v>2.5005000000000002</v>
      </c>
      <c r="O685" s="24">
        <v>4.9695999999999998</v>
      </c>
      <c r="P685" s="24">
        <v>10.286099999999999</v>
      </c>
      <c r="Q685" s="24">
        <v>22.6877</v>
      </c>
      <c r="R685" s="24">
        <v>38.262599999999999</v>
      </c>
      <c r="S685" s="24">
        <v>76.482799999999997</v>
      </c>
      <c r="T685" s="24">
        <v>155.2955</v>
      </c>
      <c r="U685" s="24">
        <v>305.27010000000001</v>
      </c>
      <c r="V685" s="24">
        <v>616.37469999999996</v>
      </c>
    </row>
    <row r="686" spans="6:22" x14ac:dyDescent="0.2">
      <c r="F686" s="24">
        <v>9.4999999999999998E-3</v>
      </c>
      <c r="G686" s="24">
        <v>1.9400000000000001E-2</v>
      </c>
      <c r="H686" s="24">
        <v>3.8800000000000001E-2</v>
      </c>
      <c r="I686" s="24">
        <v>7.7600000000000002E-2</v>
      </c>
      <c r="J686" s="24">
        <v>0.1522</v>
      </c>
      <c r="K686" s="24">
        <v>0.316</v>
      </c>
      <c r="L686" s="24">
        <v>0.60719999999999996</v>
      </c>
      <c r="M686" s="24">
        <v>1.2141999999999999</v>
      </c>
      <c r="N686" s="24">
        <v>2.5003000000000002</v>
      </c>
      <c r="O686" s="24">
        <v>4.8985000000000003</v>
      </c>
      <c r="P686" s="24">
        <v>10.014699999999999</v>
      </c>
      <c r="Q686" s="24">
        <v>23.3874</v>
      </c>
      <c r="R686" s="24">
        <v>38.353700000000003</v>
      </c>
      <c r="S686" s="24">
        <v>80.974100000000007</v>
      </c>
      <c r="T686" s="24">
        <v>155.08330000000001</v>
      </c>
      <c r="U686" s="24">
        <v>304.97609999999997</v>
      </c>
      <c r="V686" s="24">
        <v>610.50049999999999</v>
      </c>
    </row>
    <row r="687" spans="6:22" x14ac:dyDescent="0.2">
      <c r="F687" s="24">
        <v>9.4999999999999998E-3</v>
      </c>
      <c r="G687" s="24">
        <v>1.95E-2</v>
      </c>
      <c r="H687" s="24">
        <v>3.8899999999999997E-2</v>
      </c>
      <c r="I687" s="24">
        <v>7.7600000000000002E-2</v>
      </c>
      <c r="J687" s="24">
        <v>0.14799999999999999</v>
      </c>
      <c r="K687" s="24">
        <v>0.3145</v>
      </c>
      <c r="L687" s="24">
        <v>0.60340000000000005</v>
      </c>
      <c r="M687" s="24">
        <v>1.2209000000000001</v>
      </c>
      <c r="N687" s="24">
        <v>2.4992000000000001</v>
      </c>
      <c r="O687" s="24">
        <v>4.8270999999999997</v>
      </c>
      <c r="P687" s="24">
        <v>10.6478</v>
      </c>
      <c r="Q687" s="24">
        <v>24.698</v>
      </c>
      <c r="R687" s="24">
        <v>38.270099999999999</v>
      </c>
      <c r="S687" s="24">
        <v>77.3917</v>
      </c>
      <c r="T687" s="24">
        <v>155.18950000000001</v>
      </c>
      <c r="U687" s="24">
        <v>305.52730000000003</v>
      </c>
      <c r="V687" s="24">
        <v>615.08500000000004</v>
      </c>
    </row>
    <row r="688" spans="6:22" x14ac:dyDescent="0.2">
      <c r="F688" s="24">
        <v>9.4000000000000004E-3</v>
      </c>
      <c r="G688" s="24">
        <v>1.95E-2</v>
      </c>
      <c r="H688" s="24">
        <v>3.8800000000000001E-2</v>
      </c>
      <c r="I688" s="24">
        <v>7.7600000000000002E-2</v>
      </c>
      <c r="J688" s="24">
        <v>0.14499999999999999</v>
      </c>
      <c r="K688" s="24">
        <v>0.4279</v>
      </c>
      <c r="L688" s="24">
        <v>0.60219999999999996</v>
      </c>
      <c r="M688" s="24">
        <v>1.2153</v>
      </c>
      <c r="N688" s="24">
        <v>2.4992000000000001</v>
      </c>
      <c r="O688" s="24">
        <v>4.8327</v>
      </c>
      <c r="P688" s="24">
        <v>12.257</v>
      </c>
      <c r="Q688" s="24">
        <v>23.110700000000001</v>
      </c>
      <c r="R688" s="24">
        <v>39.032299999999999</v>
      </c>
      <c r="S688" s="24">
        <v>76.548599999999993</v>
      </c>
      <c r="T688" s="24">
        <v>155.1131</v>
      </c>
      <c r="U688" s="24">
        <v>305.31509999999997</v>
      </c>
      <c r="V688" s="24">
        <v>620.48800000000006</v>
      </c>
    </row>
    <row r="689" spans="6:22" x14ac:dyDescent="0.2">
      <c r="F689" s="24">
        <v>9.4000000000000004E-3</v>
      </c>
      <c r="G689" s="24">
        <v>1.9400000000000001E-2</v>
      </c>
      <c r="H689" s="24">
        <v>3.8699999999999998E-2</v>
      </c>
      <c r="I689" s="24">
        <v>7.7499999999999999E-2</v>
      </c>
      <c r="J689" s="24">
        <v>0.1449</v>
      </c>
      <c r="K689" s="24">
        <v>0.31850000000000001</v>
      </c>
      <c r="L689" s="24">
        <v>0.60270000000000001</v>
      </c>
      <c r="M689" s="24">
        <v>1.2224999999999999</v>
      </c>
      <c r="N689" s="24">
        <v>2.4996</v>
      </c>
      <c r="O689" s="24">
        <v>4.8177000000000003</v>
      </c>
      <c r="P689" s="24">
        <v>13.7302</v>
      </c>
      <c r="Q689" s="24">
        <v>23.629300000000001</v>
      </c>
      <c r="R689" s="24">
        <v>40.271599999999999</v>
      </c>
      <c r="S689" s="24">
        <v>76.341499999999996</v>
      </c>
      <c r="T689" s="24">
        <v>154.9819</v>
      </c>
      <c r="U689" s="24">
        <v>304.67579999999998</v>
      </c>
      <c r="V689" s="24">
        <v>614.42169999999999</v>
      </c>
    </row>
    <row r="690" spans="6:22" x14ac:dyDescent="0.2">
      <c r="F690" s="24">
        <v>9.4999999999999998E-3</v>
      </c>
      <c r="G690" s="24">
        <v>1.95E-2</v>
      </c>
      <c r="H690" s="24">
        <v>3.8899999999999997E-2</v>
      </c>
      <c r="I690" s="24">
        <v>7.7600000000000002E-2</v>
      </c>
      <c r="J690" s="24">
        <v>0.14499999999999999</v>
      </c>
      <c r="K690" s="24">
        <v>0.32440000000000002</v>
      </c>
      <c r="L690" s="24">
        <v>0.61570000000000003</v>
      </c>
      <c r="M690" s="24">
        <v>1.2166999999999999</v>
      </c>
      <c r="N690" s="24">
        <v>2.5005999999999999</v>
      </c>
      <c r="O690" s="24">
        <v>4.8444000000000003</v>
      </c>
      <c r="P690" s="24">
        <v>9.8597000000000001</v>
      </c>
      <c r="Q690" s="24">
        <v>23.324999999999999</v>
      </c>
      <c r="R690" s="24">
        <v>40.0289</v>
      </c>
      <c r="S690" s="24">
        <v>76.266999999999996</v>
      </c>
      <c r="T690" s="24">
        <v>154.7627</v>
      </c>
      <c r="U690" s="24">
        <v>305.44470000000001</v>
      </c>
      <c r="V690" s="24">
        <v>630.42259999999999</v>
      </c>
    </row>
    <row r="691" spans="6:22" x14ac:dyDescent="0.2">
      <c r="F691" s="24">
        <v>1.01E-2</v>
      </c>
      <c r="G691" s="24">
        <v>1.95E-2</v>
      </c>
      <c r="H691" s="24">
        <v>3.8699999999999998E-2</v>
      </c>
      <c r="I691" s="24">
        <v>7.7600000000000002E-2</v>
      </c>
      <c r="J691" s="24">
        <v>0.14499999999999999</v>
      </c>
      <c r="K691" s="24">
        <v>0.33789999999999998</v>
      </c>
      <c r="L691" s="24">
        <v>0.60950000000000004</v>
      </c>
      <c r="M691" s="24">
        <v>1.2170000000000001</v>
      </c>
      <c r="N691" s="24">
        <v>2.4982000000000002</v>
      </c>
      <c r="O691" s="24">
        <v>4.8215000000000003</v>
      </c>
      <c r="P691" s="24">
        <v>11.1037</v>
      </c>
      <c r="Q691" s="24">
        <v>22.993400000000001</v>
      </c>
      <c r="R691" s="24">
        <v>38.661700000000003</v>
      </c>
      <c r="S691" s="24">
        <v>76.920699999999997</v>
      </c>
      <c r="T691" s="24">
        <v>155.75630000000001</v>
      </c>
      <c r="U691" s="24">
        <v>305.0992</v>
      </c>
      <c r="V691" s="24">
        <v>623.66</v>
      </c>
    </row>
    <row r="692" spans="6:22" x14ac:dyDescent="0.2">
      <c r="F692" s="24">
        <v>9.7000000000000003E-3</v>
      </c>
      <c r="G692" s="24">
        <v>1.9300000000000001E-2</v>
      </c>
      <c r="H692" s="24">
        <v>3.8600000000000002E-2</v>
      </c>
      <c r="I692" s="24">
        <v>7.7499999999999999E-2</v>
      </c>
      <c r="J692" s="24">
        <v>0.14760000000000001</v>
      </c>
      <c r="K692" s="24">
        <v>0.36320000000000002</v>
      </c>
      <c r="L692" s="24">
        <v>0.60329999999999995</v>
      </c>
      <c r="M692" s="24">
        <v>1.2181</v>
      </c>
      <c r="N692" s="24">
        <v>2.5066000000000002</v>
      </c>
      <c r="O692" s="24">
        <v>4.8198999999999996</v>
      </c>
      <c r="P692" s="24">
        <v>10.538</v>
      </c>
      <c r="Q692" s="24">
        <v>23.3154</v>
      </c>
      <c r="R692" s="24">
        <v>38.595399999999998</v>
      </c>
      <c r="S692" s="24">
        <v>76.586399999999998</v>
      </c>
      <c r="T692" s="24">
        <v>157.62370000000001</v>
      </c>
      <c r="U692" s="24">
        <v>305.10270000000003</v>
      </c>
      <c r="V692" s="24">
        <v>612.65120000000002</v>
      </c>
    </row>
    <row r="693" spans="6:22" x14ac:dyDescent="0.2">
      <c r="F693" s="24">
        <v>9.7999999999999997E-3</v>
      </c>
      <c r="G693" s="24">
        <v>1.9400000000000001E-2</v>
      </c>
      <c r="H693" s="24">
        <v>3.8800000000000001E-2</v>
      </c>
      <c r="I693" s="24">
        <v>7.7700000000000005E-2</v>
      </c>
      <c r="J693" s="24">
        <v>0.1449</v>
      </c>
      <c r="K693" s="24">
        <v>0.32600000000000001</v>
      </c>
      <c r="L693" s="24">
        <v>0.60489999999999999</v>
      </c>
      <c r="M693" s="24">
        <v>1.2199</v>
      </c>
      <c r="N693" s="24">
        <v>2.4977</v>
      </c>
      <c r="O693" s="24">
        <v>4.8259999999999996</v>
      </c>
      <c r="P693" s="24">
        <v>10.3673</v>
      </c>
      <c r="Q693" s="24">
        <v>20.905000000000001</v>
      </c>
      <c r="R693" s="24">
        <v>38.139000000000003</v>
      </c>
      <c r="S693" s="24">
        <v>76.136200000000002</v>
      </c>
      <c r="T693" s="24">
        <v>155.02510000000001</v>
      </c>
      <c r="U693" s="24">
        <v>305.09769999999997</v>
      </c>
      <c r="V693" s="24">
        <v>676.14660000000003</v>
      </c>
    </row>
    <row r="694" spans="6:22" x14ac:dyDescent="0.2">
      <c r="F694" s="24">
        <v>9.7999999999999997E-3</v>
      </c>
      <c r="G694" s="24">
        <v>1.9400000000000001E-2</v>
      </c>
      <c r="H694" s="24">
        <v>3.8699999999999998E-2</v>
      </c>
      <c r="I694" s="24">
        <v>7.7200000000000005E-2</v>
      </c>
      <c r="J694" s="24">
        <v>0.1449</v>
      </c>
      <c r="K694" s="24">
        <v>0.3135</v>
      </c>
      <c r="L694" s="24">
        <v>0.60399999999999998</v>
      </c>
      <c r="M694" s="24">
        <v>1.2163999999999999</v>
      </c>
      <c r="N694" s="24">
        <v>2.5</v>
      </c>
      <c r="O694" s="24">
        <v>4.8334000000000001</v>
      </c>
      <c r="P694" s="24">
        <v>9.9520999999999997</v>
      </c>
      <c r="Q694" s="24">
        <v>21.199200000000001</v>
      </c>
      <c r="R694" s="24">
        <v>38.069400000000002</v>
      </c>
      <c r="S694" s="24">
        <v>76.311300000000003</v>
      </c>
      <c r="T694" s="24">
        <v>154.93119999999999</v>
      </c>
      <c r="U694" s="24">
        <v>305.07560000000001</v>
      </c>
      <c r="V694" s="24">
        <v>620.80169999999998</v>
      </c>
    </row>
    <row r="695" spans="6:22" x14ac:dyDescent="0.2">
      <c r="F695" s="24">
        <v>0.01</v>
      </c>
      <c r="G695" s="24">
        <v>1.95E-2</v>
      </c>
      <c r="H695" s="24">
        <v>3.8699999999999998E-2</v>
      </c>
      <c r="I695" s="24">
        <v>7.7100000000000002E-2</v>
      </c>
      <c r="J695" s="24">
        <v>0.14499999999999999</v>
      </c>
      <c r="K695" s="24">
        <v>0.50760000000000005</v>
      </c>
      <c r="L695" s="24">
        <v>0.60319999999999996</v>
      </c>
      <c r="M695" s="24">
        <v>1.2084999999999999</v>
      </c>
      <c r="N695" s="24">
        <v>2.5409000000000002</v>
      </c>
      <c r="O695" s="24">
        <v>4.8243</v>
      </c>
      <c r="P695" s="24">
        <v>9.8829999999999991</v>
      </c>
      <c r="Q695" s="24">
        <v>19.7546</v>
      </c>
      <c r="R695" s="24">
        <v>38.239899999999999</v>
      </c>
      <c r="S695" s="24">
        <v>76.545000000000002</v>
      </c>
      <c r="T695" s="24">
        <v>155.13380000000001</v>
      </c>
      <c r="U695" s="24">
        <v>310.6705</v>
      </c>
      <c r="V695" s="24">
        <v>611.29899999999998</v>
      </c>
    </row>
    <row r="696" spans="6:22" x14ac:dyDescent="0.2">
      <c r="F696" s="24">
        <v>9.4999999999999998E-3</v>
      </c>
      <c r="G696" s="24">
        <v>1.9599999999999999E-2</v>
      </c>
      <c r="H696" s="24">
        <v>3.8800000000000001E-2</v>
      </c>
      <c r="I696" s="24">
        <v>7.7700000000000005E-2</v>
      </c>
      <c r="J696" s="24">
        <v>0.14480000000000001</v>
      </c>
      <c r="K696" s="24">
        <v>0.32069999999999999</v>
      </c>
      <c r="L696" s="24">
        <v>0.6028</v>
      </c>
      <c r="M696" s="24">
        <v>1.2169000000000001</v>
      </c>
      <c r="N696" s="24">
        <v>2.5642</v>
      </c>
      <c r="O696" s="24">
        <v>4.8132000000000001</v>
      </c>
      <c r="P696" s="24">
        <v>10.043200000000001</v>
      </c>
      <c r="Q696" s="24">
        <v>19.822700000000001</v>
      </c>
      <c r="R696" s="24">
        <v>38.630800000000001</v>
      </c>
      <c r="S696" s="24">
        <v>76.456000000000003</v>
      </c>
      <c r="T696" s="24">
        <v>154.7465</v>
      </c>
      <c r="U696" s="24">
        <v>306.50869999999998</v>
      </c>
      <c r="V696" s="24">
        <v>696.58759999999995</v>
      </c>
    </row>
    <row r="697" spans="6:22" x14ac:dyDescent="0.2">
      <c r="F697" s="24">
        <v>9.4000000000000004E-3</v>
      </c>
      <c r="G697" s="24">
        <v>1.95E-2</v>
      </c>
      <c r="H697" s="24">
        <v>3.85E-2</v>
      </c>
      <c r="I697" s="24">
        <v>7.7600000000000002E-2</v>
      </c>
      <c r="J697" s="24">
        <v>0.14499999999999999</v>
      </c>
      <c r="K697" s="24">
        <v>0.31709999999999999</v>
      </c>
      <c r="L697" s="24">
        <v>0.60250000000000004</v>
      </c>
      <c r="M697" s="24">
        <v>1.2164999999999999</v>
      </c>
      <c r="N697" s="24">
        <v>2.5390999999999999</v>
      </c>
      <c r="O697" s="24">
        <v>4.8746999999999998</v>
      </c>
      <c r="P697" s="24">
        <v>9.9313000000000002</v>
      </c>
      <c r="Q697" s="24">
        <v>20.453800000000001</v>
      </c>
      <c r="R697" s="24">
        <v>38.978499999999997</v>
      </c>
      <c r="S697" s="24">
        <v>77.162999999999997</v>
      </c>
      <c r="T697" s="24">
        <v>155.16210000000001</v>
      </c>
      <c r="U697" s="24">
        <v>304.94</v>
      </c>
      <c r="V697" s="24">
        <v>644.11929999999995</v>
      </c>
    </row>
    <row r="698" spans="6:22" x14ac:dyDescent="0.2">
      <c r="F698" s="24">
        <v>9.4999999999999998E-3</v>
      </c>
      <c r="G698" s="24">
        <v>1.9400000000000001E-2</v>
      </c>
      <c r="H698" s="24">
        <v>3.8899999999999997E-2</v>
      </c>
      <c r="I698" s="24">
        <v>7.7600000000000002E-2</v>
      </c>
      <c r="J698" s="24">
        <v>0.14499999999999999</v>
      </c>
      <c r="K698" s="24">
        <v>0.31619999999999998</v>
      </c>
      <c r="L698" s="24">
        <v>0.60240000000000005</v>
      </c>
      <c r="M698" s="24">
        <v>1.2162999999999999</v>
      </c>
      <c r="N698" s="24">
        <v>2.5078999999999998</v>
      </c>
      <c r="O698" s="24">
        <v>4.9325999999999999</v>
      </c>
      <c r="P698" s="24">
        <v>10.087999999999999</v>
      </c>
      <c r="Q698" s="24">
        <v>19.830200000000001</v>
      </c>
      <c r="R698" s="24">
        <v>38.426000000000002</v>
      </c>
      <c r="S698" s="24">
        <v>88.083799999999997</v>
      </c>
      <c r="T698" s="24">
        <v>154.66980000000001</v>
      </c>
      <c r="U698" s="24">
        <v>305.37900000000002</v>
      </c>
      <c r="V698" s="24">
        <v>675.09799999999996</v>
      </c>
    </row>
    <row r="699" spans="6:22" x14ac:dyDescent="0.2">
      <c r="F699" s="24">
        <v>9.4999999999999998E-3</v>
      </c>
      <c r="G699" s="24">
        <v>1.9400000000000001E-2</v>
      </c>
      <c r="H699" s="24">
        <v>3.85E-2</v>
      </c>
      <c r="I699" s="24">
        <v>7.7700000000000005E-2</v>
      </c>
      <c r="J699" s="24">
        <v>0.1515</v>
      </c>
      <c r="K699" s="24">
        <v>0.31619999999999998</v>
      </c>
      <c r="L699" s="24">
        <v>0.60819999999999996</v>
      </c>
      <c r="M699" s="24">
        <v>1.2192000000000001</v>
      </c>
      <c r="N699" s="24">
        <v>2.5506000000000002</v>
      </c>
      <c r="O699" s="24">
        <v>4.8555999999999999</v>
      </c>
      <c r="P699" s="24">
        <v>9.8674999999999997</v>
      </c>
      <c r="Q699" s="24">
        <v>20.1342</v>
      </c>
      <c r="R699" s="24">
        <v>38.050899999999999</v>
      </c>
      <c r="S699" s="24">
        <v>76.350899999999996</v>
      </c>
      <c r="T699" s="24">
        <v>154.8466</v>
      </c>
      <c r="U699" s="24">
        <v>304.97469999999998</v>
      </c>
      <c r="V699" s="24">
        <v>638.37049999999999</v>
      </c>
    </row>
    <row r="700" spans="6:22" x14ac:dyDescent="0.2">
      <c r="F700" s="24">
        <v>9.4999999999999998E-3</v>
      </c>
      <c r="G700" s="24">
        <v>1.95E-2</v>
      </c>
      <c r="H700" s="24">
        <v>3.8699999999999998E-2</v>
      </c>
      <c r="I700" s="24">
        <v>7.7499999999999999E-2</v>
      </c>
      <c r="J700" s="24">
        <v>0.14510000000000001</v>
      </c>
      <c r="K700" s="24">
        <v>0.34620000000000001</v>
      </c>
      <c r="L700" s="24">
        <v>0.60829999999999995</v>
      </c>
      <c r="M700" s="24">
        <v>1.2281</v>
      </c>
      <c r="N700" s="24">
        <v>2.5215000000000001</v>
      </c>
      <c r="O700" s="24">
        <v>4.8506999999999998</v>
      </c>
      <c r="P700" s="24">
        <v>10.5055</v>
      </c>
      <c r="Q700" s="24">
        <v>20.2883</v>
      </c>
      <c r="R700" s="24">
        <v>38.048900000000003</v>
      </c>
      <c r="S700" s="24">
        <v>76.682100000000005</v>
      </c>
      <c r="T700" s="24">
        <v>155.04400000000001</v>
      </c>
      <c r="U700" s="24">
        <v>305.7362</v>
      </c>
      <c r="V700" s="24">
        <v>647.05399999999997</v>
      </c>
    </row>
    <row r="701" spans="6:22" x14ac:dyDescent="0.2">
      <c r="F701" s="24">
        <v>9.4999999999999998E-3</v>
      </c>
      <c r="G701" s="24">
        <v>1.95E-2</v>
      </c>
      <c r="H701" s="24">
        <v>3.85E-2</v>
      </c>
      <c r="I701" s="24">
        <v>7.7700000000000005E-2</v>
      </c>
      <c r="J701" s="24">
        <v>0.14499999999999999</v>
      </c>
      <c r="K701" s="24">
        <v>0.31569999999999998</v>
      </c>
      <c r="L701" s="24">
        <v>0.61350000000000005</v>
      </c>
      <c r="M701" s="24">
        <v>1.2101999999999999</v>
      </c>
      <c r="N701" s="24">
        <v>2.5028999999999999</v>
      </c>
      <c r="O701" s="24">
        <v>4.8776000000000002</v>
      </c>
      <c r="P701" s="24">
        <v>10.18</v>
      </c>
      <c r="Q701" s="24">
        <v>20.4237</v>
      </c>
      <c r="R701" s="24">
        <v>38.038800000000002</v>
      </c>
      <c r="S701" s="24">
        <v>76.558099999999996</v>
      </c>
      <c r="T701" s="24">
        <v>154.92150000000001</v>
      </c>
      <c r="U701" s="24">
        <v>305.30439999999999</v>
      </c>
      <c r="V701" s="24">
        <v>613.39179999999999</v>
      </c>
    </row>
    <row r="702" spans="6:22" x14ac:dyDescent="0.2">
      <c r="F702" s="24">
        <v>9.4999999999999998E-3</v>
      </c>
      <c r="G702" s="24">
        <v>1.95E-2</v>
      </c>
      <c r="H702" s="24">
        <v>3.85E-2</v>
      </c>
      <c r="I702" s="24">
        <v>7.7600000000000002E-2</v>
      </c>
      <c r="J702" s="24">
        <v>0.1452</v>
      </c>
      <c r="K702" s="24">
        <v>0.316</v>
      </c>
      <c r="L702" s="24">
        <v>0.60550000000000004</v>
      </c>
      <c r="M702" s="24">
        <v>1.2243999999999999</v>
      </c>
      <c r="N702" s="24">
        <v>2.508</v>
      </c>
      <c r="O702" s="24">
        <v>4.8849999999999998</v>
      </c>
      <c r="P702" s="24">
        <v>9.5695999999999994</v>
      </c>
      <c r="Q702" s="24">
        <v>20.177499999999998</v>
      </c>
      <c r="R702" s="24">
        <v>38.0822</v>
      </c>
      <c r="S702" s="24">
        <v>76.6875</v>
      </c>
      <c r="T702" s="24">
        <v>154.8006</v>
      </c>
      <c r="U702" s="24">
        <v>304.56380000000001</v>
      </c>
      <c r="V702" s="24">
        <v>646.73400000000004</v>
      </c>
    </row>
    <row r="703" spans="6:22" x14ac:dyDescent="0.2">
      <c r="F703" s="24">
        <v>9.4999999999999998E-3</v>
      </c>
      <c r="G703" s="24">
        <v>1.95E-2</v>
      </c>
      <c r="H703" s="24">
        <v>3.85E-2</v>
      </c>
      <c r="I703" s="24">
        <v>7.7700000000000005E-2</v>
      </c>
      <c r="J703" s="24">
        <v>0.14480000000000001</v>
      </c>
      <c r="K703" s="24">
        <v>0.31659999999999999</v>
      </c>
      <c r="L703" s="24">
        <v>0.6038</v>
      </c>
      <c r="M703" s="24">
        <v>1.2114</v>
      </c>
      <c r="N703" s="24">
        <v>2.5019</v>
      </c>
      <c r="O703" s="24">
        <v>4.8689999999999998</v>
      </c>
      <c r="P703" s="24">
        <v>9.5665999999999993</v>
      </c>
      <c r="Q703" s="24">
        <v>20.011299999999999</v>
      </c>
      <c r="R703" s="24">
        <v>38.1173</v>
      </c>
      <c r="S703" s="24">
        <v>77.4392</v>
      </c>
      <c r="T703" s="24">
        <v>154.99590000000001</v>
      </c>
      <c r="U703" s="24">
        <v>305.12369999999999</v>
      </c>
      <c r="V703" s="24">
        <v>639.32820000000004</v>
      </c>
    </row>
    <row r="704" spans="6:22" x14ac:dyDescent="0.2">
      <c r="F704" s="24">
        <v>9.4999999999999998E-3</v>
      </c>
      <c r="G704" s="24">
        <v>1.9599999999999999E-2</v>
      </c>
      <c r="H704" s="24">
        <v>3.8699999999999998E-2</v>
      </c>
      <c r="I704" s="24">
        <v>7.7700000000000005E-2</v>
      </c>
      <c r="J704" s="24">
        <v>0.1492</v>
      </c>
      <c r="K704" s="24">
        <v>1.1072</v>
      </c>
      <c r="L704" s="24">
        <v>0.60350000000000004</v>
      </c>
      <c r="M704" s="24">
        <v>1.2118</v>
      </c>
      <c r="N704" s="24">
        <v>2.5013999999999998</v>
      </c>
      <c r="O704" s="24">
        <v>4.8240999999999996</v>
      </c>
      <c r="P704" s="24">
        <v>9.5937999999999999</v>
      </c>
      <c r="Q704" s="24">
        <v>19.9849</v>
      </c>
      <c r="R704" s="24">
        <v>38.183799999999998</v>
      </c>
      <c r="S704" s="24">
        <v>77.374399999999994</v>
      </c>
      <c r="T704" s="24">
        <v>156.25129999999999</v>
      </c>
      <c r="U704" s="24">
        <v>305.16070000000002</v>
      </c>
      <c r="V704" s="24">
        <v>625.76840000000004</v>
      </c>
    </row>
    <row r="705" spans="6:22" x14ac:dyDescent="0.2">
      <c r="F705" s="24">
        <v>9.4999999999999998E-3</v>
      </c>
      <c r="G705" s="24">
        <v>1.95E-2</v>
      </c>
      <c r="H705" s="24">
        <v>3.8600000000000002E-2</v>
      </c>
      <c r="I705" s="24">
        <v>7.7499999999999999E-2</v>
      </c>
      <c r="J705" s="24">
        <v>0.14499999999999999</v>
      </c>
      <c r="K705" s="24">
        <v>0.35959999999999998</v>
      </c>
      <c r="L705" s="24">
        <v>0.60270000000000001</v>
      </c>
      <c r="M705" s="24">
        <v>1.2146999999999999</v>
      </c>
      <c r="N705" s="24">
        <v>2.5009000000000001</v>
      </c>
      <c r="O705" s="24">
        <v>4.8933999999999997</v>
      </c>
      <c r="P705" s="24">
        <v>9.5776000000000003</v>
      </c>
      <c r="Q705" s="24">
        <v>19.361899999999999</v>
      </c>
      <c r="R705" s="24">
        <v>38.082099999999997</v>
      </c>
      <c r="S705" s="24">
        <v>79.686000000000007</v>
      </c>
      <c r="T705" s="24">
        <v>152.34010000000001</v>
      </c>
      <c r="U705" s="24">
        <v>304.93990000000002</v>
      </c>
      <c r="V705" s="24">
        <v>623.96400000000006</v>
      </c>
    </row>
    <row r="706" spans="6:22" x14ac:dyDescent="0.2">
      <c r="F706" s="24">
        <v>9.4999999999999998E-3</v>
      </c>
      <c r="G706" s="24">
        <v>1.9400000000000001E-2</v>
      </c>
      <c r="H706" s="24">
        <v>3.8600000000000002E-2</v>
      </c>
      <c r="I706" s="24">
        <v>7.7700000000000005E-2</v>
      </c>
      <c r="J706" s="24">
        <v>0.1469</v>
      </c>
      <c r="K706" s="24">
        <v>0.35499999999999998</v>
      </c>
      <c r="L706" s="24">
        <v>0.6028</v>
      </c>
      <c r="M706" s="24">
        <v>1.2168000000000001</v>
      </c>
      <c r="N706" s="24">
        <v>2.4954000000000001</v>
      </c>
      <c r="O706" s="24">
        <v>4.8249000000000004</v>
      </c>
      <c r="P706" s="24">
        <v>9.5206</v>
      </c>
      <c r="Q706" s="24">
        <v>19.638000000000002</v>
      </c>
      <c r="R706" s="24">
        <v>38.084200000000003</v>
      </c>
      <c r="S706" s="24">
        <v>78.668400000000005</v>
      </c>
      <c r="T706" s="24">
        <v>152.73609999999999</v>
      </c>
      <c r="U706" s="24">
        <v>305.37400000000002</v>
      </c>
      <c r="V706" s="24">
        <v>621.51689999999996</v>
      </c>
    </row>
    <row r="707" spans="6:22" x14ac:dyDescent="0.2">
      <c r="F707" s="24">
        <v>9.4999999999999998E-3</v>
      </c>
      <c r="G707" s="24">
        <v>1.9599999999999999E-2</v>
      </c>
      <c r="H707" s="24">
        <v>3.8899999999999997E-2</v>
      </c>
      <c r="I707" s="24">
        <v>7.7399999999999997E-2</v>
      </c>
      <c r="J707" s="24">
        <v>0.17299999999999999</v>
      </c>
      <c r="K707" s="24">
        <v>0.31630000000000003</v>
      </c>
      <c r="L707" s="24">
        <v>0.62070000000000003</v>
      </c>
      <c r="M707" s="24">
        <v>1.2146999999999999</v>
      </c>
      <c r="N707" s="24">
        <v>2.5352999999999999</v>
      </c>
      <c r="O707" s="24">
        <v>4.8185000000000002</v>
      </c>
      <c r="P707" s="24">
        <v>9.6503999999999994</v>
      </c>
      <c r="Q707" s="24">
        <v>19.9267</v>
      </c>
      <c r="R707" s="24">
        <v>38.049500000000002</v>
      </c>
      <c r="S707" s="24">
        <v>79.972899999999996</v>
      </c>
      <c r="T707" s="24">
        <v>152.40780000000001</v>
      </c>
      <c r="U707" s="24">
        <v>305.11180000000002</v>
      </c>
      <c r="V707" s="24">
        <v>615.70270000000005</v>
      </c>
    </row>
    <row r="708" spans="6:22" x14ac:dyDescent="0.2">
      <c r="F708" s="24">
        <v>9.4999999999999998E-3</v>
      </c>
      <c r="G708" s="24">
        <v>1.9400000000000001E-2</v>
      </c>
      <c r="H708" s="24">
        <v>3.8899999999999997E-2</v>
      </c>
      <c r="I708" s="24">
        <v>7.7499999999999999E-2</v>
      </c>
      <c r="J708" s="24">
        <v>0.14499999999999999</v>
      </c>
      <c r="K708" s="24">
        <v>0.31530000000000002</v>
      </c>
      <c r="L708" s="24">
        <v>0.62739999999999996</v>
      </c>
      <c r="M708" s="24">
        <v>1.2152000000000001</v>
      </c>
      <c r="N708" s="24">
        <v>2.4943</v>
      </c>
      <c r="O708" s="24">
        <v>4.8224999999999998</v>
      </c>
      <c r="P708" s="24">
        <v>9.7026000000000003</v>
      </c>
      <c r="Q708" s="24">
        <v>19.9986</v>
      </c>
      <c r="R708" s="24">
        <v>38.119999999999997</v>
      </c>
      <c r="S708" s="24">
        <v>78.664000000000001</v>
      </c>
      <c r="T708" s="24">
        <v>152.89859999999999</v>
      </c>
      <c r="U708" s="24">
        <v>305.2715</v>
      </c>
      <c r="V708" s="24">
        <v>864.54470000000003</v>
      </c>
    </row>
    <row r="709" spans="6:22" x14ac:dyDescent="0.2">
      <c r="F709" s="24">
        <v>9.4999999999999998E-3</v>
      </c>
      <c r="G709" s="24">
        <v>1.95E-2</v>
      </c>
      <c r="H709" s="24">
        <v>3.8699999999999998E-2</v>
      </c>
      <c r="I709" s="24">
        <v>7.7600000000000002E-2</v>
      </c>
      <c r="J709" s="24">
        <v>0.14530000000000001</v>
      </c>
      <c r="K709" s="24">
        <v>0.32800000000000001</v>
      </c>
      <c r="L709" s="24">
        <v>0.60419999999999996</v>
      </c>
      <c r="M709" s="24">
        <v>1.2258</v>
      </c>
      <c r="N709" s="24">
        <v>2.4407000000000001</v>
      </c>
      <c r="O709" s="24">
        <v>4.8320999999999996</v>
      </c>
      <c r="P709" s="24">
        <v>9.5172000000000008</v>
      </c>
      <c r="Q709" s="24">
        <v>19.9711</v>
      </c>
      <c r="R709" s="24">
        <v>38.040799999999997</v>
      </c>
      <c r="S709" s="24">
        <v>79.670699999999997</v>
      </c>
      <c r="T709" s="24">
        <v>152.61670000000001</v>
      </c>
      <c r="U709" s="24">
        <v>305.15280000000001</v>
      </c>
      <c r="V709" s="24">
        <v>754.92200000000003</v>
      </c>
    </row>
    <row r="710" spans="6:22" x14ac:dyDescent="0.2">
      <c r="F710" s="24">
        <v>9.4999999999999998E-3</v>
      </c>
      <c r="G710" s="24">
        <v>1.9400000000000001E-2</v>
      </c>
      <c r="H710" s="24">
        <v>3.8600000000000002E-2</v>
      </c>
      <c r="I710" s="24">
        <v>7.7700000000000005E-2</v>
      </c>
      <c r="J710" s="24">
        <v>0.14499999999999999</v>
      </c>
      <c r="K710" s="24">
        <v>0.313</v>
      </c>
      <c r="L710" s="24">
        <v>0.60240000000000005</v>
      </c>
      <c r="M710" s="24">
        <v>1.2264999999999999</v>
      </c>
      <c r="N710" s="24">
        <v>2.4958999999999998</v>
      </c>
      <c r="O710" s="24">
        <v>4.8529</v>
      </c>
      <c r="P710" s="24">
        <v>9.5533000000000001</v>
      </c>
      <c r="Q710" s="24">
        <v>20.008700000000001</v>
      </c>
      <c r="R710" s="24">
        <v>38.282200000000003</v>
      </c>
      <c r="S710" s="24">
        <v>79.258799999999994</v>
      </c>
      <c r="T710" s="24">
        <v>152.75970000000001</v>
      </c>
      <c r="U710" s="24">
        <v>305.00369999999998</v>
      </c>
      <c r="V710" s="24">
        <v>686.04349999999999</v>
      </c>
    </row>
    <row r="711" spans="6:22" x14ac:dyDescent="0.2">
      <c r="F711" s="24">
        <v>9.4999999999999998E-3</v>
      </c>
      <c r="G711" s="24">
        <v>1.95E-2</v>
      </c>
      <c r="H711" s="24">
        <v>3.8600000000000002E-2</v>
      </c>
      <c r="I711" s="24">
        <v>7.7299999999999994E-2</v>
      </c>
      <c r="J711" s="24">
        <v>0.14499999999999999</v>
      </c>
      <c r="K711" s="24">
        <v>0.31409999999999999</v>
      </c>
      <c r="L711" s="24">
        <v>0.60460000000000003</v>
      </c>
      <c r="M711" s="24">
        <v>1.214</v>
      </c>
      <c r="N711" s="24">
        <v>2.4815</v>
      </c>
      <c r="O711" s="24">
        <v>4.9531000000000001</v>
      </c>
      <c r="P711" s="24">
        <v>9.6486000000000001</v>
      </c>
      <c r="Q711" s="24">
        <v>20.010400000000001</v>
      </c>
      <c r="R711" s="24">
        <v>38.084299999999999</v>
      </c>
      <c r="S711" s="24">
        <v>78.562700000000007</v>
      </c>
      <c r="T711" s="24">
        <v>152.30090000000001</v>
      </c>
      <c r="U711" s="24">
        <v>305.14550000000003</v>
      </c>
      <c r="V711" s="24">
        <v>662.23969999999997</v>
      </c>
    </row>
    <row r="712" spans="6:22" x14ac:dyDescent="0.2">
      <c r="F712" s="24">
        <v>9.5999999999999992E-3</v>
      </c>
      <c r="G712" s="24">
        <v>1.95E-2</v>
      </c>
      <c r="H712" s="24">
        <v>3.8699999999999998E-2</v>
      </c>
      <c r="I712" s="24">
        <v>7.7399999999999997E-2</v>
      </c>
      <c r="J712" s="24">
        <v>0.1447</v>
      </c>
      <c r="K712" s="24">
        <v>0.59519999999999995</v>
      </c>
      <c r="L712" s="24">
        <v>0.60229999999999995</v>
      </c>
      <c r="M712" s="24">
        <v>1.216</v>
      </c>
      <c r="N712" s="24">
        <v>2.4777</v>
      </c>
      <c r="O712" s="24">
        <v>4.8623000000000003</v>
      </c>
      <c r="P712" s="24">
        <v>9.5289000000000001</v>
      </c>
      <c r="Q712" s="24">
        <v>19.983799999999999</v>
      </c>
      <c r="R712" s="24">
        <v>38.123199999999997</v>
      </c>
      <c r="S712" s="24">
        <v>78.746200000000002</v>
      </c>
      <c r="T712" s="24">
        <v>152.68450000000001</v>
      </c>
      <c r="U712" s="24">
        <v>304.87200000000001</v>
      </c>
      <c r="V712" s="24">
        <v>623.92989999999998</v>
      </c>
    </row>
    <row r="713" spans="6:22" x14ac:dyDescent="0.2">
      <c r="F713" s="24">
        <v>9.4999999999999998E-3</v>
      </c>
      <c r="G713" s="24">
        <v>1.9400000000000001E-2</v>
      </c>
      <c r="H713" s="24">
        <v>3.8699999999999998E-2</v>
      </c>
      <c r="I713" s="24">
        <v>7.7399999999999997E-2</v>
      </c>
      <c r="J713" s="24">
        <v>0.1449</v>
      </c>
      <c r="K713" s="24">
        <v>0.31390000000000001</v>
      </c>
      <c r="L713" s="24">
        <v>0.6028</v>
      </c>
      <c r="M713" s="24">
        <v>1.2137</v>
      </c>
      <c r="N713" s="24">
        <v>2.4954999999999998</v>
      </c>
      <c r="O713" s="24">
        <v>4.9010999999999996</v>
      </c>
      <c r="P713" s="24">
        <v>9.5726999999999993</v>
      </c>
      <c r="Q713" s="24">
        <v>20.026499999999999</v>
      </c>
      <c r="R713" s="24">
        <v>38.135100000000001</v>
      </c>
      <c r="S713" s="24">
        <v>77.648099999999999</v>
      </c>
      <c r="T713" s="24">
        <v>152.48840000000001</v>
      </c>
      <c r="U713" s="24">
        <v>305.19740000000002</v>
      </c>
      <c r="V713" s="24">
        <v>677.13480000000004</v>
      </c>
    </row>
    <row r="714" spans="6:22" x14ac:dyDescent="0.2">
      <c r="F714" s="24">
        <v>9.4999999999999998E-3</v>
      </c>
      <c r="G714" s="24">
        <v>1.95E-2</v>
      </c>
      <c r="H714" s="24">
        <v>3.8699999999999998E-2</v>
      </c>
      <c r="I714" s="24">
        <v>7.7600000000000002E-2</v>
      </c>
      <c r="J714" s="24">
        <v>0.1452</v>
      </c>
      <c r="K714" s="24">
        <v>0.39489999999999997</v>
      </c>
      <c r="L714" s="24">
        <v>0.60289999999999999</v>
      </c>
      <c r="M714" s="24">
        <v>1.2157</v>
      </c>
      <c r="N714" s="24">
        <v>2.4969999999999999</v>
      </c>
      <c r="O714" s="24">
        <v>4.8156999999999996</v>
      </c>
      <c r="P714" s="24">
        <v>9.5231999999999992</v>
      </c>
      <c r="Q714" s="24">
        <v>20.002600000000001</v>
      </c>
      <c r="R714" s="24">
        <v>38.075600000000001</v>
      </c>
      <c r="S714" s="24">
        <v>79.861000000000004</v>
      </c>
      <c r="T714" s="24">
        <v>153.02260000000001</v>
      </c>
      <c r="U714" s="24">
        <v>305.21449999999999</v>
      </c>
      <c r="V714" s="24">
        <v>681.95280000000002</v>
      </c>
    </row>
    <row r="715" spans="6:22" x14ac:dyDescent="0.2">
      <c r="F715" s="24">
        <v>9.4000000000000004E-3</v>
      </c>
      <c r="G715" s="24">
        <v>1.9400000000000001E-2</v>
      </c>
      <c r="H715" s="24">
        <v>3.8600000000000002E-2</v>
      </c>
      <c r="I715" s="24">
        <v>7.7499999999999999E-2</v>
      </c>
      <c r="J715" s="24">
        <v>0.1449</v>
      </c>
      <c r="K715" s="24">
        <v>0.43219999999999997</v>
      </c>
      <c r="L715" s="24">
        <v>0.61619999999999997</v>
      </c>
      <c r="M715" s="24">
        <v>1.2266999999999999</v>
      </c>
      <c r="N715" s="24">
        <v>2.4973999999999998</v>
      </c>
      <c r="O715" s="24">
        <v>4.8819999999999997</v>
      </c>
      <c r="P715" s="24">
        <v>9.6754999999999995</v>
      </c>
      <c r="Q715" s="24">
        <v>20.090800000000002</v>
      </c>
      <c r="R715" s="24">
        <v>38.125399999999999</v>
      </c>
      <c r="S715" s="24">
        <v>86.923599999999993</v>
      </c>
      <c r="T715" s="24">
        <v>152.84719999999999</v>
      </c>
      <c r="U715" s="24">
        <v>307.6044</v>
      </c>
      <c r="V715" s="24">
        <v>621.98</v>
      </c>
    </row>
    <row r="716" spans="6:22" x14ac:dyDescent="0.2">
      <c r="F716" s="24">
        <v>0.01</v>
      </c>
      <c r="G716" s="24">
        <v>1.9400000000000001E-2</v>
      </c>
      <c r="H716" s="24">
        <v>3.8699999999999998E-2</v>
      </c>
      <c r="I716" s="24">
        <v>7.7399999999999997E-2</v>
      </c>
      <c r="J716" s="24">
        <v>0.14499999999999999</v>
      </c>
      <c r="K716" s="24">
        <v>0.31369999999999998</v>
      </c>
      <c r="L716" s="24">
        <v>0.60429999999999995</v>
      </c>
      <c r="M716" s="24">
        <v>1.2322</v>
      </c>
      <c r="N716" s="24">
        <v>2.4980000000000002</v>
      </c>
      <c r="O716" s="24">
        <v>4.8865999999999996</v>
      </c>
      <c r="P716" s="24">
        <v>9.5254999999999992</v>
      </c>
      <c r="Q716" s="24">
        <v>20.039400000000001</v>
      </c>
      <c r="R716" s="24">
        <v>38.035400000000003</v>
      </c>
      <c r="S716" s="24">
        <v>82.384699999999995</v>
      </c>
      <c r="T716" s="24">
        <v>152.62090000000001</v>
      </c>
      <c r="U716" s="24">
        <v>315.39190000000002</v>
      </c>
      <c r="V716" s="24">
        <v>635.21799999999996</v>
      </c>
    </row>
    <row r="717" spans="6:22" x14ac:dyDescent="0.2">
      <c r="F717" s="24">
        <v>9.5999999999999992E-3</v>
      </c>
      <c r="G717" s="24">
        <v>1.9599999999999999E-2</v>
      </c>
      <c r="H717" s="24">
        <v>3.8699999999999998E-2</v>
      </c>
      <c r="I717" s="24">
        <v>7.7700000000000005E-2</v>
      </c>
      <c r="J717" s="24">
        <v>0.14480000000000001</v>
      </c>
      <c r="K717" s="24">
        <v>0.31269999999999998</v>
      </c>
      <c r="L717" s="24">
        <v>0.60270000000000001</v>
      </c>
      <c r="M717" s="24">
        <v>1.2153</v>
      </c>
      <c r="N717" s="24">
        <v>2.5137</v>
      </c>
      <c r="O717" s="24">
        <v>4.9404000000000003</v>
      </c>
      <c r="P717" s="24">
        <v>9.5204000000000004</v>
      </c>
      <c r="Q717" s="24">
        <v>20.074400000000001</v>
      </c>
      <c r="R717" s="24">
        <v>38.090600000000002</v>
      </c>
      <c r="S717" s="24">
        <v>79.115700000000004</v>
      </c>
      <c r="T717" s="24">
        <v>155.61410000000001</v>
      </c>
      <c r="U717" s="24">
        <v>304.82639999999998</v>
      </c>
      <c r="V717" s="24">
        <v>655.38630000000001</v>
      </c>
    </row>
    <row r="718" spans="6:22" x14ac:dyDescent="0.2">
      <c r="F718" s="24">
        <v>9.4000000000000004E-3</v>
      </c>
      <c r="G718" s="24">
        <v>1.9599999999999999E-2</v>
      </c>
      <c r="H718" s="24">
        <v>3.8699999999999998E-2</v>
      </c>
      <c r="I718" s="24">
        <v>7.7299999999999994E-2</v>
      </c>
      <c r="J718" s="24">
        <v>0.1449</v>
      </c>
      <c r="K718" s="24">
        <v>0.31119999999999998</v>
      </c>
      <c r="L718" s="24">
        <v>0.60250000000000004</v>
      </c>
      <c r="M718" s="24">
        <v>1.2161999999999999</v>
      </c>
      <c r="N718" s="24">
        <v>2.4971000000000001</v>
      </c>
      <c r="O718" s="24">
        <v>4.8577000000000004</v>
      </c>
      <c r="P718" s="24">
        <v>9.5927000000000007</v>
      </c>
      <c r="Q718" s="24">
        <v>20.0047</v>
      </c>
      <c r="R718" s="24">
        <v>38.072400000000002</v>
      </c>
      <c r="S718" s="24">
        <v>78.823700000000002</v>
      </c>
      <c r="T718" s="24">
        <v>159.86859999999999</v>
      </c>
      <c r="U718" s="24">
        <v>304.94200000000001</v>
      </c>
      <c r="V718" s="24">
        <v>633.54989999999998</v>
      </c>
    </row>
    <row r="719" spans="6:22" x14ac:dyDescent="0.2">
      <c r="F719" s="24">
        <v>9.4000000000000004E-3</v>
      </c>
      <c r="G719" s="24">
        <v>1.95E-2</v>
      </c>
      <c r="H719" s="24">
        <v>3.8600000000000002E-2</v>
      </c>
      <c r="I719" s="24">
        <v>7.7600000000000002E-2</v>
      </c>
      <c r="J719" s="24">
        <v>0.14510000000000001</v>
      </c>
      <c r="K719" s="24">
        <v>0.95589999999999997</v>
      </c>
      <c r="L719" s="24">
        <v>0.62019999999999997</v>
      </c>
      <c r="M719" s="24">
        <v>1.2178</v>
      </c>
      <c r="N719" s="24">
        <v>2.5023</v>
      </c>
      <c r="O719" s="24">
        <v>4.8338000000000001</v>
      </c>
      <c r="P719" s="24">
        <v>9.6546000000000003</v>
      </c>
      <c r="Q719" s="24">
        <v>20.053000000000001</v>
      </c>
      <c r="R719" s="24">
        <v>38.018999999999998</v>
      </c>
      <c r="S719" s="24">
        <v>77.547200000000004</v>
      </c>
      <c r="T719" s="24">
        <v>152.47790000000001</v>
      </c>
      <c r="U719" s="24">
        <v>305.149</v>
      </c>
      <c r="V719" s="24">
        <v>620.00120000000004</v>
      </c>
    </row>
    <row r="720" spans="6:22" x14ac:dyDescent="0.2">
      <c r="F720" s="24">
        <v>9.4999999999999998E-3</v>
      </c>
      <c r="G720" s="24">
        <v>1.9699999999999999E-2</v>
      </c>
      <c r="H720" s="24">
        <v>3.8600000000000002E-2</v>
      </c>
      <c r="I720" s="24">
        <v>7.7799999999999994E-2</v>
      </c>
      <c r="J720" s="24">
        <v>0.14499999999999999</v>
      </c>
      <c r="K720" s="24">
        <v>0.3241</v>
      </c>
      <c r="L720" s="24">
        <v>0.60450000000000004</v>
      </c>
      <c r="M720" s="24">
        <v>1.2168000000000001</v>
      </c>
      <c r="N720" s="24">
        <v>2.4971999999999999</v>
      </c>
      <c r="O720" s="24">
        <v>4.9170999999999996</v>
      </c>
      <c r="P720" s="24">
        <v>9.6015999999999995</v>
      </c>
      <c r="Q720" s="24">
        <v>20.0886</v>
      </c>
      <c r="R720" s="24">
        <v>38.1462</v>
      </c>
      <c r="S720" s="24">
        <v>77.004099999999994</v>
      </c>
      <c r="T720" s="24">
        <v>152.60120000000001</v>
      </c>
      <c r="U720" s="24">
        <v>305.04989999999998</v>
      </c>
      <c r="V720" s="24">
        <v>617.0154</v>
      </c>
    </row>
    <row r="721" spans="6:22" x14ac:dyDescent="0.2">
      <c r="F721" s="24">
        <v>9.4999999999999998E-3</v>
      </c>
      <c r="G721" s="24">
        <v>1.9400000000000001E-2</v>
      </c>
      <c r="H721" s="24">
        <v>3.85E-2</v>
      </c>
      <c r="I721" s="24">
        <v>7.7399999999999997E-2</v>
      </c>
      <c r="J721" s="24">
        <v>0.1447</v>
      </c>
      <c r="K721" s="24">
        <v>0.31859999999999999</v>
      </c>
      <c r="L721" s="24">
        <v>0.60270000000000001</v>
      </c>
      <c r="M721" s="24">
        <v>1.2172000000000001</v>
      </c>
      <c r="N721" s="24">
        <v>2.4996999999999998</v>
      </c>
      <c r="O721" s="24">
        <v>4.8819999999999997</v>
      </c>
      <c r="P721" s="24">
        <v>9.6000999999999994</v>
      </c>
      <c r="Q721" s="24">
        <v>20.045400000000001</v>
      </c>
      <c r="R721" s="24">
        <v>38.086399999999998</v>
      </c>
      <c r="S721" s="24">
        <v>78.680400000000006</v>
      </c>
      <c r="T721" s="24">
        <v>152.92060000000001</v>
      </c>
      <c r="U721" s="24">
        <v>306.9049</v>
      </c>
      <c r="V721" s="24">
        <v>647.35469999999998</v>
      </c>
    </row>
    <row r="722" spans="6:22" x14ac:dyDescent="0.2">
      <c r="F722" s="24">
        <v>9.5999999999999992E-3</v>
      </c>
      <c r="G722" s="24">
        <v>1.9599999999999999E-2</v>
      </c>
      <c r="H722" s="24">
        <v>3.85E-2</v>
      </c>
      <c r="I722" s="24">
        <v>7.7499999999999999E-2</v>
      </c>
      <c r="J722" s="24">
        <v>0.1447</v>
      </c>
      <c r="K722" s="24">
        <v>0.31209999999999999</v>
      </c>
      <c r="L722" s="24">
        <v>0.60309999999999997</v>
      </c>
      <c r="M722" s="24">
        <v>1.2182999999999999</v>
      </c>
      <c r="N722" s="24">
        <v>2.496</v>
      </c>
      <c r="O722" s="24">
        <v>4.8432000000000004</v>
      </c>
      <c r="P722" s="24">
        <v>9.5446000000000009</v>
      </c>
      <c r="Q722" s="24">
        <v>20.057300000000001</v>
      </c>
      <c r="R722" s="24">
        <v>38.056600000000003</v>
      </c>
      <c r="S722" s="24">
        <v>79.784000000000006</v>
      </c>
      <c r="T722" s="24">
        <v>152.38319999999999</v>
      </c>
      <c r="U722" s="24">
        <v>304.7928</v>
      </c>
      <c r="V722" s="24">
        <v>621.7527</v>
      </c>
    </row>
    <row r="723" spans="6:22" x14ac:dyDescent="0.2">
      <c r="F723" s="24">
        <v>9.4000000000000004E-3</v>
      </c>
      <c r="G723" s="24">
        <v>1.95E-2</v>
      </c>
      <c r="H723" s="24">
        <v>3.8699999999999998E-2</v>
      </c>
      <c r="I723" s="24">
        <v>7.7399999999999997E-2</v>
      </c>
      <c r="J723" s="24">
        <v>0.1449</v>
      </c>
      <c r="K723" s="24">
        <v>0.31209999999999999</v>
      </c>
      <c r="L723" s="24">
        <v>0.60270000000000001</v>
      </c>
      <c r="M723" s="24">
        <v>1.202</v>
      </c>
      <c r="N723" s="24">
        <v>2.4956999999999998</v>
      </c>
      <c r="O723" s="24">
        <v>4.8391999999999999</v>
      </c>
      <c r="P723" s="24">
        <v>9.7161000000000008</v>
      </c>
      <c r="Q723" s="24">
        <v>19.993200000000002</v>
      </c>
      <c r="R723" s="24">
        <v>38.092500000000001</v>
      </c>
      <c r="S723" s="24">
        <v>79.192499999999995</v>
      </c>
      <c r="T723" s="24">
        <v>152.8083</v>
      </c>
      <c r="U723" s="24">
        <v>305.87729999999999</v>
      </c>
      <c r="V723" s="24">
        <v>621.4742</v>
      </c>
    </row>
    <row r="724" spans="6:22" x14ac:dyDescent="0.2">
      <c r="F724" s="24">
        <v>9.4999999999999998E-3</v>
      </c>
      <c r="G724" s="24">
        <v>1.95E-2</v>
      </c>
      <c r="H724" s="24">
        <v>3.8600000000000002E-2</v>
      </c>
      <c r="I724" s="24">
        <v>7.7299999999999994E-2</v>
      </c>
      <c r="J724" s="24">
        <v>0.14510000000000001</v>
      </c>
      <c r="K724" s="24">
        <v>0.35949999999999999</v>
      </c>
      <c r="L724" s="24">
        <v>0.60250000000000004</v>
      </c>
      <c r="M724" s="24">
        <v>1.21</v>
      </c>
      <c r="N724" s="24">
        <v>2.4986999999999999</v>
      </c>
      <c r="O724" s="24">
        <v>4.9509999999999996</v>
      </c>
      <c r="P724" s="24">
        <v>9.6371000000000002</v>
      </c>
      <c r="Q724" s="24">
        <v>20.061399999999999</v>
      </c>
      <c r="R724" s="24">
        <v>38.049700000000001</v>
      </c>
      <c r="S724" s="24">
        <v>80.674599999999998</v>
      </c>
      <c r="T724" s="24">
        <v>153.23660000000001</v>
      </c>
      <c r="U724" s="24">
        <v>305.09649999999999</v>
      </c>
      <c r="V724" s="24">
        <v>637.14520000000005</v>
      </c>
    </row>
    <row r="725" spans="6:22" x14ac:dyDescent="0.2">
      <c r="F725" s="24">
        <v>9.4000000000000004E-3</v>
      </c>
      <c r="G725" s="24">
        <v>1.95E-2</v>
      </c>
      <c r="H725" s="24">
        <v>3.8699999999999998E-2</v>
      </c>
      <c r="I725" s="24">
        <v>7.7700000000000005E-2</v>
      </c>
      <c r="J725" s="24">
        <v>0.1449</v>
      </c>
      <c r="K725" s="24">
        <v>0.34279999999999999</v>
      </c>
      <c r="L725" s="24">
        <v>0.60299999999999998</v>
      </c>
      <c r="M725" s="24">
        <v>1.1989000000000001</v>
      </c>
      <c r="N725" s="24">
        <v>2.508</v>
      </c>
      <c r="O725" s="24">
        <v>4.8912000000000004</v>
      </c>
      <c r="P725" s="24">
        <v>9.5495999999999999</v>
      </c>
      <c r="Q725" s="24">
        <v>20.976400000000002</v>
      </c>
      <c r="R725" s="24">
        <v>38.0122</v>
      </c>
      <c r="S725" s="24">
        <v>80.354799999999997</v>
      </c>
      <c r="T725" s="24">
        <v>152.26669999999999</v>
      </c>
      <c r="U725" s="24">
        <v>304.90679999999998</v>
      </c>
      <c r="V725" s="24">
        <v>616.09069999999997</v>
      </c>
    </row>
    <row r="726" spans="6:22" x14ac:dyDescent="0.2">
      <c r="F726" s="24">
        <v>9.4999999999999998E-3</v>
      </c>
      <c r="G726" s="24">
        <v>1.9599999999999999E-2</v>
      </c>
      <c r="H726" s="24">
        <v>3.8800000000000001E-2</v>
      </c>
      <c r="I726" s="24">
        <v>7.7700000000000005E-2</v>
      </c>
      <c r="J726" s="24">
        <v>0.1449</v>
      </c>
      <c r="K726" s="24">
        <v>0.31259999999999999</v>
      </c>
      <c r="L726" s="24">
        <v>0.60699999999999998</v>
      </c>
      <c r="M726" s="24">
        <v>1.1997</v>
      </c>
      <c r="N726" s="24">
        <v>2.4969999999999999</v>
      </c>
      <c r="O726" s="24">
        <v>4.8311999999999999</v>
      </c>
      <c r="P726" s="24">
        <v>9.5437999999999992</v>
      </c>
      <c r="Q726" s="24">
        <v>20.006900000000002</v>
      </c>
      <c r="R726" s="24">
        <v>38.099800000000002</v>
      </c>
      <c r="S726" s="24">
        <v>78.379300000000001</v>
      </c>
      <c r="T726" s="24">
        <v>152.77959999999999</v>
      </c>
      <c r="U726" s="24">
        <v>305.29860000000002</v>
      </c>
      <c r="V726" s="24">
        <v>624.27689999999996</v>
      </c>
    </row>
    <row r="727" spans="6:22" x14ac:dyDescent="0.2">
      <c r="F727" s="24">
        <v>9.4999999999999998E-3</v>
      </c>
      <c r="G727" s="24">
        <v>1.95E-2</v>
      </c>
      <c r="H727" s="24">
        <v>3.8699999999999998E-2</v>
      </c>
      <c r="I727" s="24">
        <v>7.7499999999999999E-2</v>
      </c>
      <c r="J727" s="24">
        <v>0.14530000000000001</v>
      </c>
      <c r="K727" s="24">
        <v>0.31130000000000002</v>
      </c>
      <c r="L727" s="24">
        <v>0.60570000000000002</v>
      </c>
      <c r="M727" s="24">
        <v>1.2</v>
      </c>
      <c r="N727" s="24">
        <v>2.4984000000000002</v>
      </c>
      <c r="O727" s="24">
        <v>4.8367000000000004</v>
      </c>
      <c r="P727" s="24">
        <v>9.5216999999999992</v>
      </c>
      <c r="Q727" s="24">
        <v>19.985199999999999</v>
      </c>
      <c r="R727" s="24">
        <v>38.060499999999998</v>
      </c>
      <c r="S727" s="24">
        <v>77.610200000000006</v>
      </c>
      <c r="T727" s="24">
        <v>152.68799999999999</v>
      </c>
      <c r="U727" s="24">
        <v>305.04379999999998</v>
      </c>
      <c r="V727" s="24">
        <v>614.452</v>
      </c>
    </row>
    <row r="728" spans="6:22" x14ac:dyDescent="0.2">
      <c r="F728" s="24">
        <v>9.4999999999999998E-3</v>
      </c>
      <c r="G728" s="24">
        <v>1.95E-2</v>
      </c>
      <c r="H728" s="24">
        <v>3.8600000000000002E-2</v>
      </c>
      <c r="I728" s="24">
        <v>7.7299999999999994E-2</v>
      </c>
      <c r="J728" s="24">
        <v>0.14449999999999999</v>
      </c>
      <c r="K728" s="24">
        <v>0.31219999999999998</v>
      </c>
      <c r="L728" s="24">
        <v>0.60370000000000001</v>
      </c>
      <c r="M728" s="24">
        <v>1.2018</v>
      </c>
      <c r="N728" s="24">
        <v>2.4965000000000002</v>
      </c>
      <c r="O728" s="24">
        <v>4.8468</v>
      </c>
      <c r="P728" s="24">
        <v>9.5937000000000001</v>
      </c>
      <c r="Q728" s="24">
        <v>20.005500000000001</v>
      </c>
      <c r="R728" s="24">
        <v>38.022100000000002</v>
      </c>
      <c r="S728" s="24">
        <v>77.2804</v>
      </c>
      <c r="T728" s="24">
        <v>157.4922</v>
      </c>
      <c r="U728" s="24">
        <v>304.67160000000001</v>
      </c>
      <c r="V728" s="24">
        <v>609.54399999999998</v>
      </c>
    </row>
    <row r="729" spans="6:22" x14ac:dyDescent="0.2">
      <c r="F729" s="24">
        <v>9.4999999999999998E-3</v>
      </c>
      <c r="G729" s="24">
        <v>1.95E-2</v>
      </c>
      <c r="H729" s="24">
        <v>3.8600000000000002E-2</v>
      </c>
      <c r="I729" s="24">
        <v>7.7499999999999999E-2</v>
      </c>
      <c r="J729" s="24">
        <v>0.14499999999999999</v>
      </c>
      <c r="K729" s="24">
        <v>0.31369999999999998</v>
      </c>
      <c r="L729" s="24">
        <v>0.60219999999999996</v>
      </c>
      <c r="M729" s="24">
        <v>1.2130000000000001</v>
      </c>
      <c r="N729" s="24">
        <v>2.4971000000000001</v>
      </c>
      <c r="O729" s="24">
        <v>4.8213999999999997</v>
      </c>
      <c r="P729" s="24">
        <v>9.6371000000000002</v>
      </c>
      <c r="Q729" s="24">
        <v>20.0488</v>
      </c>
      <c r="R729" s="24">
        <v>38.103000000000002</v>
      </c>
      <c r="S729" s="24">
        <v>79.398200000000003</v>
      </c>
      <c r="T729" s="24">
        <v>163.77950000000001</v>
      </c>
      <c r="U729" s="24">
        <v>305.2353</v>
      </c>
      <c r="V729" s="24">
        <v>615.79719999999998</v>
      </c>
    </row>
    <row r="730" spans="6:22" x14ac:dyDescent="0.2">
      <c r="F730" s="24">
        <v>9.4000000000000004E-3</v>
      </c>
      <c r="G730" s="24">
        <v>1.95E-2</v>
      </c>
      <c r="H730" s="24">
        <v>3.8699999999999998E-2</v>
      </c>
      <c r="I730" s="24">
        <v>7.7399999999999997E-2</v>
      </c>
      <c r="J730" s="24">
        <v>0.1444</v>
      </c>
      <c r="K730" s="24">
        <v>0.31590000000000001</v>
      </c>
      <c r="L730" s="24">
        <v>0.60270000000000001</v>
      </c>
      <c r="M730" s="24">
        <v>1.2156</v>
      </c>
      <c r="N730" s="24">
        <v>2.4990999999999999</v>
      </c>
      <c r="O730" s="24">
        <v>4.8550000000000004</v>
      </c>
      <c r="P730" s="24">
        <v>9.5921000000000003</v>
      </c>
      <c r="Q730" s="24">
        <v>19.9877</v>
      </c>
      <c r="R730" s="24">
        <v>38.121699999999997</v>
      </c>
      <c r="S730" s="24">
        <v>79.803799999999995</v>
      </c>
      <c r="T730" s="24">
        <v>153.10040000000001</v>
      </c>
      <c r="U730" s="24">
        <v>305.11149999999998</v>
      </c>
      <c r="V730" s="24">
        <v>628.74419999999998</v>
      </c>
    </row>
    <row r="731" spans="6:22" x14ac:dyDescent="0.2">
      <c r="F731" s="24">
        <v>9.4000000000000004E-3</v>
      </c>
      <c r="G731" s="24">
        <v>1.9599999999999999E-2</v>
      </c>
      <c r="H731" s="24">
        <v>3.85E-2</v>
      </c>
      <c r="I731" s="24">
        <v>7.7499999999999999E-2</v>
      </c>
      <c r="J731" s="24">
        <v>0.1447</v>
      </c>
      <c r="K731" s="24">
        <v>0.31259999999999999</v>
      </c>
      <c r="L731" s="24">
        <v>0.60350000000000004</v>
      </c>
      <c r="M731" s="24">
        <v>1.2158</v>
      </c>
      <c r="N731" s="24">
        <v>2.4994999999999998</v>
      </c>
      <c r="O731" s="24">
        <v>4.8579999999999997</v>
      </c>
      <c r="P731" s="24">
        <v>9.5890000000000004</v>
      </c>
      <c r="Q731" s="24">
        <v>20.042000000000002</v>
      </c>
      <c r="R731" s="24">
        <v>38.015000000000001</v>
      </c>
      <c r="S731" s="24">
        <v>81.077799999999996</v>
      </c>
      <c r="T731" s="24">
        <v>153.78309999999999</v>
      </c>
      <c r="U731" s="24">
        <v>305.02120000000002</v>
      </c>
      <c r="V731" s="24">
        <v>686.87950000000001</v>
      </c>
    </row>
    <row r="732" spans="6:22" x14ac:dyDescent="0.2">
      <c r="F732" s="24">
        <v>9.4999999999999998E-3</v>
      </c>
      <c r="G732" s="24">
        <v>2.0500000000000001E-2</v>
      </c>
      <c r="H732" s="24">
        <v>3.85E-2</v>
      </c>
      <c r="I732" s="24">
        <v>7.7399999999999997E-2</v>
      </c>
      <c r="J732" s="24">
        <v>0.1447</v>
      </c>
      <c r="K732" s="24">
        <v>0.313</v>
      </c>
      <c r="L732" s="24">
        <v>0.60270000000000001</v>
      </c>
      <c r="M732" s="24">
        <v>1.2279</v>
      </c>
      <c r="N732" s="24">
        <v>2.4969000000000001</v>
      </c>
      <c r="O732" s="24">
        <v>4.8185000000000002</v>
      </c>
      <c r="P732" s="24">
        <v>9.5656999999999996</v>
      </c>
      <c r="Q732" s="24">
        <v>20.032900000000001</v>
      </c>
      <c r="R732" s="24">
        <v>38.206400000000002</v>
      </c>
      <c r="S732" s="24">
        <v>80.761200000000002</v>
      </c>
      <c r="T732" s="24">
        <v>159.4522</v>
      </c>
      <c r="U732" s="24">
        <v>305.07900000000001</v>
      </c>
      <c r="V732" s="24">
        <v>725.91240000000005</v>
      </c>
    </row>
    <row r="733" spans="6:22" x14ac:dyDescent="0.2">
      <c r="F733" s="24">
        <v>9.4999999999999998E-3</v>
      </c>
      <c r="G733" s="24">
        <v>2.0400000000000001E-2</v>
      </c>
      <c r="H733" s="24">
        <v>3.8800000000000001E-2</v>
      </c>
      <c r="I733" s="24">
        <v>7.7399999999999997E-2</v>
      </c>
      <c r="J733" s="24">
        <v>0.14480000000000001</v>
      </c>
      <c r="K733" s="24">
        <v>0.32119999999999999</v>
      </c>
      <c r="L733" s="24">
        <v>0.61060000000000003</v>
      </c>
      <c r="M733" s="24">
        <v>1.2173</v>
      </c>
      <c r="N733" s="24">
        <v>2.5059999999999998</v>
      </c>
      <c r="O733" s="24">
        <v>4.8432000000000004</v>
      </c>
      <c r="P733" s="24">
        <v>9.5947999999999993</v>
      </c>
      <c r="Q733" s="24">
        <v>20.042200000000001</v>
      </c>
      <c r="R733" s="24">
        <v>38.046500000000002</v>
      </c>
      <c r="S733" s="24">
        <v>82.920699999999997</v>
      </c>
      <c r="T733" s="24">
        <v>152.71770000000001</v>
      </c>
      <c r="U733" s="24">
        <v>305.38740000000001</v>
      </c>
      <c r="V733" s="24">
        <v>657.5711</v>
      </c>
    </row>
    <row r="734" spans="6:22" x14ac:dyDescent="0.2">
      <c r="F734" s="24">
        <v>9.4000000000000004E-3</v>
      </c>
      <c r="G734" s="24">
        <v>2.0500000000000001E-2</v>
      </c>
      <c r="H734" s="24">
        <v>4.2200000000000001E-2</v>
      </c>
      <c r="I734" s="24">
        <v>7.7299999999999994E-2</v>
      </c>
      <c r="J734" s="24">
        <v>0.1449</v>
      </c>
      <c r="K734" s="24">
        <v>0.36809999999999998</v>
      </c>
      <c r="L734" s="24">
        <v>0.61209999999999998</v>
      </c>
      <c r="M734" s="24">
        <v>1.2164999999999999</v>
      </c>
      <c r="N734" s="24">
        <v>2.4950000000000001</v>
      </c>
      <c r="O734" s="24">
        <v>4.8865999999999996</v>
      </c>
      <c r="P734" s="24">
        <v>9.5807000000000002</v>
      </c>
      <c r="Q734" s="24">
        <v>20.013999999999999</v>
      </c>
      <c r="R734" s="24">
        <v>38.085900000000002</v>
      </c>
      <c r="S734" s="24">
        <v>81.402799999999999</v>
      </c>
      <c r="T734" s="24">
        <v>152.6748</v>
      </c>
      <c r="U734" s="24">
        <v>305.24079999999998</v>
      </c>
      <c r="V734" s="24">
        <v>659.96730000000002</v>
      </c>
    </row>
    <row r="735" spans="6:22" x14ac:dyDescent="0.2">
      <c r="F735" s="24">
        <v>9.4000000000000004E-3</v>
      </c>
      <c r="G735" s="24">
        <v>0.02</v>
      </c>
      <c r="H735" s="24">
        <v>3.8699999999999998E-2</v>
      </c>
      <c r="I735" s="24">
        <v>7.7499999999999999E-2</v>
      </c>
      <c r="J735" s="24">
        <v>0.1449</v>
      </c>
      <c r="K735" s="24">
        <v>0.31469999999999998</v>
      </c>
      <c r="L735" s="24">
        <v>0.60389999999999999</v>
      </c>
      <c r="M735" s="24">
        <v>1.2176</v>
      </c>
      <c r="N735" s="24">
        <v>2.4969999999999999</v>
      </c>
      <c r="O735" s="24">
        <v>4.8243999999999998</v>
      </c>
      <c r="P735" s="24">
        <v>9.6018000000000008</v>
      </c>
      <c r="Q735" s="24">
        <v>20.0443</v>
      </c>
      <c r="R735" s="24">
        <v>38.005800000000001</v>
      </c>
      <c r="S735" s="24">
        <v>80.543800000000005</v>
      </c>
      <c r="T735" s="24">
        <v>160.8955</v>
      </c>
      <c r="U735" s="24">
        <v>304.8947</v>
      </c>
      <c r="V735" s="24">
        <v>644.17439999999999</v>
      </c>
    </row>
    <row r="736" spans="6:22" x14ac:dyDescent="0.2">
      <c r="F736" s="24">
        <v>9.4999999999999998E-3</v>
      </c>
      <c r="G736" s="24">
        <v>1.95E-2</v>
      </c>
      <c r="H736" s="24">
        <v>3.8699999999999998E-2</v>
      </c>
      <c r="I736" s="24">
        <v>7.7600000000000002E-2</v>
      </c>
      <c r="J736" s="24">
        <v>0.14480000000000001</v>
      </c>
      <c r="K736" s="24">
        <v>0.34520000000000001</v>
      </c>
      <c r="L736" s="24">
        <v>0.60360000000000003</v>
      </c>
      <c r="M736" s="24">
        <v>1.2178</v>
      </c>
      <c r="N736" s="24">
        <v>2.4962</v>
      </c>
      <c r="O736" s="24">
        <v>4.8341000000000003</v>
      </c>
      <c r="P736" s="24">
        <v>9.5780999999999992</v>
      </c>
      <c r="Q736" s="24">
        <v>20.0398</v>
      </c>
      <c r="R736" s="24">
        <v>38.032699999999998</v>
      </c>
      <c r="S736" s="24">
        <v>80.512900000000002</v>
      </c>
      <c r="T736" s="24">
        <v>155.4999</v>
      </c>
      <c r="U736" s="24">
        <v>305.608</v>
      </c>
      <c r="V736" s="24">
        <v>622.05790000000002</v>
      </c>
    </row>
    <row r="737" spans="6:22" x14ac:dyDescent="0.2">
      <c r="F737" s="24">
        <v>9.2999999999999992E-3</v>
      </c>
      <c r="G737" s="24">
        <v>1.95E-2</v>
      </c>
      <c r="H737" s="24">
        <v>3.85E-2</v>
      </c>
      <c r="I737" s="24">
        <v>7.7700000000000005E-2</v>
      </c>
      <c r="J737" s="24">
        <v>0.14499999999999999</v>
      </c>
      <c r="K737" s="24">
        <v>0.31409999999999999</v>
      </c>
      <c r="L737" s="24">
        <v>0.62380000000000002</v>
      </c>
      <c r="M737" s="24">
        <v>1.2169000000000001</v>
      </c>
      <c r="N737" s="24">
        <v>2.4965999999999999</v>
      </c>
      <c r="O737" s="24">
        <v>4.8244999999999996</v>
      </c>
      <c r="P737" s="24">
        <v>9.5730000000000004</v>
      </c>
      <c r="Q737" s="24">
        <v>20.0837</v>
      </c>
      <c r="R737" s="24">
        <v>38.388599999999997</v>
      </c>
      <c r="S737" s="24">
        <v>80.280500000000004</v>
      </c>
      <c r="T737" s="24">
        <v>152.20689999999999</v>
      </c>
      <c r="U737" s="24">
        <v>305.9674</v>
      </c>
      <c r="V737" s="24">
        <v>654.08019999999999</v>
      </c>
    </row>
    <row r="738" spans="6:22" x14ac:dyDescent="0.2">
      <c r="F738" s="24">
        <v>9.4999999999999998E-3</v>
      </c>
      <c r="G738" s="24">
        <v>1.9699999999999999E-2</v>
      </c>
      <c r="H738" s="24">
        <v>3.8600000000000002E-2</v>
      </c>
      <c r="I738" s="24">
        <v>7.7499999999999999E-2</v>
      </c>
      <c r="J738" s="24">
        <v>0.14499999999999999</v>
      </c>
      <c r="K738" s="24">
        <v>0.31859999999999999</v>
      </c>
      <c r="L738" s="24">
        <v>0.61929999999999996</v>
      </c>
      <c r="M738" s="24">
        <v>1.2196</v>
      </c>
      <c r="N738" s="24">
        <v>2.4965000000000002</v>
      </c>
      <c r="O738" s="24">
        <v>4.9920999999999998</v>
      </c>
      <c r="P738" s="24">
        <v>9.5297999999999998</v>
      </c>
      <c r="Q738" s="24">
        <v>20.281199999999998</v>
      </c>
      <c r="R738" s="24">
        <v>37.993000000000002</v>
      </c>
      <c r="S738" s="24">
        <v>80.442499999999995</v>
      </c>
      <c r="T738" s="24">
        <v>152.50020000000001</v>
      </c>
      <c r="U738" s="24">
        <v>306.59370000000001</v>
      </c>
      <c r="V738" s="24">
        <v>616.62289999999996</v>
      </c>
    </row>
    <row r="739" spans="6:22" x14ac:dyDescent="0.2">
      <c r="F739" s="24">
        <v>9.5999999999999992E-3</v>
      </c>
      <c r="G739" s="24">
        <v>1.9900000000000001E-2</v>
      </c>
      <c r="H739" s="24">
        <v>3.8699999999999998E-2</v>
      </c>
      <c r="I739" s="24">
        <v>7.7600000000000002E-2</v>
      </c>
      <c r="J739" s="24">
        <v>0.1447</v>
      </c>
      <c r="K739" s="24">
        <v>0.32040000000000002</v>
      </c>
      <c r="L739" s="24">
        <v>0.60770000000000002</v>
      </c>
      <c r="M739" s="24">
        <v>1.2095</v>
      </c>
      <c r="N739" s="24">
        <v>2.4971999999999999</v>
      </c>
      <c r="O739" s="24">
        <v>4.851</v>
      </c>
      <c r="P739" s="24">
        <v>9.6007999999999996</v>
      </c>
      <c r="Q739" s="24">
        <v>20.042999999999999</v>
      </c>
      <c r="R739" s="24">
        <v>38.154600000000002</v>
      </c>
      <c r="S739" s="24">
        <v>80.545900000000003</v>
      </c>
      <c r="T739" s="24">
        <v>152.43539999999999</v>
      </c>
      <c r="U739" s="24">
        <v>307.41019999999997</v>
      </c>
      <c r="V739" s="24">
        <v>712.05640000000005</v>
      </c>
    </row>
    <row r="740" spans="6:22" x14ac:dyDescent="0.2">
      <c r="F740" s="24">
        <v>9.4000000000000004E-3</v>
      </c>
      <c r="G740" s="24">
        <v>2.0199999999999999E-2</v>
      </c>
      <c r="H740" s="24">
        <v>3.8600000000000002E-2</v>
      </c>
      <c r="I740" s="24">
        <v>7.7299999999999994E-2</v>
      </c>
      <c r="J740" s="24">
        <v>0.14480000000000001</v>
      </c>
      <c r="K740" s="24">
        <v>0.31380000000000002</v>
      </c>
      <c r="L740" s="24">
        <v>0.60299999999999998</v>
      </c>
      <c r="M740" s="24">
        <v>1.2270000000000001</v>
      </c>
      <c r="N740" s="24">
        <v>2.5</v>
      </c>
      <c r="O740" s="24">
        <v>4.8212000000000002</v>
      </c>
      <c r="P740" s="24">
        <v>9.7027000000000001</v>
      </c>
      <c r="Q740" s="24">
        <v>20.1936</v>
      </c>
      <c r="R740" s="24">
        <v>38.031799999999997</v>
      </c>
      <c r="S740" s="24">
        <v>80.303700000000006</v>
      </c>
      <c r="T740" s="24">
        <v>196.08250000000001</v>
      </c>
      <c r="U740" s="24">
        <v>305.04050000000001</v>
      </c>
      <c r="V740" s="24">
        <v>722.3646</v>
      </c>
    </row>
    <row r="741" spans="6:22" x14ac:dyDescent="0.2">
      <c r="F741" s="24">
        <v>9.4000000000000004E-3</v>
      </c>
      <c r="G741" s="24">
        <v>2.0400000000000001E-2</v>
      </c>
      <c r="H741" s="24">
        <v>3.8699999999999998E-2</v>
      </c>
      <c r="I741" s="24">
        <v>7.7299999999999994E-2</v>
      </c>
      <c r="J741" s="24">
        <v>0.1452</v>
      </c>
      <c r="K741" s="24">
        <v>0.31419999999999998</v>
      </c>
      <c r="L741" s="24">
        <v>0.60189999999999999</v>
      </c>
      <c r="M741" s="24">
        <v>1.2102999999999999</v>
      </c>
      <c r="N741" s="24">
        <v>2.5004</v>
      </c>
      <c r="O741" s="24">
        <v>4.8333000000000004</v>
      </c>
      <c r="P741" s="24">
        <v>9.6270000000000007</v>
      </c>
      <c r="Q741" s="24">
        <v>20.23</v>
      </c>
      <c r="R741" s="24">
        <v>38.229999999999997</v>
      </c>
      <c r="S741" s="24">
        <v>77.898700000000005</v>
      </c>
      <c r="T741" s="24">
        <v>160.13290000000001</v>
      </c>
      <c r="U741" s="24">
        <v>305.22649999999999</v>
      </c>
      <c r="V741" s="24">
        <v>663.73869999999999</v>
      </c>
    </row>
    <row r="742" spans="6:22" x14ac:dyDescent="0.2">
      <c r="F742" s="24">
        <v>9.4999999999999998E-3</v>
      </c>
      <c r="G742" s="24">
        <v>2.06E-2</v>
      </c>
      <c r="H742" s="24">
        <v>3.85E-2</v>
      </c>
      <c r="I742" s="24">
        <v>7.7299999999999994E-2</v>
      </c>
      <c r="J742" s="24">
        <v>0.1449</v>
      </c>
      <c r="K742" s="24">
        <v>0.313</v>
      </c>
      <c r="L742" s="24">
        <v>0.60409999999999997</v>
      </c>
      <c r="M742" s="24">
        <v>1.2169000000000001</v>
      </c>
      <c r="N742" s="24">
        <v>2.5762</v>
      </c>
      <c r="O742" s="24">
        <v>4.8185000000000002</v>
      </c>
      <c r="P742" s="24">
        <v>9.5404999999999998</v>
      </c>
      <c r="Q742" s="24">
        <v>20.222799999999999</v>
      </c>
      <c r="R742" s="24">
        <v>38.040900000000001</v>
      </c>
      <c r="S742" s="24">
        <v>80.587100000000007</v>
      </c>
      <c r="T742" s="24">
        <v>155.11699999999999</v>
      </c>
      <c r="U742" s="24">
        <v>305.34559999999999</v>
      </c>
      <c r="V742" s="24">
        <v>732.3954</v>
      </c>
    </row>
    <row r="743" spans="6:22" x14ac:dyDescent="0.2">
      <c r="F743" s="24">
        <v>9.4999999999999998E-3</v>
      </c>
      <c r="G743" s="24">
        <v>2.0400000000000001E-2</v>
      </c>
      <c r="H743" s="24">
        <v>3.85E-2</v>
      </c>
      <c r="I743" s="24">
        <v>7.7499999999999999E-2</v>
      </c>
      <c r="J743" s="24">
        <v>0.1449</v>
      </c>
      <c r="K743" s="24">
        <v>0.31340000000000001</v>
      </c>
      <c r="L743" s="24">
        <v>0.60429999999999995</v>
      </c>
      <c r="M743" s="24">
        <v>1.2177</v>
      </c>
      <c r="N743" s="24">
        <v>2.4969000000000001</v>
      </c>
      <c r="O743" s="24">
        <v>4.8170000000000002</v>
      </c>
      <c r="P743" s="24">
        <v>9.6072000000000006</v>
      </c>
      <c r="Q743" s="24">
        <v>19.5777</v>
      </c>
      <c r="R743" s="24">
        <v>38.030299999999997</v>
      </c>
      <c r="S743" s="24">
        <v>79.870599999999996</v>
      </c>
      <c r="T743" s="24">
        <v>153.30369999999999</v>
      </c>
      <c r="U743" s="24">
        <v>305.01069999999999</v>
      </c>
      <c r="V743" s="24">
        <v>635.42769999999996</v>
      </c>
    </row>
    <row r="744" spans="6:22" x14ac:dyDescent="0.2">
      <c r="F744" s="24">
        <v>9.4000000000000004E-3</v>
      </c>
      <c r="G744" s="24">
        <v>2.0199999999999999E-2</v>
      </c>
      <c r="H744" s="24">
        <v>3.8600000000000002E-2</v>
      </c>
      <c r="I744" s="24">
        <v>7.7299999999999994E-2</v>
      </c>
      <c r="J744" s="24">
        <v>0.1469</v>
      </c>
      <c r="K744" s="24">
        <v>0.314</v>
      </c>
      <c r="L744" s="24">
        <v>0.60299999999999998</v>
      </c>
      <c r="M744" s="24">
        <v>1.2182999999999999</v>
      </c>
      <c r="N744" s="24">
        <v>2.4963000000000002</v>
      </c>
      <c r="O744" s="24">
        <v>4.8330000000000002</v>
      </c>
      <c r="P744" s="24">
        <v>9.7149999999999999</v>
      </c>
      <c r="Q744" s="24">
        <v>19.419499999999999</v>
      </c>
      <c r="R744" s="24">
        <v>37.992199999999997</v>
      </c>
      <c r="S744" s="24">
        <v>79.814700000000002</v>
      </c>
      <c r="T744" s="24">
        <v>152.40549999999999</v>
      </c>
      <c r="U744" s="24">
        <v>304.91989999999998</v>
      </c>
      <c r="V744" s="24">
        <v>725.91269999999997</v>
      </c>
    </row>
    <row r="745" spans="6:22" x14ac:dyDescent="0.2">
      <c r="F745" s="24">
        <v>9.4999999999999998E-3</v>
      </c>
      <c r="G745" s="24">
        <v>2.0400000000000001E-2</v>
      </c>
      <c r="H745" s="24">
        <v>3.8699999999999998E-2</v>
      </c>
      <c r="I745" s="24">
        <v>7.7399999999999997E-2</v>
      </c>
      <c r="J745" s="24">
        <v>0.14849999999999999</v>
      </c>
      <c r="K745" s="24">
        <v>0.3125</v>
      </c>
      <c r="L745" s="24">
        <v>0.60289999999999999</v>
      </c>
      <c r="M745" s="24">
        <v>1.2222999999999999</v>
      </c>
      <c r="N745" s="24">
        <v>2.4967000000000001</v>
      </c>
      <c r="O745" s="24">
        <v>4.8205</v>
      </c>
      <c r="P745" s="24">
        <v>9.4726999999999997</v>
      </c>
      <c r="Q745" s="24">
        <v>19.5518</v>
      </c>
      <c r="R745" s="24">
        <v>38.039700000000003</v>
      </c>
      <c r="S745" s="24">
        <v>79.979900000000001</v>
      </c>
      <c r="T745" s="24">
        <v>152.32669999999999</v>
      </c>
      <c r="U745" s="24">
        <v>304.87970000000001</v>
      </c>
      <c r="V745" s="24">
        <v>671.15470000000005</v>
      </c>
    </row>
    <row r="746" spans="6:22" x14ac:dyDescent="0.2">
      <c r="F746" s="24">
        <v>9.7000000000000003E-3</v>
      </c>
      <c r="G746" s="24">
        <v>2.0199999999999999E-2</v>
      </c>
      <c r="H746" s="24">
        <v>3.85E-2</v>
      </c>
      <c r="I746" s="24">
        <v>7.7299999999999994E-2</v>
      </c>
      <c r="J746" s="24">
        <v>0.14449999999999999</v>
      </c>
      <c r="K746" s="24">
        <v>0.313</v>
      </c>
      <c r="L746" s="24">
        <v>0.60299999999999998</v>
      </c>
      <c r="M746" s="24">
        <v>1.2162999999999999</v>
      </c>
      <c r="N746" s="24">
        <v>2.4994999999999998</v>
      </c>
      <c r="O746" s="24">
        <v>4.8175999999999997</v>
      </c>
      <c r="P746" s="24">
        <v>9.5442</v>
      </c>
      <c r="Q746" s="24">
        <v>19.641999999999999</v>
      </c>
      <c r="R746" s="24">
        <v>38.136400000000002</v>
      </c>
      <c r="S746" s="24">
        <v>80.456900000000005</v>
      </c>
      <c r="T746" s="24">
        <v>152.6952</v>
      </c>
      <c r="U746" s="24">
        <v>304.84809999999999</v>
      </c>
      <c r="V746" s="24">
        <v>627.08780000000002</v>
      </c>
    </row>
    <row r="747" spans="6:22" x14ac:dyDescent="0.2">
      <c r="F747" s="24">
        <v>9.4999999999999998E-3</v>
      </c>
      <c r="G747" s="24">
        <v>2.0400000000000001E-2</v>
      </c>
      <c r="H747" s="24">
        <v>3.8800000000000001E-2</v>
      </c>
      <c r="I747" s="24">
        <v>7.7499999999999999E-2</v>
      </c>
      <c r="J747" s="24">
        <v>0.14480000000000001</v>
      </c>
      <c r="K747" s="24">
        <v>0.31269999999999998</v>
      </c>
      <c r="L747" s="24">
        <v>0.6028</v>
      </c>
      <c r="M747" s="24">
        <v>1.218</v>
      </c>
      <c r="N747" s="24">
        <v>2.4973000000000001</v>
      </c>
      <c r="O747" s="24">
        <v>4.8479999999999999</v>
      </c>
      <c r="P747" s="24">
        <v>9.8866999999999994</v>
      </c>
      <c r="Q747" s="24">
        <v>19.613700000000001</v>
      </c>
      <c r="R747" s="24">
        <v>38.032899999999998</v>
      </c>
      <c r="S747" s="24">
        <v>79.285899999999998</v>
      </c>
      <c r="T747" s="24">
        <v>153.73169999999999</v>
      </c>
      <c r="U747" s="24">
        <v>305.4873</v>
      </c>
      <c r="V747" s="24">
        <v>638.86879999999996</v>
      </c>
    </row>
    <row r="748" spans="6:22" x14ac:dyDescent="0.2">
      <c r="F748" s="24">
        <v>9.4999999999999998E-3</v>
      </c>
      <c r="G748" s="24">
        <v>2.06E-2</v>
      </c>
      <c r="H748" s="24">
        <v>3.8699999999999998E-2</v>
      </c>
      <c r="I748" s="24">
        <v>7.7600000000000002E-2</v>
      </c>
      <c r="J748" s="24">
        <v>0.1449</v>
      </c>
      <c r="K748" s="24">
        <v>0.313</v>
      </c>
      <c r="L748" s="24">
        <v>0.61660000000000004</v>
      </c>
      <c r="M748" s="24">
        <v>1.2171000000000001</v>
      </c>
      <c r="N748" s="24">
        <v>2.4981</v>
      </c>
      <c r="O748" s="24">
        <v>4.8276000000000003</v>
      </c>
      <c r="P748" s="24">
        <v>9.9260000000000002</v>
      </c>
      <c r="Q748" s="24">
        <v>19.6204</v>
      </c>
      <c r="R748" s="24">
        <v>38.074399999999997</v>
      </c>
      <c r="S748" s="24">
        <v>80.245400000000004</v>
      </c>
      <c r="T748" s="24">
        <v>153.11279999999999</v>
      </c>
      <c r="U748" s="24">
        <v>310.74959999999999</v>
      </c>
      <c r="V748" s="24">
        <v>632.37019999999995</v>
      </c>
    </row>
    <row r="749" spans="6:22" x14ac:dyDescent="0.2">
      <c r="F749" s="24">
        <v>9.4999999999999998E-3</v>
      </c>
      <c r="G749" s="24">
        <v>2.0500000000000001E-2</v>
      </c>
      <c r="H749" s="24">
        <v>3.85E-2</v>
      </c>
      <c r="I749" s="24">
        <v>7.7399999999999997E-2</v>
      </c>
      <c r="J749" s="24">
        <v>0.14449999999999999</v>
      </c>
      <c r="K749" s="24">
        <v>0.31390000000000001</v>
      </c>
      <c r="L749" s="24">
        <v>0.60419999999999996</v>
      </c>
      <c r="M749" s="24">
        <v>1.2115</v>
      </c>
      <c r="N749" s="24">
        <v>2.4977</v>
      </c>
      <c r="O749" s="24">
        <v>4.8258000000000001</v>
      </c>
      <c r="P749" s="24">
        <v>9.6417999999999999</v>
      </c>
      <c r="Q749" s="24">
        <v>19.6236</v>
      </c>
      <c r="R749" s="24">
        <v>38.130000000000003</v>
      </c>
      <c r="S749" s="24">
        <v>80.281999999999996</v>
      </c>
      <c r="T749" s="24">
        <v>153.12960000000001</v>
      </c>
      <c r="U749" s="24">
        <v>305.53870000000001</v>
      </c>
      <c r="V749" s="24">
        <v>631.49530000000004</v>
      </c>
    </row>
    <row r="750" spans="6:22" x14ac:dyDescent="0.2">
      <c r="F750" s="24">
        <v>9.4999999999999998E-3</v>
      </c>
      <c r="G750" s="24">
        <v>2.0400000000000001E-2</v>
      </c>
      <c r="H750" s="24">
        <v>3.9100000000000003E-2</v>
      </c>
      <c r="I750" s="24">
        <v>7.7700000000000005E-2</v>
      </c>
      <c r="J750" s="24">
        <v>0.1447</v>
      </c>
      <c r="K750" s="24">
        <v>0.31169999999999998</v>
      </c>
      <c r="L750" s="24">
        <v>0.60260000000000002</v>
      </c>
      <c r="M750" s="24">
        <v>1.2157</v>
      </c>
      <c r="N750" s="24">
        <v>2.4954999999999998</v>
      </c>
      <c r="O750" s="24">
        <v>4.8175999999999997</v>
      </c>
      <c r="P750" s="24">
        <v>9.5495999999999999</v>
      </c>
      <c r="Q750" s="24">
        <v>19.610499999999998</v>
      </c>
      <c r="R750" s="24">
        <v>38.2423</v>
      </c>
      <c r="S750" s="24">
        <v>79.692400000000006</v>
      </c>
      <c r="T750" s="24">
        <v>153.47290000000001</v>
      </c>
      <c r="U750" s="24">
        <v>305.2663</v>
      </c>
      <c r="V750" s="24">
        <v>697.2989</v>
      </c>
    </row>
    <row r="751" spans="6:22" x14ac:dyDescent="0.2">
      <c r="F751" s="24">
        <v>9.4999999999999998E-3</v>
      </c>
      <c r="G751" s="24">
        <v>2.07E-2</v>
      </c>
      <c r="H751" s="24">
        <v>3.8600000000000002E-2</v>
      </c>
      <c r="I751" s="24">
        <v>7.7399999999999997E-2</v>
      </c>
      <c r="J751" s="24">
        <v>0.1449</v>
      </c>
      <c r="K751" s="24">
        <v>0.31340000000000001</v>
      </c>
      <c r="L751" s="24">
        <v>0.60699999999999998</v>
      </c>
      <c r="M751" s="24">
        <v>1.2176</v>
      </c>
      <c r="N751" s="24">
        <v>2.4952000000000001</v>
      </c>
      <c r="O751" s="24">
        <v>4.8357999999999999</v>
      </c>
      <c r="P751" s="24">
        <v>9.5357000000000003</v>
      </c>
      <c r="Q751" s="24">
        <v>19.531199999999998</v>
      </c>
      <c r="R751" s="24">
        <v>38.029299999999999</v>
      </c>
      <c r="S751" s="24">
        <v>83.949200000000005</v>
      </c>
      <c r="T751" s="24">
        <v>152.6292</v>
      </c>
      <c r="U751" s="24">
        <v>305.05790000000002</v>
      </c>
      <c r="V751" s="24">
        <v>688.78660000000002</v>
      </c>
    </row>
    <row r="752" spans="6:22" x14ac:dyDescent="0.2">
      <c r="F752" s="24">
        <v>9.5999999999999992E-3</v>
      </c>
      <c r="G752" s="24">
        <v>2.0500000000000001E-2</v>
      </c>
      <c r="H752" s="24">
        <v>3.8399999999999997E-2</v>
      </c>
      <c r="I752" s="24">
        <v>7.7299999999999994E-2</v>
      </c>
      <c r="J752" s="24">
        <v>0.1449</v>
      </c>
      <c r="K752" s="24">
        <v>0.31269999999999998</v>
      </c>
      <c r="L752" s="24">
        <v>0.60460000000000003</v>
      </c>
      <c r="M752" s="24">
        <v>1.2148000000000001</v>
      </c>
      <c r="N752" s="24">
        <v>2.4958999999999998</v>
      </c>
      <c r="O752" s="24">
        <v>4.9607999999999999</v>
      </c>
      <c r="P752" s="24">
        <v>9.7304999999999993</v>
      </c>
      <c r="Q752" s="24">
        <v>20.014099999999999</v>
      </c>
      <c r="R752" s="24">
        <v>37.990499999999997</v>
      </c>
      <c r="S752" s="24">
        <v>91.084900000000005</v>
      </c>
      <c r="T752" s="24">
        <v>152.76519999999999</v>
      </c>
      <c r="U752" s="24">
        <v>315.64449999999999</v>
      </c>
      <c r="V752" s="24">
        <v>656.14710000000002</v>
      </c>
    </row>
    <row r="753" spans="6:22" x14ac:dyDescent="0.2">
      <c r="F753" s="24">
        <v>9.4999999999999998E-3</v>
      </c>
      <c r="G753" s="24">
        <v>2.07E-2</v>
      </c>
      <c r="H753" s="24">
        <v>0.04</v>
      </c>
      <c r="I753" s="24">
        <v>7.7600000000000002E-2</v>
      </c>
      <c r="J753" s="24">
        <v>0.14499999999999999</v>
      </c>
      <c r="K753" s="24">
        <v>0.313</v>
      </c>
      <c r="L753" s="24">
        <v>0.6038</v>
      </c>
      <c r="M753" s="24">
        <v>1.2170000000000001</v>
      </c>
      <c r="N753" s="24">
        <v>2.4961000000000002</v>
      </c>
      <c r="O753" s="24">
        <v>4.8384999999999998</v>
      </c>
      <c r="P753" s="24">
        <v>9.5329999999999995</v>
      </c>
      <c r="Q753" s="24">
        <v>19.561399999999999</v>
      </c>
      <c r="R753" s="24">
        <v>38.001899999999999</v>
      </c>
      <c r="S753" s="24">
        <v>83.6982</v>
      </c>
      <c r="T753" s="24">
        <v>152.99250000000001</v>
      </c>
      <c r="U753" s="24">
        <v>307.839</v>
      </c>
      <c r="V753" s="24">
        <v>652.83000000000004</v>
      </c>
    </row>
    <row r="754" spans="6:22" x14ac:dyDescent="0.2">
      <c r="F754" s="24">
        <v>9.4999999999999998E-3</v>
      </c>
      <c r="G754" s="24">
        <v>2.0299999999999999E-2</v>
      </c>
      <c r="H754" s="24">
        <v>3.9100000000000003E-2</v>
      </c>
      <c r="I754" s="24">
        <v>7.7299999999999994E-2</v>
      </c>
      <c r="J754" s="24">
        <v>0.1449</v>
      </c>
      <c r="K754" s="24">
        <v>0.3125</v>
      </c>
      <c r="L754" s="24">
        <v>0.60350000000000004</v>
      </c>
      <c r="M754" s="24">
        <v>1.2161</v>
      </c>
      <c r="N754" s="24">
        <v>2.4984999999999999</v>
      </c>
      <c r="O754" s="24">
        <v>4.8426999999999998</v>
      </c>
      <c r="P754" s="24">
        <v>9.5624000000000002</v>
      </c>
      <c r="Q754" s="24">
        <v>19.4041</v>
      </c>
      <c r="R754" s="24">
        <v>38.064599999999999</v>
      </c>
      <c r="S754" s="24">
        <v>79.587500000000006</v>
      </c>
      <c r="T754" s="24">
        <v>155.42420000000001</v>
      </c>
      <c r="U754" s="24">
        <v>305.05650000000003</v>
      </c>
      <c r="V754" s="24">
        <v>624.96960000000001</v>
      </c>
    </row>
    <row r="755" spans="6:22" x14ac:dyDescent="0.2">
      <c r="F755" s="24">
        <v>9.4999999999999998E-3</v>
      </c>
      <c r="G755" s="24">
        <v>2.0199999999999999E-2</v>
      </c>
      <c r="H755" s="24">
        <v>3.8399999999999997E-2</v>
      </c>
      <c r="I755" s="24">
        <v>7.7499999999999999E-2</v>
      </c>
      <c r="J755" s="24">
        <v>0.14499999999999999</v>
      </c>
      <c r="K755" s="24">
        <v>0.31330000000000002</v>
      </c>
      <c r="L755" s="24">
        <v>0.60260000000000002</v>
      </c>
      <c r="M755" s="24">
        <v>1.2203999999999999</v>
      </c>
      <c r="N755" s="24">
        <v>2.4965000000000002</v>
      </c>
      <c r="O755" s="24">
        <v>4.9223999999999997</v>
      </c>
      <c r="P755" s="24">
        <v>9.4954000000000001</v>
      </c>
      <c r="Q755" s="24">
        <v>19.520900000000001</v>
      </c>
      <c r="R755" s="24">
        <v>38.001199999999997</v>
      </c>
      <c r="S755" s="24">
        <v>78.565600000000003</v>
      </c>
      <c r="T755" s="24">
        <v>152.98769999999999</v>
      </c>
      <c r="U755" s="24">
        <v>305.1232</v>
      </c>
      <c r="V755" s="24">
        <v>644.94460000000004</v>
      </c>
    </row>
    <row r="756" spans="6:22" x14ac:dyDescent="0.2">
      <c r="F756" s="24">
        <v>9.4999999999999998E-3</v>
      </c>
      <c r="G756" s="24">
        <v>2.0500000000000001E-2</v>
      </c>
      <c r="H756" s="24">
        <v>3.9800000000000002E-2</v>
      </c>
      <c r="I756" s="24">
        <v>7.7200000000000005E-2</v>
      </c>
      <c r="J756" s="24">
        <v>0.1447</v>
      </c>
      <c r="K756" s="24">
        <v>0.31259999999999999</v>
      </c>
      <c r="L756" s="24">
        <v>0.60250000000000004</v>
      </c>
      <c r="M756" s="24">
        <v>1.2252000000000001</v>
      </c>
      <c r="N756" s="24">
        <v>2.5024999999999999</v>
      </c>
      <c r="O756" s="24">
        <v>4.8548999999999998</v>
      </c>
      <c r="P756" s="24">
        <v>9.5269999999999992</v>
      </c>
      <c r="Q756" s="24">
        <v>19.7012</v>
      </c>
      <c r="R756" s="24">
        <v>38.439500000000002</v>
      </c>
      <c r="S756" s="24">
        <v>79.762</v>
      </c>
      <c r="T756" s="24">
        <v>152.78</v>
      </c>
      <c r="U756" s="24">
        <v>305.04469999999998</v>
      </c>
      <c r="V756" s="24">
        <v>625.35820000000001</v>
      </c>
    </row>
    <row r="757" spans="6:22" x14ac:dyDescent="0.2">
      <c r="F757" s="24">
        <v>9.4999999999999998E-3</v>
      </c>
      <c r="G757" s="24">
        <v>2.07E-2</v>
      </c>
      <c r="H757" s="24">
        <v>3.8600000000000002E-2</v>
      </c>
      <c r="I757" s="24">
        <v>7.7399999999999997E-2</v>
      </c>
      <c r="J757" s="24">
        <v>0.14499999999999999</v>
      </c>
      <c r="K757" s="24">
        <v>0.3125</v>
      </c>
      <c r="L757" s="24">
        <v>0.61109999999999998</v>
      </c>
      <c r="M757" s="24">
        <v>1.2084999999999999</v>
      </c>
      <c r="N757" s="24">
        <v>2.5024999999999999</v>
      </c>
      <c r="O757" s="24">
        <v>4.8300999999999998</v>
      </c>
      <c r="P757" s="24">
        <v>9.5329999999999995</v>
      </c>
      <c r="Q757" s="24">
        <v>19.3751</v>
      </c>
      <c r="R757" s="24">
        <v>38.064500000000002</v>
      </c>
      <c r="S757" s="24">
        <v>77.726799999999997</v>
      </c>
      <c r="T757" s="24">
        <v>154.9862</v>
      </c>
      <c r="U757" s="24">
        <v>305.07159999999999</v>
      </c>
      <c r="V757" s="24">
        <v>659.9864</v>
      </c>
    </row>
    <row r="758" spans="6:22" x14ac:dyDescent="0.2">
      <c r="F758" s="24">
        <v>9.4999999999999998E-3</v>
      </c>
      <c r="G758" s="24">
        <v>2.0199999999999999E-2</v>
      </c>
      <c r="H758" s="24">
        <v>3.8600000000000002E-2</v>
      </c>
      <c r="I758" s="24">
        <v>7.7399999999999997E-2</v>
      </c>
      <c r="J758" s="24">
        <v>0.1449</v>
      </c>
      <c r="K758" s="24">
        <v>0.31159999999999999</v>
      </c>
      <c r="L758" s="24">
        <v>0.60719999999999996</v>
      </c>
      <c r="M758" s="24">
        <v>1.2093</v>
      </c>
      <c r="N758" s="24">
        <v>2.4967000000000001</v>
      </c>
      <c r="O758" s="24">
        <v>4.8391999999999999</v>
      </c>
      <c r="P758" s="24">
        <v>9.5422999999999991</v>
      </c>
      <c r="Q758" s="24">
        <v>19.498200000000001</v>
      </c>
      <c r="R758" s="24">
        <v>38.205199999999998</v>
      </c>
      <c r="S758" s="24">
        <v>79.907700000000006</v>
      </c>
      <c r="T758" s="24">
        <v>152.81909999999999</v>
      </c>
      <c r="U758" s="24">
        <v>309.24799999999999</v>
      </c>
      <c r="V758" s="24">
        <v>751.30669999999998</v>
      </c>
    </row>
    <row r="759" spans="6:22" x14ac:dyDescent="0.2">
      <c r="F759" s="24">
        <v>9.4999999999999998E-3</v>
      </c>
      <c r="G759" s="24">
        <v>2.0500000000000001E-2</v>
      </c>
      <c r="H759" s="24">
        <v>3.85E-2</v>
      </c>
      <c r="I759" s="24">
        <v>7.7299999999999994E-2</v>
      </c>
      <c r="J759" s="24">
        <v>0.14480000000000001</v>
      </c>
      <c r="K759" s="24">
        <v>0.31369999999999998</v>
      </c>
      <c r="L759" s="24">
        <v>0.60670000000000002</v>
      </c>
      <c r="M759" s="24">
        <v>1.2122999999999999</v>
      </c>
      <c r="N759" s="24">
        <v>2.4961000000000002</v>
      </c>
      <c r="O759" s="24">
        <v>4.8311000000000002</v>
      </c>
      <c r="P759" s="24">
        <v>9.5304000000000002</v>
      </c>
      <c r="Q759" s="24">
        <v>19.4251</v>
      </c>
      <c r="R759" s="24">
        <v>38.216999999999999</v>
      </c>
      <c r="S759" s="24">
        <v>79.933800000000005</v>
      </c>
      <c r="T759" s="24">
        <v>156.6893</v>
      </c>
      <c r="U759" s="24">
        <v>307.78820000000002</v>
      </c>
      <c r="V759" s="24">
        <v>659.60659999999996</v>
      </c>
    </row>
    <row r="760" spans="6:22" x14ac:dyDescent="0.2">
      <c r="F760" s="24">
        <v>9.4000000000000004E-3</v>
      </c>
      <c r="G760" s="24">
        <v>2.0400000000000001E-2</v>
      </c>
      <c r="H760" s="24">
        <v>3.85E-2</v>
      </c>
      <c r="I760" s="24">
        <v>7.7100000000000002E-2</v>
      </c>
      <c r="J760" s="24">
        <v>0.14499999999999999</v>
      </c>
      <c r="K760" s="24">
        <v>0.31309999999999999</v>
      </c>
      <c r="L760" s="24">
        <v>0.60319999999999996</v>
      </c>
      <c r="M760" s="24">
        <v>1.216</v>
      </c>
      <c r="N760" s="24">
        <v>2.5065</v>
      </c>
      <c r="O760" s="24">
        <v>4.82</v>
      </c>
      <c r="P760" s="24">
        <v>9.4570000000000007</v>
      </c>
      <c r="Q760" s="24">
        <v>19.351700000000001</v>
      </c>
      <c r="R760" s="24">
        <v>38.058599999999998</v>
      </c>
      <c r="S760" s="24">
        <v>79.811599999999999</v>
      </c>
      <c r="T760" s="24">
        <v>160.04669999999999</v>
      </c>
      <c r="U760" s="24">
        <v>306.9393</v>
      </c>
      <c r="V760" s="24">
        <v>648.28510000000006</v>
      </c>
    </row>
    <row r="761" spans="6:22" x14ac:dyDescent="0.2">
      <c r="F761" s="24">
        <v>9.4999999999999998E-3</v>
      </c>
      <c r="G761" s="24">
        <v>2.01E-2</v>
      </c>
      <c r="H761" s="24">
        <v>3.8699999999999998E-2</v>
      </c>
      <c r="I761" s="24">
        <v>7.7399999999999997E-2</v>
      </c>
      <c r="J761" s="24">
        <v>0.1447</v>
      </c>
      <c r="K761" s="24">
        <v>0.31290000000000001</v>
      </c>
      <c r="L761" s="24">
        <v>0.60309999999999997</v>
      </c>
      <c r="M761" s="24">
        <v>1.216</v>
      </c>
      <c r="N761" s="24">
        <v>2.5001000000000002</v>
      </c>
      <c r="O761" s="24">
        <v>4.8220000000000001</v>
      </c>
      <c r="P761" s="24">
        <v>9.6096000000000004</v>
      </c>
      <c r="Q761" s="24">
        <v>19.318000000000001</v>
      </c>
      <c r="R761" s="24">
        <v>38.565899999999999</v>
      </c>
      <c r="S761" s="24">
        <v>80.047600000000003</v>
      </c>
      <c r="T761" s="24">
        <v>152.5608</v>
      </c>
      <c r="U761" s="24">
        <v>307.29689999999999</v>
      </c>
      <c r="V761" s="24">
        <v>632.65589999999997</v>
      </c>
    </row>
    <row r="762" spans="6:22" x14ac:dyDescent="0.2">
      <c r="F762" s="24">
        <v>9.4999999999999998E-3</v>
      </c>
      <c r="G762" s="24">
        <v>2.0299999999999999E-2</v>
      </c>
      <c r="H762" s="24">
        <v>3.8699999999999998E-2</v>
      </c>
      <c r="I762" s="24">
        <v>7.7600000000000002E-2</v>
      </c>
      <c r="J762" s="24">
        <v>0.14499999999999999</v>
      </c>
      <c r="K762" s="24">
        <v>0.3115</v>
      </c>
      <c r="L762" s="24">
        <v>0.60350000000000004</v>
      </c>
      <c r="M762" s="24">
        <v>1.2139</v>
      </c>
      <c r="N762" s="24">
        <v>2.5228000000000002</v>
      </c>
      <c r="O762" s="24">
        <v>4.8171999999999997</v>
      </c>
      <c r="P762" s="24">
        <v>9.5388000000000002</v>
      </c>
      <c r="Q762" s="24">
        <v>19.622800000000002</v>
      </c>
      <c r="R762" s="24">
        <v>38.151699999999998</v>
      </c>
      <c r="S762" s="24">
        <v>79.908100000000005</v>
      </c>
      <c r="T762" s="24">
        <v>167.48929999999999</v>
      </c>
      <c r="U762" s="24">
        <v>307.94420000000002</v>
      </c>
      <c r="V762" s="24">
        <v>621.39819999999997</v>
      </c>
    </row>
    <row r="763" spans="6:22" x14ac:dyDescent="0.2">
      <c r="F763" s="24">
        <v>9.4999999999999998E-3</v>
      </c>
      <c r="G763" s="24">
        <v>2.0199999999999999E-2</v>
      </c>
      <c r="H763" s="24">
        <v>3.85E-2</v>
      </c>
      <c r="I763" s="24">
        <v>7.7700000000000005E-2</v>
      </c>
      <c r="J763" s="24">
        <v>0.1447</v>
      </c>
      <c r="K763" s="24">
        <v>0.31190000000000001</v>
      </c>
      <c r="L763" s="24">
        <v>0.61119999999999997</v>
      </c>
      <c r="M763" s="24">
        <v>1.2165999999999999</v>
      </c>
      <c r="N763" s="24">
        <v>2.4969999999999999</v>
      </c>
      <c r="O763" s="24">
        <v>4.9444999999999997</v>
      </c>
      <c r="P763" s="24">
        <v>9.4954999999999998</v>
      </c>
      <c r="Q763" s="24">
        <v>19.640699999999999</v>
      </c>
      <c r="R763" s="24">
        <v>38.232900000000001</v>
      </c>
      <c r="S763" s="24">
        <v>79.979600000000005</v>
      </c>
      <c r="T763" s="24">
        <v>154.4271</v>
      </c>
      <c r="U763" s="24">
        <v>305.06920000000002</v>
      </c>
      <c r="V763" s="24">
        <v>675.37310000000002</v>
      </c>
    </row>
    <row r="764" spans="6:22" x14ac:dyDescent="0.2">
      <c r="F764" s="24">
        <v>9.4999999999999998E-3</v>
      </c>
      <c r="G764" s="24">
        <v>1.95E-2</v>
      </c>
      <c r="H764" s="24">
        <v>3.85E-2</v>
      </c>
      <c r="I764" s="24">
        <v>7.7499999999999999E-2</v>
      </c>
      <c r="J764" s="24">
        <v>0.14510000000000001</v>
      </c>
      <c r="K764" s="24">
        <v>0.31180000000000002</v>
      </c>
      <c r="L764" s="24">
        <v>0.61439999999999995</v>
      </c>
      <c r="M764" s="24">
        <v>1.2159</v>
      </c>
      <c r="N764" s="24">
        <v>2.4948999999999999</v>
      </c>
      <c r="O764" s="24">
        <v>4.8409000000000004</v>
      </c>
      <c r="P764" s="24">
        <v>9.5733999999999995</v>
      </c>
      <c r="Q764" s="24">
        <v>19.329699999999999</v>
      </c>
      <c r="R764" s="24">
        <v>38.402500000000003</v>
      </c>
      <c r="S764" s="24">
        <v>79.105800000000002</v>
      </c>
      <c r="T764" s="24">
        <v>155.3612</v>
      </c>
      <c r="U764" s="24">
        <v>304.86759999999998</v>
      </c>
      <c r="V764" s="24">
        <v>782.76850000000002</v>
      </c>
    </row>
    <row r="765" spans="6:22" x14ac:dyDescent="0.2">
      <c r="F765" s="24">
        <v>9.4999999999999998E-3</v>
      </c>
      <c r="G765" s="24">
        <v>1.95E-2</v>
      </c>
      <c r="H765" s="24">
        <v>3.85E-2</v>
      </c>
      <c r="I765" s="24">
        <v>7.7499999999999999E-2</v>
      </c>
      <c r="J765" s="24">
        <v>0.1449</v>
      </c>
      <c r="K765" s="24">
        <v>0.31219999999999998</v>
      </c>
      <c r="L765" s="24">
        <v>0.60189999999999999</v>
      </c>
      <c r="M765" s="24">
        <v>1.2189000000000001</v>
      </c>
      <c r="N765" s="24">
        <v>2.4967999999999999</v>
      </c>
      <c r="O765" s="24">
        <v>4.8358999999999996</v>
      </c>
      <c r="P765" s="24">
        <v>9.6699000000000002</v>
      </c>
      <c r="Q765" s="24">
        <v>19.5044</v>
      </c>
      <c r="R765" s="24">
        <v>38.086199999999998</v>
      </c>
      <c r="S765" s="24">
        <v>80.960800000000006</v>
      </c>
      <c r="T765" s="24">
        <v>153.69829999999999</v>
      </c>
      <c r="U765" s="24">
        <v>305.34800000000001</v>
      </c>
      <c r="V765" s="24">
        <v>643.47749999999996</v>
      </c>
    </row>
    <row r="766" spans="6:22" x14ac:dyDescent="0.2">
      <c r="F766" s="24">
        <v>9.4999999999999998E-3</v>
      </c>
      <c r="G766" s="24">
        <v>1.9599999999999999E-2</v>
      </c>
      <c r="H766" s="24">
        <v>3.85E-2</v>
      </c>
      <c r="I766" s="24">
        <v>7.7200000000000005E-2</v>
      </c>
      <c r="J766" s="24">
        <v>0.1449</v>
      </c>
      <c r="K766" s="24">
        <v>0.31259999999999999</v>
      </c>
      <c r="L766" s="24">
        <v>0.60219999999999996</v>
      </c>
      <c r="M766" s="24">
        <v>1.2222</v>
      </c>
      <c r="N766" s="24">
        <v>2.4986999999999999</v>
      </c>
      <c r="O766" s="24">
        <v>4.9905999999999997</v>
      </c>
      <c r="P766" s="24">
        <v>9.6302000000000003</v>
      </c>
      <c r="Q766" s="24">
        <v>19.303000000000001</v>
      </c>
      <c r="R766" s="24">
        <v>38.037199999999999</v>
      </c>
      <c r="S766" s="24">
        <v>80.302400000000006</v>
      </c>
      <c r="T766" s="24">
        <v>157.94110000000001</v>
      </c>
      <c r="U766" s="24">
        <v>305.22930000000002</v>
      </c>
      <c r="V766" s="24">
        <v>611.78819999999996</v>
      </c>
    </row>
    <row r="767" spans="6:22" x14ac:dyDescent="0.2">
      <c r="F767" s="24">
        <v>9.5999999999999992E-3</v>
      </c>
      <c r="G767" s="24">
        <v>1.95E-2</v>
      </c>
      <c r="H767" s="24">
        <v>3.85E-2</v>
      </c>
      <c r="I767" s="24">
        <v>7.7700000000000005E-2</v>
      </c>
      <c r="J767" s="24">
        <v>0.14480000000000001</v>
      </c>
      <c r="K767" s="24">
        <v>0.31190000000000001</v>
      </c>
      <c r="L767" s="24">
        <v>0.60329999999999995</v>
      </c>
      <c r="M767" s="24">
        <v>1.2121</v>
      </c>
      <c r="N767" s="24">
        <v>2.4943</v>
      </c>
      <c r="O767" s="24">
        <v>4.8197000000000001</v>
      </c>
      <c r="P767" s="24">
        <v>9.5497999999999994</v>
      </c>
      <c r="Q767" s="24">
        <v>19.4025</v>
      </c>
      <c r="R767" s="24">
        <v>38.100299999999997</v>
      </c>
      <c r="S767" s="24">
        <v>80.0625</v>
      </c>
      <c r="T767" s="24">
        <v>158.3544</v>
      </c>
      <c r="U767" s="24">
        <v>305.07569999999998</v>
      </c>
      <c r="V767" s="24">
        <v>631.29250000000002</v>
      </c>
    </row>
    <row r="768" spans="6:22" x14ac:dyDescent="0.2">
      <c r="F768" s="24">
        <v>9.4999999999999998E-3</v>
      </c>
      <c r="G768" s="24">
        <v>1.95E-2</v>
      </c>
      <c r="H768" s="24">
        <v>3.85E-2</v>
      </c>
      <c r="I768" s="24">
        <v>7.7600000000000002E-2</v>
      </c>
      <c r="J768" s="24">
        <v>0.14480000000000001</v>
      </c>
      <c r="K768" s="24">
        <v>0.3125</v>
      </c>
      <c r="L768" s="24">
        <v>0.60309999999999997</v>
      </c>
      <c r="M768" s="24">
        <v>1.2104999999999999</v>
      </c>
      <c r="N768" s="24">
        <v>2.4935</v>
      </c>
      <c r="O768" s="24">
        <v>4.8768000000000002</v>
      </c>
      <c r="P768" s="24">
        <v>9.7937999999999992</v>
      </c>
      <c r="Q768" s="24">
        <v>19.335699999999999</v>
      </c>
      <c r="R768" s="24">
        <v>38.075400000000002</v>
      </c>
      <c r="S768" s="24">
        <v>80.147599999999997</v>
      </c>
      <c r="T768" s="24">
        <v>155.249</v>
      </c>
      <c r="U768" s="24">
        <v>305.27530000000002</v>
      </c>
      <c r="V768" s="24">
        <v>614.53120000000001</v>
      </c>
    </row>
    <row r="769" spans="6:22" x14ac:dyDescent="0.2">
      <c r="F769" s="24">
        <v>9.4999999999999998E-3</v>
      </c>
      <c r="G769" s="24">
        <v>1.95E-2</v>
      </c>
      <c r="H769" s="24">
        <v>3.8399999999999997E-2</v>
      </c>
      <c r="I769" s="24">
        <v>7.7200000000000005E-2</v>
      </c>
      <c r="J769" s="24">
        <v>0.1447</v>
      </c>
      <c r="K769" s="24">
        <v>0.31330000000000002</v>
      </c>
      <c r="L769" s="24">
        <v>0.60199999999999998</v>
      </c>
      <c r="M769" s="24">
        <v>1.2165999999999999</v>
      </c>
      <c r="N769" s="24">
        <v>2.4964</v>
      </c>
      <c r="O769" s="24">
        <v>4.8437999999999999</v>
      </c>
      <c r="P769" s="24">
        <v>9.548</v>
      </c>
      <c r="Q769" s="24">
        <v>19.507200000000001</v>
      </c>
      <c r="R769" s="24">
        <v>38.052700000000002</v>
      </c>
      <c r="S769" s="24">
        <v>79.977199999999996</v>
      </c>
      <c r="T769" s="24">
        <v>173.06139999999999</v>
      </c>
      <c r="U769" s="24">
        <v>305.11090000000002</v>
      </c>
      <c r="V769" s="24">
        <v>614.54139999999995</v>
      </c>
    </row>
    <row r="770" spans="6:22" x14ac:dyDescent="0.2">
      <c r="F770" s="24">
        <v>9.4000000000000004E-3</v>
      </c>
      <c r="G770" s="24">
        <v>1.95E-2</v>
      </c>
      <c r="H770" s="24">
        <v>3.9E-2</v>
      </c>
      <c r="I770" s="24">
        <v>7.7600000000000002E-2</v>
      </c>
      <c r="J770" s="24">
        <v>0.14499999999999999</v>
      </c>
      <c r="K770" s="24">
        <v>0.31209999999999999</v>
      </c>
      <c r="L770" s="24">
        <v>0.60260000000000002</v>
      </c>
      <c r="M770" s="24">
        <v>1.2164999999999999</v>
      </c>
      <c r="N770" s="24">
        <v>2.4815</v>
      </c>
      <c r="O770" s="24">
        <v>4.8357000000000001</v>
      </c>
      <c r="P770" s="24">
        <v>9.5150000000000006</v>
      </c>
      <c r="Q770" s="24">
        <v>19.320699999999999</v>
      </c>
      <c r="R770" s="24">
        <v>37.996699999999997</v>
      </c>
      <c r="S770" s="24">
        <v>80.373400000000004</v>
      </c>
      <c r="T770" s="24">
        <v>156.6627</v>
      </c>
      <c r="U770" s="24">
        <v>306.93680000000001</v>
      </c>
      <c r="V770" s="24">
        <v>620.4828</v>
      </c>
    </row>
    <row r="771" spans="6:22" x14ac:dyDescent="0.2">
      <c r="F771" s="24">
        <v>9.4999999999999998E-3</v>
      </c>
      <c r="G771" s="24">
        <v>1.95E-2</v>
      </c>
      <c r="H771" s="24">
        <v>3.85E-2</v>
      </c>
      <c r="I771" s="24">
        <v>7.7399999999999997E-2</v>
      </c>
      <c r="J771" s="24">
        <v>0.1447</v>
      </c>
      <c r="K771" s="24">
        <v>0.31140000000000001</v>
      </c>
      <c r="L771" s="24">
        <v>0.6018</v>
      </c>
      <c r="M771" s="24">
        <v>1.2184999999999999</v>
      </c>
      <c r="N771" s="24">
        <v>2.4140999999999999</v>
      </c>
      <c r="O771" s="24">
        <v>4.8399000000000001</v>
      </c>
      <c r="P771" s="24">
        <v>9.5564999999999998</v>
      </c>
      <c r="Q771" s="24">
        <v>19.361699999999999</v>
      </c>
      <c r="R771" s="24">
        <v>38.079700000000003</v>
      </c>
      <c r="S771" s="24">
        <v>83.611000000000004</v>
      </c>
      <c r="T771" s="24">
        <v>154.90100000000001</v>
      </c>
      <c r="U771" s="24">
        <v>305.9282</v>
      </c>
      <c r="V771" s="24">
        <v>684.78689999999995</v>
      </c>
    </row>
    <row r="772" spans="6:22" x14ac:dyDescent="0.2">
      <c r="F772" s="24">
        <v>9.4999999999999998E-3</v>
      </c>
      <c r="G772" s="24">
        <v>1.9599999999999999E-2</v>
      </c>
      <c r="H772" s="24">
        <v>3.8699999999999998E-2</v>
      </c>
      <c r="I772" s="24">
        <v>7.7499999999999999E-2</v>
      </c>
      <c r="J772" s="24">
        <v>0.14480000000000001</v>
      </c>
      <c r="K772" s="24">
        <v>0.3125</v>
      </c>
      <c r="L772" s="24">
        <v>0.60250000000000004</v>
      </c>
      <c r="M772" s="24">
        <v>1.2161999999999999</v>
      </c>
      <c r="N772" s="24">
        <v>2.4114</v>
      </c>
      <c r="O772" s="24">
        <v>4.9162999999999997</v>
      </c>
      <c r="P772" s="24">
        <v>9.5908999999999995</v>
      </c>
      <c r="Q772" s="24">
        <v>19.631</v>
      </c>
      <c r="R772" s="24">
        <v>37.998199999999997</v>
      </c>
      <c r="S772" s="24">
        <v>80.335800000000006</v>
      </c>
      <c r="T772" s="24">
        <v>156.20070000000001</v>
      </c>
      <c r="U772" s="24">
        <v>305.23070000000001</v>
      </c>
      <c r="V772" s="24">
        <v>757.72090000000003</v>
      </c>
    </row>
    <row r="773" spans="6:22" x14ac:dyDescent="0.2">
      <c r="F773" s="24">
        <v>9.4999999999999998E-3</v>
      </c>
      <c r="G773" s="24">
        <v>1.9400000000000001E-2</v>
      </c>
      <c r="H773" s="24">
        <v>3.85E-2</v>
      </c>
      <c r="I773" s="24">
        <v>7.7600000000000002E-2</v>
      </c>
      <c r="J773" s="24">
        <v>0.14499999999999999</v>
      </c>
      <c r="K773" s="24">
        <v>0.31209999999999999</v>
      </c>
      <c r="L773" s="24">
        <v>0.60399999999999998</v>
      </c>
      <c r="M773" s="24">
        <v>1.2365999999999999</v>
      </c>
      <c r="N773" s="24">
        <v>2.4861</v>
      </c>
      <c r="O773" s="24">
        <v>4.8262999999999998</v>
      </c>
      <c r="P773" s="24">
        <v>9.5829000000000004</v>
      </c>
      <c r="Q773" s="24">
        <v>19.3855</v>
      </c>
      <c r="R773" s="24">
        <v>38.028700000000001</v>
      </c>
      <c r="S773" s="24">
        <v>81.049400000000006</v>
      </c>
      <c r="T773" s="24">
        <v>171.0857</v>
      </c>
      <c r="U773" s="24">
        <v>319.63310000000001</v>
      </c>
      <c r="V773" s="24">
        <v>667.95169999999996</v>
      </c>
    </row>
    <row r="774" spans="6:22" x14ac:dyDescent="0.2">
      <c r="F774" s="24">
        <v>9.5999999999999992E-3</v>
      </c>
      <c r="G774" s="24">
        <v>1.9699999999999999E-2</v>
      </c>
      <c r="H774" s="24">
        <v>3.8600000000000002E-2</v>
      </c>
      <c r="I774" s="24">
        <v>7.7600000000000002E-2</v>
      </c>
      <c r="J774" s="24">
        <v>0.14949999999999999</v>
      </c>
      <c r="K774" s="24">
        <v>0.31169999999999998</v>
      </c>
      <c r="L774" s="24">
        <v>0.61040000000000005</v>
      </c>
      <c r="M774" s="24">
        <v>1.2202</v>
      </c>
      <c r="N774" s="24">
        <v>2.4967999999999999</v>
      </c>
      <c r="O774" s="24">
        <v>4.8440000000000003</v>
      </c>
      <c r="P774" s="24">
        <v>9.5765999999999991</v>
      </c>
      <c r="Q774" s="24">
        <v>19.341200000000001</v>
      </c>
      <c r="R774" s="24">
        <v>38.048699999999997</v>
      </c>
      <c r="S774" s="24">
        <v>86.852099999999993</v>
      </c>
      <c r="T774" s="24">
        <v>181.4924</v>
      </c>
      <c r="U774" s="24">
        <v>307.22039999999998</v>
      </c>
      <c r="V774" s="24">
        <v>654.3682</v>
      </c>
    </row>
    <row r="775" spans="6:22" x14ac:dyDescent="0.2">
      <c r="F775" s="24">
        <v>9.4999999999999998E-3</v>
      </c>
      <c r="G775" s="24">
        <v>1.9900000000000001E-2</v>
      </c>
      <c r="H775" s="24">
        <v>3.9199999999999999E-2</v>
      </c>
      <c r="I775" s="24">
        <v>7.7299999999999994E-2</v>
      </c>
      <c r="J775" s="24">
        <v>0.14480000000000001</v>
      </c>
      <c r="K775" s="24">
        <v>0.31219999999999998</v>
      </c>
      <c r="L775" s="24">
        <v>0.60980000000000001</v>
      </c>
      <c r="M775" s="24">
        <v>1.2144999999999999</v>
      </c>
      <c r="N775" s="24">
        <v>2.4973000000000001</v>
      </c>
      <c r="O775" s="24">
        <v>4.8239000000000001</v>
      </c>
      <c r="P775" s="24">
        <v>9.7355999999999998</v>
      </c>
      <c r="Q775" s="24">
        <v>19.6692</v>
      </c>
      <c r="R775" s="24">
        <v>38.052999999999997</v>
      </c>
      <c r="S775" s="24">
        <v>82.698499999999996</v>
      </c>
      <c r="T775" s="24">
        <v>158.8691</v>
      </c>
      <c r="U775" s="24">
        <v>305.53960000000001</v>
      </c>
      <c r="V775" s="24">
        <v>656.05730000000005</v>
      </c>
    </row>
    <row r="776" spans="6:22" x14ac:dyDescent="0.2">
      <c r="F776" s="24">
        <v>9.4999999999999998E-3</v>
      </c>
      <c r="G776" s="24">
        <v>1.9900000000000001E-2</v>
      </c>
      <c r="H776" s="24">
        <v>3.8699999999999998E-2</v>
      </c>
      <c r="I776" s="24">
        <v>7.7499999999999999E-2</v>
      </c>
      <c r="J776" s="24">
        <v>0.14449999999999999</v>
      </c>
      <c r="K776" s="24">
        <v>0.36480000000000001</v>
      </c>
      <c r="L776" s="24">
        <v>0.60599999999999998</v>
      </c>
      <c r="M776" s="24">
        <v>1.2156</v>
      </c>
      <c r="N776" s="24">
        <v>2.4990000000000001</v>
      </c>
      <c r="O776" s="24">
        <v>4.8289</v>
      </c>
      <c r="P776" s="24">
        <v>9.6128</v>
      </c>
      <c r="Q776" s="24">
        <v>19.342099999999999</v>
      </c>
      <c r="R776" s="24">
        <v>37.9925</v>
      </c>
      <c r="S776" s="24">
        <v>80.898200000000003</v>
      </c>
      <c r="T776" s="24">
        <v>153.4622</v>
      </c>
      <c r="U776" s="24">
        <v>305.2199</v>
      </c>
      <c r="V776" s="24">
        <v>674.19090000000006</v>
      </c>
    </row>
    <row r="777" spans="6:22" x14ac:dyDescent="0.2">
      <c r="F777" s="24">
        <v>9.4999999999999998E-3</v>
      </c>
      <c r="G777" s="24">
        <v>1.9800000000000002E-2</v>
      </c>
      <c r="H777" s="24">
        <v>3.8600000000000002E-2</v>
      </c>
      <c r="I777" s="24">
        <v>7.7499999999999999E-2</v>
      </c>
      <c r="J777" s="24">
        <v>0.1447</v>
      </c>
      <c r="K777" s="24">
        <v>0.3392</v>
      </c>
      <c r="L777" s="24">
        <v>0.60450000000000004</v>
      </c>
      <c r="M777" s="24">
        <v>1.2121</v>
      </c>
      <c r="N777" s="24">
        <v>2.4952000000000001</v>
      </c>
      <c r="O777" s="24">
        <v>4.8817000000000004</v>
      </c>
      <c r="P777" s="24">
        <v>9.6622000000000003</v>
      </c>
      <c r="Q777" s="24">
        <v>19.402799999999999</v>
      </c>
      <c r="R777" s="24">
        <v>38.092100000000002</v>
      </c>
      <c r="S777" s="24">
        <v>81.534300000000002</v>
      </c>
      <c r="T777" s="24">
        <v>152.71520000000001</v>
      </c>
      <c r="U777" s="24">
        <v>304.7978</v>
      </c>
      <c r="V777" s="24">
        <v>651.8691</v>
      </c>
    </row>
    <row r="778" spans="6:22" x14ac:dyDescent="0.2">
      <c r="F778" s="24">
        <v>9.4999999999999998E-3</v>
      </c>
      <c r="G778" s="24">
        <v>0.02</v>
      </c>
      <c r="H778" s="24">
        <v>3.8600000000000002E-2</v>
      </c>
      <c r="I778" s="24">
        <v>7.7600000000000002E-2</v>
      </c>
      <c r="J778" s="24">
        <v>0.1449</v>
      </c>
      <c r="K778" s="24">
        <v>0.312</v>
      </c>
      <c r="L778" s="24">
        <v>0.60319999999999996</v>
      </c>
      <c r="M778" s="24">
        <v>1.2110000000000001</v>
      </c>
      <c r="N778" s="24">
        <v>2.5745</v>
      </c>
      <c r="O778" s="24">
        <v>4.8311999999999999</v>
      </c>
      <c r="P778" s="24">
        <v>9.5519999999999996</v>
      </c>
      <c r="Q778" s="24">
        <v>19.776599999999998</v>
      </c>
      <c r="R778" s="24">
        <v>38.378500000000003</v>
      </c>
      <c r="S778" s="24">
        <v>79.980900000000005</v>
      </c>
      <c r="T778" s="24">
        <v>163.80850000000001</v>
      </c>
      <c r="U778" s="24">
        <v>305.38170000000002</v>
      </c>
      <c r="V778" s="24">
        <v>662.87270000000001</v>
      </c>
    </row>
    <row r="779" spans="6:22" x14ac:dyDescent="0.2">
      <c r="F779" s="24">
        <v>9.5999999999999992E-3</v>
      </c>
      <c r="G779" s="24">
        <v>1.9800000000000002E-2</v>
      </c>
      <c r="H779" s="24">
        <v>3.8699999999999998E-2</v>
      </c>
      <c r="I779" s="24">
        <v>7.8799999999999995E-2</v>
      </c>
      <c r="J779" s="24">
        <v>0.1449</v>
      </c>
      <c r="K779" s="24">
        <v>0.31490000000000001</v>
      </c>
      <c r="L779" s="24">
        <v>0.60370000000000001</v>
      </c>
      <c r="M779" s="24">
        <v>1.2259</v>
      </c>
      <c r="N779" s="24">
        <v>2.5305</v>
      </c>
      <c r="O779" s="24">
        <v>4.8893000000000004</v>
      </c>
      <c r="P779" s="24">
        <v>9.6677999999999997</v>
      </c>
      <c r="Q779" s="24">
        <v>19.7194</v>
      </c>
      <c r="R779" s="24">
        <v>38.122999999999998</v>
      </c>
      <c r="S779" s="24">
        <v>80.281599999999997</v>
      </c>
      <c r="T779" s="24">
        <v>169.32689999999999</v>
      </c>
      <c r="U779" s="24">
        <v>307.17919999999998</v>
      </c>
      <c r="V779" s="24">
        <v>621.09090000000003</v>
      </c>
    </row>
    <row r="780" spans="6:22" x14ac:dyDescent="0.2">
      <c r="F780" s="24">
        <v>9.5999999999999992E-3</v>
      </c>
      <c r="G780" s="24">
        <v>0.02</v>
      </c>
      <c r="H780" s="24">
        <v>3.85E-2</v>
      </c>
      <c r="I780" s="24">
        <v>7.7700000000000005E-2</v>
      </c>
      <c r="J780" s="24">
        <v>0.1449</v>
      </c>
      <c r="K780" s="24">
        <v>0.30330000000000001</v>
      </c>
      <c r="L780" s="24">
        <v>0.60660000000000003</v>
      </c>
      <c r="M780" s="24">
        <v>1.2131000000000001</v>
      </c>
      <c r="N780" s="24">
        <v>2.4943</v>
      </c>
      <c r="O780" s="24">
        <v>4.9805999999999999</v>
      </c>
      <c r="P780" s="24">
        <v>9.7919999999999998</v>
      </c>
      <c r="Q780" s="24">
        <v>19.4329</v>
      </c>
      <c r="R780" s="24">
        <v>38.052999999999997</v>
      </c>
      <c r="S780" s="24">
        <v>80.961100000000002</v>
      </c>
      <c r="T780" s="24">
        <v>183.35830000000001</v>
      </c>
      <c r="U780" s="24">
        <v>328.17469999999997</v>
      </c>
      <c r="V780" s="24">
        <v>624.87379999999996</v>
      </c>
    </row>
    <row r="781" spans="6:22" x14ac:dyDescent="0.2">
      <c r="F781" s="24">
        <v>9.4999999999999998E-3</v>
      </c>
      <c r="G781" s="24">
        <v>0.02</v>
      </c>
      <c r="H781" s="24">
        <v>3.8600000000000002E-2</v>
      </c>
      <c r="I781" s="24">
        <v>7.7499999999999999E-2</v>
      </c>
      <c r="J781" s="24">
        <v>0.1447</v>
      </c>
      <c r="K781" s="24">
        <v>0.30149999999999999</v>
      </c>
      <c r="L781" s="24">
        <v>0.60489999999999999</v>
      </c>
      <c r="M781" s="24">
        <v>1.2156</v>
      </c>
      <c r="N781" s="24">
        <v>2.5880000000000001</v>
      </c>
      <c r="O781" s="24">
        <v>4.8315000000000001</v>
      </c>
      <c r="P781" s="24">
        <v>9.7245000000000008</v>
      </c>
      <c r="Q781" s="24">
        <v>19.3568</v>
      </c>
      <c r="R781" s="24">
        <v>38.056399999999996</v>
      </c>
      <c r="S781" s="24">
        <v>79.981300000000005</v>
      </c>
      <c r="T781" s="24">
        <v>156.13509999999999</v>
      </c>
      <c r="U781" s="24">
        <v>308.03699999999998</v>
      </c>
      <c r="V781" s="24">
        <v>612.61279999999999</v>
      </c>
    </row>
    <row r="782" spans="6:22" x14ac:dyDescent="0.2">
      <c r="F782" s="24">
        <v>9.4000000000000004E-3</v>
      </c>
      <c r="G782" s="24">
        <v>1.9900000000000001E-2</v>
      </c>
      <c r="H782" s="24">
        <v>3.8800000000000001E-2</v>
      </c>
      <c r="I782" s="24">
        <v>7.6999999999999999E-2</v>
      </c>
      <c r="J782" s="24">
        <v>0.1447</v>
      </c>
      <c r="K782" s="24">
        <v>0.30120000000000002</v>
      </c>
      <c r="L782" s="24">
        <v>0.60370000000000001</v>
      </c>
      <c r="M782" s="24">
        <v>1.2157</v>
      </c>
      <c r="N782" s="24">
        <v>2.5002</v>
      </c>
      <c r="O782" s="24">
        <v>4.8224</v>
      </c>
      <c r="P782" s="24">
        <v>9.7871000000000006</v>
      </c>
      <c r="Q782" s="24">
        <v>19.345199999999998</v>
      </c>
      <c r="R782" s="24">
        <v>38.07</v>
      </c>
      <c r="S782" s="24">
        <v>80.175600000000003</v>
      </c>
      <c r="T782" s="24">
        <v>156.98500000000001</v>
      </c>
      <c r="U782" s="24">
        <v>308.48860000000002</v>
      </c>
      <c r="V782" s="24">
        <v>611.52269999999999</v>
      </c>
    </row>
    <row r="783" spans="6:22" x14ac:dyDescent="0.2">
      <c r="F783" s="24">
        <v>9.5999999999999992E-3</v>
      </c>
      <c r="G783" s="24">
        <v>1.9900000000000001E-2</v>
      </c>
      <c r="H783" s="24">
        <v>3.85E-2</v>
      </c>
      <c r="I783" s="24">
        <v>7.7499999999999999E-2</v>
      </c>
      <c r="J783" s="24">
        <v>0.14460000000000001</v>
      </c>
      <c r="K783" s="24">
        <v>0.30059999999999998</v>
      </c>
      <c r="L783" s="24">
        <v>0.60809999999999997</v>
      </c>
      <c r="M783" s="24">
        <v>1.2174</v>
      </c>
      <c r="N783" s="24">
        <v>2.4952000000000001</v>
      </c>
      <c r="O783" s="24">
        <v>4.8182999999999998</v>
      </c>
      <c r="P783" s="24">
        <v>9.5876000000000001</v>
      </c>
      <c r="Q783" s="24">
        <v>19.499600000000001</v>
      </c>
      <c r="R783" s="24">
        <v>38.122</v>
      </c>
      <c r="S783" s="24">
        <v>80.847999999999999</v>
      </c>
      <c r="T783" s="24">
        <v>152.7542</v>
      </c>
      <c r="U783" s="24">
        <v>306.02679999999998</v>
      </c>
      <c r="V783" s="24">
        <v>613.35360000000003</v>
      </c>
    </row>
    <row r="784" spans="6:22" x14ac:dyDescent="0.2">
      <c r="F784" s="24">
        <v>9.5999999999999992E-3</v>
      </c>
      <c r="G784" s="24">
        <v>1.9900000000000001E-2</v>
      </c>
      <c r="H784" s="24">
        <v>3.8699999999999998E-2</v>
      </c>
      <c r="I784" s="24">
        <v>7.7299999999999994E-2</v>
      </c>
      <c r="J784" s="24">
        <v>0.1444</v>
      </c>
      <c r="K784" s="24">
        <v>0.30059999999999998</v>
      </c>
      <c r="L784" s="24">
        <v>0.61439999999999995</v>
      </c>
      <c r="M784" s="24">
        <v>1.2166999999999999</v>
      </c>
      <c r="N784" s="24">
        <v>2.5922999999999998</v>
      </c>
      <c r="O784" s="24">
        <v>4.8285</v>
      </c>
      <c r="P784" s="24">
        <v>9.5889000000000006</v>
      </c>
      <c r="Q784" s="24">
        <v>19.334099999999999</v>
      </c>
      <c r="R784" s="24">
        <v>38.079300000000003</v>
      </c>
      <c r="S784" s="24">
        <v>82.228800000000007</v>
      </c>
      <c r="T784" s="24">
        <v>152.66499999999999</v>
      </c>
      <c r="U784" s="24">
        <v>313.79469999999998</v>
      </c>
      <c r="V784" s="24">
        <v>615.1472</v>
      </c>
    </row>
    <row r="785" spans="6:22" x14ac:dyDescent="0.2">
      <c r="F785" s="24">
        <v>9.5999999999999992E-3</v>
      </c>
      <c r="G785" s="24">
        <v>0.02</v>
      </c>
      <c r="H785" s="24">
        <v>3.8600000000000002E-2</v>
      </c>
      <c r="I785" s="24">
        <v>7.7399999999999997E-2</v>
      </c>
      <c r="J785" s="24">
        <v>0.14480000000000001</v>
      </c>
      <c r="K785" s="24">
        <v>0.30130000000000001</v>
      </c>
      <c r="L785" s="24">
        <v>0.60299999999999998</v>
      </c>
      <c r="M785" s="24">
        <v>1.218</v>
      </c>
      <c r="N785" s="24">
        <v>2.5087000000000002</v>
      </c>
      <c r="O785" s="24">
        <v>4.8196000000000003</v>
      </c>
      <c r="P785" s="24">
        <v>9.5411000000000001</v>
      </c>
      <c r="Q785" s="24">
        <v>19.738</v>
      </c>
      <c r="R785" s="24">
        <v>38.063699999999997</v>
      </c>
      <c r="S785" s="24">
        <v>80.177000000000007</v>
      </c>
      <c r="T785" s="24">
        <v>152.7817</v>
      </c>
      <c r="U785" s="24">
        <v>326.46870000000001</v>
      </c>
      <c r="V785" s="24">
        <v>623.38419999999996</v>
      </c>
    </row>
    <row r="786" spans="6:22" x14ac:dyDescent="0.2">
      <c r="F786" s="24">
        <v>9.4999999999999998E-3</v>
      </c>
      <c r="G786" s="24">
        <v>2.01E-2</v>
      </c>
      <c r="H786" s="24">
        <v>3.8699999999999998E-2</v>
      </c>
      <c r="I786" s="24">
        <v>7.7200000000000005E-2</v>
      </c>
      <c r="J786" s="24">
        <v>0.1447</v>
      </c>
      <c r="K786" s="24">
        <v>0.30109999999999998</v>
      </c>
      <c r="L786" s="24">
        <v>0.60199999999999998</v>
      </c>
      <c r="M786" s="24">
        <v>1.2190000000000001</v>
      </c>
      <c r="N786" s="24">
        <v>2.5104000000000002</v>
      </c>
      <c r="O786" s="24">
        <v>4.8227000000000002</v>
      </c>
      <c r="P786" s="24">
        <v>9.6136999999999997</v>
      </c>
      <c r="Q786" s="24">
        <v>19.482500000000002</v>
      </c>
      <c r="R786" s="24">
        <v>38.109400000000001</v>
      </c>
      <c r="S786" s="24">
        <v>79.907700000000006</v>
      </c>
      <c r="T786" s="24">
        <v>152.54589999999999</v>
      </c>
      <c r="U786" s="24">
        <v>320.53050000000002</v>
      </c>
      <c r="V786" s="24">
        <v>613.16250000000002</v>
      </c>
    </row>
    <row r="787" spans="6:22" x14ac:dyDescent="0.2">
      <c r="F787" s="24">
        <v>9.4999999999999998E-3</v>
      </c>
      <c r="G787" s="24">
        <v>2.2200000000000001E-2</v>
      </c>
      <c r="H787" s="24">
        <v>3.8600000000000002E-2</v>
      </c>
      <c r="I787" s="24">
        <v>7.7600000000000002E-2</v>
      </c>
      <c r="J787" s="24">
        <v>0.14449999999999999</v>
      </c>
      <c r="K787" s="24">
        <v>0.30130000000000001</v>
      </c>
      <c r="L787" s="24">
        <v>0.60319999999999996</v>
      </c>
      <c r="M787" s="24">
        <v>1.2195</v>
      </c>
      <c r="N787" s="24">
        <v>2.4982000000000002</v>
      </c>
      <c r="O787" s="24">
        <v>4.8219000000000003</v>
      </c>
      <c r="P787" s="24">
        <v>9.5378000000000007</v>
      </c>
      <c r="Q787" s="24">
        <v>19.427299999999999</v>
      </c>
      <c r="R787" s="24">
        <v>38.048099999999998</v>
      </c>
      <c r="S787" s="24">
        <v>79.671199999999999</v>
      </c>
      <c r="T787" s="24">
        <v>153.137</v>
      </c>
      <c r="U787" s="24">
        <v>314.00720000000001</v>
      </c>
      <c r="V787" s="24">
        <v>615.11099999999999</v>
      </c>
    </row>
    <row r="788" spans="6:22" x14ac:dyDescent="0.2">
      <c r="F788" s="24">
        <v>9.4000000000000004E-3</v>
      </c>
      <c r="G788" s="24">
        <v>1.9900000000000001E-2</v>
      </c>
      <c r="H788" s="24">
        <v>3.8800000000000001E-2</v>
      </c>
      <c r="I788" s="24">
        <v>7.7200000000000005E-2</v>
      </c>
      <c r="J788" s="24">
        <v>0.1447</v>
      </c>
      <c r="K788" s="24">
        <v>0.30259999999999998</v>
      </c>
      <c r="L788" s="24">
        <v>0.60570000000000002</v>
      </c>
      <c r="M788" s="24">
        <v>1.2181</v>
      </c>
      <c r="N788" s="24">
        <v>2.5005999999999999</v>
      </c>
      <c r="O788" s="24">
        <v>4.8273999999999999</v>
      </c>
      <c r="P788" s="24">
        <v>9.4899000000000004</v>
      </c>
      <c r="Q788" s="24">
        <v>19.368300000000001</v>
      </c>
      <c r="R788" s="24">
        <v>38.075299999999999</v>
      </c>
      <c r="S788" s="24">
        <v>80.307500000000005</v>
      </c>
      <c r="T788" s="24">
        <v>152.62569999999999</v>
      </c>
      <c r="U788" s="24">
        <v>323.86090000000002</v>
      </c>
      <c r="V788" s="24">
        <v>633.94539999999995</v>
      </c>
    </row>
    <row r="789" spans="6:22" x14ac:dyDescent="0.2">
      <c r="F789" s="24">
        <v>9.4000000000000004E-3</v>
      </c>
      <c r="G789" s="24">
        <v>2.0199999999999999E-2</v>
      </c>
      <c r="H789" s="24">
        <v>3.8699999999999998E-2</v>
      </c>
      <c r="I789" s="24">
        <v>7.7700000000000005E-2</v>
      </c>
      <c r="J789" s="24">
        <v>0.14480000000000001</v>
      </c>
      <c r="K789" s="24">
        <v>0.30159999999999998</v>
      </c>
      <c r="L789" s="24">
        <v>0.61270000000000002</v>
      </c>
      <c r="M789" s="24">
        <v>1.2177</v>
      </c>
      <c r="N789" s="24">
        <v>2.4962</v>
      </c>
      <c r="O789" s="24">
        <v>4.8525999999999998</v>
      </c>
      <c r="P789" s="24">
        <v>9.5142000000000007</v>
      </c>
      <c r="Q789" s="24">
        <v>19.5152</v>
      </c>
      <c r="R789" s="24">
        <v>38.316299999999998</v>
      </c>
      <c r="S789" s="24">
        <v>80.309700000000007</v>
      </c>
      <c r="T789" s="24">
        <v>152.42830000000001</v>
      </c>
      <c r="U789" s="24">
        <v>327.40499999999997</v>
      </c>
      <c r="V789" s="24">
        <v>639.73379999999997</v>
      </c>
    </row>
    <row r="790" spans="6:22" x14ac:dyDescent="0.2">
      <c r="F790" s="24">
        <v>9.4000000000000004E-3</v>
      </c>
      <c r="G790" s="24">
        <v>0.02</v>
      </c>
      <c r="H790" s="24">
        <v>3.8899999999999997E-2</v>
      </c>
      <c r="I790" s="24">
        <v>7.7499999999999999E-2</v>
      </c>
      <c r="J790" s="24">
        <v>0.1449</v>
      </c>
      <c r="K790" s="24">
        <v>0.30049999999999999</v>
      </c>
      <c r="L790" s="24">
        <v>0.60419999999999996</v>
      </c>
      <c r="M790" s="24">
        <v>1.2284999999999999</v>
      </c>
      <c r="N790" s="24">
        <v>2.8144999999999998</v>
      </c>
      <c r="O790" s="24">
        <v>4.8442999999999996</v>
      </c>
      <c r="P790" s="24">
        <v>9.5618999999999996</v>
      </c>
      <c r="Q790" s="24">
        <v>19.409099999999999</v>
      </c>
      <c r="R790" s="24">
        <v>38.014699999999998</v>
      </c>
      <c r="S790" s="24">
        <v>80.076899999999995</v>
      </c>
      <c r="T790" s="24">
        <v>152.67830000000001</v>
      </c>
      <c r="U790" s="24">
        <v>310.87509999999997</v>
      </c>
      <c r="V790" s="24">
        <v>653.19719999999995</v>
      </c>
    </row>
    <row r="791" spans="6:22" x14ac:dyDescent="0.2">
      <c r="F791" s="24">
        <v>9.4999999999999998E-3</v>
      </c>
      <c r="G791" s="24">
        <v>0.02</v>
      </c>
      <c r="H791" s="24">
        <v>3.8399999999999997E-2</v>
      </c>
      <c r="I791" s="24">
        <v>7.7700000000000005E-2</v>
      </c>
      <c r="J791" s="24">
        <v>0.1447</v>
      </c>
      <c r="K791" s="24">
        <v>0.30570000000000003</v>
      </c>
      <c r="L791" s="24">
        <v>0.61670000000000003</v>
      </c>
      <c r="M791" s="24">
        <v>1.8068</v>
      </c>
      <c r="N791" s="24">
        <v>2.4984000000000002</v>
      </c>
      <c r="O791" s="24">
        <v>4.9104000000000001</v>
      </c>
      <c r="P791" s="24">
        <v>9.6362000000000005</v>
      </c>
      <c r="Q791" s="24">
        <v>19.534800000000001</v>
      </c>
      <c r="R791" s="24">
        <v>37.982599999999998</v>
      </c>
      <c r="S791" s="24">
        <v>80.268199999999993</v>
      </c>
      <c r="T791" s="24">
        <v>152.95679999999999</v>
      </c>
      <c r="U791" s="24">
        <v>306.40159999999997</v>
      </c>
      <c r="V791" s="24">
        <v>624.73950000000002</v>
      </c>
    </row>
    <row r="792" spans="6:22" x14ac:dyDescent="0.2">
      <c r="F792" s="24">
        <v>9.4999999999999998E-3</v>
      </c>
      <c r="G792" s="24">
        <v>2.01E-2</v>
      </c>
      <c r="H792" s="24">
        <v>3.8600000000000002E-2</v>
      </c>
      <c r="I792" s="24">
        <v>7.7499999999999999E-2</v>
      </c>
      <c r="J792" s="24">
        <v>0.14499999999999999</v>
      </c>
      <c r="K792" s="24">
        <v>0.31459999999999999</v>
      </c>
      <c r="L792" s="24">
        <v>0.60529999999999995</v>
      </c>
      <c r="M792" s="24">
        <v>2.5110000000000001</v>
      </c>
      <c r="N792" s="24">
        <v>2.4969999999999999</v>
      </c>
      <c r="O792" s="24">
        <v>4.8343999999999996</v>
      </c>
      <c r="P792" s="24">
        <v>9.5259</v>
      </c>
      <c r="Q792" s="24">
        <v>19.3675</v>
      </c>
      <c r="R792" s="24">
        <v>38.135800000000003</v>
      </c>
      <c r="S792" s="24">
        <v>80.123500000000007</v>
      </c>
      <c r="T792" s="24">
        <v>162.01480000000001</v>
      </c>
      <c r="U792" s="24">
        <v>386.10340000000002</v>
      </c>
      <c r="V792" s="24">
        <v>614.74059999999997</v>
      </c>
    </row>
    <row r="793" spans="6:22" x14ac:dyDescent="0.2">
      <c r="F793" s="24">
        <v>9.4000000000000004E-3</v>
      </c>
      <c r="G793" s="24">
        <v>1.9900000000000001E-2</v>
      </c>
      <c r="H793" s="24">
        <v>3.8800000000000001E-2</v>
      </c>
      <c r="I793" s="24">
        <v>7.7299999999999994E-2</v>
      </c>
      <c r="J793" s="24">
        <v>0.14499999999999999</v>
      </c>
      <c r="K793" s="24">
        <v>0.34949999999999998</v>
      </c>
      <c r="L793" s="24">
        <v>0.60250000000000004</v>
      </c>
      <c r="M793" s="24">
        <v>2.8593000000000002</v>
      </c>
      <c r="N793" s="24">
        <v>2.5074999999999998</v>
      </c>
      <c r="O793" s="24">
        <v>4.8848000000000003</v>
      </c>
      <c r="P793" s="24">
        <v>9.609</v>
      </c>
      <c r="Q793" s="24">
        <v>19.346</v>
      </c>
      <c r="R793" s="24">
        <v>38.039200000000001</v>
      </c>
      <c r="S793" s="24">
        <v>86.156800000000004</v>
      </c>
      <c r="T793" s="24">
        <v>154.67949999999999</v>
      </c>
      <c r="U793" s="24">
        <v>306.15620000000001</v>
      </c>
      <c r="V793" s="24">
        <v>643.94860000000006</v>
      </c>
    </row>
    <row r="794" spans="6:22" x14ac:dyDescent="0.2">
      <c r="F794" s="24">
        <v>9.5999999999999992E-3</v>
      </c>
      <c r="G794" s="24">
        <v>0.02</v>
      </c>
      <c r="H794" s="24">
        <v>3.85E-2</v>
      </c>
      <c r="I794" s="24">
        <v>7.7399999999999997E-2</v>
      </c>
      <c r="J794" s="24">
        <v>0.14760000000000001</v>
      </c>
      <c r="K794" s="24">
        <v>0.36699999999999999</v>
      </c>
      <c r="L794" s="24">
        <v>0.60289999999999999</v>
      </c>
      <c r="M794" s="24">
        <v>2.4538000000000002</v>
      </c>
      <c r="N794" s="24">
        <v>2.5087999999999999</v>
      </c>
      <c r="O794" s="24">
        <v>4.9729999999999999</v>
      </c>
      <c r="P794" s="24">
        <v>9.5830000000000002</v>
      </c>
      <c r="Q794" s="24">
        <v>19.447500000000002</v>
      </c>
      <c r="R794" s="24">
        <v>38.1282</v>
      </c>
      <c r="S794" s="24">
        <v>81.512699999999995</v>
      </c>
      <c r="T794" s="24">
        <v>153.06549999999999</v>
      </c>
      <c r="U794" s="24">
        <v>305.29419999999999</v>
      </c>
      <c r="V794" s="24">
        <v>624.07669999999996</v>
      </c>
    </row>
    <row r="795" spans="6:22" x14ac:dyDescent="0.2">
      <c r="F795" s="24">
        <v>9.4999999999999998E-3</v>
      </c>
      <c r="G795" s="24">
        <v>1.9800000000000002E-2</v>
      </c>
      <c r="H795" s="24">
        <v>3.8899999999999997E-2</v>
      </c>
      <c r="I795" s="24">
        <v>7.7299999999999994E-2</v>
      </c>
      <c r="J795" s="24">
        <v>0.1449</v>
      </c>
      <c r="K795" s="24">
        <v>0.32819999999999999</v>
      </c>
      <c r="L795" s="24">
        <v>0.60640000000000005</v>
      </c>
      <c r="M795" s="24">
        <v>2.5491999999999999</v>
      </c>
      <c r="N795" s="24">
        <v>2.5499999999999998</v>
      </c>
      <c r="O795" s="24">
        <v>4.8244999999999996</v>
      </c>
      <c r="P795" s="24">
        <v>9.5632000000000001</v>
      </c>
      <c r="Q795" s="24">
        <v>19.424800000000001</v>
      </c>
      <c r="R795" s="24">
        <v>38.065199999999997</v>
      </c>
      <c r="S795" s="24">
        <v>79.903300000000002</v>
      </c>
      <c r="T795" s="24">
        <v>155.04859999999999</v>
      </c>
      <c r="U795" s="24">
        <v>305.74220000000003</v>
      </c>
      <c r="V795" s="24">
        <v>618.49699999999996</v>
      </c>
    </row>
    <row r="796" spans="6:22" x14ac:dyDescent="0.2">
      <c r="F796" s="24">
        <v>9.4000000000000004E-3</v>
      </c>
      <c r="G796" s="24">
        <v>0.02</v>
      </c>
      <c r="H796" s="24">
        <v>3.8600000000000002E-2</v>
      </c>
      <c r="I796" s="24">
        <v>7.7399999999999997E-2</v>
      </c>
      <c r="J796" s="24">
        <v>0.14480000000000001</v>
      </c>
      <c r="K796" s="24">
        <v>0.315</v>
      </c>
      <c r="L796" s="24">
        <v>0.60829999999999995</v>
      </c>
      <c r="M796" s="24">
        <v>2.5150000000000001</v>
      </c>
      <c r="N796" s="24">
        <v>2.4973000000000001</v>
      </c>
      <c r="O796" s="24">
        <v>4.8556999999999997</v>
      </c>
      <c r="P796" s="24">
        <v>9.7508999999999997</v>
      </c>
      <c r="Q796" s="24">
        <v>19.457799999999999</v>
      </c>
      <c r="R796" s="24">
        <v>38.003</v>
      </c>
      <c r="S796" s="24">
        <v>86.309200000000004</v>
      </c>
      <c r="T796" s="24">
        <v>152.75200000000001</v>
      </c>
      <c r="U796" s="24">
        <v>305.17579999999998</v>
      </c>
      <c r="V796" s="24">
        <v>637.80060000000003</v>
      </c>
    </row>
    <row r="797" spans="6:22" x14ac:dyDescent="0.2">
      <c r="F797" s="24">
        <v>9.5999999999999992E-3</v>
      </c>
      <c r="G797" s="24">
        <v>1.9900000000000001E-2</v>
      </c>
      <c r="H797" s="24">
        <v>3.8800000000000001E-2</v>
      </c>
      <c r="I797" s="24">
        <v>7.7200000000000005E-2</v>
      </c>
      <c r="J797" s="24">
        <v>0.1452</v>
      </c>
      <c r="K797" s="24">
        <v>0.30990000000000001</v>
      </c>
      <c r="L797" s="24">
        <v>0.6149</v>
      </c>
      <c r="M797" s="24">
        <v>2.6120999999999999</v>
      </c>
      <c r="N797" s="24">
        <v>2.5314999999999999</v>
      </c>
      <c r="O797" s="24">
        <v>4.8193999999999999</v>
      </c>
      <c r="P797" s="24">
        <v>9.5949000000000009</v>
      </c>
      <c r="Q797" s="24">
        <v>19.413399999999999</v>
      </c>
      <c r="R797" s="24">
        <v>38.088700000000003</v>
      </c>
      <c r="S797" s="24">
        <v>79.998099999999994</v>
      </c>
      <c r="T797" s="24">
        <v>152.49850000000001</v>
      </c>
      <c r="U797" s="24">
        <v>305.13639999999998</v>
      </c>
      <c r="V797" s="24">
        <v>647.33119999999997</v>
      </c>
    </row>
    <row r="798" spans="6:22" x14ac:dyDescent="0.2">
      <c r="F798" s="24">
        <v>9.4999999999999998E-3</v>
      </c>
      <c r="G798" s="24">
        <v>2.0199999999999999E-2</v>
      </c>
      <c r="H798" s="24">
        <v>3.8600000000000002E-2</v>
      </c>
      <c r="I798" s="24">
        <v>7.7700000000000005E-2</v>
      </c>
      <c r="J798" s="24">
        <v>0.14499999999999999</v>
      </c>
      <c r="K798" s="24">
        <v>0.317</v>
      </c>
      <c r="L798" s="24">
        <v>0.60860000000000003</v>
      </c>
      <c r="M798" s="24">
        <v>1.4611000000000001</v>
      </c>
      <c r="N798" s="24">
        <v>2.4996999999999998</v>
      </c>
      <c r="O798" s="24">
        <v>4.8174999999999999</v>
      </c>
      <c r="P798" s="24">
        <v>9.6473999999999993</v>
      </c>
      <c r="Q798" s="24">
        <v>19.885000000000002</v>
      </c>
      <c r="R798" s="24">
        <v>38.069000000000003</v>
      </c>
      <c r="S798" s="24">
        <v>80.056799999999996</v>
      </c>
      <c r="T798" s="24">
        <v>152.54069999999999</v>
      </c>
      <c r="U798" s="24">
        <v>307.21280000000002</v>
      </c>
      <c r="V798" s="24">
        <v>743.81769999999995</v>
      </c>
    </row>
    <row r="799" spans="6:22" x14ac:dyDescent="0.2">
      <c r="F799" s="24">
        <v>9.4999999999999998E-3</v>
      </c>
      <c r="G799" s="24">
        <v>1.9699999999999999E-2</v>
      </c>
      <c r="H799" s="24">
        <v>3.85E-2</v>
      </c>
      <c r="I799" s="24">
        <v>7.7499999999999999E-2</v>
      </c>
      <c r="J799" s="24">
        <v>0.1449</v>
      </c>
      <c r="K799" s="24">
        <v>0.30199999999999999</v>
      </c>
      <c r="L799" s="24">
        <v>0.60570000000000002</v>
      </c>
      <c r="M799" s="24">
        <v>2.6231</v>
      </c>
      <c r="N799" s="24">
        <v>2.5009999999999999</v>
      </c>
      <c r="O799" s="24">
        <v>4.8376999999999999</v>
      </c>
      <c r="P799" s="24">
        <v>9.6006</v>
      </c>
      <c r="Q799" s="24">
        <v>19.691299999999998</v>
      </c>
      <c r="R799" s="24">
        <v>38.023200000000003</v>
      </c>
      <c r="S799" s="24">
        <v>79.861699999999999</v>
      </c>
      <c r="T799" s="24">
        <v>168.50989999999999</v>
      </c>
      <c r="U799" s="24">
        <v>305.07490000000001</v>
      </c>
      <c r="V799" s="24">
        <v>763.21680000000003</v>
      </c>
    </row>
    <row r="800" spans="6:22" x14ac:dyDescent="0.2">
      <c r="F800" s="24">
        <v>9.4999999999999998E-3</v>
      </c>
      <c r="G800" s="24">
        <v>2.01E-2</v>
      </c>
      <c r="H800" s="24">
        <v>3.8600000000000002E-2</v>
      </c>
      <c r="I800" s="24">
        <v>7.8700000000000006E-2</v>
      </c>
      <c r="J800" s="24">
        <v>0.15060000000000001</v>
      </c>
      <c r="K800" s="24">
        <v>0.30459999999999998</v>
      </c>
      <c r="L800" s="24">
        <v>0.61270000000000002</v>
      </c>
      <c r="M800" s="24">
        <v>2.3824000000000001</v>
      </c>
      <c r="N800" s="24">
        <v>2.4984999999999999</v>
      </c>
      <c r="O800" s="24">
        <v>4.8548</v>
      </c>
      <c r="P800" s="24">
        <v>9.6072000000000006</v>
      </c>
      <c r="Q800" s="24">
        <v>19.7819</v>
      </c>
      <c r="R800" s="24">
        <v>38.045699999999997</v>
      </c>
      <c r="S800" s="24">
        <v>79.811599999999999</v>
      </c>
      <c r="T800" s="24">
        <v>152.8409</v>
      </c>
      <c r="U800" s="24">
        <v>315.5865</v>
      </c>
      <c r="V800" s="24">
        <v>618.3492</v>
      </c>
    </row>
    <row r="801" spans="6:22" x14ac:dyDescent="0.2">
      <c r="F801" s="24">
        <v>9.4999999999999998E-3</v>
      </c>
      <c r="G801" s="24">
        <v>0.02</v>
      </c>
      <c r="H801" s="24">
        <v>3.8600000000000002E-2</v>
      </c>
      <c r="I801" s="24">
        <v>7.7600000000000002E-2</v>
      </c>
      <c r="J801" s="24">
        <v>0.1449</v>
      </c>
      <c r="K801" s="24">
        <v>0.30130000000000001</v>
      </c>
      <c r="L801" s="24">
        <v>0.60670000000000002</v>
      </c>
      <c r="M801" s="24">
        <v>2.2654999999999998</v>
      </c>
      <c r="N801" s="24">
        <v>2.496</v>
      </c>
      <c r="O801" s="24">
        <v>4.8464</v>
      </c>
      <c r="P801" s="24">
        <v>9.8960000000000008</v>
      </c>
      <c r="Q801" s="24">
        <v>19.538799999999998</v>
      </c>
      <c r="R801" s="24">
        <v>38.088000000000001</v>
      </c>
      <c r="S801" s="24">
        <v>79.744500000000002</v>
      </c>
      <c r="T801" s="24">
        <v>152.49019999999999</v>
      </c>
      <c r="U801" s="24">
        <v>305.14929999999998</v>
      </c>
      <c r="V801" s="24">
        <v>631.04169999999999</v>
      </c>
    </row>
    <row r="802" spans="6:22" x14ac:dyDescent="0.2">
      <c r="F802" s="24">
        <v>9.4999999999999998E-3</v>
      </c>
      <c r="G802" s="24">
        <v>2.01E-2</v>
      </c>
      <c r="H802" s="24">
        <v>3.8600000000000002E-2</v>
      </c>
      <c r="I802" s="24">
        <v>7.7399999999999997E-2</v>
      </c>
      <c r="J802" s="24">
        <v>0.14499999999999999</v>
      </c>
      <c r="K802" s="24">
        <v>0.30759999999999998</v>
      </c>
      <c r="L802" s="24">
        <v>0.60389999999999999</v>
      </c>
      <c r="M802" s="24">
        <v>2.2961</v>
      </c>
      <c r="N802" s="24">
        <v>2.4971999999999999</v>
      </c>
      <c r="O802" s="24">
        <v>4.8333000000000004</v>
      </c>
      <c r="P802" s="24">
        <v>9.6151999999999997</v>
      </c>
      <c r="Q802" s="24">
        <v>19.428000000000001</v>
      </c>
      <c r="R802" s="24">
        <v>38.651899999999998</v>
      </c>
      <c r="S802" s="24">
        <v>80.865700000000004</v>
      </c>
      <c r="T802" s="24">
        <v>152.45079999999999</v>
      </c>
      <c r="U802" s="24">
        <v>305.18150000000003</v>
      </c>
      <c r="V802" s="24">
        <v>620.85730000000001</v>
      </c>
    </row>
    <row r="803" spans="6:22" x14ac:dyDescent="0.2">
      <c r="F803" s="24">
        <v>9.4999999999999998E-3</v>
      </c>
      <c r="G803" s="24">
        <v>0.02</v>
      </c>
      <c r="H803" s="24">
        <v>3.8600000000000002E-2</v>
      </c>
      <c r="I803" s="24">
        <v>7.7499999999999999E-2</v>
      </c>
      <c r="J803" s="24">
        <v>0.14510000000000001</v>
      </c>
      <c r="K803" s="24">
        <v>0.3095</v>
      </c>
      <c r="L803" s="24">
        <v>0.60750000000000004</v>
      </c>
      <c r="M803" s="24">
        <v>2.6297000000000001</v>
      </c>
      <c r="N803" s="24">
        <v>2.496</v>
      </c>
      <c r="O803" s="24">
        <v>4.8299000000000003</v>
      </c>
      <c r="P803" s="24">
        <v>9.6487999999999996</v>
      </c>
      <c r="Q803" s="24">
        <v>19.468800000000002</v>
      </c>
      <c r="R803" s="24">
        <v>39.2254</v>
      </c>
      <c r="S803" s="24">
        <v>80.142799999999994</v>
      </c>
      <c r="T803" s="24">
        <v>152.1523</v>
      </c>
      <c r="U803" s="24">
        <v>305.2287</v>
      </c>
      <c r="V803" s="24">
        <v>617.23149999999998</v>
      </c>
    </row>
    <row r="804" spans="6:22" x14ac:dyDescent="0.2">
      <c r="F804" s="24">
        <v>9.4999999999999998E-3</v>
      </c>
      <c r="G804" s="24">
        <v>2.0199999999999999E-2</v>
      </c>
      <c r="H804" s="24">
        <v>3.8600000000000002E-2</v>
      </c>
      <c r="I804" s="24">
        <v>7.7399999999999997E-2</v>
      </c>
      <c r="J804" s="24">
        <v>0.14460000000000001</v>
      </c>
      <c r="K804" s="24">
        <v>0.30930000000000002</v>
      </c>
      <c r="L804" s="24">
        <v>0.60270000000000001</v>
      </c>
      <c r="M804" s="24">
        <v>2.3022</v>
      </c>
      <c r="N804" s="24">
        <v>2.5004</v>
      </c>
      <c r="O804" s="24">
        <v>6.7725999999999997</v>
      </c>
      <c r="P804" s="24">
        <v>9.6318000000000001</v>
      </c>
      <c r="Q804" s="24">
        <v>19.4389</v>
      </c>
      <c r="R804" s="24">
        <v>38.313699999999997</v>
      </c>
      <c r="S804" s="24">
        <v>79.915700000000001</v>
      </c>
      <c r="T804" s="24">
        <v>152.4401</v>
      </c>
      <c r="U804" s="24">
        <v>305.63799999999998</v>
      </c>
      <c r="V804" s="24">
        <v>640.67290000000003</v>
      </c>
    </row>
    <row r="805" spans="6:22" x14ac:dyDescent="0.2">
      <c r="F805" s="24">
        <v>9.4000000000000004E-3</v>
      </c>
      <c r="G805" s="24">
        <v>0.02</v>
      </c>
      <c r="H805" s="24">
        <v>3.8800000000000001E-2</v>
      </c>
      <c r="I805" s="24">
        <v>7.7499999999999999E-2</v>
      </c>
      <c r="J805" s="24">
        <v>0.1447</v>
      </c>
      <c r="K805" s="24">
        <v>0.33429999999999999</v>
      </c>
      <c r="L805" s="24">
        <v>0.60289999999999999</v>
      </c>
      <c r="M805" s="24">
        <v>2.246</v>
      </c>
      <c r="N805" s="24">
        <v>2.4973000000000001</v>
      </c>
      <c r="O805" s="24">
        <v>5.3287000000000004</v>
      </c>
      <c r="P805" s="24">
        <v>9.5790000000000006</v>
      </c>
      <c r="Q805" s="24">
        <v>19.533200000000001</v>
      </c>
      <c r="R805" s="24">
        <v>38.375500000000002</v>
      </c>
      <c r="S805" s="24">
        <v>80.163300000000007</v>
      </c>
      <c r="T805" s="24">
        <v>152.3878</v>
      </c>
      <c r="U805" s="24">
        <v>305.25240000000002</v>
      </c>
      <c r="V805" s="24">
        <v>613.69259999999997</v>
      </c>
    </row>
    <row r="806" spans="6:22" x14ac:dyDescent="0.2">
      <c r="F806" s="24">
        <v>9.5999999999999992E-3</v>
      </c>
      <c r="G806" s="24">
        <v>0.02</v>
      </c>
      <c r="H806" s="24">
        <v>3.8699999999999998E-2</v>
      </c>
      <c r="I806" s="24">
        <v>7.7700000000000005E-2</v>
      </c>
      <c r="J806" s="24">
        <v>0.14480000000000001</v>
      </c>
      <c r="K806" s="24">
        <v>0.3</v>
      </c>
      <c r="L806" s="24">
        <v>0.60350000000000004</v>
      </c>
      <c r="M806" s="24">
        <v>1.3117000000000001</v>
      </c>
      <c r="N806" s="24">
        <v>2.4988000000000001</v>
      </c>
      <c r="O806" s="24">
        <v>6.1641000000000004</v>
      </c>
      <c r="P806" s="24">
        <v>9.6976999999999993</v>
      </c>
      <c r="Q806" s="24">
        <v>19.2925</v>
      </c>
      <c r="R806" s="24">
        <v>38.445599999999999</v>
      </c>
      <c r="S806" s="24">
        <v>80.797700000000006</v>
      </c>
      <c r="T806" s="24">
        <v>152.26949999999999</v>
      </c>
      <c r="U806" s="24">
        <v>304.80349999999999</v>
      </c>
      <c r="V806" s="24">
        <v>612.50469999999996</v>
      </c>
    </row>
    <row r="807" spans="6:22" x14ac:dyDescent="0.2">
      <c r="F807" s="24">
        <v>9.4999999999999998E-3</v>
      </c>
      <c r="G807" s="24">
        <v>0.02</v>
      </c>
      <c r="H807" s="24">
        <v>3.8699999999999998E-2</v>
      </c>
      <c r="I807" s="24">
        <v>7.7200000000000005E-2</v>
      </c>
      <c r="J807" s="24">
        <v>0.14480000000000001</v>
      </c>
      <c r="K807" s="24">
        <v>0.30880000000000002</v>
      </c>
      <c r="L807" s="24">
        <v>0.60309999999999997</v>
      </c>
      <c r="M807" s="24">
        <v>1.2928999999999999</v>
      </c>
      <c r="N807" s="24">
        <v>2.4952999999999999</v>
      </c>
      <c r="O807" s="24">
        <v>5.3356000000000003</v>
      </c>
      <c r="P807" s="24">
        <v>9.6469000000000005</v>
      </c>
      <c r="Q807" s="24">
        <v>19.307200000000002</v>
      </c>
      <c r="R807" s="24">
        <v>38.146900000000002</v>
      </c>
      <c r="S807" s="24">
        <v>79.927599999999998</v>
      </c>
      <c r="T807" s="24">
        <v>152.33199999999999</v>
      </c>
      <c r="U807" s="24">
        <v>305.0095</v>
      </c>
      <c r="V807" s="24">
        <v>649.96100000000001</v>
      </c>
    </row>
    <row r="808" spans="6:22" x14ac:dyDescent="0.2">
      <c r="F808" s="24">
        <v>9.7999999999999997E-3</v>
      </c>
      <c r="G808" s="24">
        <v>1.9800000000000002E-2</v>
      </c>
      <c r="H808" s="24">
        <v>3.8600000000000002E-2</v>
      </c>
      <c r="I808" s="24">
        <v>7.7499999999999999E-2</v>
      </c>
      <c r="J808" s="24">
        <v>0.14499999999999999</v>
      </c>
      <c r="K808" s="24">
        <v>0.30409999999999998</v>
      </c>
      <c r="L808" s="24">
        <v>0.60270000000000001</v>
      </c>
      <c r="M808" s="24">
        <v>1.2081</v>
      </c>
      <c r="N808" s="24">
        <v>2.4922</v>
      </c>
      <c r="O808" s="24">
        <v>5.6192000000000002</v>
      </c>
      <c r="P808" s="24">
        <v>9.6442999999999994</v>
      </c>
      <c r="Q808" s="24">
        <v>19.450500000000002</v>
      </c>
      <c r="R808" s="24">
        <v>38.109400000000001</v>
      </c>
      <c r="S808" s="24">
        <v>80.118499999999997</v>
      </c>
      <c r="T808" s="24">
        <v>152.41499999999999</v>
      </c>
      <c r="U808" s="24">
        <v>305.31760000000003</v>
      </c>
      <c r="V808" s="24">
        <v>683.5634</v>
      </c>
    </row>
    <row r="809" spans="6:22" x14ac:dyDescent="0.2">
      <c r="F809" s="24">
        <v>9.7000000000000003E-3</v>
      </c>
      <c r="G809" s="24">
        <v>1.9800000000000002E-2</v>
      </c>
      <c r="H809" s="24">
        <v>3.8699999999999998E-2</v>
      </c>
      <c r="I809" s="24">
        <v>7.7499999999999999E-2</v>
      </c>
      <c r="J809" s="24">
        <v>0.14480000000000001</v>
      </c>
      <c r="K809" s="24">
        <v>0.30859999999999999</v>
      </c>
      <c r="L809" s="24">
        <v>0.60229999999999995</v>
      </c>
      <c r="M809" s="24">
        <v>1.2206999999999999</v>
      </c>
      <c r="N809" s="24">
        <v>2.4971000000000001</v>
      </c>
      <c r="O809" s="24">
        <v>4.9588000000000001</v>
      </c>
      <c r="P809" s="24">
        <v>9.9376999999999995</v>
      </c>
      <c r="Q809" s="24">
        <v>19.2897</v>
      </c>
      <c r="R809" s="24">
        <v>38.198999999999998</v>
      </c>
      <c r="S809" s="24">
        <v>80.153899999999993</v>
      </c>
      <c r="T809" s="24">
        <v>152.4683</v>
      </c>
      <c r="U809" s="24">
        <v>304.93299999999999</v>
      </c>
      <c r="V809" s="24">
        <v>806.72839999999997</v>
      </c>
    </row>
    <row r="810" spans="6:22" x14ac:dyDescent="0.2">
      <c r="F810" s="24">
        <v>9.4999999999999998E-3</v>
      </c>
      <c r="G810" s="24">
        <v>1.9900000000000001E-2</v>
      </c>
      <c r="H810" s="24">
        <v>3.8699999999999998E-2</v>
      </c>
      <c r="I810" s="24">
        <v>7.7499999999999999E-2</v>
      </c>
      <c r="J810" s="24">
        <v>0.14940000000000001</v>
      </c>
      <c r="K810" s="24">
        <v>0.30470000000000003</v>
      </c>
      <c r="L810" s="24">
        <v>0.61980000000000002</v>
      </c>
      <c r="M810" s="24">
        <v>1.2168000000000001</v>
      </c>
      <c r="N810" s="24">
        <v>2.5017999999999998</v>
      </c>
      <c r="O810" s="24">
        <v>4.9904000000000002</v>
      </c>
      <c r="P810" s="24">
        <v>9.8713999999999995</v>
      </c>
      <c r="Q810" s="24">
        <v>19.2836</v>
      </c>
      <c r="R810" s="24">
        <v>38.039000000000001</v>
      </c>
      <c r="S810" s="24">
        <v>79.856099999999998</v>
      </c>
      <c r="T810" s="24">
        <v>152.47540000000001</v>
      </c>
      <c r="U810" s="24">
        <v>305.16570000000002</v>
      </c>
      <c r="V810" s="24">
        <v>699.75930000000005</v>
      </c>
    </row>
    <row r="811" spans="6:22" x14ac:dyDescent="0.2">
      <c r="F811" s="24">
        <v>9.4999999999999998E-3</v>
      </c>
      <c r="G811" s="24">
        <v>2.01E-2</v>
      </c>
      <c r="H811" s="24">
        <v>3.8600000000000002E-2</v>
      </c>
      <c r="I811" s="24">
        <v>7.7499999999999999E-2</v>
      </c>
      <c r="J811" s="24">
        <v>0.15640000000000001</v>
      </c>
      <c r="K811" s="24">
        <v>0.31490000000000001</v>
      </c>
      <c r="L811" s="24">
        <v>0.62050000000000005</v>
      </c>
      <c r="M811" s="24">
        <v>1.2195</v>
      </c>
      <c r="N811" s="24">
        <v>2.5247000000000002</v>
      </c>
      <c r="O811" s="24">
        <v>5.1989000000000001</v>
      </c>
      <c r="P811" s="24">
        <v>9.5059000000000005</v>
      </c>
      <c r="Q811" s="24">
        <v>19.5792</v>
      </c>
      <c r="R811" s="24">
        <v>38.054299999999998</v>
      </c>
      <c r="S811" s="24">
        <v>79.859499999999997</v>
      </c>
      <c r="T811" s="24">
        <v>152.35</v>
      </c>
      <c r="U811" s="24">
        <v>304.99209999999999</v>
      </c>
      <c r="V811" s="24">
        <v>682.67319999999995</v>
      </c>
    </row>
    <row r="812" spans="6:22" x14ac:dyDescent="0.2">
      <c r="F812" s="24">
        <v>9.4000000000000004E-3</v>
      </c>
      <c r="G812" s="24">
        <v>2.0299999999999999E-2</v>
      </c>
      <c r="H812" s="24">
        <v>3.8699999999999998E-2</v>
      </c>
      <c r="I812" s="24">
        <v>7.7700000000000005E-2</v>
      </c>
      <c r="J812" s="24">
        <v>0.1575</v>
      </c>
      <c r="K812" s="24">
        <v>0.3125</v>
      </c>
      <c r="L812" s="24">
        <v>0.60289999999999999</v>
      </c>
      <c r="M812" s="24">
        <v>1.2191000000000001</v>
      </c>
      <c r="N812" s="24">
        <v>2.4965000000000002</v>
      </c>
      <c r="O812" s="24">
        <v>5.1444000000000001</v>
      </c>
      <c r="P812" s="24">
        <v>9.6499000000000006</v>
      </c>
      <c r="Q812" s="24">
        <v>19.424399999999999</v>
      </c>
      <c r="R812" s="24">
        <v>38.0717</v>
      </c>
      <c r="S812" s="24">
        <v>79.817499999999995</v>
      </c>
      <c r="T812" s="24">
        <v>156.16220000000001</v>
      </c>
      <c r="U812" s="24">
        <v>305.82339999999999</v>
      </c>
      <c r="V812" s="24">
        <v>662.66129999999998</v>
      </c>
    </row>
    <row r="813" spans="6:22" x14ac:dyDescent="0.2">
      <c r="F813" s="24">
        <v>9.4999999999999998E-3</v>
      </c>
      <c r="G813" s="24">
        <v>1.9800000000000002E-2</v>
      </c>
      <c r="H813" s="24">
        <v>3.8800000000000001E-2</v>
      </c>
      <c r="I813" s="24">
        <v>7.7399999999999997E-2</v>
      </c>
      <c r="J813" s="24">
        <v>0.15529999999999999</v>
      </c>
      <c r="K813" s="24">
        <v>0.37369999999999998</v>
      </c>
      <c r="L813" s="24">
        <v>0.60550000000000004</v>
      </c>
      <c r="M813" s="24">
        <v>1.2146999999999999</v>
      </c>
      <c r="N813" s="24">
        <v>2.4982000000000002</v>
      </c>
      <c r="O813" s="24">
        <v>5.3555000000000001</v>
      </c>
      <c r="P813" s="24">
        <v>9.5830000000000002</v>
      </c>
      <c r="Q813" s="24">
        <v>19.4924</v>
      </c>
      <c r="R813" s="24">
        <v>38.001399999999997</v>
      </c>
      <c r="S813" s="24">
        <v>79.876999999999995</v>
      </c>
      <c r="T813" s="24">
        <v>152.55119999999999</v>
      </c>
      <c r="U813" s="24">
        <v>311.83870000000002</v>
      </c>
      <c r="V813" s="24">
        <v>624.10829999999999</v>
      </c>
    </row>
    <row r="814" spans="6:22" x14ac:dyDescent="0.2">
      <c r="F814" s="24">
        <v>9.7000000000000003E-3</v>
      </c>
      <c r="G814" s="24">
        <v>0.02</v>
      </c>
      <c r="H814" s="24">
        <v>3.8800000000000001E-2</v>
      </c>
      <c r="I814" s="24">
        <v>7.7600000000000002E-2</v>
      </c>
      <c r="J814" s="24">
        <v>0.15440000000000001</v>
      </c>
      <c r="K814" s="24">
        <v>0.34239999999999998</v>
      </c>
      <c r="L814" s="24">
        <v>0.60599999999999998</v>
      </c>
      <c r="M814" s="24">
        <v>1.2282</v>
      </c>
      <c r="N814" s="24">
        <v>2.4984000000000002</v>
      </c>
      <c r="O814" s="24">
        <v>5.2012999999999998</v>
      </c>
      <c r="P814" s="24">
        <v>9.6136999999999997</v>
      </c>
      <c r="Q814" s="24">
        <v>19.658200000000001</v>
      </c>
      <c r="R814" s="24">
        <v>38.1858</v>
      </c>
      <c r="S814" s="24">
        <v>79.983099999999993</v>
      </c>
      <c r="T814" s="24">
        <v>152.3365</v>
      </c>
      <c r="U814" s="24">
        <v>319.12470000000002</v>
      </c>
      <c r="V814" s="24">
        <v>628.60389999999995</v>
      </c>
    </row>
    <row r="815" spans="6:22" x14ac:dyDescent="0.2">
      <c r="F815" s="24">
        <v>9.4999999999999998E-3</v>
      </c>
      <c r="G815" s="24">
        <v>0.02</v>
      </c>
      <c r="H815" s="24">
        <v>3.8600000000000002E-2</v>
      </c>
      <c r="I815" s="24">
        <v>7.7399999999999997E-2</v>
      </c>
      <c r="J815" s="24">
        <v>0.1613</v>
      </c>
      <c r="K815" s="24">
        <v>0.36059999999999998</v>
      </c>
      <c r="L815" s="24">
        <v>0.6028</v>
      </c>
      <c r="M815" s="24">
        <v>1.2166999999999999</v>
      </c>
      <c r="N815" s="24">
        <v>2.4992000000000001</v>
      </c>
      <c r="O815" s="24">
        <v>5.0723000000000003</v>
      </c>
      <c r="P815" s="24">
        <v>9.7211999999999996</v>
      </c>
      <c r="Q815" s="24">
        <v>19.5502</v>
      </c>
      <c r="R815" s="24">
        <v>38.053400000000003</v>
      </c>
      <c r="S815" s="24">
        <v>79.903899999999993</v>
      </c>
      <c r="T815" s="24">
        <v>152.3295</v>
      </c>
      <c r="U815" s="24">
        <v>305.29340000000002</v>
      </c>
      <c r="V815" s="24">
        <v>612.41769999999997</v>
      </c>
    </row>
    <row r="816" spans="6:22" x14ac:dyDescent="0.2">
      <c r="F816" s="24">
        <v>9.4999999999999998E-3</v>
      </c>
      <c r="G816" s="24">
        <v>1.9800000000000002E-2</v>
      </c>
      <c r="H816" s="24">
        <v>3.85E-2</v>
      </c>
      <c r="I816" s="24">
        <v>7.7499999999999999E-2</v>
      </c>
      <c r="J816" s="24">
        <v>0.15720000000000001</v>
      </c>
      <c r="K816" s="24">
        <v>0.31269999999999998</v>
      </c>
      <c r="L816" s="24">
        <v>0.60519999999999996</v>
      </c>
      <c r="M816" s="24">
        <v>1.2108000000000001</v>
      </c>
      <c r="N816" s="24">
        <v>2.4983</v>
      </c>
      <c r="O816" s="24">
        <v>5.2569999999999997</v>
      </c>
      <c r="P816" s="24">
        <v>9.8117000000000001</v>
      </c>
      <c r="Q816" s="24">
        <v>19.487500000000001</v>
      </c>
      <c r="R816" s="24">
        <v>38.369999999999997</v>
      </c>
      <c r="S816" s="24">
        <v>80.2637</v>
      </c>
      <c r="T816" s="24">
        <v>152.08770000000001</v>
      </c>
      <c r="U816" s="24">
        <v>304.86500000000001</v>
      </c>
      <c r="V816" s="24">
        <v>629.95830000000001</v>
      </c>
    </row>
    <row r="817" spans="6:22" x14ac:dyDescent="0.2">
      <c r="F817" s="24">
        <v>9.4000000000000004E-3</v>
      </c>
      <c r="G817" s="24">
        <v>2.01E-2</v>
      </c>
      <c r="H817" s="24">
        <v>3.8699999999999998E-2</v>
      </c>
      <c r="I817" s="24">
        <v>7.7399999999999997E-2</v>
      </c>
      <c r="J817" s="24">
        <v>0.15620000000000001</v>
      </c>
      <c r="K817" s="24">
        <v>0.39529999999999998</v>
      </c>
      <c r="L817" s="24">
        <v>0.60250000000000004</v>
      </c>
      <c r="M817" s="24">
        <v>1.2131000000000001</v>
      </c>
      <c r="N817" s="24">
        <v>2.4954000000000001</v>
      </c>
      <c r="O817" s="24">
        <v>4.9340000000000002</v>
      </c>
      <c r="P817" s="24">
        <v>10.086499999999999</v>
      </c>
      <c r="Q817" s="24">
        <v>19.3155</v>
      </c>
      <c r="R817" s="24">
        <v>38.042299999999997</v>
      </c>
      <c r="S817" s="24">
        <v>85.123599999999996</v>
      </c>
      <c r="T817" s="24">
        <v>152.58500000000001</v>
      </c>
      <c r="U817" s="24">
        <v>305.12869999999998</v>
      </c>
      <c r="V817" s="24">
        <v>621.90819999999997</v>
      </c>
    </row>
    <row r="818" spans="6:22" x14ac:dyDescent="0.2">
      <c r="F818" s="24">
        <v>9.4999999999999998E-3</v>
      </c>
      <c r="G818" s="24">
        <v>0.02</v>
      </c>
      <c r="H818" s="24">
        <v>3.8699999999999998E-2</v>
      </c>
      <c r="I818" s="24">
        <v>7.7600000000000002E-2</v>
      </c>
      <c r="J818" s="24">
        <v>0.14549999999999999</v>
      </c>
      <c r="K818" s="24">
        <v>0.34449999999999997</v>
      </c>
      <c r="L818" s="24">
        <v>0.60219999999999996</v>
      </c>
      <c r="M818" s="24">
        <v>1.2182999999999999</v>
      </c>
      <c r="N818" s="24">
        <v>2.4956</v>
      </c>
      <c r="O818" s="24">
        <v>4.8299000000000003</v>
      </c>
      <c r="P818" s="24">
        <v>10.069699999999999</v>
      </c>
      <c r="Q818" s="24">
        <v>19.476700000000001</v>
      </c>
      <c r="R818" s="24">
        <v>38.015099999999997</v>
      </c>
      <c r="S818" s="24">
        <v>82.517200000000003</v>
      </c>
      <c r="T818" s="24">
        <v>152.18440000000001</v>
      </c>
      <c r="U818" s="24">
        <v>305.3691</v>
      </c>
      <c r="V818" s="24">
        <v>611.83050000000003</v>
      </c>
    </row>
    <row r="819" spans="6:22" x14ac:dyDescent="0.2">
      <c r="F819" s="24">
        <v>9.4999999999999998E-3</v>
      </c>
      <c r="G819" s="24">
        <v>1.9699999999999999E-2</v>
      </c>
      <c r="H819" s="24">
        <v>3.8699999999999998E-2</v>
      </c>
      <c r="I819" s="24">
        <v>7.7399999999999997E-2</v>
      </c>
      <c r="J819" s="24">
        <v>0.14510000000000001</v>
      </c>
      <c r="K819" s="24">
        <v>0.32190000000000002</v>
      </c>
      <c r="L819" s="24">
        <v>0.60199999999999998</v>
      </c>
      <c r="M819" s="24">
        <v>1.2178</v>
      </c>
      <c r="N819" s="24">
        <v>2.4996999999999998</v>
      </c>
      <c r="O819" s="24">
        <v>4.8459000000000003</v>
      </c>
      <c r="P819" s="24">
        <v>10.1777</v>
      </c>
      <c r="Q819" s="24">
        <v>19.3202</v>
      </c>
      <c r="R819" s="24">
        <v>38.068100000000001</v>
      </c>
      <c r="S819" s="24">
        <v>138.61510000000001</v>
      </c>
      <c r="T819" s="24">
        <v>152.4794</v>
      </c>
      <c r="U819" s="24">
        <v>304.78370000000001</v>
      </c>
      <c r="V819" s="24">
        <v>613.79700000000003</v>
      </c>
    </row>
    <row r="820" spans="6:22" x14ac:dyDescent="0.2">
      <c r="F820" s="24">
        <v>9.4999999999999998E-3</v>
      </c>
      <c r="G820" s="24">
        <v>1.9900000000000001E-2</v>
      </c>
      <c r="H820" s="24">
        <v>3.8699999999999998E-2</v>
      </c>
      <c r="I820" s="24">
        <v>7.7600000000000002E-2</v>
      </c>
      <c r="J820" s="24">
        <v>0.14499999999999999</v>
      </c>
      <c r="K820" s="24">
        <v>0.32300000000000001</v>
      </c>
      <c r="L820" s="24">
        <v>0.60219999999999996</v>
      </c>
      <c r="M820" s="24">
        <v>1.2194</v>
      </c>
      <c r="N820" s="24">
        <v>2.4952000000000001</v>
      </c>
      <c r="O820" s="24">
        <v>4.9306999999999999</v>
      </c>
      <c r="P820" s="24">
        <v>9.7682000000000002</v>
      </c>
      <c r="Q820" s="24">
        <v>19.295999999999999</v>
      </c>
      <c r="R820" s="24">
        <v>38.193800000000003</v>
      </c>
      <c r="S820" s="24">
        <v>92.993499999999997</v>
      </c>
      <c r="T820" s="24">
        <v>152.91650000000001</v>
      </c>
      <c r="U820" s="24">
        <v>304.55399999999997</v>
      </c>
      <c r="V820" s="24">
        <v>611.84670000000006</v>
      </c>
    </row>
    <row r="821" spans="6:22" x14ac:dyDescent="0.2">
      <c r="F821" s="24">
        <v>9.4999999999999998E-3</v>
      </c>
      <c r="G821" s="24">
        <v>0.02</v>
      </c>
      <c r="H821" s="24">
        <v>3.8699999999999998E-2</v>
      </c>
      <c r="I821" s="24">
        <v>7.7700000000000005E-2</v>
      </c>
      <c r="J821" s="24">
        <v>0.14499999999999999</v>
      </c>
      <c r="K821" s="24">
        <v>0.31140000000000001</v>
      </c>
      <c r="L821" s="24">
        <v>0.61480000000000001</v>
      </c>
      <c r="M821" s="24">
        <v>1.2175</v>
      </c>
      <c r="N821" s="24">
        <v>2.4956</v>
      </c>
      <c r="O821" s="24">
        <v>5.2496</v>
      </c>
      <c r="P821" s="24">
        <v>9.5396999999999998</v>
      </c>
      <c r="Q821" s="24">
        <v>19.500599999999999</v>
      </c>
      <c r="R821" s="24">
        <v>38.0227</v>
      </c>
      <c r="S821" s="24">
        <v>95.372</v>
      </c>
      <c r="T821" s="24">
        <v>152.51570000000001</v>
      </c>
      <c r="U821" s="24">
        <v>305.45400000000001</v>
      </c>
      <c r="V821" s="24">
        <v>623.74599999999998</v>
      </c>
    </row>
    <row r="822" spans="6:22" x14ac:dyDescent="0.2">
      <c r="F822" s="24">
        <v>9.4999999999999998E-3</v>
      </c>
      <c r="G822" s="24">
        <v>1.9900000000000001E-2</v>
      </c>
      <c r="H822" s="24">
        <v>3.8699999999999998E-2</v>
      </c>
      <c r="I822" s="24">
        <v>7.7499999999999999E-2</v>
      </c>
      <c r="J822" s="24">
        <v>0.1449</v>
      </c>
      <c r="K822" s="24">
        <v>0.31080000000000002</v>
      </c>
      <c r="L822" s="24">
        <v>0.60360000000000003</v>
      </c>
      <c r="M822" s="24">
        <v>1.2259</v>
      </c>
      <c r="N822" s="24">
        <v>2.5007999999999999</v>
      </c>
      <c r="O822" s="24">
        <v>4.9340000000000002</v>
      </c>
      <c r="P822" s="24">
        <v>9.5754999999999999</v>
      </c>
      <c r="Q822" s="24">
        <v>19.353100000000001</v>
      </c>
      <c r="R822" s="24">
        <v>38.21</v>
      </c>
      <c r="S822" s="24">
        <v>81.69</v>
      </c>
      <c r="T822" s="24">
        <v>152.48410000000001</v>
      </c>
      <c r="U822" s="24">
        <v>305.88130000000001</v>
      </c>
      <c r="V822" s="24">
        <v>676.50829999999996</v>
      </c>
    </row>
    <row r="823" spans="6:22" x14ac:dyDescent="0.2">
      <c r="F823" s="24">
        <v>9.4999999999999998E-3</v>
      </c>
      <c r="G823" s="24">
        <v>1.9599999999999999E-2</v>
      </c>
      <c r="H823" s="24">
        <v>3.8399999999999997E-2</v>
      </c>
      <c r="I823" s="24">
        <v>7.7499999999999999E-2</v>
      </c>
      <c r="J823" s="24">
        <v>0.1452</v>
      </c>
      <c r="K823" s="24">
        <v>0.30249999999999999</v>
      </c>
      <c r="L823" s="24">
        <v>0.60350000000000004</v>
      </c>
      <c r="M823" s="24">
        <v>1.214</v>
      </c>
      <c r="N823" s="24">
        <v>2.4973999999999998</v>
      </c>
      <c r="O823" s="24">
        <v>4.8380000000000001</v>
      </c>
      <c r="P823" s="24">
        <v>9.4591999999999992</v>
      </c>
      <c r="Q823" s="24">
        <v>19.341100000000001</v>
      </c>
      <c r="R823" s="24">
        <v>37.991900000000001</v>
      </c>
      <c r="S823" s="24">
        <v>83.534599999999998</v>
      </c>
      <c r="T823" s="24">
        <v>152.44890000000001</v>
      </c>
      <c r="U823" s="24">
        <v>311.78969999999998</v>
      </c>
      <c r="V823" s="24">
        <v>663.60829999999999</v>
      </c>
    </row>
    <row r="824" spans="6:22" x14ac:dyDescent="0.2">
      <c r="F824" s="24">
        <v>9.4999999999999998E-3</v>
      </c>
      <c r="G824" s="24">
        <v>1.9800000000000002E-2</v>
      </c>
      <c r="H824" s="24">
        <v>3.8600000000000002E-2</v>
      </c>
      <c r="I824" s="24">
        <v>7.7700000000000005E-2</v>
      </c>
      <c r="J824" s="24">
        <v>0.14499999999999999</v>
      </c>
      <c r="K824" s="24">
        <v>0.30130000000000001</v>
      </c>
      <c r="L824" s="24">
        <v>0.60199999999999998</v>
      </c>
      <c r="M824" s="24">
        <v>1.2141</v>
      </c>
      <c r="N824" s="24">
        <v>2.4946000000000002</v>
      </c>
      <c r="O824" s="24">
        <v>4.9196999999999997</v>
      </c>
      <c r="P824" s="24">
        <v>9.5465</v>
      </c>
      <c r="Q824" s="24">
        <v>19.293700000000001</v>
      </c>
      <c r="R824" s="24">
        <v>38.078499999999998</v>
      </c>
      <c r="S824" s="24">
        <v>80.233199999999997</v>
      </c>
      <c r="T824" s="24">
        <v>152.4462</v>
      </c>
      <c r="U824" s="24">
        <v>307.28530000000001</v>
      </c>
      <c r="V824" s="24">
        <v>639.279</v>
      </c>
    </row>
    <row r="825" spans="6:22" x14ac:dyDescent="0.2">
      <c r="F825" s="24">
        <v>9.4999999999999998E-3</v>
      </c>
      <c r="G825" s="24">
        <v>1.95E-2</v>
      </c>
      <c r="H825" s="24">
        <v>3.8800000000000001E-2</v>
      </c>
      <c r="I825" s="24">
        <v>7.7200000000000005E-2</v>
      </c>
      <c r="J825" s="24">
        <v>0.14510000000000001</v>
      </c>
      <c r="K825" s="24">
        <v>0.30099999999999999</v>
      </c>
      <c r="L825" s="24">
        <v>0.60289999999999999</v>
      </c>
      <c r="M825" s="24">
        <v>1.2138</v>
      </c>
      <c r="N825" s="24">
        <v>2.4942000000000002</v>
      </c>
      <c r="O825" s="24">
        <v>4.8822000000000001</v>
      </c>
      <c r="P825" s="24">
        <v>9.5321999999999996</v>
      </c>
      <c r="Q825" s="24">
        <v>20.812100000000001</v>
      </c>
      <c r="R825" s="24">
        <v>38.024999999999999</v>
      </c>
      <c r="S825" s="24">
        <v>86.368600000000001</v>
      </c>
      <c r="T825" s="24">
        <v>152.35329999999999</v>
      </c>
      <c r="U825" s="24">
        <v>326.91090000000003</v>
      </c>
      <c r="V825" s="24">
        <v>703.05769999999995</v>
      </c>
    </row>
    <row r="826" spans="6:22" x14ac:dyDescent="0.2">
      <c r="F826" s="24">
        <v>9.4000000000000004E-3</v>
      </c>
      <c r="G826" s="24">
        <v>1.9599999999999999E-2</v>
      </c>
      <c r="H826" s="24">
        <v>3.8600000000000002E-2</v>
      </c>
      <c r="I826" s="24">
        <v>7.7700000000000005E-2</v>
      </c>
      <c r="J826" s="24">
        <v>0.14499999999999999</v>
      </c>
      <c r="K826" s="24">
        <v>0.30180000000000001</v>
      </c>
      <c r="L826" s="24">
        <v>0.60589999999999999</v>
      </c>
      <c r="M826" s="24">
        <v>1.2174</v>
      </c>
      <c r="N826" s="24">
        <v>2.4950000000000001</v>
      </c>
      <c r="O826" s="24">
        <v>4.8535000000000004</v>
      </c>
      <c r="P826" s="24">
        <v>9.5244</v>
      </c>
      <c r="Q826" s="24">
        <v>21.798400000000001</v>
      </c>
      <c r="R826" s="24">
        <v>38.080800000000004</v>
      </c>
      <c r="S826" s="24">
        <v>81.879499999999993</v>
      </c>
      <c r="T826" s="24">
        <v>152.7458</v>
      </c>
      <c r="U826" s="24">
        <v>305.37900000000002</v>
      </c>
      <c r="V826" s="24">
        <v>645.9289</v>
      </c>
    </row>
    <row r="827" spans="6:22" x14ac:dyDescent="0.2">
      <c r="F827" s="24">
        <v>9.4999999999999998E-3</v>
      </c>
      <c r="G827" s="24">
        <v>1.95E-2</v>
      </c>
      <c r="H827" s="24">
        <v>3.8699999999999998E-2</v>
      </c>
      <c r="I827" s="24">
        <v>7.7499999999999999E-2</v>
      </c>
      <c r="J827" s="24">
        <v>0.14810000000000001</v>
      </c>
      <c r="K827" s="24">
        <v>0.3004</v>
      </c>
      <c r="L827" s="24">
        <v>0.60340000000000005</v>
      </c>
      <c r="M827" s="24">
        <v>1.2159</v>
      </c>
      <c r="N827" s="24">
        <v>2.4969000000000001</v>
      </c>
      <c r="O827" s="24">
        <v>4.8785999999999996</v>
      </c>
      <c r="P827" s="24">
        <v>9.5178999999999991</v>
      </c>
      <c r="Q827" s="24">
        <v>23.006499999999999</v>
      </c>
      <c r="R827" s="24">
        <v>48.353499999999997</v>
      </c>
      <c r="S827" s="24">
        <v>80.000200000000007</v>
      </c>
      <c r="T827" s="24">
        <v>152.21539999999999</v>
      </c>
      <c r="U827" s="24">
        <v>305.04689999999999</v>
      </c>
      <c r="V827" s="24">
        <v>635.77949999999998</v>
      </c>
    </row>
    <row r="828" spans="6:22" x14ac:dyDescent="0.2">
      <c r="F828" s="24">
        <v>9.4999999999999998E-3</v>
      </c>
      <c r="G828" s="24">
        <v>1.9599999999999999E-2</v>
      </c>
      <c r="H828" s="24">
        <v>3.8600000000000002E-2</v>
      </c>
      <c r="I828" s="24">
        <v>7.7700000000000005E-2</v>
      </c>
      <c r="J828" s="24">
        <v>0.1452</v>
      </c>
      <c r="K828" s="24">
        <v>0.30020000000000002</v>
      </c>
      <c r="L828" s="24">
        <v>0.60209999999999997</v>
      </c>
      <c r="M828" s="24">
        <v>1.2195</v>
      </c>
      <c r="N828" s="24">
        <v>2.4935</v>
      </c>
      <c r="O828" s="24">
        <v>4.9607999999999999</v>
      </c>
      <c r="P828" s="24">
        <v>9.5603999999999996</v>
      </c>
      <c r="Q828" s="24">
        <v>21.002400000000002</v>
      </c>
      <c r="R828" s="24">
        <v>42.497500000000002</v>
      </c>
      <c r="S828" s="24">
        <v>81.171599999999998</v>
      </c>
      <c r="T828" s="24">
        <v>152.5848</v>
      </c>
      <c r="U828" s="24">
        <v>304.93579999999997</v>
      </c>
      <c r="V828" s="24">
        <v>656.84270000000004</v>
      </c>
    </row>
    <row r="829" spans="6:22" x14ac:dyDescent="0.2">
      <c r="F829" s="24">
        <v>9.4000000000000004E-3</v>
      </c>
      <c r="G829" s="24">
        <v>1.95E-2</v>
      </c>
      <c r="H829" s="24">
        <v>3.8699999999999998E-2</v>
      </c>
      <c r="I829" s="24">
        <v>7.7700000000000005E-2</v>
      </c>
      <c r="J829" s="24">
        <v>0.1452</v>
      </c>
      <c r="K829" s="24">
        <v>0.30080000000000001</v>
      </c>
      <c r="L829" s="24">
        <v>0.60219999999999996</v>
      </c>
      <c r="M829" s="24">
        <v>1.2208000000000001</v>
      </c>
      <c r="N829" s="24">
        <v>2.5571000000000002</v>
      </c>
      <c r="O829" s="24">
        <v>5.0266000000000002</v>
      </c>
      <c r="P829" s="24">
        <v>9.548</v>
      </c>
      <c r="Q829" s="24">
        <v>19.541399999999999</v>
      </c>
      <c r="R829" s="24">
        <v>42.4392</v>
      </c>
      <c r="S829" s="24">
        <v>83.155000000000001</v>
      </c>
      <c r="T829" s="24">
        <v>152.3954</v>
      </c>
      <c r="U829" s="24">
        <v>304.91559999999998</v>
      </c>
      <c r="V829" s="24">
        <v>648.7183</v>
      </c>
    </row>
    <row r="830" spans="6:22" x14ac:dyDescent="0.2">
      <c r="F830" s="24">
        <v>9.4999999999999998E-3</v>
      </c>
      <c r="G830" s="24">
        <v>1.95E-2</v>
      </c>
      <c r="H830" s="24">
        <v>3.8800000000000001E-2</v>
      </c>
      <c r="I830" s="24">
        <v>7.7700000000000005E-2</v>
      </c>
      <c r="J830" s="24">
        <v>0.14499999999999999</v>
      </c>
      <c r="K830" s="24">
        <v>0.30059999999999998</v>
      </c>
      <c r="L830" s="24">
        <v>0.60209999999999997</v>
      </c>
      <c r="M830" s="24">
        <v>1.2125999999999999</v>
      </c>
      <c r="N830" s="24">
        <v>2.5068000000000001</v>
      </c>
      <c r="O830" s="24">
        <v>4.8574999999999999</v>
      </c>
      <c r="P830" s="24">
        <v>9.5745000000000005</v>
      </c>
      <c r="Q830" s="24">
        <v>19.521000000000001</v>
      </c>
      <c r="R830" s="24">
        <v>40.396700000000003</v>
      </c>
      <c r="S830" s="24">
        <v>86.093900000000005</v>
      </c>
      <c r="T830" s="24">
        <v>152.54050000000001</v>
      </c>
      <c r="U830" s="24">
        <v>305.14929999999998</v>
      </c>
      <c r="V830" s="24">
        <v>634.96420000000001</v>
      </c>
    </row>
    <row r="831" spans="6:22" x14ac:dyDescent="0.2">
      <c r="F831" s="24">
        <v>9.4999999999999998E-3</v>
      </c>
      <c r="G831" s="24">
        <v>1.95E-2</v>
      </c>
      <c r="H831" s="24">
        <v>3.8600000000000002E-2</v>
      </c>
      <c r="I831" s="24">
        <v>7.7600000000000002E-2</v>
      </c>
      <c r="J831" s="24">
        <v>0.1452</v>
      </c>
      <c r="K831" s="24">
        <v>0.30170000000000002</v>
      </c>
      <c r="L831" s="24">
        <v>0.60219999999999996</v>
      </c>
      <c r="M831" s="24">
        <v>1.2235</v>
      </c>
      <c r="N831" s="24">
        <v>2.4956</v>
      </c>
      <c r="O831" s="24">
        <v>4.8361999999999998</v>
      </c>
      <c r="P831" s="24">
        <v>9.5771999999999995</v>
      </c>
      <c r="Q831" s="24">
        <v>19.3979</v>
      </c>
      <c r="R831" s="24">
        <v>46.756700000000002</v>
      </c>
      <c r="S831" s="24">
        <v>86.4148</v>
      </c>
      <c r="T831" s="24">
        <v>152.2937</v>
      </c>
      <c r="U831" s="24">
        <v>305.5498</v>
      </c>
      <c r="V831" s="24">
        <v>634.54610000000002</v>
      </c>
    </row>
    <row r="832" spans="6:22" x14ac:dyDescent="0.2">
      <c r="F832" s="24">
        <v>9.4999999999999998E-3</v>
      </c>
      <c r="G832" s="24">
        <v>1.95E-2</v>
      </c>
      <c r="H832" s="24">
        <v>3.8600000000000002E-2</v>
      </c>
      <c r="I832" s="24">
        <v>7.7399999999999997E-2</v>
      </c>
      <c r="J832" s="24">
        <v>0.14499999999999999</v>
      </c>
      <c r="K832" s="24">
        <v>0.3014</v>
      </c>
      <c r="L832" s="24">
        <v>0.61119999999999997</v>
      </c>
      <c r="M832" s="24">
        <v>1.2171000000000001</v>
      </c>
      <c r="N832" s="24">
        <v>2.4950000000000001</v>
      </c>
      <c r="O832" s="24">
        <v>4.8486000000000002</v>
      </c>
      <c r="P832" s="24">
        <v>9.5884999999999998</v>
      </c>
      <c r="Q832" s="24">
        <v>19.356300000000001</v>
      </c>
      <c r="R832" s="24">
        <v>41.566400000000002</v>
      </c>
      <c r="S832" s="24">
        <v>83.924999999999997</v>
      </c>
      <c r="T832" s="24">
        <v>152.58269999999999</v>
      </c>
      <c r="U832" s="24">
        <v>313.25709999999998</v>
      </c>
      <c r="V832" s="24">
        <v>618.53729999999996</v>
      </c>
    </row>
    <row r="833" spans="6:22" x14ac:dyDescent="0.2">
      <c r="F833" s="24">
        <v>9.4999999999999998E-3</v>
      </c>
      <c r="G833" s="24">
        <v>1.9699999999999999E-2</v>
      </c>
      <c r="H833" s="24">
        <v>3.8600000000000002E-2</v>
      </c>
      <c r="I833" s="24">
        <v>7.7299999999999994E-2</v>
      </c>
      <c r="J833" s="24">
        <v>0.14449999999999999</v>
      </c>
      <c r="K833" s="24">
        <v>0.30070000000000002</v>
      </c>
      <c r="L833" s="24">
        <v>0.61370000000000002</v>
      </c>
      <c r="M833" s="24">
        <v>1.2148000000000001</v>
      </c>
      <c r="N833" s="24">
        <v>2.4963000000000002</v>
      </c>
      <c r="O833" s="24">
        <v>4.8479000000000001</v>
      </c>
      <c r="P833" s="24">
        <v>9.5508000000000006</v>
      </c>
      <c r="Q833" s="24">
        <v>19.516999999999999</v>
      </c>
      <c r="R833" s="24">
        <v>38.748100000000001</v>
      </c>
      <c r="S833" s="24">
        <v>84.664599999999993</v>
      </c>
      <c r="T833" s="24">
        <v>152.5849</v>
      </c>
      <c r="U833" s="24">
        <v>305.6814</v>
      </c>
      <c r="V833" s="24">
        <v>610.29150000000004</v>
      </c>
    </row>
    <row r="834" spans="6:22" x14ac:dyDescent="0.2">
      <c r="F834" s="24">
        <v>9.4999999999999998E-3</v>
      </c>
      <c r="G834" s="24">
        <v>1.9699999999999999E-2</v>
      </c>
      <c r="H834" s="24">
        <v>3.8600000000000002E-2</v>
      </c>
      <c r="I834" s="24">
        <v>7.7700000000000005E-2</v>
      </c>
      <c r="J834" s="24">
        <v>0.14499999999999999</v>
      </c>
      <c r="K834" s="24">
        <v>0.3019</v>
      </c>
      <c r="L834" s="24">
        <v>0.61080000000000001</v>
      </c>
      <c r="M834" s="24">
        <v>1.2166999999999999</v>
      </c>
      <c r="N834" s="24">
        <v>2.4952999999999999</v>
      </c>
      <c r="O834" s="24">
        <v>4.8353000000000002</v>
      </c>
      <c r="P834" s="24">
        <v>9.5347000000000008</v>
      </c>
      <c r="Q834" s="24">
        <v>19.367999999999999</v>
      </c>
      <c r="R834" s="24">
        <v>64.2072</v>
      </c>
      <c r="S834" s="24">
        <v>82.275000000000006</v>
      </c>
      <c r="T834" s="24">
        <v>152.12280000000001</v>
      </c>
      <c r="U834" s="24">
        <v>305.43799999999999</v>
      </c>
      <c r="V834" s="24">
        <v>626.56799999999998</v>
      </c>
    </row>
    <row r="835" spans="6:22" x14ac:dyDescent="0.2">
      <c r="F835" s="24">
        <v>9.4999999999999998E-3</v>
      </c>
      <c r="G835" s="24">
        <v>1.95E-2</v>
      </c>
      <c r="H835" s="24">
        <v>3.8600000000000002E-2</v>
      </c>
      <c r="I835" s="24">
        <v>7.7799999999999994E-2</v>
      </c>
      <c r="J835" s="24">
        <v>0.14499999999999999</v>
      </c>
      <c r="K835" s="24">
        <v>0.30599999999999999</v>
      </c>
      <c r="L835" s="24">
        <v>0.60189999999999999</v>
      </c>
      <c r="M835" s="24">
        <v>1.2130000000000001</v>
      </c>
      <c r="N835" s="24">
        <v>2.5211999999999999</v>
      </c>
      <c r="O835" s="24">
        <v>4.8582999999999998</v>
      </c>
      <c r="P835" s="24">
        <v>9.6249000000000002</v>
      </c>
      <c r="Q835" s="24">
        <v>19.3567</v>
      </c>
      <c r="R835" s="24">
        <v>52.983499999999999</v>
      </c>
      <c r="S835" s="24">
        <v>83.790400000000005</v>
      </c>
      <c r="T835" s="24">
        <v>152.202</v>
      </c>
      <c r="U835" s="24">
        <v>305.11169999999998</v>
      </c>
      <c r="V835" s="24">
        <v>614.61030000000005</v>
      </c>
    </row>
    <row r="836" spans="6:22" x14ac:dyDescent="0.2">
      <c r="F836" s="24">
        <v>9.4000000000000004E-3</v>
      </c>
      <c r="G836" s="24">
        <v>1.9400000000000001E-2</v>
      </c>
      <c r="H836" s="24">
        <v>3.8699999999999998E-2</v>
      </c>
      <c r="I836" s="24">
        <v>7.7299999999999994E-2</v>
      </c>
      <c r="J836" s="24">
        <v>0.14810000000000001</v>
      </c>
      <c r="K836" s="24">
        <v>0.3054</v>
      </c>
      <c r="L836" s="24">
        <v>0.60170000000000001</v>
      </c>
      <c r="M836" s="24">
        <v>1.2211000000000001</v>
      </c>
      <c r="N836" s="24">
        <v>2.5114000000000001</v>
      </c>
      <c r="O836" s="24">
        <v>4.8354999999999997</v>
      </c>
      <c r="P836" s="24">
        <v>9.6003000000000007</v>
      </c>
      <c r="Q836" s="24">
        <v>19.5245</v>
      </c>
      <c r="R836" s="24">
        <v>45.846299999999999</v>
      </c>
      <c r="S836" s="24">
        <v>91.728999999999999</v>
      </c>
      <c r="T836" s="24">
        <v>152.36940000000001</v>
      </c>
      <c r="U836" s="24">
        <v>314.91890000000001</v>
      </c>
      <c r="V836" s="24">
        <v>620.17510000000004</v>
      </c>
    </row>
    <row r="837" spans="6:22" x14ac:dyDescent="0.2">
      <c r="F837" s="24">
        <v>9.4000000000000004E-3</v>
      </c>
      <c r="G837" s="24">
        <v>1.95E-2</v>
      </c>
      <c r="H837" s="24">
        <v>3.8600000000000002E-2</v>
      </c>
      <c r="I837" s="24">
        <v>7.7399999999999997E-2</v>
      </c>
      <c r="J837" s="24">
        <v>0.14510000000000001</v>
      </c>
      <c r="K837" s="24">
        <v>0.30499999999999999</v>
      </c>
      <c r="L837" s="24">
        <v>0.60150000000000003</v>
      </c>
      <c r="M837" s="24">
        <v>1.2151000000000001</v>
      </c>
      <c r="N837" s="24">
        <v>2.5041000000000002</v>
      </c>
      <c r="O837" s="24">
        <v>4.8167</v>
      </c>
      <c r="P837" s="24">
        <v>9.5836000000000006</v>
      </c>
      <c r="Q837" s="24">
        <v>19.328499999999998</v>
      </c>
      <c r="R837" s="24">
        <v>44.1952</v>
      </c>
      <c r="S837" s="24">
        <v>82.7727</v>
      </c>
      <c r="T837" s="24">
        <v>152.4213</v>
      </c>
      <c r="U837" s="24">
        <v>333.27980000000002</v>
      </c>
      <c r="V837" s="24">
        <v>612.88530000000003</v>
      </c>
    </row>
    <row r="838" spans="6:22" x14ac:dyDescent="0.2">
      <c r="F838" s="24">
        <v>9.4000000000000004E-3</v>
      </c>
      <c r="G838" s="24">
        <v>1.9400000000000001E-2</v>
      </c>
      <c r="H838" s="24">
        <v>3.85E-2</v>
      </c>
      <c r="I838" s="24">
        <v>7.7600000000000002E-2</v>
      </c>
      <c r="J838" s="24">
        <v>0.1535</v>
      </c>
      <c r="K838" s="24">
        <v>0.3004</v>
      </c>
      <c r="L838" s="24">
        <v>0.60519999999999996</v>
      </c>
      <c r="M838" s="24">
        <v>1.2302999999999999</v>
      </c>
      <c r="N838" s="24">
        <v>2.5003000000000002</v>
      </c>
      <c r="O838" s="24">
        <v>4.8127000000000004</v>
      </c>
      <c r="P838" s="24">
        <v>9.5772999999999993</v>
      </c>
      <c r="Q838" s="24">
        <v>19.291599999999999</v>
      </c>
      <c r="R838" s="24">
        <v>41.174999999999997</v>
      </c>
      <c r="S838" s="24">
        <v>82.234999999999999</v>
      </c>
      <c r="T838" s="24">
        <v>152.5395</v>
      </c>
      <c r="U838" s="24">
        <v>313.82119999999998</v>
      </c>
      <c r="V838" s="24">
        <v>610.06510000000003</v>
      </c>
    </row>
    <row r="839" spans="6:22" x14ac:dyDescent="0.2">
      <c r="F839" s="24">
        <v>9.4000000000000004E-3</v>
      </c>
      <c r="G839" s="24">
        <v>1.95E-2</v>
      </c>
      <c r="H839" s="24">
        <v>3.8600000000000002E-2</v>
      </c>
      <c r="I839" s="24">
        <v>7.7499999999999999E-2</v>
      </c>
      <c r="J839" s="24">
        <v>0.14480000000000001</v>
      </c>
      <c r="K839" s="24">
        <v>0.30380000000000001</v>
      </c>
      <c r="L839" s="24">
        <v>0.60460000000000003</v>
      </c>
      <c r="M839" s="24">
        <v>1.2184999999999999</v>
      </c>
      <c r="N839" s="24">
        <v>2.4981</v>
      </c>
      <c r="O839" s="24">
        <v>4.8167999999999997</v>
      </c>
      <c r="P839" s="24">
        <v>9.5536999999999992</v>
      </c>
      <c r="Q839" s="24">
        <v>19.353200000000001</v>
      </c>
      <c r="R839" s="24">
        <v>40.691200000000002</v>
      </c>
      <c r="S839" s="24">
        <v>81.9709</v>
      </c>
      <c r="T839" s="24">
        <v>152.65469999999999</v>
      </c>
      <c r="U839" s="24">
        <v>309.22910000000002</v>
      </c>
      <c r="V839" s="24">
        <v>609.76900000000001</v>
      </c>
    </row>
    <row r="840" spans="6:22" x14ac:dyDescent="0.2">
      <c r="F840" s="24">
        <v>9.4999999999999998E-3</v>
      </c>
      <c r="G840" s="24">
        <v>1.9400000000000001E-2</v>
      </c>
      <c r="H840" s="24">
        <v>3.8600000000000002E-2</v>
      </c>
      <c r="I840" s="24">
        <v>7.7700000000000005E-2</v>
      </c>
      <c r="J840" s="24">
        <v>0.14499999999999999</v>
      </c>
      <c r="K840" s="24">
        <v>0.31119999999999998</v>
      </c>
      <c r="L840" s="24">
        <v>0.60270000000000001</v>
      </c>
      <c r="M840" s="24">
        <v>1.2165999999999999</v>
      </c>
      <c r="N840" s="24">
        <v>2.5059999999999998</v>
      </c>
      <c r="O840" s="24">
        <v>4.8324999999999996</v>
      </c>
      <c r="P840" s="24">
        <v>9.5485000000000007</v>
      </c>
      <c r="Q840" s="24">
        <v>19.4498</v>
      </c>
      <c r="R840" s="24">
        <v>40.893999999999998</v>
      </c>
      <c r="S840" s="24">
        <v>83.624799999999993</v>
      </c>
      <c r="T840" s="24">
        <v>152.42230000000001</v>
      </c>
      <c r="U840" s="24">
        <v>314.41019999999997</v>
      </c>
      <c r="V840" s="24">
        <v>608.76949999999999</v>
      </c>
    </row>
    <row r="841" spans="6:22" x14ac:dyDescent="0.2">
      <c r="F841" s="24">
        <v>9.4999999999999998E-3</v>
      </c>
      <c r="G841" s="24">
        <v>2.01E-2</v>
      </c>
      <c r="H841" s="24">
        <v>3.8600000000000002E-2</v>
      </c>
      <c r="I841" s="24">
        <v>7.7799999999999994E-2</v>
      </c>
      <c r="J841" s="24">
        <v>0.1449</v>
      </c>
      <c r="K841" s="24">
        <v>0.31130000000000002</v>
      </c>
      <c r="L841" s="24">
        <v>0.60240000000000005</v>
      </c>
      <c r="M841" s="24">
        <v>1.2156</v>
      </c>
      <c r="N841" s="24">
        <v>2.504</v>
      </c>
      <c r="O841" s="24">
        <v>4.8428000000000004</v>
      </c>
      <c r="P841" s="24">
        <v>9.6197999999999997</v>
      </c>
      <c r="Q841" s="24">
        <v>19.292999999999999</v>
      </c>
      <c r="R841" s="24">
        <v>44.129100000000001</v>
      </c>
      <c r="S841" s="24">
        <v>86.904399999999995</v>
      </c>
      <c r="T841" s="24">
        <v>152.3937</v>
      </c>
      <c r="U841" s="24">
        <v>306.62430000000001</v>
      </c>
      <c r="V841" s="24">
        <v>609.30909999999994</v>
      </c>
    </row>
    <row r="842" spans="6:22" x14ac:dyDescent="0.2">
      <c r="F842" s="24">
        <v>9.4000000000000004E-3</v>
      </c>
      <c r="G842" s="24">
        <v>1.95E-2</v>
      </c>
      <c r="H842" s="24">
        <v>3.8699999999999998E-2</v>
      </c>
      <c r="I842" s="24">
        <v>7.7799999999999994E-2</v>
      </c>
      <c r="J842" s="24">
        <v>0.14510000000000001</v>
      </c>
      <c r="K842" s="24">
        <v>0.31159999999999999</v>
      </c>
      <c r="L842" s="24">
        <v>0.60289999999999999</v>
      </c>
      <c r="M842" s="24">
        <v>1.2255</v>
      </c>
      <c r="N842" s="24">
        <v>2.4956999999999998</v>
      </c>
      <c r="O842" s="24">
        <v>4.9316000000000004</v>
      </c>
      <c r="P842" s="24">
        <v>9.5425000000000004</v>
      </c>
      <c r="Q842" s="24">
        <v>19.2973</v>
      </c>
      <c r="R842" s="24">
        <v>44.052</v>
      </c>
      <c r="S842" s="24">
        <v>80.451400000000007</v>
      </c>
      <c r="T842" s="24">
        <v>152.44319999999999</v>
      </c>
      <c r="U842" s="24">
        <v>305.2029</v>
      </c>
      <c r="V842" s="24">
        <v>609.29830000000004</v>
      </c>
    </row>
    <row r="843" spans="6:22" x14ac:dyDescent="0.2">
      <c r="F843" s="24">
        <v>9.4999999999999998E-3</v>
      </c>
      <c r="G843" s="24">
        <v>1.95E-2</v>
      </c>
      <c r="H843" s="24">
        <v>3.8699999999999998E-2</v>
      </c>
      <c r="I843" s="24">
        <v>7.7499999999999999E-2</v>
      </c>
      <c r="J843" s="24">
        <v>0.14499999999999999</v>
      </c>
      <c r="K843" s="24">
        <v>0.31230000000000002</v>
      </c>
      <c r="L843" s="24">
        <v>0.61160000000000003</v>
      </c>
      <c r="M843" s="24">
        <v>1.2090000000000001</v>
      </c>
      <c r="N843" s="24">
        <v>2.4992999999999999</v>
      </c>
      <c r="O843" s="24">
        <v>4.8939000000000004</v>
      </c>
      <c r="P843" s="24">
        <v>9.5287000000000006</v>
      </c>
      <c r="Q843" s="24">
        <v>19.5305</v>
      </c>
      <c r="R843" s="24">
        <v>40.384599999999999</v>
      </c>
      <c r="S843" s="24">
        <v>93.169700000000006</v>
      </c>
      <c r="T843" s="24">
        <v>152.36670000000001</v>
      </c>
      <c r="U843" s="24">
        <v>304.97919999999999</v>
      </c>
      <c r="V843" s="24">
        <v>608.82680000000005</v>
      </c>
    </row>
    <row r="844" spans="6:22" x14ac:dyDescent="0.2">
      <c r="F844" s="24">
        <v>9.4999999999999998E-3</v>
      </c>
      <c r="G844" s="24">
        <v>1.95E-2</v>
      </c>
      <c r="H844" s="24">
        <v>3.8600000000000002E-2</v>
      </c>
      <c r="I844" s="24">
        <v>7.7700000000000005E-2</v>
      </c>
      <c r="J844" s="24">
        <v>0.1449</v>
      </c>
      <c r="K844" s="24">
        <v>0.31269999999999998</v>
      </c>
      <c r="L844" s="24">
        <v>0.60309999999999997</v>
      </c>
      <c r="M844" s="24">
        <v>1.2072000000000001</v>
      </c>
      <c r="N844" s="24">
        <v>2.4988000000000001</v>
      </c>
      <c r="O844" s="24">
        <v>5.0023999999999997</v>
      </c>
      <c r="P844" s="24">
        <v>9.5418000000000003</v>
      </c>
      <c r="Q844" s="24">
        <v>19.325800000000001</v>
      </c>
      <c r="R844" s="24">
        <v>40.650599999999997</v>
      </c>
      <c r="S844" s="24">
        <v>100.2727</v>
      </c>
      <c r="T844" s="24">
        <v>152.41679999999999</v>
      </c>
      <c r="U844" s="24">
        <v>305.26400000000001</v>
      </c>
      <c r="V844" s="24">
        <v>608.89499999999998</v>
      </c>
    </row>
    <row r="845" spans="6:22" x14ac:dyDescent="0.2">
      <c r="F845" s="24">
        <v>9.4999999999999998E-3</v>
      </c>
      <c r="G845" s="24">
        <v>1.95E-2</v>
      </c>
      <c r="H845" s="24">
        <v>3.8600000000000002E-2</v>
      </c>
      <c r="I845" s="24">
        <v>7.7399999999999997E-2</v>
      </c>
      <c r="J845" s="24">
        <v>0.14480000000000001</v>
      </c>
      <c r="K845" s="24">
        <v>0.31259999999999999</v>
      </c>
      <c r="L845" s="24">
        <v>0.60189999999999999</v>
      </c>
      <c r="M845" s="24">
        <v>1.2165999999999999</v>
      </c>
      <c r="N845" s="24">
        <v>2.4950000000000001</v>
      </c>
      <c r="O845" s="24">
        <v>4.8844000000000003</v>
      </c>
      <c r="P845" s="24">
        <v>9.5774000000000008</v>
      </c>
      <c r="Q845" s="24">
        <v>19.276499999999999</v>
      </c>
      <c r="R845" s="24">
        <v>40.741199999999999</v>
      </c>
      <c r="S845" s="24">
        <v>86.697999999999993</v>
      </c>
      <c r="T845" s="24">
        <v>152.2912</v>
      </c>
      <c r="U845" s="24">
        <v>304.8134</v>
      </c>
      <c r="V845" s="24">
        <v>619.63559999999995</v>
      </c>
    </row>
    <row r="846" spans="6:22" x14ac:dyDescent="0.2">
      <c r="F846" s="24">
        <v>9.4000000000000004E-3</v>
      </c>
      <c r="G846" s="24">
        <v>1.9599999999999999E-2</v>
      </c>
      <c r="H846" s="24">
        <v>3.85E-2</v>
      </c>
      <c r="I846" s="24">
        <v>7.7499999999999999E-2</v>
      </c>
      <c r="J846" s="24">
        <v>0.1482</v>
      </c>
      <c r="K846" s="24">
        <v>0.31169999999999998</v>
      </c>
      <c r="L846" s="24">
        <v>0.61609999999999998</v>
      </c>
      <c r="M846" s="24">
        <v>1.2164999999999999</v>
      </c>
      <c r="N846" s="24">
        <v>2.4971999999999999</v>
      </c>
      <c r="O846" s="24">
        <v>4.8250000000000002</v>
      </c>
      <c r="P846" s="24">
        <v>9.5905000000000005</v>
      </c>
      <c r="Q846" s="24">
        <v>19.396599999999999</v>
      </c>
      <c r="R846" s="24">
        <v>47.991799999999998</v>
      </c>
      <c r="S846" s="24">
        <v>143.39840000000001</v>
      </c>
      <c r="T846" s="24">
        <v>152.07050000000001</v>
      </c>
      <c r="U846" s="24">
        <v>304.91539999999998</v>
      </c>
      <c r="V846" s="24">
        <v>609.31179999999995</v>
      </c>
    </row>
    <row r="847" spans="6:22" x14ac:dyDescent="0.2">
      <c r="F847" s="24">
        <v>9.4999999999999998E-3</v>
      </c>
      <c r="G847" s="24">
        <v>1.9599999999999999E-2</v>
      </c>
      <c r="H847" s="24">
        <v>3.85E-2</v>
      </c>
      <c r="I847" s="24">
        <v>7.7700000000000005E-2</v>
      </c>
      <c r="J847" s="24">
        <v>0.1449</v>
      </c>
      <c r="K847" s="24">
        <v>0.31169999999999998</v>
      </c>
      <c r="L847" s="24">
        <v>0.60340000000000005</v>
      </c>
      <c r="M847" s="24">
        <v>1.2165999999999999</v>
      </c>
      <c r="N847" s="24">
        <v>2.4929999999999999</v>
      </c>
      <c r="O847" s="24">
        <v>4.8373999999999997</v>
      </c>
      <c r="P847" s="24">
        <v>9.5980000000000008</v>
      </c>
      <c r="Q847" s="24">
        <v>19.502600000000001</v>
      </c>
      <c r="R847" s="24">
        <v>43.362699999999997</v>
      </c>
      <c r="S847" s="24">
        <v>169.47</v>
      </c>
      <c r="T847" s="24">
        <v>152.1927</v>
      </c>
      <c r="U847" s="24">
        <v>305.21749999999997</v>
      </c>
      <c r="V847" s="24">
        <v>609.53459999999995</v>
      </c>
    </row>
    <row r="848" spans="6:22" x14ac:dyDescent="0.2">
      <c r="F848" s="24">
        <v>9.4999999999999998E-3</v>
      </c>
      <c r="G848" s="24">
        <v>1.95E-2</v>
      </c>
      <c r="H848" s="24">
        <v>3.8600000000000002E-2</v>
      </c>
      <c r="I848" s="24">
        <v>7.7499999999999999E-2</v>
      </c>
      <c r="J848" s="24">
        <v>0.1449</v>
      </c>
      <c r="K848" s="24">
        <v>0.31109999999999999</v>
      </c>
      <c r="L848" s="24">
        <v>0.60299999999999998</v>
      </c>
      <c r="M848" s="24">
        <v>1.2189000000000001</v>
      </c>
      <c r="N848" s="24">
        <v>2.4954000000000001</v>
      </c>
      <c r="O848" s="24">
        <v>4.8177000000000003</v>
      </c>
      <c r="P848" s="24">
        <v>9.6201000000000008</v>
      </c>
      <c r="Q848" s="24">
        <v>19.459599999999998</v>
      </c>
      <c r="R848" s="24">
        <v>39.555700000000002</v>
      </c>
      <c r="S848" s="24">
        <v>151.42830000000001</v>
      </c>
      <c r="T848" s="24">
        <v>152.3476</v>
      </c>
      <c r="U848" s="24">
        <v>305.00470000000001</v>
      </c>
      <c r="V848" s="24">
        <v>651.1404</v>
      </c>
    </row>
    <row r="849" spans="6:22" x14ac:dyDescent="0.2">
      <c r="F849" s="24">
        <v>9.4999999999999998E-3</v>
      </c>
      <c r="G849" s="24">
        <v>1.9400000000000001E-2</v>
      </c>
      <c r="H849" s="24">
        <v>3.85E-2</v>
      </c>
      <c r="I849" s="24">
        <v>7.7499999999999999E-2</v>
      </c>
      <c r="J849" s="24">
        <v>0.1452</v>
      </c>
      <c r="K849" s="24">
        <v>0.312</v>
      </c>
      <c r="L849" s="24">
        <v>0.60229999999999995</v>
      </c>
      <c r="M849" s="24">
        <v>1.2211000000000001</v>
      </c>
      <c r="N849" s="24">
        <v>2.4946000000000002</v>
      </c>
      <c r="O849" s="24">
        <v>4.8327</v>
      </c>
      <c r="P849" s="24">
        <v>9.6095000000000006</v>
      </c>
      <c r="Q849" s="24">
        <v>19.5</v>
      </c>
      <c r="R849" s="24">
        <v>38.087499999999999</v>
      </c>
      <c r="S849" s="24">
        <v>141.23570000000001</v>
      </c>
      <c r="T849" s="24">
        <v>152.7508</v>
      </c>
      <c r="U849" s="24">
        <v>305.12020000000001</v>
      </c>
      <c r="V849" s="24">
        <v>639.42690000000005</v>
      </c>
    </row>
    <row r="850" spans="6:22" x14ac:dyDescent="0.2">
      <c r="F850" s="24">
        <v>9.4000000000000004E-3</v>
      </c>
      <c r="G850" s="24">
        <v>1.95E-2</v>
      </c>
      <c r="H850" s="24">
        <v>3.8600000000000002E-2</v>
      </c>
      <c r="I850" s="24">
        <v>7.7399999999999997E-2</v>
      </c>
      <c r="J850" s="24">
        <v>0.1447</v>
      </c>
      <c r="K850" s="24">
        <v>0.31180000000000002</v>
      </c>
      <c r="L850" s="24">
        <v>0.60240000000000005</v>
      </c>
      <c r="M850" s="24">
        <v>1.216</v>
      </c>
      <c r="N850" s="24">
        <v>2.4950000000000001</v>
      </c>
      <c r="O850" s="24">
        <v>4.8216999999999999</v>
      </c>
      <c r="P850" s="24">
        <v>9.4967000000000006</v>
      </c>
      <c r="Q850" s="24">
        <v>19.293700000000001</v>
      </c>
      <c r="R850" s="24">
        <v>39.642299999999999</v>
      </c>
      <c r="S850" s="24">
        <v>148.04499999999999</v>
      </c>
      <c r="T850" s="24">
        <v>152.40799999999999</v>
      </c>
      <c r="U850" s="24">
        <v>305.2869</v>
      </c>
      <c r="V850" s="24">
        <v>609.13419999999996</v>
      </c>
    </row>
    <row r="851" spans="6:22" x14ac:dyDescent="0.2">
      <c r="F851" s="24">
        <v>9.4999999999999998E-3</v>
      </c>
      <c r="G851" s="24">
        <v>1.95E-2</v>
      </c>
      <c r="H851" s="24">
        <v>3.8699999999999998E-2</v>
      </c>
      <c r="I851" s="24">
        <v>7.8E-2</v>
      </c>
      <c r="J851" s="24">
        <v>0.1515</v>
      </c>
      <c r="K851" s="24">
        <v>0.31190000000000001</v>
      </c>
      <c r="L851" s="24">
        <v>0.60599999999999998</v>
      </c>
      <c r="M851" s="24">
        <v>1.2430000000000001</v>
      </c>
      <c r="N851" s="24">
        <v>2.4948000000000001</v>
      </c>
      <c r="O851" s="24">
        <v>4.8258000000000001</v>
      </c>
      <c r="P851" s="24">
        <v>9.6036999999999999</v>
      </c>
      <c r="Q851" s="24">
        <v>19.639500000000002</v>
      </c>
      <c r="R851" s="24">
        <v>38.721400000000003</v>
      </c>
      <c r="S851" s="24">
        <v>108.96899999999999</v>
      </c>
      <c r="T851" s="24">
        <v>152.27969999999999</v>
      </c>
      <c r="U851" s="24">
        <v>304.84370000000001</v>
      </c>
      <c r="V851" s="24">
        <v>609.98929999999996</v>
      </c>
    </row>
    <row r="852" spans="6:22" x14ac:dyDescent="0.2">
      <c r="F852" s="24">
        <v>9.4999999999999998E-3</v>
      </c>
      <c r="G852" s="24">
        <v>1.95E-2</v>
      </c>
      <c r="H852" s="24">
        <v>3.8600000000000002E-2</v>
      </c>
      <c r="I852" s="24">
        <v>8.0699999999999994E-2</v>
      </c>
      <c r="J852" s="24">
        <v>0.15260000000000001</v>
      </c>
      <c r="K852" s="24">
        <v>0.3735</v>
      </c>
      <c r="L852" s="24">
        <v>0.60519999999999996</v>
      </c>
      <c r="M852" s="24">
        <v>1.2110000000000001</v>
      </c>
      <c r="N852" s="24">
        <v>2.4982000000000002</v>
      </c>
      <c r="O852" s="24">
        <v>4.8262999999999998</v>
      </c>
      <c r="P852" s="24">
        <v>9.6548999999999996</v>
      </c>
      <c r="Q852" s="24">
        <v>19.670400000000001</v>
      </c>
      <c r="R852" s="24">
        <v>39.678400000000003</v>
      </c>
      <c r="S852" s="24">
        <v>149.14070000000001</v>
      </c>
      <c r="T852" s="24">
        <v>152.46039999999999</v>
      </c>
      <c r="U852" s="24">
        <v>305.04410000000001</v>
      </c>
      <c r="V852" s="24">
        <v>609.39070000000004</v>
      </c>
    </row>
    <row r="853" spans="6:22" x14ac:dyDescent="0.2">
      <c r="F853" s="24">
        <v>9.4000000000000004E-3</v>
      </c>
      <c r="G853" s="24">
        <v>1.9400000000000001E-2</v>
      </c>
      <c r="H853" s="24">
        <v>3.8800000000000001E-2</v>
      </c>
      <c r="I853" s="24">
        <v>8.09E-2</v>
      </c>
      <c r="J853" s="24">
        <v>0.14499999999999999</v>
      </c>
      <c r="K853" s="24">
        <v>0.30199999999999999</v>
      </c>
      <c r="L853" s="24">
        <v>0.60250000000000004</v>
      </c>
      <c r="M853" s="24">
        <v>1.2170000000000001</v>
      </c>
      <c r="N853" s="24">
        <v>2.4390999999999998</v>
      </c>
      <c r="O853" s="24">
        <v>4.8342000000000001</v>
      </c>
      <c r="P853" s="24">
        <v>9.5824999999999996</v>
      </c>
      <c r="Q853" s="24">
        <v>19.555199999999999</v>
      </c>
      <c r="R853" s="24">
        <v>38.4467</v>
      </c>
      <c r="S853" s="24">
        <v>102.1482</v>
      </c>
      <c r="T853" s="24">
        <v>152.13579999999999</v>
      </c>
      <c r="U853" s="24">
        <v>305.18799999999999</v>
      </c>
      <c r="V853" s="24">
        <v>609.07659999999998</v>
      </c>
    </row>
    <row r="854" spans="6:22" x14ac:dyDescent="0.2">
      <c r="F854" s="24">
        <v>9.4999999999999998E-3</v>
      </c>
      <c r="G854" s="24">
        <v>1.9599999999999999E-2</v>
      </c>
      <c r="H854" s="24">
        <v>3.8600000000000002E-2</v>
      </c>
      <c r="I854" s="24">
        <v>7.8600000000000003E-2</v>
      </c>
      <c r="J854" s="24">
        <v>0.14499999999999999</v>
      </c>
      <c r="K854" s="24">
        <v>0.30030000000000001</v>
      </c>
      <c r="L854" s="24">
        <v>0.60219999999999996</v>
      </c>
      <c r="M854" s="24">
        <v>1.2072000000000001</v>
      </c>
      <c r="N854" s="24">
        <v>2.4077999999999999</v>
      </c>
      <c r="O854" s="24">
        <v>4.8353999999999999</v>
      </c>
      <c r="P854" s="24">
        <v>9.5106999999999999</v>
      </c>
      <c r="Q854" s="24">
        <v>19.483000000000001</v>
      </c>
      <c r="R854" s="24">
        <v>38.11</v>
      </c>
      <c r="S854" s="24">
        <v>140.393</v>
      </c>
      <c r="T854" s="24">
        <v>152.1636</v>
      </c>
      <c r="U854" s="24">
        <v>305.02809999999999</v>
      </c>
      <c r="V854" s="24">
        <v>613.26210000000003</v>
      </c>
    </row>
    <row r="855" spans="6:22" x14ac:dyDescent="0.2">
      <c r="F855" s="24">
        <v>9.4000000000000004E-3</v>
      </c>
      <c r="G855" s="24">
        <v>1.95E-2</v>
      </c>
      <c r="H855" s="24">
        <v>3.85E-2</v>
      </c>
      <c r="I855" s="24">
        <v>7.7700000000000005E-2</v>
      </c>
      <c r="J855" s="24">
        <v>0.14499999999999999</v>
      </c>
      <c r="K855" s="24">
        <v>0.30199999999999999</v>
      </c>
      <c r="L855" s="24">
        <v>0.61629999999999996</v>
      </c>
      <c r="M855" s="24">
        <v>1.2197</v>
      </c>
      <c r="N855" s="24">
        <v>2.4601000000000002</v>
      </c>
      <c r="O855" s="24">
        <v>4.8198999999999996</v>
      </c>
      <c r="P855" s="24">
        <v>9.5396000000000001</v>
      </c>
      <c r="Q855" s="24">
        <v>19.489999999999998</v>
      </c>
      <c r="R855" s="24">
        <v>39.356499999999997</v>
      </c>
      <c r="S855" s="24">
        <v>161.89330000000001</v>
      </c>
      <c r="T855" s="24">
        <v>152.71039999999999</v>
      </c>
      <c r="U855" s="24">
        <v>304.9298</v>
      </c>
      <c r="V855" s="24">
        <v>637.56740000000002</v>
      </c>
    </row>
    <row r="856" spans="6:22" x14ac:dyDescent="0.2">
      <c r="F856" s="24">
        <v>9.4999999999999998E-3</v>
      </c>
      <c r="G856" s="24">
        <v>1.95E-2</v>
      </c>
      <c r="H856" s="24">
        <v>3.8699999999999998E-2</v>
      </c>
      <c r="I856" s="24">
        <v>7.7499999999999999E-2</v>
      </c>
      <c r="J856" s="24">
        <v>0.1447</v>
      </c>
      <c r="K856" s="24">
        <v>0.30230000000000001</v>
      </c>
      <c r="L856" s="24">
        <v>0.60299999999999998</v>
      </c>
      <c r="M856" s="24">
        <v>1.2119</v>
      </c>
      <c r="N856" s="24">
        <v>2.4952999999999999</v>
      </c>
      <c r="O856" s="24">
        <v>4.9435000000000002</v>
      </c>
      <c r="P856" s="24">
        <v>9.5555000000000003</v>
      </c>
      <c r="Q856" s="24">
        <v>19.6328</v>
      </c>
      <c r="R856" s="24">
        <v>38.107199999999999</v>
      </c>
      <c r="S856" s="24">
        <v>172.9846</v>
      </c>
      <c r="T856" s="24">
        <v>152.208</v>
      </c>
      <c r="U856" s="24">
        <v>304.86099999999999</v>
      </c>
      <c r="V856" s="24">
        <v>611.44489999999996</v>
      </c>
    </row>
    <row r="857" spans="6:22" x14ac:dyDescent="0.2">
      <c r="F857" s="24">
        <v>9.4999999999999998E-3</v>
      </c>
      <c r="G857" s="24">
        <v>1.95E-2</v>
      </c>
      <c r="H857" s="24">
        <v>3.8699999999999998E-2</v>
      </c>
      <c r="I857" s="24">
        <v>7.8299999999999995E-2</v>
      </c>
      <c r="J857" s="24">
        <v>0.14510000000000001</v>
      </c>
      <c r="K857" s="24">
        <v>0.30980000000000002</v>
      </c>
      <c r="L857" s="24">
        <v>0.60199999999999998</v>
      </c>
      <c r="M857" s="24">
        <v>1.2248000000000001</v>
      </c>
      <c r="N857" s="24">
        <v>2.4948000000000001</v>
      </c>
      <c r="O857" s="24">
        <v>4.8597999999999999</v>
      </c>
      <c r="P857" s="24">
        <v>9.6225000000000005</v>
      </c>
      <c r="Q857" s="24">
        <v>19.565999999999999</v>
      </c>
      <c r="R857" s="24">
        <v>38.151000000000003</v>
      </c>
      <c r="S857" s="24">
        <v>90.404899999999998</v>
      </c>
      <c r="T857" s="24">
        <v>152.39320000000001</v>
      </c>
      <c r="U857" s="24">
        <v>305.25909999999999</v>
      </c>
      <c r="V857" s="24">
        <v>641.25139999999999</v>
      </c>
    </row>
    <row r="858" spans="6:22" x14ac:dyDescent="0.2">
      <c r="F858" s="24">
        <v>9.4999999999999998E-3</v>
      </c>
      <c r="G858" s="24">
        <v>1.95E-2</v>
      </c>
      <c r="H858" s="24">
        <v>3.8600000000000002E-2</v>
      </c>
      <c r="I858" s="24">
        <v>7.9299999999999995E-2</v>
      </c>
      <c r="J858" s="24">
        <v>0.14499999999999999</v>
      </c>
      <c r="K858" s="24">
        <v>0.30299999999999999</v>
      </c>
      <c r="L858" s="24">
        <v>0.60209999999999997</v>
      </c>
      <c r="M858" s="24">
        <v>1.2278</v>
      </c>
      <c r="N858" s="24">
        <v>2.4944000000000002</v>
      </c>
      <c r="O858" s="24">
        <v>4.8312999999999997</v>
      </c>
      <c r="P858" s="24">
        <v>9.5951000000000004</v>
      </c>
      <c r="Q858" s="24">
        <v>19.4663</v>
      </c>
      <c r="R858" s="24">
        <v>38.113199999999999</v>
      </c>
      <c r="S858" s="24">
        <v>92.488399999999999</v>
      </c>
      <c r="T858" s="24">
        <v>152.27510000000001</v>
      </c>
      <c r="U858" s="24">
        <v>304.96780000000001</v>
      </c>
      <c r="V858" s="24">
        <v>653.67999999999995</v>
      </c>
    </row>
    <row r="859" spans="6:22" x14ac:dyDescent="0.2">
      <c r="F859" s="24">
        <v>9.4999999999999998E-3</v>
      </c>
      <c r="G859" s="24">
        <v>1.95E-2</v>
      </c>
      <c r="H859" s="24">
        <v>3.8699999999999998E-2</v>
      </c>
      <c r="I859" s="24">
        <v>7.9299999999999995E-2</v>
      </c>
      <c r="J859" s="24">
        <v>0.1452</v>
      </c>
      <c r="K859" s="24">
        <v>0.30180000000000001</v>
      </c>
      <c r="L859" s="24">
        <v>0.60289999999999999</v>
      </c>
      <c r="M859" s="24">
        <v>1.2245999999999999</v>
      </c>
      <c r="N859" s="24">
        <v>2.4973999999999998</v>
      </c>
      <c r="O859" s="24">
        <v>4.8272000000000004</v>
      </c>
      <c r="P859" s="24">
        <v>9.5780999999999992</v>
      </c>
      <c r="Q859" s="24">
        <v>19.6861</v>
      </c>
      <c r="R859" s="24">
        <v>40.033000000000001</v>
      </c>
      <c r="S859" s="24">
        <v>167.6533</v>
      </c>
      <c r="T859" s="24">
        <v>152.26599999999999</v>
      </c>
      <c r="U859" s="24">
        <v>305.10649999999998</v>
      </c>
      <c r="V859" s="24">
        <v>609.90530000000001</v>
      </c>
    </row>
    <row r="860" spans="6:22" x14ac:dyDescent="0.2">
      <c r="F860" s="24">
        <v>9.4999999999999998E-3</v>
      </c>
      <c r="G860" s="24">
        <v>1.95E-2</v>
      </c>
      <c r="H860" s="24">
        <v>3.8399999999999997E-2</v>
      </c>
      <c r="I860" s="24">
        <v>7.9200000000000007E-2</v>
      </c>
      <c r="J860" s="24">
        <v>0.1477</v>
      </c>
      <c r="K860" s="24">
        <v>0.30130000000000001</v>
      </c>
      <c r="L860" s="24">
        <v>0.60350000000000004</v>
      </c>
      <c r="M860" s="24">
        <v>1.2150000000000001</v>
      </c>
      <c r="N860" s="24">
        <v>2.4956</v>
      </c>
      <c r="O860" s="24">
        <v>4.8164999999999996</v>
      </c>
      <c r="P860" s="24">
        <v>9.5759000000000007</v>
      </c>
      <c r="Q860" s="24">
        <v>19.450900000000001</v>
      </c>
      <c r="R860" s="24">
        <v>38.561100000000003</v>
      </c>
      <c r="S860" s="24">
        <v>161.2148</v>
      </c>
      <c r="T860" s="24">
        <v>152.46789999999999</v>
      </c>
      <c r="U860" s="24">
        <v>305.3605</v>
      </c>
      <c r="V860" s="24">
        <v>609.16759999999999</v>
      </c>
    </row>
    <row r="861" spans="6:22" x14ac:dyDescent="0.2">
      <c r="F861" s="24">
        <v>9.4999999999999998E-3</v>
      </c>
      <c r="G861" s="24">
        <v>1.95E-2</v>
      </c>
      <c r="H861" s="24">
        <v>3.8699999999999998E-2</v>
      </c>
      <c r="I861" s="24">
        <v>7.9200000000000007E-2</v>
      </c>
      <c r="J861" s="24">
        <v>0.14480000000000001</v>
      </c>
      <c r="K861" s="24">
        <v>0.3014</v>
      </c>
      <c r="L861" s="24">
        <v>0.60170000000000001</v>
      </c>
      <c r="M861" s="24">
        <v>1.2126999999999999</v>
      </c>
      <c r="N861" s="24">
        <v>2.4937999999999998</v>
      </c>
      <c r="O861" s="24">
        <v>4.8113999999999999</v>
      </c>
      <c r="P861" s="24">
        <v>9.5564999999999998</v>
      </c>
      <c r="Q861" s="24">
        <v>19.350999999999999</v>
      </c>
      <c r="R861" s="24">
        <v>38.090000000000003</v>
      </c>
      <c r="S861" s="24">
        <v>116.0155</v>
      </c>
      <c r="T861" s="24">
        <v>152.60890000000001</v>
      </c>
      <c r="U861" s="24">
        <v>304.7774</v>
      </c>
      <c r="V861" s="24">
        <v>608.93790000000001</v>
      </c>
    </row>
    <row r="862" spans="6:22" x14ac:dyDescent="0.2">
      <c r="F862" s="24">
        <v>9.5999999999999992E-3</v>
      </c>
      <c r="G862" s="24">
        <v>1.95E-2</v>
      </c>
      <c r="H862" s="24">
        <v>3.85E-2</v>
      </c>
      <c r="I862" s="24">
        <v>7.8799999999999995E-2</v>
      </c>
      <c r="J862" s="24">
        <v>0.1449</v>
      </c>
      <c r="K862" s="24">
        <v>0.30170000000000002</v>
      </c>
      <c r="L862" s="24">
        <v>0.60189999999999999</v>
      </c>
      <c r="M862" s="24">
        <v>1.2141</v>
      </c>
      <c r="N862" s="24">
        <v>2.4969000000000001</v>
      </c>
      <c r="O862" s="24">
        <v>4.8148</v>
      </c>
      <c r="P862" s="24">
        <v>9.6407000000000007</v>
      </c>
      <c r="Q862" s="24">
        <v>19.3995</v>
      </c>
      <c r="R862" s="24">
        <v>38.1402</v>
      </c>
      <c r="S862" s="24">
        <v>90.043800000000005</v>
      </c>
      <c r="T862" s="24">
        <v>152.31549999999999</v>
      </c>
      <c r="U862" s="24">
        <v>305.209</v>
      </c>
      <c r="V862" s="24">
        <v>609.2722</v>
      </c>
    </row>
    <row r="863" spans="6:22" x14ac:dyDescent="0.2">
      <c r="F863" s="24">
        <v>9.4999999999999998E-3</v>
      </c>
      <c r="G863" s="24">
        <v>1.95E-2</v>
      </c>
      <c r="H863" s="24">
        <v>3.85E-2</v>
      </c>
      <c r="I863" s="24">
        <v>7.9399999999999998E-2</v>
      </c>
      <c r="J863" s="24">
        <v>0.1447</v>
      </c>
      <c r="K863" s="24">
        <v>0.30149999999999999</v>
      </c>
      <c r="L863" s="24">
        <v>0.61070000000000002</v>
      </c>
      <c r="M863" s="24">
        <v>1.2190000000000001</v>
      </c>
      <c r="N863" s="24">
        <v>2.4950000000000001</v>
      </c>
      <c r="O863" s="24">
        <v>4.8234000000000004</v>
      </c>
      <c r="P863" s="24">
        <v>9.4512</v>
      </c>
      <c r="Q863" s="24">
        <v>19.378499999999999</v>
      </c>
      <c r="R863" s="24">
        <v>38.1145</v>
      </c>
      <c r="S863" s="24">
        <v>83.012799999999999</v>
      </c>
      <c r="T863" s="24">
        <v>163.56899999999999</v>
      </c>
      <c r="U863" s="24">
        <v>307.22649999999999</v>
      </c>
      <c r="V863" s="24">
        <v>609.29560000000004</v>
      </c>
    </row>
    <row r="864" spans="6:22" x14ac:dyDescent="0.2">
      <c r="F864" s="24">
        <v>9.4999999999999998E-3</v>
      </c>
      <c r="G864" s="24">
        <v>1.95E-2</v>
      </c>
      <c r="H864" s="24">
        <v>3.8699999999999998E-2</v>
      </c>
      <c r="I864" s="24">
        <v>7.9299999999999995E-2</v>
      </c>
      <c r="J864" s="24">
        <v>0.1449</v>
      </c>
      <c r="K864" s="24">
        <v>0.30149999999999999</v>
      </c>
      <c r="L864" s="24">
        <v>0.60580000000000001</v>
      </c>
      <c r="M864" s="24">
        <v>1.2122999999999999</v>
      </c>
      <c r="N864" s="24">
        <v>2.4952000000000001</v>
      </c>
      <c r="O864" s="24">
        <v>4.8178999999999998</v>
      </c>
      <c r="P864" s="24">
        <v>9.5795999999999992</v>
      </c>
      <c r="Q864" s="24">
        <v>19.349799999999998</v>
      </c>
      <c r="R864" s="24">
        <v>38.235500000000002</v>
      </c>
      <c r="S864" s="24">
        <v>94.974599999999995</v>
      </c>
      <c r="T864" s="24">
        <v>152.8809</v>
      </c>
      <c r="U864" s="24">
        <v>341.37200000000001</v>
      </c>
      <c r="V864" s="24">
        <v>609.09349999999995</v>
      </c>
    </row>
    <row r="865" spans="6:22" x14ac:dyDescent="0.2">
      <c r="F865" s="24">
        <v>9.4000000000000004E-3</v>
      </c>
      <c r="G865" s="24">
        <v>1.9599999999999999E-2</v>
      </c>
      <c r="H865" s="24">
        <v>3.8600000000000002E-2</v>
      </c>
      <c r="I865" s="24">
        <v>7.9500000000000001E-2</v>
      </c>
      <c r="J865" s="24">
        <v>0.1449</v>
      </c>
      <c r="K865" s="24">
        <v>0.30330000000000001</v>
      </c>
      <c r="L865" s="24">
        <v>0.60289999999999999</v>
      </c>
      <c r="M865" s="24">
        <v>1.218</v>
      </c>
      <c r="N865" s="24">
        <v>2.4950999999999999</v>
      </c>
      <c r="O865" s="24">
        <v>4.8201999999999998</v>
      </c>
      <c r="P865" s="24">
        <v>9.5489999999999995</v>
      </c>
      <c r="Q865" s="24">
        <v>19.416</v>
      </c>
      <c r="R865" s="24">
        <v>38.065100000000001</v>
      </c>
      <c r="S865" s="24">
        <v>101.63930000000001</v>
      </c>
      <c r="T865" s="24">
        <v>152.40700000000001</v>
      </c>
      <c r="U865" s="24">
        <v>363.92149999999998</v>
      </c>
      <c r="V865" s="24">
        <v>609.37490000000003</v>
      </c>
    </row>
    <row r="866" spans="6:22" x14ac:dyDescent="0.2">
      <c r="F866" s="24">
        <v>9.4999999999999998E-3</v>
      </c>
      <c r="G866" s="24">
        <v>1.95E-2</v>
      </c>
      <c r="H866" s="24">
        <v>3.8699999999999998E-2</v>
      </c>
      <c r="I866" s="24">
        <v>7.8899999999999998E-2</v>
      </c>
      <c r="J866" s="24">
        <v>0.14499999999999999</v>
      </c>
      <c r="K866" s="24">
        <v>0.30480000000000002</v>
      </c>
      <c r="L866" s="24">
        <v>0.60229999999999995</v>
      </c>
      <c r="M866" s="24">
        <v>1.2178</v>
      </c>
      <c r="N866" s="24">
        <v>2.4942000000000002</v>
      </c>
      <c r="O866" s="24">
        <v>4.8238000000000003</v>
      </c>
      <c r="P866" s="24">
        <v>9.5809999999999995</v>
      </c>
      <c r="Q866" s="24">
        <v>19.5305</v>
      </c>
      <c r="R866" s="24">
        <v>38.022399999999998</v>
      </c>
      <c r="S866" s="24">
        <v>151.1961</v>
      </c>
      <c r="T866" s="24">
        <v>153.0675</v>
      </c>
      <c r="U866" s="24">
        <v>354.39830000000001</v>
      </c>
      <c r="V866" s="24">
        <v>609.13869999999997</v>
      </c>
    </row>
    <row r="867" spans="6:22" x14ac:dyDescent="0.2">
      <c r="F867" s="24">
        <v>9.4999999999999998E-3</v>
      </c>
      <c r="G867" s="24">
        <v>1.9599999999999999E-2</v>
      </c>
      <c r="H867" s="24">
        <v>3.8699999999999998E-2</v>
      </c>
      <c r="I867" s="24">
        <v>7.7700000000000005E-2</v>
      </c>
      <c r="J867" s="24">
        <v>0.1447</v>
      </c>
      <c r="K867" s="24">
        <v>0.3125</v>
      </c>
      <c r="L867" s="24">
        <v>0.60860000000000003</v>
      </c>
      <c r="M867" s="24">
        <v>1.2165999999999999</v>
      </c>
      <c r="N867" s="24">
        <v>2.4944999999999999</v>
      </c>
      <c r="O867" s="24">
        <v>4.8183999999999996</v>
      </c>
      <c r="P867" s="24">
        <v>9.8696000000000002</v>
      </c>
      <c r="Q867" s="24">
        <v>19.327200000000001</v>
      </c>
      <c r="R867" s="24">
        <v>38.060099999999998</v>
      </c>
      <c r="S867" s="24">
        <v>147.297</v>
      </c>
      <c r="T867" s="24">
        <v>152.3099</v>
      </c>
      <c r="U867" s="24">
        <v>316.27420000000001</v>
      </c>
      <c r="V867" s="24">
        <v>619.51969999999994</v>
      </c>
    </row>
    <row r="868" spans="6:22" x14ac:dyDescent="0.2">
      <c r="F868" s="24">
        <v>9.4999999999999998E-3</v>
      </c>
      <c r="G868" s="24">
        <v>1.9400000000000001E-2</v>
      </c>
      <c r="H868" s="24">
        <v>3.8600000000000002E-2</v>
      </c>
      <c r="I868" s="24">
        <v>7.7499999999999999E-2</v>
      </c>
      <c r="J868" s="24">
        <v>0.14510000000000001</v>
      </c>
      <c r="K868" s="24">
        <v>0.30220000000000002</v>
      </c>
      <c r="L868" s="24">
        <v>0.61270000000000002</v>
      </c>
      <c r="M868" s="24">
        <v>1.232</v>
      </c>
      <c r="N868" s="24">
        <v>2.4962</v>
      </c>
      <c r="O868" s="24">
        <v>4.8272000000000004</v>
      </c>
      <c r="P868" s="24">
        <v>9.5554000000000006</v>
      </c>
      <c r="Q868" s="24">
        <v>19.386399999999998</v>
      </c>
      <c r="R868" s="24">
        <v>38.070700000000002</v>
      </c>
      <c r="S868" s="24">
        <v>123.52079999999999</v>
      </c>
      <c r="T868" s="24">
        <v>152.577</v>
      </c>
      <c r="U868" s="24">
        <v>306.44670000000002</v>
      </c>
      <c r="V868" s="24">
        <v>609.32929999999999</v>
      </c>
    </row>
    <row r="869" spans="6:22" x14ac:dyDescent="0.2">
      <c r="F869" s="24">
        <v>9.4999999999999998E-3</v>
      </c>
      <c r="G869" s="24">
        <v>1.9599999999999999E-2</v>
      </c>
      <c r="H869" s="24">
        <v>3.8800000000000001E-2</v>
      </c>
      <c r="I869" s="24">
        <v>7.7600000000000002E-2</v>
      </c>
      <c r="J869" s="24">
        <v>0.14480000000000001</v>
      </c>
      <c r="K869" s="24">
        <v>0.3009</v>
      </c>
      <c r="L869" s="24">
        <v>0.60250000000000004</v>
      </c>
      <c r="M869" s="24">
        <v>1.2081</v>
      </c>
      <c r="N869" s="24">
        <v>2.4944999999999999</v>
      </c>
      <c r="O869" s="24">
        <v>4.8305999999999996</v>
      </c>
      <c r="P869" s="24">
        <v>9.5071999999999992</v>
      </c>
      <c r="Q869" s="24">
        <v>19.496500000000001</v>
      </c>
      <c r="R869" s="24">
        <v>38.036700000000003</v>
      </c>
      <c r="S869" s="24">
        <v>97.829599999999999</v>
      </c>
      <c r="T869" s="24">
        <v>153.90860000000001</v>
      </c>
      <c r="U869" s="24">
        <v>305.15249999999997</v>
      </c>
      <c r="V869" s="24">
        <v>609.46209999999996</v>
      </c>
    </row>
    <row r="870" spans="6:22" x14ac:dyDescent="0.2">
      <c r="F870" s="24">
        <v>9.4000000000000004E-3</v>
      </c>
      <c r="G870" s="24">
        <v>1.95E-2</v>
      </c>
      <c r="H870" s="24">
        <v>3.85E-2</v>
      </c>
      <c r="I870" s="24">
        <v>7.7499999999999999E-2</v>
      </c>
      <c r="J870" s="24">
        <v>0.1447</v>
      </c>
      <c r="K870" s="24">
        <v>0.30020000000000002</v>
      </c>
      <c r="L870" s="24">
        <v>0.60319999999999996</v>
      </c>
      <c r="M870" s="24">
        <v>1.2170000000000001</v>
      </c>
      <c r="N870" s="24">
        <v>3.6989999999999998</v>
      </c>
      <c r="O870" s="24">
        <v>4.9790000000000001</v>
      </c>
      <c r="P870" s="24">
        <v>9.5859000000000005</v>
      </c>
      <c r="Q870" s="24">
        <v>19.407299999999999</v>
      </c>
      <c r="R870" s="24">
        <v>38.239699999999999</v>
      </c>
      <c r="S870" s="24">
        <v>82.798199999999994</v>
      </c>
      <c r="T870" s="24">
        <v>152.95310000000001</v>
      </c>
      <c r="U870" s="24">
        <v>304.97190000000001</v>
      </c>
      <c r="V870" s="24">
        <v>609.05719999999997</v>
      </c>
    </row>
    <row r="871" spans="6:22" x14ac:dyDescent="0.2">
      <c r="F871" s="24">
        <v>9.4999999999999998E-3</v>
      </c>
      <c r="G871" s="24">
        <v>1.95E-2</v>
      </c>
      <c r="H871" s="24">
        <v>3.8600000000000002E-2</v>
      </c>
      <c r="I871" s="24">
        <v>7.7700000000000005E-2</v>
      </c>
      <c r="J871" s="24">
        <v>0.1447</v>
      </c>
      <c r="K871" s="24">
        <v>0.30009999999999998</v>
      </c>
      <c r="L871" s="24">
        <v>0.60219999999999996</v>
      </c>
      <c r="M871" s="24">
        <v>1.2175</v>
      </c>
      <c r="N871" s="24">
        <v>2.6312000000000002</v>
      </c>
      <c r="O871" s="24">
        <v>4.8327</v>
      </c>
      <c r="P871" s="24">
        <v>9.6693999999999996</v>
      </c>
      <c r="Q871" s="24">
        <v>19.288</v>
      </c>
      <c r="R871" s="24">
        <v>38.078899999999997</v>
      </c>
      <c r="S871" s="24">
        <v>82.895300000000006</v>
      </c>
      <c r="T871" s="24">
        <v>152.29480000000001</v>
      </c>
      <c r="U871" s="24">
        <v>305.5754</v>
      </c>
      <c r="V871" s="24">
        <v>698.86890000000005</v>
      </c>
    </row>
    <row r="872" spans="6:22" x14ac:dyDescent="0.2">
      <c r="F872" s="24">
        <v>9.4999999999999998E-3</v>
      </c>
      <c r="G872" s="24">
        <v>1.95E-2</v>
      </c>
      <c r="H872" s="24">
        <v>3.85E-2</v>
      </c>
      <c r="I872" s="24">
        <v>7.7499999999999999E-2</v>
      </c>
      <c r="J872" s="24">
        <v>0.1447</v>
      </c>
      <c r="K872" s="24">
        <v>0.30109999999999998</v>
      </c>
      <c r="L872" s="24">
        <v>0.60319999999999996</v>
      </c>
      <c r="M872" s="24">
        <v>1.2267999999999999</v>
      </c>
      <c r="N872" s="24">
        <v>2.6111</v>
      </c>
      <c r="O872" s="24">
        <v>4.8688000000000002</v>
      </c>
      <c r="P872" s="24">
        <v>9.7520000000000007</v>
      </c>
      <c r="Q872" s="24">
        <v>19.710799999999999</v>
      </c>
      <c r="R872" s="24">
        <v>38.117199999999997</v>
      </c>
      <c r="S872" s="24">
        <v>84.652199999999993</v>
      </c>
      <c r="T872" s="24">
        <v>152.4325</v>
      </c>
      <c r="U872" s="24">
        <v>305.00799999999998</v>
      </c>
      <c r="V872" s="24">
        <v>726.2328</v>
      </c>
    </row>
    <row r="873" spans="6:22" x14ac:dyDescent="0.2">
      <c r="F873" s="24">
        <v>9.4999999999999998E-3</v>
      </c>
      <c r="G873" s="24">
        <v>1.95E-2</v>
      </c>
      <c r="H873" s="24">
        <v>3.8699999999999998E-2</v>
      </c>
      <c r="I873" s="24">
        <v>7.7600000000000002E-2</v>
      </c>
      <c r="J873" s="24">
        <v>0.1447</v>
      </c>
      <c r="K873" s="24">
        <v>0.30170000000000002</v>
      </c>
      <c r="L873" s="24">
        <v>0.60160000000000002</v>
      </c>
      <c r="M873" s="24">
        <v>1.2190000000000001</v>
      </c>
      <c r="N873" s="24">
        <v>2.5036999999999998</v>
      </c>
      <c r="O873" s="24">
        <v>4.8289</v>
      </c>
      <c r="P873" s="24">
        <v>9.7195</v>
      </c>
      <c r="Q873" s="24">
        <v>19.8567</v>
      </c>
      <c r="R873" s="24">
        <v>38.058300000000003</v>
      </c>
      <c r="S873" s="24">
        <v>82.291200000000003</v>
      </c>
      <c r="T873" s="24">
        <v>152.56610000000001</v>
      </c>
      <c r="U873" s="24">
        <v>305.17700000000002</v>
      </c>
      <c r="V873" s="24">
        <v>611.25480000000005</v>
      </c>
    </row>
    <row r="874" spans="6:22" x14ac:dyDescent="0.2">
      <c r="F874" s="24">
        <v>9.4999999999999998E-3</v>
      </c>
      <c r="G874" s="24">
        <v>1.95E-2</v>
      </c>
      <c r="H874" s="24">
        <v>3.8800000000000001E-2</v>
      </c>
      <c r="I874" s="24">
        <v>7.7700000000000005E-2</v>
      </c>
      <c r="J874" s="24">
        <v>0.14749999999999999</v>
      </c>
      <c r="K874" s="24">
        <v>0.30299999999999999</v>
      </c>
      <c r="L874" s="24">
        <v>0.60199999999999998</v>
      </c>
      <c r="M874" s="24">
        <v>1.2128000000000001</v>
      </c>
      <c r="N874" s="24">
        <v>2.4971999999999999</v>
      </c>
      <c r="O874" s="24">
        <v>4.8254999999999999</v>
      </c>
      <c r="P874" s="24">
        <v>9.5950000000000006</v>
      </c>
      <c r="Q874" s="24">
        <v>19.750399999999999</v>
      </c>
      <c r="R874" s="24">
        <v>38.072600000000001</v>
      </c>
      <c r="S874" s="24">
        <v>82.745199999999997</v>
      </c>
      <c r="T874" s="24">
        <v>152.49879999999999</v>
      </c>
      <c r="U874" s="24">
        <v>307.18340000000001</v>
      </c>
      <c r="V874" s="24">
        <v>609.83820000000003</v>
      </c>
    </row>
    <row r="875" spans="6:22" x14ac:dyDescent="0.2">
      <c r="F875" s="24">
        <v>9.4999999999999998E-3</v>
      </c>
      <c r="G875" s="24">
        <v>1.9400000000000001E-2</v>
      </c>
      <c r="H875" s="24">
        <v>3.8699999999999998E-2</v>
      </c>
      <c r="I875" s="24">
        <v>7.7200000000000005E-2</v>
      </c>
      <c r="J875" s="24">
        <v>0.14480000000000001</v>
      </c>
      <c r="K875" s="24">
        <v>0.30630000000000002</v>
      </c>
      <c r="L875" s="24">
        <v>0.60219999999999996</v>
      </c>
      <c r="M875" s="24">
        <v>1.2506999999999999</v>
      </c>
      <c r="N875" s="24">
        <v>2.4971999999999999</v>
      </c>
      <c r="O875" s="24">
        <v>4.8293999999999997</v>
      </c>
      <c r="P875" s="24">
        <v>9.5417000000000005</v>
      </c>
      <c r="Q875" s="24">
        <v>20.045500000000001</v>
      </c>
      <c r="R875" s="24">
        <v>38.040399999999998</v>
      </c>
      <c r="S875" s="24">
        <v>88.3048</v>
      </c>
      <c r="T875" s="24">
        <v>152.5069</v>
      </c>
      <c r="U875" s="24">
        <v>312.92700000000002</v>
      </c>
      <c r="V875" s="24">
        <v>615.45540000000005</v>
      </c>
    </row>
    <row r="876" spans="6:22" x14ac:dyDescent="0.2">
      <c r="F876" s="24">
        <v>9.4999999999999998E-3</v>
      </c>
      <c r="G876" s="24">
        <v>1.95E-2</v>
      </c>
      <c r="H876" s="24">
        <v>3.8600000000000002E-2</v>
      </c>
      <c r="I876" s="24">
        <v>7.7299999999999994E-2</v>
      </c>
      <c r="J876" s="24">
        <v>0.1452</v>
      </c>
      <c r="K876" s="24">
        <v>0.3024</v>
      </c>
      <c r="L876" s="24">
        <v>0.60619999999999996</v>
      </c>
      <c r="M876" s="24">
        <v>1.2878000000000001</v>
      </c>
      <c r="N876" s="24">
        <v>2.4973000000000001</v>
      </c>
      <c r="O876" s="24">
        <v>4.8167</v>
      </c>
      <c r="P876" s="24">
        <v>9.5406999999999993</v>
      </c>
      <c r="Q876" s="24">
        <v>19.856000000000002</v>
      </c>
      <c r="R876" s="24">
        <v>38.747399999999999</v>
      </c>
      <c r="S876" s="24">
        <v>98.783100000000005</v>
      </c>
      <c r="T876" s="24">
        <v>152.60640000000001</v>
      </c>
      <c r="U876" s="24">
        <v>310.78570000000002</v>
      </c>
      <c r="V876" s="24">
        <v>630.43989999999997</v>
      </c>
    </row>
    <row r="877" spans="6:22" x14ac:dyDescent="0.2">
      <c r="F877" s="24">
        <v>9.4999999999999998E-3</v>
      </c>
      <c r="G877" s="24">
        <v>1.9599999999999999E-2</v>
      </c>
      <c r="H877" s="24">
        <v>3.8800000000000001E-2</v>
      </c>
      <c r="I877" s="24">
        <v>7.7499999999999999E-2</v>
      </c>
      <c r="J877" s="24">
        <v>0.1447</v>
      </c>
      <c r="K877" s="24">
        <v>0.30480000000000002</v>
      </c>
      <c r="L877" s="24">
        <v>0.60370000000000001</v>
      </c>
      <c r="M877" s="24">
        <v>1.2497</v>
      </c>
      <c r="N877" s="24">
        <v>2.5089999999999999</v>
      </c>
      <c r="O877" s="24">
        <v>4.8162000000000003</v>
      </c>
      <c r="P877" s="24">
        <v>9.4329999999999998</v>
      </c>
      <c r="Q877" s="24">
        <v>19.913699999999999</v>
      </c>
      <c r="R877" s="24">
        <v>38.1511</v>
      </c>
      <c r="S877" s="24">
        <v>88.474900000000005</v>
      </c>
      <c r="T877" s="24">
        <v>152.27070000000001</v>
      </c>
      <c r="U877" s="24">
        <v>310.04050000000001</v>
      </c>
      <c r="V877" s="24">
        <v>609.25869999999998</v>
      </c>
    </row>
    <row r="878" spans="6:22" x14ac:dyDescent="0.2">
      <c r="F878" s="24">
        <v>9.4999999999999998E-3</v>
      </c>
      <c r="G878" s="24">
        <v>1.95E-2</v>
      </c>
      <c r="H878" s="24">
        <v>3.8600000000000002E-2</v>
      </c>
      <c r="I878" s="24">
        <v>7.7600000000000002E-2</v>
      </c>
      <c r="J878" s="24">
        <v>0.14510000000000001</v>
      </c>
      <c r="K878" s="24">
        <v>0.3</v>
      </c>
      <c r="L878" s="24">
        <v>0.60299999999999998</v>
      </c>
      <c r="M878" s="24">
        <v>1.2516</v>
      </c>
      <c r="N878" s="24">
        <v>2.6092</v>
      </c>
      <c r="O878" s="24">
        <v>4.8529999999999998</v>
      </c>
      <c r="P878" s="24">
        <v>9.4914000000000005</v>
      </c>
      <c r="Q878" s="24">
        <v>19.851600000000001</v>
      </c>
      <c r="R878" s="24">
        <v>38.057699999999997</v>
      </c>
      <c r="S878" s="24">
        <v>88.164199999999994</v>
      </c>
      <c r="T878" s="24">
        <v>152.6362</v>
      </c>
      <c r="U878" s="24">
        <v>310.42669999999998</v>
      </c>
      <c r="V878" s="24">
        <v>609.12459999999999</v>
      </c>
    </row>
    <row r="879" spans="6:22" x14ac:dyDescent="0.2">
      <c r="F879" s="24">
        <v>9.4999999999999998E-3</v>
      </c>
      <c r="G879" s="24">
        <v>1.9599999999999999E-2</v>
      </c>
      <c r="H879" s="24">
        <v>3.8699999999999998E-2</v>
      </c>
      <c r="I879" s="24">
        <v>7.7600000000000002E-2</v>
      </c>
      <c r="J879" s="24">
        <v>0.1449</v>
      </c>
      <c r="K879" s="24">
        <v>0.30059999999999998</v>
      </c>
      <c r="L879" s="24">
        <v>0.60199999999999998</v>
      </c>
      <c r="M879" s="24">
        <v>1.2493000000000001</v>
      </c>
      <c r="N879" s="24">
        <v>2.4973999999999998</v>
      </c>
      <c r="O879" s="24">
        <v>4.8392999999999997</v>
      </c>
      <c r="P879" s="24">
        <v>9.5284999999999993</v>
      </c>
      <c r="Q879" s="24">
        <v>19.831099999999999</v>
      </c>
      <c r="R879" s="24">
        <v>38.076999999999998</v>
      </c>
      <c r="S879" s="24">
        <v>99.206400000000002</v>
      </c>
      <c r="T879" s="24">
        <v>152.1095</v>
      </c>
      <c r="U879" s="24">
        <v>310.2124</v>
      </c>
      <c r="V879" s="24">
        <v>619.29729999999995</v>
      </c>
    </row>
    <row r="880" spans="6:22" x14ac:dyDescent="0.2">
      <c r="F880" s="24">
        <v>9.4999999999999998E-3</v>
      </c>
      <c r="G880" s="24">
        <v>1.9400000000000001E-2</v>
      </c>
      <c r="H880" s="24">
        <v>3.8699999999999998E-2</v>
      </c>
      <c r="I880" s="24">
        <v>7.7600000000000002E-2</v>
      </c>
      <c r="J880" s="24">
        <v>0.14499999999999999</v>
      </c>
      <c r="K880" s="24">
        <v>0.3014</v>
      </c>
      <c r="L880" s="24">
        <v>0.60299999999999998</v>
      </c>
      <c r="M880" s="24">
        <v>1.2527999999999999</v>
      </c>
      <c r="N880" s="24">
        <v>2.6065</v>
      </c>
      <c r="O880" s="24">
        <v>4.8455000000000004</v>
      </c>
      <c r="P880" s="24">
        <v>9.5387000000000004</v>
      </c>
      <c r="Q880" s="24">
        <v>20.139399999999998</v>
      </c>
      <c r="R880" s="24">
        <v>38.075899999999997</v>
      </c>
      <c r="S880" s="24">
        <v>94.593199999999996</v>
      </c>
      <c r="T880" s="24">
        <v>152.22020000000001</v>
      </c>
      <c r="U880" s="24">
        <v>310.1157</v>
      </c>
      <c r="V880" s="24">
        <v>609.37189999999998</v>
      </c>
    </row>
    <row r="881" spans="6:22" x14ac:dyDescent="0.2">
      <c r="F881" s="24">
        <v>9.4999999999999998E-3</v>
      </c>
      <c r="G881" s="24">
        <v>1.9599999999999999E-2</v>
      </c>
      <c r="H881" s="24">
        <v>3.8699999999999998E-2</v>
      </c>
      <c r="I881" s="24">
        <v>7.7499999999999999E-2</v>
      </c>
      <c r="J881" s="24">
        <v>0.1462</v>
      </c>
      <c r="K881" s="24">
        <v>0.30640000000000001</v>
      </c>
      <c r="L881" s="24">
        <v>0.60680000000000001</v>
      </c>
      <c r="M881" s="24">
        <v>1.2534000000000001</v>
      </c>
      <c r="N881" s="24">
        <v>2.4980000000000002</v>
      </c>
      <c r="O881" s="24">
        <v>4.9225000000000003</v>
      </c>
      <c r="P881" s="24">
        <v>9.5690000000000008</v>
      </c>
      <c r="Q881" s="24">
        <v>19.885400000000001</v>
      </c>
      <c r="R881" s="24">
        <v>38.073300000000003</v>
      </c>
      <c r="S881" s="24">
        <v>89.096900000000005</v>
      </c>
      <c r="T881" s="24">
        <v>152.41650000000001</v>
      </c>
      <c r="U881" s="24">
        <v>309.95639999999997</v>
      </c>
      <c r="V881" s="24">
        <v>610.05989999999997</v>
      </c>
    </row>
    <row r="882" spans="6:22" x14ac:dyDescent="0.2">
      <c r="F882" s="24">
        <v>9.4999999999999998E-3</v>
      </c>
      <c r="G882" s="24">
        <v>1.95E-2</v>
      </c>
      <c r="H882" s="24">
        <v>3.85E-2</v>
      </c>
      <c r="I882" s="24">
        <v>7.7600000000000002E-2</v>
      </c>
      <c r="J882" s="24">
        <v>0.14499999999999999</v>
      </c>
      <c r="K882" s="24">
        <v>0.30890000000000001</v>
      </c>
      <c r="L882" s="24">
        <v>0.60360000000000003</v>
      </c>
      <c r="M882" s="24">
        <v>1.2494000000000001</v>
      </c>
      <c r="N882" s="24">
        <v>2.4964</v>
      </c>
      <c r="O882" s="24">
        <v>4.8783000000000003</v>
      </c>
      <c r="P882" s="24">
        <v>9.5109999999999992</v>
      </c>
      <c r="Q882" s="24">
        <v>19.842400000000001</v>
      </c>
      <c r="R882" s="24">
        <v>38.110700000000001</v>
      </c>
      <c r="S882" s="24">
        <v>83.960300000000004</v>
      </c>
      <c r="T882" s="24">
        <v>152.2423</v>
      </c>
      <c r="U882" s="24">
        <v>309.62819999999999</v>
      </c>
      <c r="V882" s="24">
        <v>612.73119999999994</v>
      </c>
    </row>
    <row r="883" spans="6:22" x14ac:dyDescent="0.2">
      <c r="F883" s="24">
        <v>9.4000000000000004E-3</v>
      </c>
      <c r="G883" s="24">
        <v>1.95E-2</v>
      </c>
      <c r="H883" s="24">
        <v>3.85E-2</v>
      </c>
      <c r="I883" s="24">
        <v>7.7499999999999999E-2</v>
      </c>
      <c r="J883" s="24">
        <v>0.14799999999999999</v>
      </c>
      <c r="K883" s="24">
        <v>0.31219999999999998</v>
      </c>
      <c r="L883" s="24">
        <v>0.6079</v>
      </c>
      <c r="M883" s="24">
        <v>1.2481</v>
      </c>
      <c r="N883" s="24">
        <v>2.4967000000000001</v>
      </c>
      <c r="O883" s="24">
        <v>4.8491</v>
      </c>
      <c r="P883" s="24">
        <v>9.5106999999999999</v>
      </c>
      <c r="Q883" s="24">
        <v>19.836600000000001</v>
      </c>
      <c r="R883" s="24">
        <v>38.133099999999999</v>
      </c>
      <c r="S883" s="24">
        <v>81.0501</v>
      </c>
      <c r="T883" s="24">
        <v>152.57</v>
      </c>
      <c r="U883" s="24">
        <v>309.96170000000001</v>
      </c>
      <c r="V883" s="24">
        <v>666.66679999999997</v>
      </c>
    </row>
    <row r="884" spans="6:22" x14ac:dyDescent="0.2">
      <c r="F884" s="24">
        <v>9.4999999999999998E-3</v>
      </c>
      <c r="G884" s="24">
        <v>1.95E-2</v>
      </c>
      <c r="H884" s="24">
        <v>3.8800000000000001E-2</v>
      </c>
      <c r="I884" s="24">
        <v>7.7600000000000002E-2</v>
      </c>
      <c r="J884" s="24">
        <v>0.1447</v>
      </c>
      <c r="K884" s="24">
        <v>0.32200000000000001</v>
      </c>
      <c r="L884" s="24">
        <v>0.62509999999999999</v>
      </c>
      <c r="M884" s="24">
        <v>1.2572000000000001</v>
      </c>
      <c r="N884" s="24">
        <v>2.4969000000000001</v>
      </c>
      <c r="O884" s="24">
        <v>4.8338000000000001</v>
      </c>
      <c r="P884" s="24">
        <v>9.5123999999999995</v>
      </c>
      <c r="Q884" s="24">
        <v>19.881699999999999</v>
      </c>
      <c r="R884" s="24">
        <v>38.177900000000001</v>
      </c>
      <c r="S884" s="24">
        <v>81.1922</v>
      </c>
      <c r="T884" s="24">
        <v>152.39670000000001</v>
      </c>
      <c r="U884" s="24">
        <v>309.79199999999997</v>
      </c>
      <c r="V884" s="24">
        <v>642.10249999999996</v>
      </c>
    </row>
    <row r="885" spans="6:22" x14ac:dyDescent="0.2">
      <c r="F885" s="24">
        <v>9.4999999999999998E-3</v>
      </c>
      <c r="G885" s="24">
        <v>1.95E-2</v>
      </c>
      <c r="H885" s="24">
        <v>3.8600000000000002E-2</v>
      </c>
      <c r="I885" s="24">
        <v>7.7700000000000005E-2</v>
      </c>
      <c r="J885" s="24">
        <v>0.14499999999999999</v>
      </c>
      <c r="K885" s="24">
        <v>0.34229999999999999</v>
      </c>
      <c r="L885" s="24">
        <v>0.61140000000000005</v>
      </c>
      <c r="M885" s="24">
        <v>1.2612000000000001</v>
      </c>
      <c r="N885" s="24">
        <v>2.5002</v>
      </c>
      <c r="O885" s="24">
        <v>4.9795999999999996</v>
      </c>
      <c r="P885" s="24">
        <v>9.5952000000000002</v>
      </c>
      <c r="Q885" s="24">
        <v>19.958500000000001</v>
      </c>
      <c r="R885" s="24">
        <v>38.505200000000002</v>
      </c>
      <c r="S885" s="24">
        <v>80.950599999999994</v>
      </c>
      <c r="T885" s="24">
        <v>153.90270000000001</v>
      </c>
      <c r="U885" s="24">
        <v>308.02850000000001</v>
      </c>
      <c r="V885" s="24">
        <v>618.69870000000003</v>
      </c>
    </row>
    <row r="886" spans="6:22" x14ac:dyDescent="0.2">
      <c r="F886" s="24">
        <v>9.7000000000000003E-3</v>
      </c>
      <c r="G886" s="24">
        <v>1.95E-2</v>
      </c>
      <c r="H886" s="24">
        <v>3.8600000000000002E-2</v>
      </c>
      <c r="I886" s="24">
        <v>7.7399999999999997E-2</v>
      </c>
      <c r="J886" s="24">
        <v>0.14480000000000001</v>
      </c>
      <c r="K886" s="24">
        <v>0.31719999999999998</v>
      </c>
      <c r="L886" s="24">
        <v>0.60940000000000005</v>
      </c>
      <c r="M886" s="24">
        <v>1.2514000000000001</v>
      </c>
      <c r="N886" s="24">
        <v>2.4958999999999998</v>
      </c>
      <c r="O886" s="24">
        <v>4.883</v>
      </c>
      <c r="P886" s="24">
        <v>9.5536999999999992</v>
      </c>
      <c r="Q886" s="24">
        <v>19.728999999999999</v>
      </c>
      <c r="R886" s="24">
        <v>38.307499999999997</v>
      </c>
      <c r="S886" s="24">
        <v>80.245900000000006</v>
      </c>
      <c r="T886" s="24">
        <v>152.6266</v>
      </c>
      <c r="U886" s="24">
        <v>305.25360000000001</v>
      </c>
      <c r="V886" s="24">
        <v>618.69899999999996</v>
      </c>
    </row>
    <row r="887" spans="6:22" x14ac:dyDescent="0.2">
      <c r="F887" s="24">
        <v>9.7999999999999997E-3</v>
      </c>
      <c r="G887" s="24">
        <v>1.95E-2</v>
      </c>
      <c r="H887" s="24">
        <v>3.8600000000000002E-2</v>
      </c>
      <c r="I887" s="24">
        <v>7.7399999999999997E-2</v>
      </c>
      <c r="J887" s="24">
        <v>0.14499999999999999</v>
      </c>
      <c r="K887" s="24">
        <v>0.312</v>
      </c>
      <c r="L887" s="24">
        <v>0.60219999999999996</v>
      </c>
      <c r="M887" s="24">
        <v>1.2531000000000001</v>
      </c>
      <c r="N887" s="24">
        <v>2.4962</v>
      </c>
      <c r="O887" s="24">
        <v>4.8433999999999999</v>
      </c>
      <c r="P887" s="24">
        <v>9.5464000000000002</v>
      </c>
      <c r="Q887" s="24">
        <v>19.3888</v>
      </c>
      <c r="R887" s="24">
        <v>38.077399999999997</v>
      </c>
      <c r="S887" s="24">
        <v>78.694699999999997</v>
      </c>
      <c r="T887" s="24">
        <v>152.5822</v>
      </c>
      <c r="U887" s="24">
        <v>305.0342</v>
      </c>
      <c r="V887" s="24">
        <v>612.91420000000005</v>
      </c>
    </row>
    <row r="888" spans="6:22" x14ac:dyDescent="0.2">
      <c r="F888" s="24">
        <v>9.4999999999999998E-3</v>
      </c>
      <c r="G888" s="24">
        <v>1.95E-2</v>
      </c>
      <c r="H888" s="24">
        <v>3.8699999999999998E-2</v>
      </c>
      <c r="I888" s="24">
        <v>7.7299999999999994E-2</v>
      </c>
      <c r="J888" s="24">
        <v>0.1449</v>
      </c>
      <c r="K888" s="24">
        <v>0.31130000000000002</v>
      </c>
      <c r="L888" s="24">
        <v>0.60599999999999998</v>
      </c>
      <c r="M888" s="24">
        <v>1.2503</v>
      </c>
      <c r="N888" s="24">
        <v>2.4950999999999999</v>
      </c>
      <c r="O888" s="24">
        <v>4.8491</v>
      </c>
      <c r="P888" s="24">
        <v>9.5305</v>
      </c>
      <c r="Q888" s="24">
        <v>19.323399999999999</v>
      </c>
      <c r="R888" s="24">
        <v>38.397199999999998</v>
      </c>
      <c r="S888" s="24">
        <v>77.452399999999997</v>
      </c>
      <c r="T888" s="24">
        <v>152.62299999999999</v>
      </c>
      <c r="U888" s="24">
        <v>305.27730000000003</v>
      </c>
      <c r="V888" s="24">
        <v>608.65970000000004</v>
      </c>
    </row>
    <row r="889" spans="6:22" x14ac:dyDescent="0.2">
      <c r="F889" s="24">
        <v>9.4999999999999998E-3</v>
      </c>
      <c r="G889" s="24">
        <v>1.95E-2</v>
      </c>
      <c r="H889" s="24">
        <v>3.8600000000000002E-2</v>
      </c>
      <c r="I889" s="24">
        <v>7.7700000000000005E-2</v>
      </c>
      <c r="J889" s="24">
        <v>0.1525</v>
      </c>
      <c r="K889" s="24">
        <v>0.312</v>
      </c>
      <c r="L889" s="24">
        <v>0.60499999999999998</v>
      </c>
      <c r="M889" s="24">
        <v>1.2535000000000001</v>
      </c>
      <c r="N889" s="24">
        <v>2.4975000000000001</v>
      </c>
      <c r="O889" s="24">
        <v>4.8409000000000004</v>
      </c>
      <c r="P889" s="24">
        <v>9.5312000000000001</v>
      </c>
      <c r="Q889" s="24">
        <v>19.286300000000001</v>
      </c>
      <c r="R889" s="24">
        <v>38.070999999999998</v>
      </c>
      <c r="S889" s="24">
        <v>77.578500000000005</v>
      </c>
      <c r="T889" s="24">
        <v>152.5162</v>
      </c>
      <c r="U889" s="24">
        <v>305.62079999999997</v>
      </c>
      <c r="V889" s="24">
        <v>608.92510000000004</v>
      </c>
    </row>
    <row r="890" spans="6:22" x14ac:dyDescent="0.2">
      <c r="F890" s="24">
        <v>9.4999999999999998E-3</v>
      </c>
      <c r="G890" s="24">
        <v>1.95E-2</v>
      </c>
      <c r="H890" s="24">
        <v>3.8600000000000002E-2</v>
      </c>
      <c r="I890" s="24">
        <v>7.7399999999999997E-2</v>
      </c>
      <c r="J890" s="24">
        <v>0.1515</v>
      </c>
      <c r="K890" s="24">
        <v>0.33610000000000001</v>
      </c>
      <c r="L890" s="24">
        <v>0.60270000000000001</v>
      </c>
      <c r="M890" s="24">
        <v>1.2615000000000001</v>
      </c>
      <c r="N890" s="24">
        <v>2.4969999999999999</v>
      </c>
      <c r="O890" s="24">
        <v>4.8292999999999999</v>
      </c>
      <c r="P890" s="24">
        <v>9.4982000000000006</v>
      </c>
      <c r="Q890" s="24">
        <v>19.222999999999999</v>
      </c>
      <c r="R890" s="24">
        <v>38.079700000000003</v>
      </c>
      <c r="S890" s="24">
        <v>82.757000000000005</v>
      </c>
      <c r="T890" s="24">
        <v>152.4102</v>
      </c>
      <c r="U890" s="24">
        <v>304.95780000000002</v>
      </c>
      <c r="V890" s="24">
        <v>609.35540000000003</v>
      </c>
    </row>
    <row r="891" spans="6:22" x14ac:dyDescent="0.2">
      <c r="F891" s="24">
        <v>9.4999999999999998E-3</v>
      </c>
      <c r="G891" s="24">
        <v>1.95E-2</v>
      </c>
      <c r="H891" s="24">
        <v>3.8699999999999998E-2</v>
      </c>
      <c r="I891" s="24">
        <v>7.7299999999999994E-2</v>
      </c>
      <c r="J891" s="24">
        <v>0.1449</v>
      </c>
      <c r="K891" s="24">
        <v>0.312</v>
      </c>
      <c r="L891" s="24">
        <v>0.60289999999999999</v>
      </c>
      <c r="M891" s="24">
        <v>1.2552000000000001</v>
      </c>
      <c r="N891" s="24">
        <v>2.5015000000000001</v>
      </c>
      <c r="O891" s="24">
        <v>4.8330000000000002</v>
      </c>
      <c r="P891" s="24">
        <v>9.5370000000000008</v>
      </c>
      <c r="Q891" s="24">
        <v>19.170400000000001</v>
      </c>
      <c r="R891" s="24">
        <v>38.369199999999999</v>
      </c>
      <c r="S891" s="24">
        <v>78.644499999999994</v>
      </c>
      <c r="T891" s="24">
        <v>152.31059999999999</v>
      </c>
      <c r="U891" s="24">
        <v>305.26749999999998</v>
      </c>
      <c r="V891" s="24">
        <v>609.06039999999996</v>
      </c>
    </row>
    <row r="892" spans="6:22" x14ac:dyDescent="0.2">
      <c r="F892" s="24">
        <v>9.4999999999999998E-3</v>
      </c>
      <c r="G892" s="24">
        <v>1.9199999999999998E-2</v>
      </c>
      <c r="H892" s="24">
        <v>3.8600000000000002E-2</v>
      </c>
      <c r="I892" s="24">
        <v>7.7299999999999994E-2</v>
      </c>
      <c r="J892" s="24">
        <v>0.15740000000000001</v>
      </c>
      <c r="K892" s="24">
        <v>0.31069999999999998</v>
      </c>
      <c r="L892" s="24">
        <v>0.60250000000000004</v>
      </c>
      <c r="M892" s="24">
        <v>1.2476</v>
      </c>
      <c r="N892" s="24">
        <v>2.4950000000000001</v>
      </c>
      <c r="O892" s="24">
        <v>4.9768999999999997</v>
      </c>
      <c r="P892" s="24">
        <v>9.5378000000000007</v>
      </c>
      <c r="Q892" s="24">
        <v>19.1189</v>
      </c>
      <c r="R892" s="24">
        <v>38.282299999999999</v>
      </c>
      <c r="S892" s="24">
        <v>78.480999999999995</v>
      </c>
      <c r="T892" s="24">
        <v>153.01689999999999</v>
      </c>
      <c r="U892" s="24">
        <v>305.10270000000003</v>
      </c>
      <c r="V892" s="24">
        <v>609.62130000000002</v>
      </c>
    </row>
    <row r="893" spans="6:22" x14ac:dyDescent="0.2">
      <c r="F893" s="24">
        <v>9.4000000000000004E-3</v>
      </c>
      <c r="G893" s="24">
        <v>1.9599999999999999E-2</v>
      </c>
      <c r="H893" s="24">
        <v>3.8699999999999998E-2</v>
      </c>
      <c r="I893" s="24">
        <v>7.7700000000000005E-2</v>
      </c>
      <c r="J893" s="24">
        <v>0.1452</v>
      </c>
      <c r="K893" s="24">
        <v>0.31109999999999999</v>
      </c>
      <c r="L893" s="24">
        <v>0.60270000000000001</v>
      </c>
      <c r="M893" s="24">
        <v>1.2494000000000001</v>
      </c>
      <c r="N893" s="24">
        <v>2.4986999999999999</v>
      </c>
      <c r="O893" s="24">
        <v>4.9611999999999998</v>
      </c>
      <c r="P893" s="24">
        <v>9.5146999999999995</v>
      </c>
      <c r="Q893" s="24">
        <v>19.195499999999999</v>
      </c>
      <c r="R893" s="24">
        <v>38.270400000000002</v>
      </c>
      <c r="S893" s="24">
        <v>77.871799999999993</v>
      </c>
      <c r="T893" s="24">
        <v>152.61060000000001</v>
      </c>
      <c r="U893" s="24">
        <v>304.96039999999999</v>
      </c>
      <c r="V893" s="24">
        <v>609.05880000000002</v>
      </c>
    </row>
    <row r="894" spans="6:22" x14ac:dyDescent="0.2">
      <c r="F894" s="24">
        <v>9.4999999999999998E-3</v>
      </c>
      <c r="G894" s="24">
        <v>1.95E-2</v>
      </c>
      <c r="H894" s="24">
        <v>3.85E-2</v>
      </c>
      <c r="I894" s="24">
        <v>7.7499999999999999E-2</v>
      </c>
      <c r="J894" s="24">
        <v>0.1583</v>
      </c>
      <c r="K894" s="24">
        <v>0.30199999999999999</v>
      </c>
      <c r="L894" s="24">
        <v>0.60219999999999996</v>
      </c>
      <c r="M894" s="24">
        <v>1.236</v>
      </c>
      <c r="N894" s="24">
        <v>2.4937999999999998</v>
      </c>
      <c r="O894" s="24">
        <v>4.8502999999999998</v>
      </c>
      <c r="P894" s="24">
        <v>9.5027000000000008</v>
      </c>
      <c r="Q894" s="24">
        <v>19.1751</v>
      </c>
      <c r="R894" s="24">
        <v>38.299500000000002</v>
      </c>
      <c r="S894" s="24">
        <v>79.914100000000005</v>
      </c>
      <c r="T894" s="24">
        <v>152.51300000000001</v>
      </c>
      <c r="U894" s="24">
        <v>305.32810000000001</v>
      </c>
      <c r="V894" s="24">
        <v>609.14179999999999</v>
      </c>
    </row>
    <row r="895" spans="6:22" x14ac:dyDescent="0.2">
      <c r="F895" s="24">
        <v>9.4999999999999998E-3</v>
      </c>
      <c r="G895" s="24">
        <v>1.9599999999999999E-2</v>
      </c>
      <c r="H895" s="24">
        <v>3.8699999999999998E-2</v>
      </c>
      <c r="I895" s="24">
        <v>7.7200000000000005E-2</v>
      </c>
      <c r="J895" s="24">
        <v>0.1452</v>
      </c>
      <c r="K895" s="24">
        <v>0.31019999999999998</v>
      </c>
      <c r="L895" s="24">
        <v>0.60299999999999998</v>
      </c>
      <c r="M895" s="24">
        <v>1.2063999999999999</v>
      </c>
      <c r="N895" s="24">
        <v>2.5045000000000002</v>
      </c>
      <c r="O895" s="24">
        <v>4.8319000000000001</v>
      </c>
      <c r="P895" s="24">
        <v>9.5586000000000002</v>
      </c>
      <c r="Q895" s="24">
        <v>19.063700000000001</v>
      </c>
      <c r="R895" s="24">
        <v>38.6477</v>
      </c>
      <c r="S895" s="24">
        <v>77.430999999999997</v>
      </c>
      <c r="T895" s="24">
        <v>152.49889999999999</v>
      </c>
      <c r="U895" s="24">
        <v>305.41390000000001</v>
      </c>
      <c r="V895" s="24">
        <v>628.44500000000005</v>
      </c>
    </row>
    <row r="896" spans="6:22" x14ac:dyDescent="0.2">
      <c r="F896" s="24">
        <v>9.4000000000000004E-3</v>
      </c>
      <c r="G896" s="24">
        <v>1.95E-2</v>
      </c>
      <c r="H896" s="24">
        <v>3.85E-2</v>
      </c>
      <c r="I896" s="24">
        <v>7.7600000000000002E-2</v>
      </c>
      <c r="J896" s="24">
        <v>0.14510000000000001</v>
      </c>
      <c r="K896" s="24">
        <v>0.30070000000000002</v>
      </c>
      <c r="L896" s="24">
        <v>0.60299999999999998</v>
      </c>
      <c r="M896" s="24">
        <v>1.2184999999999999</v>
      </c>
      <c r="N896" s="24">
        <v>2.4980000000000002</v>
      </c>
      <c r="O896" s="24">
        <v>4.9231999999999996</v>
      </c>
      <c r="P896" s="24">
        <v>9.5115999999999996</v>
      </c>
      <c r="Q896" s="24">
        <v>19.135899999999999</v>
      </c>
      <c r="R896" s="24">
        <v>38.557299999999998</v>
      </c>
      <c r="S896" s="24">
        <v>83.256699999999995</v>
      </c>
      <c r="T896" s="24">
        <v>152.5367</v>
      </c>
      <c r="U896" s="24">
        <v>305.06790000000001</v>
      </c>
      <c r="V896" s="24">
        <v>622.99609999999996</v>
      </c>
    </row>
    <row r="897" spans="6:22" x14ac:dyDescent="0.2">
      <c r="F897" s="24">
        <v>9.4999999999999998E-3</v>
      </c>
      <c r="G897" s="24">
        <v>1.95E-2</v>
      </c>
      <c r="H897" s="24">
        <v>3.9E-2</v>
      </c>
      <c r="I897" s="24">
        <v>7.7600000000000002E-2</v>
      </c>
      <c r="J897" s="24">
        <v>0.1449</v>
      </c>
      <c r="K897" s="24">
        <v>0.29980000000000001</v>
      </c>
      <c r="L897" s="24">
        <v>0.60319999999999996</v>
      </c>
      <c r="M897" s="24">
        <v>1.2141999999999999</v>
      </c>
      <c r="N897" s="24">
        <v>2.4893000000000001</v>
      </c>
      <c r="O897" s="24">
        <v>4.8642000000000003</v>
      </c>
      <c r="P897" s="24">
        <v>9.4946999999999999</v>
      </c>
      <c r="Q897" s="24">
        <v>19.3582</v>
      </c>
      <c r="R897" s="24">
        <v>38.492699999999999</v>
      </c>
      <c r="S897" s="24">
        <v>78.488799999999998</v>
      </c>
      <c r="T897" s="24">
        <v>152.64609999999999</v>
      </c>
      <c r="U897" s="24">
        <v>305.02809999999999</v>
      </c>
      <c r="V897" s="24">
        <v>619.55129999999997</v>
      </c>
    </row>
    <row r="898" spans="6:22" x14ac:dyDescent="0.2">
      <c r="F898" s="24">
        <v>9.4999999999999998E-3</v>
      </c>
      <c r="G898" s="24">
        <v>1.9400000000000001E-2</v>
      </c>
      <c r="H898" s="24">
        <v>3.8600000000000002E-2</v>
      </c>
      <c r="I898" s="24">
        <v>7.7499999999999999E-2</v>
      </c>
      <c r="J898" s="24">
        <v>0.1449</v>
      </c>
      <c r="K898" s="24">
        <v>0.2999</v>
      </c>
      <c r="L898" s="24">
        <v>0.61599999999999999</v>
      </c>
      <c r="M898" s="24">
        <v>1.2181</v>
      </c>
      <c r="N898" s="24">
        <v>2.5032000000000001</v>
      </c>
      <c r="O898" s="24">
        <v>4.8731</v>
      </c>
      <c r="P898" s="24">
        <v>9.5960000000000001</v>
      </c>
      <c r="Q898" s="24">
        <v>19.350899999999999</v>
      </c>
      <c r="R898" s="24">
        <v>38.459200000000003</v>
      </c>
      <c r="S898" s="24">
        <v>78.944299999999998</v>
      </c>
      <c r="T898" s="24">
        <v>152.48490000000001</v>
      </c>
      <c r="U898" s="24">
        <v>304.68049999999999</v>
      </c>
      <c r="V898" s="24">
        <v>626.12220000000002</v>
      </c>
    </row>
    <row r="899" spans="6:22" x14ac:dyDescent="0.2">
      <c r="F899" s="24">
        <v>9.4000000000000004E-3</v>
      </c>
      <c r="G899" s="24">
        <v>1.95E-2</v>
      </c>
      <c r="H899" s="24">
        <v>3.8699999999999998E-2</v>
      </c>
      <c r="I899" s="24">
        <v>7.7499999999999999E-2</v>
      </c>
      <c r="J899" s="24">
        <v>0.15859999999999999</v>
      </c>
      <c r="K899" s="24">
        <v>0.30020000000000002</v>
      </c>
      <c r="L899" s="24">
        <v>0.60299999999999998</v>
      </c>
      <c r="M899" s="24">
        <v>1.2259</v>
      </c>
      <c r="N899" s="24">
        <v>2.4969999999999999</v>
      </c>
      <c r="O899" s="24">
        <v>5.0354000000000001</v>
      </c>
      <c r="P899" s="24">
        <v>9.6256000000000004</v>
      </c>
      <c r="Q899" s="24">
        <v>19.440200000000001</v>
      </c>
      <c r="R899" s="24">
        <v>38.313499999999998</v>
      </c>
      <c r="S899" s="24">
        <v>79.098600000000005</v>
      </c>
      <c r="T899" s="24">
        <v>152.51920000000001</v>
      </c>
      <c r="U899" s="24">
        <v>305.7362</v>
      </c>
      <c r="V899" s="24">
        <v>626.95640000000003</v>
      </c>
    </row>
    <row r="900" spans="6:22" x14ac:dyDescent="0.2">
      <c r="F900" s="24">
        <v>9.4999999999999998E-3</v>
      </c>
      <c r="G900" s="24">
        <v>1.9599999999999999E-2</v>
      </c>
      <c r="H900" s="24">
        <v>3.8699999999999998E-2</v>
      </c>
      <c r="I900" s="24">
        <v>7.7600000000000002E-2</v>
      </c>
      <c r="J900" s="24">
        <v>0.14510000000000001</v>
      </c>
      <c r="K900" s="24">
        <v>0.3</v>
      </c>
      <c r="L900" s="24">
        <v>0.6018</v>
      </c>
      <c r="M900" s="24">
        <v>1.2137</v>
      </c>
      <c r="N900" s="24">
        <v>2.5173000000000001</v>
      </c>
      <c r="O900" s="24">
        <v>5.0961999999999996</v>
      </c>
      <c r="P900" s="24">
        <v>9.7134999999999998</v>
      </c>
      <c r="Q900" s="24">
        <v>20.136199999999999</v>
      </c>
      <c r="R900" s="24">
        <v>38.067500000000003</v>
      </c>
      <c r="S900" s="24">
        <v>78.1477</v>
      </c>
      <c r="T900" s="24">
        <v>152.62970000000001</v>
      </c>
      <c r="U900" s="24">
        <v>305.03339999999997</v>
      </c>
      <c r="V900" s="24">
        <v>621.67909999999995</v>
      </c>
    </row>
    <row r="901" spans="6:22" x14ac:dyDescent="0.2">
      <c r="F901" s="24">
        <v>9.4999999999999998E-3</v>
      </c>
      <c r="G901" s="24">
        <v>1.9400000000000001E-2</v>
      </c>
      <c r="H901" s="24">
        <v>3.8699999999999998E-2</v>
      </c>
      <c r="I901" s="24">
        <v>7.8899999999999998E-2</v>
      </c>
      <c r="J901" s="24">
        <v>0.1449</v>
      </c>
      <c r="K901" s="24">
        <v>0.30020000000000002</v>
      </c>
      <c r="L901" s="24">
        <v>0.60529999999999995</v>
      </c>
      <c r="M901" s="24">
        <v>1.2242999999999999</v>
      </c>
      <c r="N901" s="24">
        <v>2.5697999999999999</v>
      </c>
      <c r="O901" s="24">
        <v>4.8814000000000002</v>
      </c>
      <c r="P901" s="24">
        <v>9.6679999999999993</v>
      </c>
      <c r="Q901" s="24">
        <v>19.199100000000001</v>
      </c>
      <c r="R901" s="24">
        <v>38.063299999999998</v>
      </c>
      <c r="S901" s="24">
        <v>78.130099999999999</v>
      </c>
      <c r="T901" s="24">
        <v>171.35419999999999</v>
      </c>
      <c r="U901" s="24">
        <v>304.67009999999999</v>
      </c>
      <c r="V901" s="24">
        <v>621.08169999999996</v>
      </c>
    </row>
    <row r="902" spans="6:22" x14ac:dyDescent="0.2">
      <c r="F902" s="24">
        <v>9.4000000000000004E-3</v>
      </c>
      <c r="G902" s="24">
        <v>1.9599999999999999E-2</v>
      </c>
      <c r="H902" s="24">
        <v>3.8600000000000002E-2</v>
      </c>
      <c r="I902" s="24">
        <v>7.7799999999999994E-2</v>
      </c>
      <c r="J902" s="24">
        <v>0.14749999999999999</v>
      </c>
      <c r="K902" s="24">
        <v>0.30020000000000002</v>
      </c>
      <c r="L902" s="24">
        <v>0.61250000000000004</v>
      </c>
      <c r="M902" s="24">
        <v>1.2153</v>
      </c>
      <c r="N902" s="24">
        <v>3.2143999999999999</v>
      </c>
      <c r="O902" s="24">
        <v>4.8499999999999996</v>
      </c>
      <c r="P902" s="24">
        <v>9.5746000000000002</v>
      </c>
      <c r="Q902" s="24">
        <v>19.2058</v>
      </c>
      <c r="R902" s="24">
        <v>38.034500000000001</v>
      </c>
      <c r="S902" s="24">
        <v>79.163399999999996</v>
      </c>
      <c r="T902" s="24">
        <v>177.41739999999999</v>
      </c>
      <c r="U902" s="24">
        <v>305.24369999999999</v>
      </c>
      <c r="V902" s="24">
        <v>620.51350000000002</v>
      </c>
    </row>
    <row r="903" spans="6:22" x14ac:dyDescent="0.2">
      <c r="F903" s="24">
        <v>9.4999999999999998E-3</v>
      </c>
      <c r="G903" s="24">
        <v>1.95E-2</v>
      </c>
      <c r="H903" s="24">
        <v>3.8699999999999998E-2</v>
      </c>
      <c r="I903" s="24">
        <v>7.7499999999999999E-2</v>
      </c>
      <c r="J903" s="24">
        <v>0.1447</v>
      </c>
      <c r="K903" s="24">
        <v>0.30180000000000001</v>
      </c>
      <c r="L903" s="24">
        <v>0.6028</v>
      </c>
      <c r="M903" s="24">
        <v>1.2192000000000001</v>
      </c>
      <c r="N903" s="24">
        <v>2.4975000000000001</v>
      </c>
      <c r="O903" s="24">
        <v>4.8457999999999997</v>
      </c>
      <c r="P903" s="24">
        <v>9.5851000000000006</v>
      </c>
      <c r="Q903" s="24">
        <v>19.214700000000001</v>
      </c>
      <c r="R903" s="24">
        <v>38.126800000000003</v>
      </c>
      <c r="S903" s="24">
        <v>79.951300000000003</v>
      </c>
      <c r="T903" s="24">
        <v>183.86799999999999</v>
      </c>
      <c r="U903" s="24">
        <v>304.74489999999997</v>
      </c>
      <c r="V903" s="24">
        <v>619.94269999999995</v>
      </c>
    </row>
    <row r="904" spans="6:22" x14ac:dyDescent="0.2">
      <c r="F904" s="24">
        <v>9.4999999999999998E-3</v>
      </c>
      <c r="G904" s="24">
        <v>1.95E-2</v>
      </c>
      <c r="H904" s="24">
        <v>3.8699999999999998E-2</v>
      </c>
      <c r="I904" s="24">
        <v>7.7600000000000002E-2</v>
      </c>
      <c r="J904" s="24">
        <v>0.14779999999999999</v>
      </c>
      <c r="K904" s="24">
        <v>0.30009999999999998</v>
      </c>
      <c r="L904" s="24">
        <v>0.60270000000000001</v>
      </c>
      <c r="M904" s="24">
        <v>1.3055000000000001</v>
      </c>
      <c r="N904" s="24">
        <v>2.4967000000000001</v>
      </c>
      <c r="O904" s="24">
        <v>4.8186</v>
      </c>
      <c r="P904" s="24">
        <v>9.5810999999999993</v>
      </c>
      <c r="Q904" s="24">
        <v>19.18</v>
      </c>
      <c r="R904" s="24">
        <v>37.998699999999999</v>
      </c>
      <c r="S904" s="24">
        <v>77.479900000000001</v>
      </c>
      <c r="T904" s="24">
        <v>195.68289999999999</v>
      </c>
      <c r="U904" s="24">
        <v>305.15499999999997</v>
      </c>
      <c r="V904" s="24">
        <v>619.29430000000002</v>
      </c>
    </row>
    <row r="905" spans="6:22" x14ac:dyDescent="0.2">
      <c r="F905" s="24">
        <v>9.4999999999999998E-3</v>
      </c>
      <c r="G905" s="24">
        <v>1.95E-2</v>
      </c>
      <c r="H905" s="24">
        <v>3.85E-2</v>
      </c>
      <c r="I905" s="24">
        <v>7.7600000000000002E-2</v>
      </c>
      <c r="J905" s="24">
        <v>0.14499999999999999</v>
      </c>
      <c r="K905" s="24">
        <v>0.30009999999999998</v>
      </c>
      <c r="L905" s="24">
        <v>0.60289999999999999</v>
      </c>
      <c r="M905" s="24">
        <v>1.2047000000000001</v>
      </c>
      <c r="N905" s="24">
        <v>2.4706000000000001</v>
      </c>
      <c r="O905" s="24">
        <v>4.8361999999999998</v>
      </c>
      <c r="P905" s="24">
        <v>9.6331000000000007</v>
      </c>
      <c r="Q905" s="24">
        <v>19.142099999999999</v>
      </c>
      <c r="R905" s="24">
        <v>38.122700000000002</v>
      </c>
      <c r="S905" s="24">
        <v>78.137500000000003</v>
      </c>
      <c r="T905" s="24">
        <v>191.7911</v>
      </c>
      <c r="U905" s="24">
        <v>305.0335</v>
      </c>
      <c r="V905" s="24">
        <v>619.84460000000001</v>
      </c>
    </row>
    <row r="906" spans="6:22" x14ac:dyDescent="0.2">
      <c r="F906" s="24">
        <v>9.4999999999999998E-3</v>
      </c>
      <c r="G906" s="24">
        <v>1.95E-2</v>
      </c>
      <c r="H906" s="24">
        <v>3.8699999999999998E-2</v>
      </c>
      <c r="I906" s="24">
        <v>7.7299999999999994E-2</v>
      </c>
      <c r="J906" s="24">
        <v>0.14499999999999999</v>
      </c>
      <c r="K906" s="24">
        <v>0.30009999999999998</v>
      </c>
      <c r="L906" s="24">
        <v>0.60240000000000005</v>
      </c>
      <c r="M906" s="24">
        <v>1.2173</v>
      </c>
      <c r="N906" s="24">
        <v>2.4472</v>
      </c>
      <c r="O906" s="24">
        <v>4.8391000000000002</v>
      </c>
      <c r="P906" s="24">
        <v>9.5547000000000004</v>
      </c>
      <c r="Q906" s="24">
        <v>19.1584</v>
      </c>
      <c r="R906" s="24">
        <v>38.1081</v>
      </c>
      <c r="S906" s="24">
        <v>94.171300000000002</v>
      </c>
      <c r="T906" s="24">
        <v>171.37620000000001</v>
      </c>
      <c r="U906" s="24">
        <v>305.17689999999999</v>
      </c>
      <c r="V906" s="24">
        <v>618.86170000000004</v>
      </c>
    </row>
    <row r="907" spans="6:22" x14ac:dyDescent="0.2">
      <c r="F907" s="24">
        <v>9.4000000000000004E-3</v>
      </c>
      <c r="G907" s="24">
        <v>1.9400000000000001E-2</v>
      </c>
      <c r="H907" s="24">
        <v>3.8699999999999998E-2</v>
      </c>
      <c r="I907" s="24">
        <v>7.7499999999999999E-2</v>
      </c>
      <c r="J907" s="24">
        <v>0.14510000000000001</v>
      </c>
      <c r="K907" s="24">
        <v>0.3095</v>
      </c>
      <c r="L907" s="24">
        <v>0.60270000000000001</v>
      </c>
      <c r="M907" s="24">
        <v>1.2155</v>
      </c>
      <c r="N907" s="24">
        <v>2.4441000000000002</v>
      </c>
      <c r="O907" s="24">
        <v>4.8354999999999997</v>
      </c>
      <c r="P907" s="24">
        <v>9.5328999999999997</v>
      </c>
      <c r="Q907" s="24">
        <v>19.151</v>
      </c>
      <c r="R907" s="24">
        <v>38.082700000000003</v>
      </c>
      <c r="S907" s="24">
        <v>113.0476</v>
      </c>
      <c r="T907" s="24">
        <v>165.77600000000001</v>
      </c>
      <c r="U907" s="24">
        <v>305.12169999999998</v>
      </c>
      <c r="V907" s="24">
        <v>614.59640000000002</v>
      </c>
    </row>
    <row r="908" spans="6:22" x14ac:dyDescent="0.2">
      <c r="F908" s="24">
        <v>9.4999999999999998E-3</v>
      </c>
      <c r="G908" s="24">
        <v>1.9599999999999999E-2</v>
      </c>
      <c r="H908" s="24">
        <v>3.85E-2</v>
      </c>
      <c r="I908" s="24">
        <v>7.7499999999999999E-2</v>
      </c>
      <c r="J908" s="24">
        <v>0.14499999999999999</v>
      </c>
      <c r="K908" s="24">
        <v>0.3049</v>
      </c>
      <c r="L908" s="24">
        <v>0.60170000000000001</v>
      </c>
      <c r="M908" s="24">
        <v>1.2166999999999999</v>
      </c>
      <c r="N908" s="24">
        <v>2.4348000000000001</v>
      </c>
      <c r="O908" s="24">
        <v>4.8897000000000004</v>
      </c>
      <c r="P908" s="24">
        <v>9.6085999999999991</v>
      </c>
      <c r="Q908" s="24">
        <v>19.2376</v>
      </c>
      <c r="R908" s="24">
        <v>38.052399999999999</v>
      </c>
      <c r="S908" s="24">
        <v>93.617999999999995</v>
      </c>
      <c r="T908" s="24">
        <v>161.8929</v>
      </c>
      <c r="U908" s="24">
        <v>305.41289999999998</v>
      </c>
      <c r="V908" s="24">
        <v>617.52959999999996</v>
      </c>
    </row>
    <row r="909" spans="6:22" x14ac:dyDescent="0.2">
      <c r="F909" s="24">
        <v>9.4999999999999998E-3</v>
      </c>
      <c r="G909" s="24">
        <v>1.95E-2</v>
      </c>
      <c r="H909" s="24">
        <v>3.8699999999999998E-2</v>
      </c>
      <c r="I909" s="24">
        <v>7.7700000000000005E-2</v>
      </c>
      <c r="J909" s="24">
        <v>0.14499999999999999</v>
      </c>
      <c r="K909" s="24">
        <v>0.3</v>
      </c>
      <c r="L909" s="24">
        <v>0.61839999999999995</v>
      </c>
      <c r="M909" s="24">
        <v>1.2162999999999999</v>
      </c>
      <c r="N909" s="24">
        <v>2.4251999999999998</v>
      </c>
      <c r="O909" s="24">
        <v>4.8198999999999996</v>
      </c>
      <c r="P909" s="24">
        <v>9.5844000000000005</v>
      </c>
      <c r="Q909" s="24">
        <v>19.195900000000002</v>
      </c>
      <c r="R909" s="24">
        <v>38.052900000000001</v>
      </c>
      <c r="S909" s="24">
        <v>82.045900000000003</v>
      </c>
      <c r="T909" s="24">
        <v>161.84630000000001</v>
      </c>
      <c r="U909" s="24">
        <v>305.19369999999998</v>
      </c>
      <c r="V909" s="24">
        <v>635.82079999999996</v>
      </c>
    </row>
    <row r="910" spans="6:22" x14ac:dyDescent="0.2">
      <c r="F910" s="24">
        <v>9.4999999999999998E-3</v>
      </c>
      <c r="G910" s="24">
        <v>1.9400000000000001E-2</v>
      </c>
      <c r="H910" s="24">
        <v>3.8800000000000001E-2</v>
      </c>
      <c r="I910" s="24">
        <v>7.7700000000000005E-2</v>
      </c>
      <c r="J910" s="24">
        <v>0.14499999999999999</v>
      </c>
      <c r="K910" s="24">
        <v>0.30840000000000001</v>
      </c>
      <c r="L910" s="24">
        <v>0.60350000000000004</v>
      </c>
      <c r="M910" s="24">
        <v>1.2293000000000001</v>
      </c>
      <c r="N910" s="24">
        <v>2.4415</v>
      </c>
      <c r="O910" s="24">
        <v>4.8273999999999999</v>
      </c>
      <c r="P910" s="24">
        <v>9.5326000000000004</v>
      </c>
      <c r="Q910" s="24">
        <v>19.122499999999999</v>
      </c>
      <c r="R910" s="24">
        <v>38.1785</v>
      </c>
      <c r="S910" s="24">
        <v>87.626300000000001</v>
      </c>
      <c r="T910" s="24">
        <v>159.886</v>
      </c>
      <c r="U910" s="24">
        <v>305.07589999999999</v>
      </c>
      <c r="V910" s="24">
        <v>609.61239999999998</v>
      </c>
    </row>
    <row r="911" spans="6:22" x14ac:dyDescent="0.2">
      <c r="F911" s="24">
        <v>9.9000000000000008E-3</v>
      </c>
      <c r="G911" s="24">
        <v>1.95E-2</v>
      </c>
      <c r="H911" s="24">
        <v>3.8800000000000001E-2</v>
      </c>
      <c r="I911" s="24">
        <v>7.7700000000000005E-2</v>
      </c>
      <c r="J911" s="24">
        <v>0.1447</v>
      </c>
      <c r="K911" s="24">
        <v>0.30370000000000003</v>
      </c>
      <c r="L911" s="24">
        <v>0.60470000000000002</v>
      </c>
      <c r="M911" s="24">
        <v>1.2110000000000001</v>
      </c>
      <c r="N911" s="24">
        <v>2.4342999999999999</v>
      </c>
      <c r="O911" s="24">
        <v>4.8289</v>
      </c>
      <c r="P911" s="24">
        <v>9.5765999999999991</v>
      </c>
      <c r="Q911" s="24">
        <v>19.1494</v>
      </c>
      <c r="R911" s="24">
        <v>38.047600000000003</v>
      </c>
      <c r="S911" s="24">
        <v>115.568</v>
      </c>
      <c r="T911" s="24">
        <v>153.24520000000001</v>
      </c>
      <c r="U911" s="24">
        <v>304.96550000000002</v>
      </c>
      <c r="V911" s="24">
        <v>608.62869999999998</v>
      </c>
    </row>
    <row r="912" spans="6:22" x14ac:dyDescent="0.2">
      <c r="F912" s="24">
        <v>9.7999999999999997E-3</v>
      </c>
      <c r="G912" s="24">
        <v>1.95E-2</v>
      </c>
      <c r="H912" s="24">
        <v>3.8800000000000001E-2</v>
      </c>
      <c r="I912" s="24">
        <v>7.7499999999999999E-2</v>
      </c>
      <c r="J912" s="24">
        <v>0.14480000000000001</v>
      </c>
      <c r="K912" s="24">
        <v>0.3004</v>
      </c>
      <c r="L912" s="24">
        <v>0.60529999999999995</v>
      </c>
      <c r="M912" s="24">
        <v>1.2256</v>
      </c>
      <c r="N912" s="24">
        <v>2.4293999999999998</v>
      </c>
      <c r="O912" s="24">
        <v>4.8284000000000002</v>
      </c>
      <c r="P912" s="24">
        <v>9.5329999999999995</v>
      </c>
      <c r="Q912" s="24">
        <v>19.1709</v>
      </c>
      <c r="R912" s="24">
        <v>38.068399999999997</v>
      </c>
      <c r="S912" s="24">
        <v>93.137</v>
      </c>
      <c r="T912" s="24">
        <v>152.3434</v>
      </c>
      <c r="U912" s="24">
        <v>305.46519999999998</v>
      </c>
      <c r="V912" s="24">
        <v>609.21140000000003</v>
      </c>
    </row>
    <row r="913" spans="6:22" x14ac:dyDescent="0.2">
      <c r="F913" s="24">
        <v>9.7999999999999997E-3</v>
      </c>
      <c r="G913" s="24">
        <v>1.9400000000000001E-2</v>
      </c>
      <c r="H913" s="24">
        <v>3.85E-2</v>
      </c>
      <c r="I913" s="24">
        <v>7.7600000000000002E-2</v>
      </c>
      <c r="J913" s="24">
        <v>0.14499999999999999</v>
      </c>
      <c r="K913" s="24">
        <v>0.3014</v>
      </c>
      <c r="L913" s="24">
        <v>0.60699999999999998</v>
      </c>
      <c r="M913" s="24">
        <v>1.2165999999999999</v>
      </c>
      <c r="N913" s="24">
        <v>2.4502000000000002</v>
      </c>
      <c r="O913" s="24">
        <v>4.8170999999999999</v>
      </c>
      <c r="P913" s="24">
        <v>9.6102000000000007</v>
      </c>
      <c r="Q913" s="24">
        <v>19.160699999999999</v>
      </c>
      <c r="R913" s="24">
        <v>38.004300000000001</v>
      </c>
      <c r="S913" s="24">
        <v>79.845600000000005</v>
      </c>
      <c r="T913" s="24">
        <v>155.81479999999999</v>
      </c>
      <c r="U913" s="24">
        <v>305.08550000000002</v>
      </c>
      <c r="V913" s="24">
        <v>609.01049999999998</v>
      </c>
    </row>
    <row r="914" spans="6:22" x14ac:dyDescent="0.2">
      <c r="F914" s="24">
        <v>0.01</v>
      </c>
      <c r="G914" s="24">
        <v>1.95E-2</v>
      </c>
      <c r="H914" s="24">
        <v>3.8800000000000001E-2</v>
      </c>
      <c r="I914" s="24">
        <v>7.7399999999999997E-2</v>
      </c>
      <c r="J914" s="24">
        <v>0.14510000000000001</v>
      </c>
      <c r="K914" s="24">
        <v>0.30320000000000003</v>
      </c>
      <c r="L914" s="24">
        <v>0.60929999999999995</v>
      </c>
      <c r="M914" s="24">
        <v>1.2149000000000001</v>
      </c>
      <c r="N914" s="24">
        <v>2.4523999999999999</v>
      </c>
      <c r="O914" s="24">
        <v>4.9485000000000001</v>
      </c>
      <c r="P914" s="24">
        <v>9.6725999999999992</v>
      </c>
      <c r="Q914" s="24">
        <v>19.1432</v>
      </c>
      <c r="R914" s="24">
        <v>38.052700000000002</v>
      </c>
      <c r="S914" s="24">
        <v>84.274699999999996</v>
      </c>
      <c r="T914" s="24">
        <v>161.20769999999999</v>
      </c>
      <c r="U914" s="24">
        <v>305.14859999999999</v>
      </c>
      <c r="V914" s="24">
        <v>608.98050000000001</v>
      </c>
    </row>
    <row r="915" spans="6:22" x14ac:dyDescent="0.2">
      <c r="F915" s="24">
        <v>0.01</v>
      </c>
      <c r="G915" s="24">
        <v>1.95E-2</v>
      </c>
      <c r="H915" s="24">
        <v>3.85E-2</v>
      </c>
      <c r="I915" s="24">
        <v>7.7499999999999999E-2</v>
      </c>
      <c r="J915" s="24">
        <v>0.1477</v>
      </c>
      <c r="K915" s="24">
        <v>0.3</v>
      </c>
      <c r="L915" s="24">
        <v>0.60529999999999995</v>
      </c>
      <c r="M915" s="24">
        <v>1.2094</v>
      </c>
      <c r="N915" s="24">
        <v>2.4329000000000001</v>
      </c>
      <c r="O915" s="24">
        <v>4.8738999999999999</v>
      </c>
      <c r="P915" s="24">
        <v>9.6256000000000004</v>
      </c>
      <c r="Q915" s="24">
        <v>19.341000000000001</v>
      </c>
      <c r="R915" s="24">
        <v>37.9786</v>
      </c>
      <c r="S915" s="24">
        <v>83.069100000000006</v>
      </c>
      <c r="T915" s="24">
        <v>156.06970000000001</v>
      </c>
      <c r="U915" s="24">
        <v>306.9153</v>
      </c>
      <c r="V915" s="24">
        <v>630.32590000000005</v>
      </c>
    </row>
    <row r="916" spans="6:22" x14ac:dyDescent="0.2">
      <c r="F916" s="24">
        <v>0.01</v>
      </c>
      <c r="G916" s="24">
        <v>1.95E-2</v>
      </c>
      <c r="H916" s="24">
        <v>3.8699999999999998E-2</v>
      </c>
      <c r="I916" s="24">
        <v>7.7700000000000005E-2</v>
      </c>
      <c r="J916" s="24">
        <v>0.14510000000000001</v>
      </c>
      <c r="K916" s="24">
        <v>0.30280000000000001</v>
      </c>
      <c r="L916" s="24">
        <v>0.6028</v>
      </c>
      <c r="M916" s="24">
        <v>1.2172000000000001</v>
      </c>
      <c r="N916" s="24">
        <v>2.4117000000000002</v>
      </c>
      <c r="O916" s="24">
        <v>4.8287000000000004</v>
      </c>
      <c r="P916" s="24">
        <v>9.6356999999999999</v>
      </c>
      <c r="Q916" s="24">
        <v>19.3978</v>
      </c>
      <c r="R916" s="24">
        <v>38.259599999999999</v>
      </c>
      <c r="S916" s="24">
        <v>89.842299999999994</v>
      </c>
      <c r="T916" s="24">
        <v>154.36519999999999</v>
      </c>
      <c r="U916" s="24">
        <v>304.87189999999998</v>
      </c>
      <c r="V916" s="24">
        <v>633.27200000000005</v>
      </c>
    </row>
    <row r="917" spans="6:22" x14ac:dyDescent="0.2">
      <c r="F917" s="24">
        <v>9.9000000000000008E-3</v>
      </c>
      <c r="G917" s="24">
        <v>1.95E-2</v>
      </c>
      <c r="H917" s="24">
        <v>3.8699999999999998E-2</v>
      </c>
      <c r="I917" s="24">
        <v>7.7399999999999997E-2</v>
      </c>
      <c r="J917" s="24">
        <v>0.1452</v>
      </c>
      <c r="K917" s="24">
        <v>0.3034</v>
      </c>
      <c r="L917" s="24">
        <v>0.60299999999999998</v>
      </c>
      <c r="M917" s="24">
        <v>1.2172000000000001</v>
      </c>
      <c r="N917" s="24">
        <v>2.4445000000000001</v>
      </c>
      <c r="O917" s="24">
        <v>4.8331</v>
      </c>
      <c r="P917" s="24">
        <v>9.6388999999999996</v>
      </c>
      <c r="Q917" s="24">
        <v>19.453399999999998</v>
      </c>
      <c r="R917" s="24">
        <v>38.235500000000002</v>
      </c>
      <c r="S917" s="24">
        <v>77.829300000000003</v>
      </c>
      <c r="T917" s="24">
        <v>160.82839999999999</v>
      </c>
      <c r="U917" s="24">
        <v>304.79300000000001</v>
      </c>
      <c r="V917" s="24">
        <v>623.71969999999999</v>
      </c>
    </row>
    <row r="918" spans="6:22" x14ac:dyDescent="0.2">
      <c r="F918" s="24">
        <v>1.0200000000000001E-2</v>
      </c>
      <c r="G918" s="24">
        <v>1.95E-2</v>
      </c>
      <c r="H918" s="24">
        <v>3.85E-2</v>
      </c>
      <c r="I918" s="24">
        <v>7.7399999999999997E-2</v>
      </c>
      <c r="J918" s="24">
        <v>0.1452</v>
      </c>
      <c r="K918" s="24">
        <v>0.30359999999999998</v>
      </c>
      <c r="L918" s="24">
        <v>0.60219999999999996</v>
      </c>
      <c r="M918" s="24">
        <v>1.2164999999999999</v>
      </c>
      <c r="N918" s="24">
        <v>2.4357000000000002</v>
      </c>
      <c r="O918" s="24">
        <v>4.8170000000000002</v>
      </c>
      <c r="P918" s="24">
        <v>9.6465999999999994</v>
      </c>
      <c r="Q918" s="24">
        <v>19.195499999999999</v>
      </c>
      <c r="R918" s="24">
        <v>38.03</v>
      </c>
      <c r="S918" s="24">
        <v>77.526899999999998</v>
      </c>
      <c r="T918" s="24">
        <v>164.52</v>
      </c>
      <c r="U918" s="24">
        <v>304.92899999999997</v>
      </c>
      <c r="V918" s="24">
        <v>612.23879999999997</v>
      </c>
    </row>
    <row r="919" spans="6:22" x14ac:dyDescent="0.2">
      <c r="F919" s="24">
        <v>9.7000000000000003E-3</v>
      </c>
      <c r="G919" s="24">
        <v>1.95E-2</v>
      </c>
      <c r="H919" s="24">
        <v>3.85E-2</v>
      </c>
      <c r="I919" s="24">
        <v>7.7100000000000002E-2</v>
      </c>
      <c r="J919" s="24">
        <v>0.14499999999999999</v>
      </c>
      <c r="K919" s="24">
        <v>0.30030000000000001</v>
      </c>
      <c r="L919" s="24">
        <v>0.60270000000000001</v>
      </c>
      <c r="M919" s="24">
        <v>1.2211000000000001</v>
      </c>
      <c r="N919" s="24">
        <v>2.4710000000000001</v>
      </c>
      <c r="O919" s="24">
        <v>4.8680000000000003</v>
      </c>
      <c r="P919" s="24">
        <v>9.5655000000000001</v>
      </c>
      <c r="Q919" s="24">
        <v>19.220600000000001</v>
      </c>
      <c r="R919" s="24">
        <v>38.068899999999999</v>
      </c>
      <c r="S919" s="24">
        <v>77.749399999999994</v>
      </c>
      <c r="T919" s="24">
        <v>170.4716</v>
      </c>
      <c r="U919" s="24">
        <v>305.32530000000003</v>
      </c>
      <c r="V919" s="24">
        <v>624.68989999999997</v>
      </c>
    </row>
    <row r="920" spans="6:22" x14ac:dyDescent="0.2">
      <c r="F920" s="24">
        <v>9.9000000000000008E-3</v>
      </c>
      <c r="G920" s="24">
        <v>1.95E-2</v>
      </c>
      <c r="H920" s="24">
        <v>3.8699999999999998E-2</v>
      </c>
      <c r="I920" s="24">
        <v>7.7700000000000005E-2</v>
      </c>
      <c r="J920" s="24">
        <v>0.14499999999999999</v>
      </c>
      <c r="K920" s="24">
        <v>0.30009999999999998</v>
      </c>
      <c r="L920" s="24">
        <v>0.6149</v>
      </c>
      <c r="M920" s="24">
        <v>1.2197</v>
      </c>
      <c r="N920" s="24">
        <v>2.4251999999999998</v>
      </c>
      <c r="O920" s="24">
        <v>4.8689999999999998</v>
      </c>
      <c r="P920" s="24">
        <v>9.5221</v>
      </c>
      <c r="Q920" s="24">
        <v>19.104099999999999</v>
      </c>
      <c r="R920" s="24">
        <v>38.0017</v>
      </c>
      <c r="S920" s="24">
        <v>78.009200000000007</v>
      </c>
      <c r="T920" s="24">
        <v>166.31460000000001</v>
      </c>
      <c r="U920" s="24">
        <v>305.62099999999998</v>
      </c>
      <c r="V920" s="24">
        <v>609.79999999999995</v>
      </c>
    </row>
    <row r="921" spans="6:22" x14ac:dyDescent="0.2">
      <c r="F921" s="24">
        <v>4.02E-2</v>
      </c>
      <c r="G921" s="24">
        <v>1.9300000000000001E-2</v>
      </c>
      <c r="H921" s="24">
        <v>3.8600000000000002E-2</v>
      </c>
      <c r="I921" s="24">
        <v>7.7600000000000002E-2</v>
      </c>
      <c r="J921" s="24">
        <v>0.1449</v>
      </c>
      <c r="K921" s="24">
        <v>0.30199999999999999</v>
      </c>
      <c r="L921" s="24">
        <v>0.60409999999999997</v>
      </c>
      <c r="M921" s="24">
        <v>1.2176</v>
      </c>
      <c r="N921" s="24">
        <v>2.4237000000000002</v>
      </c>
      <c r="O921" s="24">
        <v>4.8403</v>
      </c>
      <c r="P921" s="24">
        <v>9.6119000000000003</v>
      </c>
      <c r="Q921" s="24">
        <v>19.094000000000001</v>
      </c>
      <c r="R921" s="24">
        <v>38.418799999999997</v>
      </c>
      <c r="S921" s="24">
        <v>78.957400000000007</v>
      </c>
      <c r="T921" s="24">
        <v>168.29900000000001</v>
      </c>
      <c r="U921" s="24">
        <v>305.69979999999998</v>
      </c>
      <c r="V921" s="24">
        <v>610.42269999999996</v>
      </c>
    </row>
    <row r="922" spans="6:22" x14ac:dyDescent="0.2">
      <c r="F922" s="24">
        <v>3.78E-2</v>
      </c>
      <c r="G922" s="24">
        <v>1.95E-2</v>
      </c>
      <c r="H922" s="24">
        <v>3.8600000000000002E-2</v>
      </c>
      <c r="I922" s="24">
        <v>7.7700000000000005E-2</v>
      </c>
      <c r="J922" s="24">
        <v>0.1449</v>
      </c>
      <c r="K922" s="24">
        <v>0.3004</v>
      </c>
      <c r="L922" s="24">
        <v>0.6028</v>
      </c>
      <c r="M922" s="24">
        <v>1.2154</v>
      </c>
      <c r="N922" s="24">
        <v>2.4384000000000001</v>
      </c>
      <c r="O922" s="24">
        <v>4.8188000000000004</v>
      </c>
      <c r="P922" s="24">
        <v>9.5570000000000004</v>
      </c>
      <c r="Q922" s="24">
        <v>19.1069</v>
      </c>
      <c r="R922" s="24">
        <v>38.130800000000001</v>
      </c>
      <c r="S922" s="24">
        <v>86.514600000000002</v>
      </c>
      <c r="T922" s="24">
        <v>166.37049999999999</v>
      </c>
      <c r="U922" s="24">
        <v>305.68900000000002</v>
      </c>
      <c r="V922" s="24">
        <v>610.29269999999997</v>
      </c>
    </row>
    <row r="923" spans="6:22" x14ac:dyDescent="0.2">
      <c r="F923" s="24">
        <v>3.9899999999999998E-2</v>
      </c>
      <c r="G923" s="24">
        <v>1.9599999999999999E-2</v>
      </c>
      <c r="H923" s="24">
        <v>3.8699999999999998E-2</v>
      </c>
      <c r="I923" s="24">
        <v>7.7499999999999999E-2</v>
      </c>
      <c r="J923" s="24">
        <v>0.14499999999999999</v>
      </c>
      <c r="K923" s="24">
        <v>0.30070000000000002</v>
      </c>
      <c r="L923" s="24">
        <v>0.60229999999999995</v>
      </c>
      <c r="M923" s="24">
        <v>1.2161999999999999</v>
      </c>
      <c r="N923" s="24">
        <v>2.4184999999999999</v>
      </c>
      <c r="O923" s="24">
        <v>4.8226000000000004</v>
      </c>
      <c r="P923" s="24">
        <v>9.4196000000000009</v>
      </c>
      <c r="Q923" s="24">
        <v>19.110700000000001</v>
      </c>
      <c r="R923" s="24">
        <v>38.0608</v>
      </c>
      <c r="S923" s="24">
        <v>80.364000000000004</v>
      </c>
      <c r="T923" s="24">
        <v>160.3691</v>
      </c>
      <c r="U923" s="24">
        <v>305.86700000000002</v>
      </c>
      <c r="V923" s="24">
        <v>610.27919999999995</v>
      </c>
    </row>
    <row r="924" spans="6:22" x14ac:dyDescent="0.2">
      <c r="F924" s="24">
        <v>3.9899999999999998E-2</v>
      </c>
      <c r="G924" s="24">
        <v>1.95E-2</v>
      </c>
      <c r="H924" s="24">
        <v>3.8800000000000001E-2</v>
      </c>
      <c r="I924" s="24">
        <v>7.7499999999999999E-2</v>
      </c>
      <c r="J924" s="24">
        <v>0.14510000000000001</v>
      </c>
      <c r="K924" s="24">
        <v>0.30640000000000001</v>
      </c>
      <c r="L924" s="24">
        <v>0.60340000000000005</v>
      </c>
      <c r="M924" s="24">
        <v>1.2161999999999999</v>
      </c>
      <c r="N924" s="24">
        <v>2.4123999999999999</v>
      </c>
      <c r="O924" s="24">
        <v>4.8162000000000003</v>
      </c>
      <c r="P924" s="24">
        <v>9.6416000000000004</v>
      </c>
      <c r="Q924" s="24">
        <v>19.405999999999999</v>
      </c>
      <c r="R924" s="24">
        <v>38.072200000000002</v>
      </c>
      <c r="S924" s="24">
        <v>81.201499999999996</v>
      </c>
      <c r="T924" s="24">
        <v>167.6679</v>
      </c>
      <c r="U924" s="24">
        <v>305.5514</v>
      </c>
      <c r="V924" s="24">
        <v>625.32219999999995</v>
      </c>
    </row>
    <row r="925" spans="6:22" x14ac:dyDescent="0.2">
      <c r="F925" s="24">
        <v>4.0399999999999998E-2</v>
      </c>
      <c r="G925" s="24">
        <v>1.95E-2</v>
      </c>
      <c r="H925" s="24">
        <v>3.8600000000000002E-2</v>
      </c>
      <c r="I925" s="24">
        <v>7.7499999999999999E-2</v>
      </c>
      <c r="J925" s="24">
        <v>0.1447</v>
      </c>
      <c r="K925" s="24">
        <v>0.30840000000000001</v>
      </c>
      <c r="L925" s="24">
        <v>0.60250000000000004</v>
      </c>
      <c r="M925" s="24">
        <v>1.2093</v>
      </c>
      <c r="N925" s="24">
        <v>2.4117000000000002</v>
      </c>
      <c r="O925" s="24">
        <v>4.8167</v>
      </c>
      <c r="P925" s="24">
        <v>9.6157000000000004</v>
      </c>
      <c r="Q925" s="24">
        <v>19.484000000000002</v>
      </c>
      <c r="R925" s="24">
        <v>38.049900000000001</v>
      </c>
      <c r="S925" s="24">
        <v>79.189300000000003</v>
      </c>
      <c r="T925" s="24">
        <v>170.40119999999999</v>
      </c>
      <c r="U925" s="24">
        <v>305.58780000000002</v>
      </c>
      <c r="V925" s="24">
        <v>612.64750000000004</v>
      </c>
    </row>
    <row r="926" spans="6:22" x14ac:dyDescent="0.2">
      <c r="F926" s="24">
        <v>3.7699999999999997E-2</v>
      </c>
      <c r="G926" s="24">
        <v>1.95E-2</v>
      </c>
      <c r="H926" s="24">
        <v>3.8699999999999998E-2</v>
      </c>
      <c r="I926" s="24">
        <v>7.7200000000000005E-2</v>
      </c>
      <c r="J926" s="24">
        <v>0.14460000000000001</v>
      </c>
      <c r="K926" s="24">
        <v>0.29980000000000001</v>
      </c>
      <c r="L926" s="24">
        <v>0.60219999999999996</v>
      </c>
      <c r="M926" s="24">
        <v>1.2138</v>
      </c>
      <c r="N926" s="24">
        <v>2.4087999999999998</v>
      </c>
      <c r="O926" s="24">
        <v>4.8342999999999998</v>
      </c>
      <c r="P926" s="24">
        <v>9.5803999999999991</v>
      </c>
      <c r="Q926" s="24">
        <v>19.5534</v>
      </c>
      <c r="R926" s="24">
        <v>38.043500000000002</v>
      </c>
      <c r="S926" s="24">
        <v>82.030600000000007</v>
      </c>
      <c r="T926" s="24">
        <v>163.732</v>
      </c>
      <c r="U926" s="24">
        <v>305.57979999999998</v>
      </c>
      <c r="V926" s="24">
        <v>608.90629999999999</v>
      </c>
    </row>
    <row r="927" spans="6:22" x14ac:dyDescent="0.2">
      <c r="F927" s="24">
        <v>3.7600000000000001E-2</v>
      </c>
      <c r="G927" s="24">
        <v>1.95E-2</v>
      </c>
      <c r="H927" s="24">
        <v>3.8600000000000002E-2</v>
      </c>
      <c r="I927" s="24">
        <v>7.7399999999999997E-2</v>
      </c>
      <c r="J927" s="24">
        <v>0.14510000000000001</v>
      </c>
      <c r="K927" s="24">
        <v>0.29959999999999998</v>
      </c>
      <c r="L927" s="24">
        <v>0.60619999999999996</v>
      </c>
      <c r="M927" s="24">
        <v>1.2204999999999999</v>
      </c>
      <c r="N927" s="24">
        <v>2.4167000000000001</v>
      </c>
      <c r="O927" s="24">
        <v>4.8967999999999998</v>
      </c>
      <c r="P927" s="24">
        <v>9.8840000000000003</v>
      </c>
      <c r="Q927" s="24">
        <v>19.642600000000002</v>
      </c>
      <c r="R927" s="24">
        <v>38.030500000000004</v>
      </c>
      <c r="S927" s="24">
        <v>78.982299999999995</v>
      </c>
      <c r="T927" s="24">
        <v>160.87819999999999</v>
      </c>
      <c r="U927" s="24">
        <v>305.3177</v>
      </c>
      <c r="V927" s="24">
        <v>608.92909999999995</v>
      </c>
    </row>
    <row r="928" spans="6:22" x14ac:dyDescent="0.2">
      <c r="F928" s="24">
        <v>3.7999999999999999E-2</v>
      </c>
      <c r="G928" s="24">
        <v>1.95E-2</v>
      </c>
      <c r="H928" s="24">
        <v>3.8699999999999998E-2</v>
      </c>
      <c r="I928" s="24">
        <v>7.7700000000000005E-2</v>
      </c>
      <c r="J928" s="24">
        <v>0.1452</v>
      </c>
      <c r="K928" s="24">
        <v>0.30030000000000001</v>
      </c>
      <c r="L928" s="24">
        <v>0.61160000000000003</v>
      </c>
      <c r="M928" s="24">
        <v>1.2166999999999999</v>
      </c>
      <c r="N928" s="24">
        <v>2.4077999999999999</v>
      </c>
      <c r="O928" s="24">
        <v>4.9150999999999998</v>
      </c>
      <c r="P928" s="24">
        <v>9.6165000000000003</v>
      </c>
      <c r="Q928" s="24">
        <v>19.881499999999999</v>
      </c>
      <c r="R928" s="24">
        <v>38.076000000000001</v>
      </c>
      <c r="S928" s="24">
        <v>81.356200000000001</v>
      </c>
      <c r="T928" s="24">
        <v>160.61799999999999</v>
      </c>
      <c r="U928" s="24">
        <v>305.23169999999999</v>
      </c>
      <c r="V928" s="24">
        <v>609.33249999999998</v>
      </c>
    </row>
    <row r="929" spans="6:22" x14ac:dyDescent="0.2">
      <c r="F929" s="24">
        <v>3.8300000000000001E-2</v>
      </c>
      <c r="G929" s="24">
        <v>1.95E-2</v>
      </c>
      <c r="H929" s="24">
        <v>3.8699999999999998E-2</v>
      </c>
      <c r="I929" s="24">
        <v>7.7600000000000002E-2</v>
      </c>
      <c r="J929" s="24">
        <v>0.1452</v>
      </c>
      <c r="K929" s="24">
        <v>0.30030000000000001</v>
      </c>
      <c r="L929" s="24">
        <v>0.60309999999999997</v>
      </c>
      <c r="M929" s="24">
        <v>1.2152000000000001</v>
      </c>
      <c r="N929" s="24">
        <v>2.4855999999999998</v>
      </c>
      <c r="O929" s="24">
        <v>4.8449999999999998</v>
      </c>
      <c r="P929" s="24">
        <v>9.7359000000000009</v>
      </c>
      <c r="Q929" s="24">
        <v>19.793700000000001</v>
      </c>
      <c r="R929" s="24">
        <v>38.040500000000002</v>
      </c>
      <c r="S929" s="24">
        <v>78.850399999999993</v>
      </c>
      <c r="T929" s="24">
        <v>164.8725</v>
      </c>
      <c r="U929" s="24">
        <v>308.6465</v>
      </c>
      <c r="V929" s="24">
        <v>609.45150000000001</v>
      </c>
    </row>
    <row r="930" spans="6:22" x14ac:dyDescent="0.2">
      <c r="F930" s="24">
        <v>3.7100000000000001E-2</v>
      </c>
      <c r="G930" s="24">
        <v>1.9400000000000001E-2</v>
      </c>
      <c r="H930" s="24">
        <v>3.8600000000000002E-2</v>
      </c>
      <c r="I930" s="24">
        <v>7.7700000000000005E-2</v>
      </c>
      <c r="J930" s="24">
        <v>0.14510000000000001</v>
      </c>
      <c r="K930" s="24">
        <v>0.29970000000000002</v>
      </c>
      <c r="L930" s="24">
        <v>0.61319999999999997</v>
      </c>
      <c r="M930" s="24">
        <v>1.2161999999999999</v>
      </c>
      <c r="N930" s="24">
        <v>2.5169999999999999</v>
      </c>
      <c r="O930" s="24">
        <v>4.8156999999999996</v>
      </c>
      <c r="P930" s="24">
        <v>9.6450999999999993</v>
      </c>
      <c r="Q930" s="24">
        <v>19.8202</v>
      </c>
      <c r="R930" s="24">
        <v>38.052500000000002</v>
      </c>
      <c r="S930" s="24">
        <v>79.451099999999997</v>
      </c>
      <c r="T930" s="24">
        <v>156.62299999999999</v>
      </c>
      <c r="U930" s="24">
        <v>305.62270000000001</v>
      </c>
      <c r="V930" s="24">
        <v>609.83109999999999</v>
      </c>
    </row>
    <row r="931" spans="6:22" x14ac:dyDescent="0.2">
      <c r="F931" s="24">
        <v>3.7199999999999997E-2</v>
      </c>
      <c r="G931" s="24">
        <v>1.95E-2</v>
      </c>
      <c r="H931" s="24">
        <v>3.8600000000000002E-2</v>
      </c>
      <c r="I931" s="24">
        <v>7.7499999999999999E-2</v>
      </c>
      <c r="J931" s="24">
        <v>0.1452</v>
      </c>
      <c r="K931" s="24">
        <v>0.3</v>
      </c>
      <c r="L931" s="24">
        <v>0.62029999999999996</v>
      </c>
      <c r="M931" s="24">
        <v>1.2164999999999999</v>
      </c>
      <c r="N931" s="24">
        <v>2.4933000000000001</v>
      </c>
      <c r="O931" s="24">
        <v>4.8192000000000004</v>
      </c>
      <c r="P931" s="24">
        <v>9.6489999999999991</v>
      </c>
      <c r="Q931" s="24">
        <v>19.5123</v>
      </c>
      <c r="R931" s="24">
        <v>40.176400000000001</v>
      </c>
      <c r="S931" s="24">
        <v>79.266300000000001</v>
      </c>
      <c r="T931" s="24">
        <v>156.87799999999999</v>
      </c>
      <c r="U931" s="24">
        <v>385.82659999999998</v>
      </c>
      <c r="V931" s="24">
        <v>609.67629999999997</v>
      </c>
    </row>
    <row r="932" spans="6:22" x14ac:dyDescent="0.2">
      <c r="F932" s="24">
        <v>3.8199999999999998E-2</v>
      </c>
      <c r="G932" s="24">
        <v>2.12E-2</v>
      </c>
      <c r="H932" s="24">
        <v>3.8300000000000001E-2</v>
      </c>
      <c r="I932" s="24">
        <v>7.7200000000000005E-2</v>
      </c>
      <c r="J932" s="24">
        <v>0.14480000000000001</v>
      </c>
      <c r="K932" s="24">
        <v>0.30080000000000001</v>
      </c>
      <c r="L932" s="24">
        <v>0.60650000000000004</v>
      </c>
      <c r="M932" s="24">
        <v>1.2186999999999999</v>
      </c>
      <c r="N932" s="24">
        <v>2.4922</v>
      </c>
      <c r="O932" s="24">
        <v>4.8379000000000003</v>
      </c>
      <c r="P932" s="24">
        <v>9.6325000000000003</v>
      </c>
      <c r="Q932" s="24">
        <v>19.354700000000001</v>
      </c>
      <c r="R932" s="24">
        <v>38.0473</v>
      </c>
      <c r="S932" s="24">
        <v>84.0899</v>
      </c>
      <c r="T932" s="24">
        <v>158.15180000000001</v>
      </c>
      <c r="U932" s="24">
        <v>315.68720000000002</v>
      </c>
      <c r="V932" s="24">
        <v>646.97969999999998</v>
      </c>
    </row>
    <row r="933" spans="6:22" x14ac:dyDescent="0.2">
      <c r="F933" s="24">
        <v>3.7900000000000003E-2</v>
      </c>
      <c r="G933" s="24">
        <v>1.95E-2</v>
      </c>
      <c r="H933" s="24">
        <v>3.8600000000000002E-2</v>
      </c>
      <c r="I933" s="24">
        <v>7.7399999999999997E-2</v>
      </c>
      <c r="J933" s="24">
        <v>0.14499999999999999</v>
      </c>
      <c r="K933" s="24">
        <v>0.30080000000000001</v>
      </c>
      <c r="L933" s="24">
        <v>0.60270000000000001</v>
      </c>
      <c r="M933" s="24">
        <v>1.2161</v>
      </c>
      <c r="N933" s="24">
        <v>2.4956999999999998</v>
      </c>
      <c r="O933" s="24">
        <v>4.8406000000000002</v>
      </c>
      <c r="P933" s="24">
        <v>9.6029</v>
      </c>
      <c r="Q933" s="24">
        <v>19.3887</v>
      </c>
      <c r="R933" s="24">
        <v>38.015799999999999</v>
      </c>
      <c r="S933" s="24">
        <v>99.808400000000006</v>
      </c>
      <c r="T933" s="24">
        <v>154.18549999999999</v>
      </c>
      <c r="U933" s="24">
        <v>309.03300000000002</v>
      </c>
      <c r="V933" s="24">
        <v>723.3039</v>
      </c>
    </row>
    <row r="934" spans="6:22" x14ac:dyDescent="0.2">
      <c r="F934" s="24">
        <v>3.8100000000000002E-2</v>
      </c>
      <c r="G934" s="24">
        <v>1.9599999999999999E-2</v>
      </c>
      <c r="H934" s="24">
        <v>3.8600000000000002E-2</v>
      </c>
      <c r="I934" s="24">
        <v>7.7499999999999999E-2</v>
      </c>
      <c r="J934" s="24">
        <v>0.14499999999999999</v>
      </c>
      <c r="K934" s="24">
        <v>0.30020000000000002</v>
      </c>
      <c r="L934" s="24">
        <v>0.60240000000000005</v>
      </c>
      <c r="M934" s="24">
        <v>1.2232000000000001</v>
      </c>
      <c r="N934" s="24">
        <v>2.4963000000000002</v>
      </c>
      <c r="O934" s="24">
        <v>4.8272000000000004</v>
      </c>
      <c r="P934" s="24">
        <v>9.6214999999999993</v>
      </c>
      <c r="Q934" s="24">
        <v>19.665099999999999</v>
      </c>
      <c r="R934" s="24">
        <v>38.081400000000002</v>
      </c>
      <c r="S934" s="24">
        <v>128.09569999999999</v>
      </c>
      <c r="T934" s="24">
        <v>154.2552</v>
      </c>
      <c r="U934" s="24">
        <v>305.65570000000002</v>
      </c>
      <c r="V934" s="24">
        <v>631.29570000000001</v>
      </c>
    </row>
    <row r="935" spans="6:22" x14ac:dyDescent="0.2">
      <c r="F935" s="24">
        <v>3.7100000000000001E-2</v>
      </c>
      <c r="G935" s="24">
        <v>1.95E-2</v>
      </c>
      <c r="H935" s="24">
        <v>3.8800000000000001E-2</v>
      </c>
      <c r="I935" s="24">
        <v>7.7499999999999999E-2</v>
      </c>
      <c r="J935" s="24">
        <v>0.1477</v>
      </c>
      <c r="K935" s="24">
        <v>0.30309999999999998</v>
      </c>
      <c r="L935" s="24">
        <v>0.6018</v>
      </c>
      <c r="M935" s="24">
        <v>1.2072000000000001</v>
      </c>
      <c r="N935" s="24">
        <v>2.4973999999999998</v>
      </c>
      <c r="O935" s="24">
        <v>4.8215000000000003</v>
      </c>
      <c r="P935" s="24">
        <v>9.5622000000000007</v>
      </c>
      <c r="Q935" s="24">
        <v>19.8322</v>
      </c>
      <c r="R935" s="24">
        <v>38.058300000000003</v>
      </c>
      <c r="S935" s="24">
        <v>86.322999999999993</v>
      </c>
      <c r="T935" s="24">
        <v>152.74700000000001</v>
      </c>
      <c r="U935" s="24">
        <v>305.18799999999999</v>
      </c>
      <c r="V935" s="24">
        <v>609.32180000000005</v>
      </c>
    </row>
    <row r="936" spans="6:22" x14ac:dyDescent="0.2">
      <c r="F936" s="24">
        <v>3.6700000000000003E-2</v>
      </c>
      <c r="G936" s="24">
        <v>1.95E-2</v>
      </c>
      <c r="H936" s="24">
        <v>3.8699999999999998E-2</v>
      </c>
      <c r="I936" s="24">
        <v>7.7799999999999994E-2</v>
      </c>
      <c r="J936" s="24">
        <v>0.1449</v>
      </c>
      <c r="K936" s="24">
        <v>0.31069999999999998</v>
      </c>
      <c r="L936" s="24">
        <v>0.60189999999999999</v>
      </c>
      <c r="M936" s="24">
        <v>1.22</v>
      </c>
      <c r="N936" s="24">
        <v>2.4954999999999998</v>
      </c>
      <c r="O936" s="24">
        <v>4.8159000000000001</v>
      </c>
      <c r="P936" s="24">
        <v>9.5858000000000008</v>
      </c>
      <c r="Q936" s="24">
        <v>19.777000000000001</v>
      </c>
      <c r="R936" s="24">
        <v>38.056899999999999</v>
      </c>
      <c r="S936" s="24">
        <v>94.776300000000006</v>
      </c>
      <c r="T936" s="24">
        <v>154.19059999999999</v>
      </c>
      <c r="U936" s="24">
        <v>305.48869999999999</v>
      </c>
      <c r="V936" s="24">
        <v>609.00250000000005</v>
      </c>
    </row>
    <row r="937" spans="6:22" x14ac:dyDescent="0.2">
      <c r="F937" s="24">
        <v>3.9199999999999999E-2</v>
      </c>
      <c r="G937" s="24">
        <v>1.95E-2</v>
      </c>
      <c r="H937" s="24">
        <v>3.8899999999999997E-2</v>
      </c>
      <c r="I937" s="24">
        <v>7.7499999999999999E-2</v>
      </c>
      <c r="J937" s="24">
        <v>0.1449</v>
      </c>
      <c r="K937" s="24">
        <v>0.30020000000000002</v>
      </c>
      <c r="L937" s="24">
        <v>0.60319999999999996</v>
      </c>
      <c r="M937" s="24">
        <v>1.2095</v>
      </c>
      <c r="N937" s="24">
        <v>2.4986999999999999</v>
      </c>
      <c r="O937" s="24">
        <v>4.8559999999999999</v>
      </c>
      <c r="P937" s="24">
        <v>9.5432000000000006</v>
      </c>
      <c r="Q937" s="24">
        <v>19.7485</v>
      </c>
      <c r="R937" s="24">
        <v>38.0105</v>
      </c>
      <c r="S937" s="24">
        <v>94.844700000000003</v>
      </c>
      <c r="T937" s="24">
        <v>152.44309999999999</v>
      </c>
      <c r="U937" s="24">
        <v>305.1782</v>
      </c>
      <c r="V937" s="24">
        <v>609.22529999999995</v>
      </c>
    </row>
    <row r="938" spans="6:22" x14ac:dyDescent="0.2">
      <c r="F938" s="24">
        <v>3.7400000000000003E-2</v>
      </c>
      <c r="G938" s="24">
        <v>1.9599999999999999E-2</v>
      </c>
      <c r="H938" s="24">
        <v>3.85E-2</v>
      </c>
      <c r="I938" s="24">
        <v>7.7499999999999999E-2</v>
      </c>
      <c r="J938" s="24">
        <v>0.1452</v>
      </c>
      <c r="K938" s="24">
        <v>0.30249999999999999</v>
      </c>
      <c r="L938" s="24">
        <v>0.60270000000000001</v>
      </c>
      <c r="M938" s="24">
        <v>1.2161999999999999</v>
      </c>
      <c r="N938" s="24">
        <v>2.4981</v>
      </c>
      <c r="O938" s="24">
        <v>4.8380999999999998</v>
      </c>
      <c r="P938" s="24">
        <v>9.5242000000000004</v>
      </c>
      <c r="Q938" s="24">
        <v>19.4834</v>
      </c>
      <c r="R938" s="24">
        <v>38.06</v>
      </c>
      <c r="S938" s="24">
        <v>83.297399999999996</v>
      </c>
      <c r="T938" s="24">
        <v>152.54650000000001</v>
      </c>
      <c r="U938" s="24">
        <v>316.25819999999999</v>
      </c>
      <c r="V938" s="24">
        <v>609.05690000000004</v>
      </c>
    </row>
    <row r="939" spans="6:22" x14ac:dyDescent="0.2">
      <c r="F939" s="24">
        <v>3.7999999999999999E-2</v>
      </c>
      <c r="G939" s="24">
        <v>1.95E-2</v>
      </c>
      <c r="H939" s="24">
        <v>3.8899999999999997E-2</v>
      </c>
      <c r="I939" s="24">
        <v>7.7600000000000002E-2</v>
      </c>
      <c r="J939" s="24">
        <v>0.1449</v>
      </c>
      <c r="K939" s="24">
        <v>0.3</v>
      </c>
      <c r="L939" s="24">
        <v>0.60129999999999995</v>
      </c>
      <c r="M939" s="24">
        <v>1.2152000000000001</v>
      </c>
      <c r="N939" s="24">
        <v>2.5011999999999999</v>
      </c>
      <c r="O939" s="24">
        <v>4.8510999999999997</v>
      </c>
      <c r="P939" s="24">
        <v>9.6994000000000007</v>
      </c>
      <c r="Q939" s="24">
        <v>19.689299999999999</v>
      </c>
      <c r="R939" s="24">
        <v>38.020699999999998</v>
      </c>
      <c r="S939" s="24">
        <v>80.234700000000004</v>
      </c>
      <c r="T939" s="24">
        <v>159.3871</v>
      </c>
      <c r="U939" s="24">
        <v>305.63040000000001</v>
      </c>
      <c r="V939" s="24">
        <v>609.20249999999999</v>
      </c>
    </row>
    <row r="940" spans="6:22" x14ac:dyDescent="0.2">
      <c r="F940" s="24">
        <v>3.7600000000000001E-2</v>
      </c>
      <c r="G940" s="24">
        <v>1.95E-2</v>
      </c>
      <c r="H940" s="24">
        <v>3.8699999999999998E-2</v>
      </c>
      <c r="I940" s="24">
        <v>7.7600000000000002E-2</v>
      </c>
      <c r="J940" s="24">
        <v>0.1447</v>
      </c>
      <c r="K940" s="24">
        <v>0.3</v>
      </c>
      <c r="L940" s="24">
        <v>0.61070000000000002</v>
      </c>
      <c r="M940" s="24">
        <v>1.2164999999999999</v>
      </c>
      <c r="N940" s="24">
        <v>2.5011999999999999</v>
      </c>
      <c r="O940" s="24">
        <v>4.8422999999999998</v>
      </c>
      <c r="P940" s="24">
        <v>9.5959000000000003</v>
      </c>
      <c r="Q940" s="24">
        <v>19.536200000000001</v>
      </c>
      <c r="R940" s="24">
        <v>38.0837</v>
      </c>
      <c r="S940" s="24">
        <v>77.735299999999995</v>
      </c>
      <c r="T940" s="24">
        <v>165.71100000000001</v>
      </c>
      <c r="U940" s="24">
        <v>305.27600000000001</v>
      </c>
      <c r="V940" s="24">
        <v>608.83240000000001</v>
      </c>
    </row>
    <row r="941" spans="6:22" x14ac:dyDescent="0.2">
      <c r="F941" s="24">
        <v>3.85E-2</v>
      </c>
      <c r="G941" s="24">
        <v>1.9400000000000001E-2</v>
      </c>
      <c r="H941" s="24">
        <v>3.8600000000000002E-2</v>
      </c>
      <c r="I941" s="24">
        <v>7.7499999999999999E-2</v>
      </c>
      <c r="J941" s="24">
        <v>0.1452</v>
      </c>
      <c r="K941" s="24">
        <v>0.30020000000000002</v>
      </c>
      <c r="L941" s="24">
        <v>0.60570000000000002</v>
      </c>
      <c r="M941" s="24">
        <v>1.2226999999999999</v>
      </c>
      <c r="N941" s="24">
        <v>2.4969999999999999</v>
      </c>
      <c r="O941" s="24">
        <v>4.8371000000000004</v>
      </c>
      <c r="P941" s="24">
        <v>9.5789000000000009</v>
      </c>
      <c r="Q941" s="24">
        <v>19.346299999999999</v>
      </c>
      <c r="R941" s="24">
        <v>38.078899999999997</v>
      </c>
      <c r="S941" s="24">
        <v>89.667000000000002</v>
      </c>
      <c r="T941" s="24">
        <v>153.02969999999999</v>
      </c>
      <c r="U941" s="24">
        <v>306.06889999999999</v>
      </c>
      <c r="V941" s="24">
        <v>609.50919999999996</v>
      </c>
    </row>
    <row r="942" spans="6:22" x14ac:dyDescent="0.2">
      <c r="F942" s="24">
        <v>3.7699999999999997E-2</v>
      </c>
      <c r="G942" s="24">
        <v>1.95E-2</v>
      </c>
      <c r="H942" s="24">
        <v>3.8699999999999998E-2</v>
      </c>
      <c r="I942" s="24">
        <v>7.7700000000000005E-2</v>
      </c>
      <c r="J942" s="24">
        <v>0.1477</v>
      </c>
      <c r="K942" s="24">
        <v>0.30020000000000002</v>
      </c>
      <c r="L942" s="24">
        <v>0.6028</v>
      </c>
      <c r="M942" s="24">
        <v>1.2137</v>
      </c>
      <c r="N942" s="24">
        <v>2.5068999999999999</v>
      </c>
      <c r="O942" s="24">
        <v>4.9467999999999996</v>
      </c>
      <c r="P942" s="24">
        <v>9.5603999999999996</v>
      </c>
      <c r="Q942" s="24">
        <v>19.5352</v>
      </c>
      <c r="R942" s="24">
        <v>38.044499999999999</v>
      </c>
      <c r="S942" s="24">
        <v>81.457499999999996</v>
      </c>
      <c r="T942" s="24">
        <v>171.37100000000001</v>
      </c>
      <c r="U942" s="24">
        <v>305.70420000000001</v>
      </c>
      <c r="V942" s="24">
        <v>609.01940000000002</v>
      </c>
    </row>
    <row r="943" spans="6:22" x14ac:dyDescent="0.2">
      <c r="F943" s="24">
        <v>3.7999999999999999E-2</v>
      </c>
      <c r="G943" s="24">
        <v>1.95E-2</v>
      </c>
      <c r="H943" s="24">
        <v>3.8699999999999998E-2</v>
      </c>
      <c r="I943" s="24">
        <v>7.7700000000000005E-2</v>
      </c>
      <c r="J943" s="24">
        <v>0.14499999999999999</v>
      </c>
      <c r="K943" s="24">
        <v>0.3</v>
      </c>
      <c r="L943" s="24">
        <v>0.6028</v>
      </c>
      <c r="M943" s="24">
        <v>1.2203999999999999</v>
      </c>
      <c r="N943" s="24">
        <v>2.4980000000000002</v>
      </c>
      <c r="O943" s="24">
        <v>4.8749000000000002</v>
      </c>
      <c r="P943" s="24">
        <v>9.5641999999999996</v>
      </c>
      <c r="Q943" s="24">
        <v>19.6677</v>
      </c>
      <c r="R943" s="24">
        <v>38.3476</v>
      </c>
      <c r="S943" s="24">
        <v>77.429500000000004</v>
      </c>
      <c r="T943" s="24">
        <v>164.13229999999999</v>
      </c>
      <c r="U943" s="24">
        <v>305.83519999999999</v>
      </c>
      <c r="V943" s="24">
        <v>614.58550000000002</v>
      </c>
    </row>
    <row r="944" spans="6:22" x14ac:dyDescent="0.2">
      <c r="F944" s="24">
        <v>3.78E-2</v>
      </c>
      <c r="G944" s="24">
        <v>1.95E-2</v>
      </c>
      <c r="H944" s="24">
        <v>3.8600000000000002E-2</v>
      </c>
      <c r="I944" s="24">
        <v>7.7499999999999999E-2</v>
      </c>
      <c r="J944" s="24">
        <v>0.14499999999999999</v>
      </c>
      <c r="K944" s="24">
        <v>0.3</v>
      </c>
      <c r="L944" s="24">
        <v>0.60289999999999999</v>
      </c>
      <c r="M944" s="24">
        <v>1.2229000000000001</v>
      </c>
      <c r="N944" s="24">
        <v>2.4962</v>
      </c>
      <c r="O944" s="24">
        <v>4.8354999999999997</v>
      </c>
      <c r="P944" s="24">
        <v>9.8316999999999997</v>
      </c>
      <c r="Q944" s="24">
        <v>19.758099999999999</v>
      </c>
      <c r="R944" s="24">
        <v>38.073</v>
      </c>
      <c r="S944" s="24">
        <v>79.694500000000005</v>
      </c>
      <c r="T944" s="24">
        <v>157.72989999999999</v>
      </c>
      <c r="U944" s="24">
        <v>307.01139999999998</v>
      </c>
      <c r="V944" s="24">
        <v>609.35170000000005</v>
      </c>
    </row>
    <row r="945" spans="6:22" x14ac:dyDescent="0.2">
      <c r="F945" s="24">
        <v>4.0500000000000001E-2</v>
      </c>
      <c r="G945" s="24">
        <v>1.95E-2</v>
      </c>
      <c r="H945" s="24">
        <v>3.8899999999999997E-2</v>
      </c>
      <c r="I945" s="24">
        <v>7.7799999999999994E-2</v>
      </c>
      <c r="J945" s="24">
        <v>0.15140000000000001</v>
      </c>
      <c r="K945" s="24">
        <v>0.3014</v>
      </c>
      <c r="L945" s="24">
        <v>0.60299999999999998</v>
      </c>
      <c r="M945" s="24">
        <v>1.2118</v>
      </c>
      <c r="N945" s="24">
        <v>2.5</v>
      </c>
      <c r="O945" s="24">
        <v>4.8280000000000003</v>
      </c>
      <c r="P945" s="24">
        <v>9.8049999999999997</v>
      </c>
      <c r="Q945" s="24">
        <v>19.685199999999998</v>
      </c>
      <c r="R945" s="24">
        <v>38.310499999999998</v>
      </c>
      <c r="S945" s="24">
        <v>78.515900000000002</v>
      </c>
      <c r="T945" s="24">
        <v>166.8279</v>
      </c>
      <c r="U945" s="24">
        <v>305.4452</v>
      </c>
      <c r="V945" s="24">
        <v>704.67470000000003</v>
      </c>
    </row>
    <row r="946" spans="6:22" x14ac:dyDescent="0.2">
      <c r="F946" s="24">
        <v>3.78E-2</v>
      </c>
      <c r="G946" s="24">
        <v>1.95E-2</v>
      </c>
      <c r="H946" s="24">
        <v>3.9300000000000002E-2</v>
      </c>
      <c r="I946" s="24">
        <v>7.7600000000000002E-2</v>
      </c>
      <c r="J946" s="24">
        <v>0.1447</v>
      </c>
      <c r="K946" s="24">
        <v>0.30009999999999998</v>
      </c>
      <c r="L946" s="24">
        <v>0.60609999999999997</v>
      </c>
      <c r="M946" s="24">
        <v>1.2143999999999999</v>
      </c>
      <c r="N946" s="24">
        <v>2.5114000000000001</v>
      </c>
      <c r="O946" s="24">
        <v>4.819</v>
      </c>
      <c r="P946" s="24">
        <v>10.0951</v>
      </c>
      <c r="Q946" s="24">
        <v>19.624300000000002</v>
      </c>
      <c r="R946" s="24">
        <v>38.716299999999997</v>
      </c>
      <c r="S946" s="24">
        <v>77.8245</v>
      </c>
      <c r="T946" s="24">
        <v>162.922</v>
      </c>
      <c r="U946" s="24">
        <v>305.04969999999997</v>
      </c>
      <c r="V946" s="24">
        <v>659.59</v>
      </c>
    </row>
    <row r="947" spans="6:22" x14ac:dyDescent="0.2">
      <c r="F947" s="24">
        <v>3.8100000000000002E-2</v>
      </c>
      <c r="G947" s="24">
        <v>1.9400000000000001E-2</v>
      </c>
      <c r="H947" s="24">
        <v>3.8899999999999997E-2</v>
      </c>
      <c r="I947" s="24">
        <v>7.7200000000000005E-2</v>
      </c>
      <c r="J947" s="24">
        <v>0.14499999999999999</v>
      </c>
      <c r="K947" s="24">
        <v>0.30030000000000001</v>
      </c>
      <c r="L947" s="24">
        <v>0.61</v>
      </c>
      <c r="M947" s="24">
        <v>1.2159</v>
      </c>
      <c r="N947" s="24">
        <v>2.5066999999999999</v>
      </c>
      <c r="O947" s="24">
        <v>4.8216000000000001</v>
      </c>
      <c r="P947" s="24">
        <v>9.6875</v>
      </c>
      <c r="Q947" s="24">
        <v>19.3749</v>
      </c>
      <c r="R947" s="24">
        <v>38.0548</v>
      </c>
      <c r="S947" s="24">
        <v>78.096500000000006</v>
      </c>
      <c r="T947" s="24">
        <v>346.91019999999997</v>
      </c>
      <c r="U947" s="24">
        <v>305.9597</v>
      </c>
      <c r="V947" s="24">
        <v>618.88229999999999</v>
      </c>
    </row>
    <row r="948" spans="6:22" x14ac:dyDescent="0.2">
      <c r="F948" s="24">
        <v>4.6699999999999998E-2</v>
      </c>
      <c r="G948" s="24">
        <v>1.95E-2</v>
      </c>
      <c r="H948" s="24">
        <v>3.8600000000000002E-2</v>
      </c>
      <c r="I948" s="24">
        <v>7.7399999999999997E-2</v>
      </c>
      <c r="J948" s="24">
        <v>0.14810000000000001</v>
      </c>
      <c r="K948" s="24">
        <v>0.30030000000000001</v>
      </c>
      <c r="L948" s="24">
        <v>0.60329999999999995</v>
      </c>
      <c r="M948" s="24">
        <v>1.2170000000000001</v>
      </c>
      <c r="N948" s="24">
        <v>2.4963000000000002</v>
      </c>
      <c r="O948" s="24">
        <v>4.8688000000000002</v>
      </c>
      <c r="P948" s="24">
        <v>9.7199000000000009</v>
      </c>
      <c r="Q948" s="24">
        <v>19.186299999999999</v>
      </c>
      <c r="R948" s="24">
        <v>38.065100000000001</v>
      </c>
      <c r="S948" s="24">
        <v>78.964600000000004</v>
      </c>
      <c r="T948" s="24">
        <v>184.83840000000001</v>
      </c>
      <c r="U948" s="24">
        <v>305.3107</v>
      </c>
      <c r="V948" s="24">
        <v>629.89030000000002</v>
      </c>
    </row>
    <row r="949" spans="6:22" x14ac:dyDescent="0.2">
      <c r="F949" s="24">
        <v>1.0200000000000001E-2</v>
      </c>
      <c r="G949" s="24">
        <v>1.9599999999999999E-2</v>
      </c>
      <c r="H949" s="24">
        <v>3.8699999999999998E-2</v>
      </c>
      <c r="I949" s="24">
        <v>7.7499999999999999E-2</v>
      </c>
      <c r="J949" s="24">
        <v>0.1447</v>
      </c>
      <c r="K949" s="24">
        <v>0.3004</v>
      </c>
      <c r="L949" s="24">
        <v>0.6048</v>
      </c>
      <c r="M949" s="24">
        <v>1.2152000000000001</v>
      </c>
      <c r="N949" s="24">
        <v>2.4942000000000002</v>
      </c>
      <c r="O949" s="24">
        <v>4.8205999999999998</v>
      </c>
      <c r="P949" s="24">
        <v>9.7665000000000006</v>
      </c>
      <c r="Q949" s="24">
        <v>19.110299999999999</v>
      </c>
      <c r="R949" s="24">
        <v>38.0687</v>
      </c>
      <c r="S949" s="24">
        <v>77.999799999999993</v>
      </c>
      <c r="T949" s="24">
        <v>164.0222</v>
      </c>
      <c r="U949" s="24">
        <v>305.26639999999998</v>
      </c>
      <c r="V949" s="24">
        <v>615.12120000000004</v>
      </c>
    </row>
    <row r="950" spans="6:22" x14ac:dyDescent="0.2">
      <c r="F950" s="24">
        <v>0.01</v>
      </c>
      <c r="G950" s="24">
        <v>1.9400000000000001E-2</v>
      </c>
      <c r="H950" s="24">
        <v>3.8699999999999998E-2</v>
      </c>
      <c r="I950" s="24">
        <v>7.7600000000000002E-2</v>
      </c>
      <c r="J950" s="24">
        <v>0.1452</v>
      </c>
      <c r="K950" s="24">
        <v>0.30690000000000001</v>
      </c>
      <c r="L950" s="24">
        <v>0.61309999999999998</v>
      </c>
      <c r="M950" s="24">
        <v>1.2161999999999999</v>
      </c>
      <c r="N950" s="24">
        <v>2.4876</v>
      </c>
      <c r="O950" s="24">
        <v>4.8140000000000001</v>
      </c>
      <c r="P950" s="24">
        <v>9.9039999999999999</v>
      </c>
      <c r="Q950" s="24">
        <v>19.616700000000002</v>
      </c>
      <c r="R950" s="24">
        <v>38.1785</v>
      </c>
      <c r="S950" s="24">
        <v>77.691599999999994</v>
      </c>
      <c r="T950" s="24">
        <v>171.55330000000001</v>
      </c>
      <c r="U950" s="24">
        <v>305.76900000000001</v>
      </c>
      <c r="V950" s="24">
        <v>626.83969999999999</v>
      </c>
    </row>
    <row r="951" spans="6:22" x14ac:dyDescent="0.2">
      <c r="F951" s="24">
        <v>9.7000000000000003E-3</v>
      </c>
      <c r="G951" s="24">
        <v>1.95E-2</v>
      </c>
      <c r="H951" s="24">
        <v>3.8699999999999998E-2</v>
      </c>
      <c r="I951" s="24">
        <v>7.7600000000000002E-2</v>
      </c>
      <c r="J951" s="24">
        <v>0.14480000000000001</v>
      </c>
      <c r="K951" s="24">
        <v>0.3105</v>
      </c>
      <c r="L951" s="24">
        <v>0.60189999999999999</v>
      </c>
      <c r="M951" s="24">
        <v>1.2142999999999999</v>
      </c>
      <c r="N951" s="24">
        <v>2.4910000000000001</v>
      </c>
      <c r="O951" s="24">
        <v>4.8254999999999999</v>
      </c>
      <c r="P951" s="24">
        <v>9.6296999999999997</v>
      </c>
      <c r="Q951" s="24">
        <v>19.773</v>
      </c>
      <c r="R951" s="24">
        <v>38.060200000000002</v>
      </c>
      <c r="S951" s="24">
        <v>78.660600000000002</v>
      </c>
      <c r="T951" s="24">
        <v>162.22620000000001</v>
      </c>
      <c r="U951" s="24">
        <v>305.86680000000001</v>
      </c>
      <c r="V951" s="24">
        <v>611.52290000000005</v>
      </c>
    </row>
    <row r="952" spans="6:22" x14ac:dyDescent="0.2">
      <c r="F952" s="24">
        <v>9.9000000000000008E-3</v>
      </c>
      <c r="G952" s="24">
        <v>1.9400000000000001E-2</v>
      </c>
      <c r="H952" s="24">
        <v>3.8600000000000002E-2</v>
      </c>
      <c r="I952" s="24">
        <v>7.7399999999999997E-2</v>
      </c>
      <c r="J952" s="24">
        <v>0.1449</v>
      </c>
      <c r="K952" s="24">
        <v>0.31069999999999998</v>
      </c>
      <c r="L952" s="24">
        <v>0.60840000000000005</v>
      </c>
      <c r="M952" s="24">
        <v>1.2165999999999999</v>
      </c>
      <c r="N952" s="24">
        <v>2.5084</v>
      </c>
      <c r="O952" s="24">
        <v>4.8243</v>
      </c>
      <c r="P952" s="24">
        <v>9.8353000000000002</v>
      </c>
      <c r="Q952" s="24">
        <v>19.8736</v>
      </c>
      <c r="R952" s="24">
        <v>38.082900000000002</v>
      </c>
      <c r="S952" s="24">
        <v>77.8172</v>
      </c>
      <c r="T952" s="24">
        <v>182.2397</v>
      </c>
      <c r="U952" s="24">
        <v>306.0018</v>
      </c>
      <c r="V952" s="24">
        <v>609.97119999999995</v>
      </c>
    </row>
    <row r="953" spans="6:22" x14ac:dyDescent="0.2">
      <c r="F953" s="24">
        <v>9.7999999999999997E-3</v>
      </c>
      <c r="G953" s="24">
        <v>1.95E-2</v>
      </c>
      <c r="H953" s="24">
        <v>3.8600000000000002E-2</v>
      </c>
      <c r="I953" s="24">
        <v>7.7499999999999999E-2</v>
      </c>
      <c r="J953" s="24">
        <v>0.1447</v>
      </c>
      <c r="K953" s="24">
        <v>0.30280000000000001</v>
      </c>
      <c r="L953" s="24">
        <v>0.61599999999999999</v>
      </c>
      <c r="M953" s="24">
        <v>1.2255</v>
      </c>
      <c r="N953" s="24">
        <v>2.4946000000000002</v>
      </c>
      <c r="O953" s="24">
        <v>4.8517000000000001</v>
      </c>
      <c r="P953" s="24">
        <v>9.6649999999999991</v>
      </c>
      <c r="Q953" s="24">
        <v>19.7578</v>
      </c>
      <c r="R953" s="24">
        <v>38.057400000000001</v>
      </c>
      <c r="S953" s="24">
        <v>132.63849999999999</v>
      </c>
      <c r="T953" s="24">
        <v>159.40729999999999</v>
      </c>
      <c r="U953" s="24">
        <v>305.036</v>
      </c>
      <c r="V953" s="24">
        <v>623.25660000000005</v>
      </c>
    </row>
    <row r="954" spans="6:22" x14ac:dyDescent="0.2">
      <c r="F954" s="24">
        <v>9.7999999999999997E-3</v>
      </c>
      <c r="G954" s="24">
        <v>1.9400000000000001E-2</v>
      </c>
      <c r="H954" s="24">
        <v>3.9E-2</v>
      </c>
      <c r="I954" s="24">
        <v>7.7600000000000002E-2</v>
      </c>
      <c r="J954" s="24">
        <v>0.14460000000000001</v>
      </c>
      <c r="K954" s="24">
        <v>0.3004</v>
      </c>
      <c r="L954" s="24">
        <v>0.60529999999999995</v>
      </c>
      <c r="M954" s="24">
        <v>1.2144999999999999</v>
      </c>
      <c r="N954" s="24">
        <v>2.4899</v>
      </c>
      <c r="O954" s="24">
        <v>4.8197000000000001</v>
      </c>
      <c r="P954" s="24">
        <v>9.593</v>
      </c>
      <c r="Q954" s="24">
        <v>19.692299999999999</v>
      </c>
      <c r="R954" s="24">
        <v>38.034999999999997</v>
      </c>
      <c r="S954" s="24">
        <v>79.333600000000004</v>
      </c>
      <c r="T954" s="24">
        <v>204.2244</v>
      </c>
      <c r="U954" s="24">
        <v>305.58319999999998</v>
      </c>
      <c r="V954" s="24">
        <v>608.92420000000004</v>
      </c>
    </row>
    <row r="955" spans="6:22" x14ac:dyDescent="0.2">
      <c r="F955" s="24">
        <v>0.01</v>
      </c>
      <c r="G955" s="24">
        <v>1.95E-2</v>
      </c>
      <c r="H955" s="24">
        <v>3.8600000000000002E-2</v>
      </c>
      <c r="I955" s="24">
        <v>7.7399999999999997E-2</v>
      </c>
      <c r="J955" s="24">
        <v>0.14810000000000001</v>
      </c>
      <c r="K955" s="24">
        <v>0.30230000000000001</v>
      </c>
      <c r="L955" s="24">
        <v>0.60260000000000002</v>
      </c>
      <c r="M955" s="24">
        <v>1.2347999999999999</v>
      </c>
      <c r="N955" s="24">
        <v>2.5044</v>
      </c>
      <c r="O955" s="24">
        <v>4.8341000000000003</v>
      </c>
      <c r="P955" s="24">
        <v>9.5624000000000002</v>
      </c>
      <c r="Q955" s="24">
        <v>19.715900000000001</v>
      </c>
      <c r="R955" s="24">
        <v>38.043700000000001</v>
      </c>
      <c r="S955" s="24">
        <v>79.276899999999998</v>
      </c>
      <c r="T955" s="24">
        <v>160.8152</v>
      </c>
      <c r="U955" s="24">
        <v>305.12509999999997</v>
      </c>
      <c r="V955" s="24">
        <v>609.2722</v>
      </c>
    </row>
    <row r="956" spans="6:22" x14ac:dyDescent="0.2">
      <c r="F956" s="24">
        <v>9.9000000000000008E-3</v>
      </c>
      <c r="G956" s="24">
        <v>1.95E-2</v>
      </c>
      <c r="H956" s="24">
        <v>3.8699999999999998E-2</v>
      </c>
      <c r="I956" s="24">
        <v>7.7600000000000002E-2</v>
      </c>
      <c r="J956" s="24">
        <v>0.14799999999999999</v>
      </c>
      <c r="K956" s="24">
        <v>0.30030000000000001</v>
      </c>
      <c r="L956" s="24">
        <v>0.60350000000000004</v>
      </c>
      <c r="M956" s="24">
        <v>1.2237</v>
      </c>
      <c r="N956" s="24">
        <v>2.4897999999999998</v>
      </c>
      <c r="O956" s="24">
        <v>4.8445999999999998</v>
      </c>
      <c r="P956" s="24">
        <v>9.5535999999999994</v>
      </c>
      <c r="Q956" s="24">
        <v>19.548999999999999</v>
      </c>
      <c r="R956" s="24">
        <v>38.025300000000001</v>
      </c>
      <c r="S956" s="24">
        <v>80.472399999999993</v>
      </c>
      <c r="T956" s="24">
        <v>153.24700000000001</v>
      </c>
      <c r="U956" s="24">
        <v>305.31920000000002</v>
      </c>
      <c r="V956" s="24">
        <v>608.70609999999999</v>
      </c>
    </row>
    <row r="957" spans="6:22" x14ac:dyDescent="0.2">
      <c r="F957" s="24">
        <v>9.9000000000000008E-3</v>
      </c>
      <c r="G957" s="24">
        <v>1.95E-2</v>
      </c>
      <c r="H957" s="24">
        <v>3.8800000000000001E-2</v>
      </c>
      <c r="I957" s="24">
        <v>7.7700000000000005E-2</v>
      </c>
      <c r="J957" s="24">
        <v>0.14510000000000001</v>
      </c>
      <c r="K957" s="24">
        <v>0.2999</v>
      </c>
      <c r="L957" s="24">
        <v>0.60309999999999997</v>
      </c>
      <c r="M957" s="24">
        <v>1.2403</v>
      </c>
      <c r="N957" s="24">
        <v>2.4792000000000001</v>
      </c>
      <c r="O957" s="24">
        <v>4.9772999999999996</v>
      </c>
      <c r="P957" s="24">
        <v>9.8122000000000007</v>
      </c>
      <c r="Q957" s="24">
        <v>19.486499999999999</v>
      </c>
      <c r="R957" s="24">
        <v>38.018000000000001</v>
      </c>
      <c r="S957" s="24">
        <v>79.886200000000002</v>
      </c>
      <c r="T957" s="24">
        <v>154.256</v>
      </c>
      <c r="U957" s="24">
        <v>305.61219999999997</v>
      </c>
      <c r="V957" s="24">
        <v>609.47829999999999</v>
      </c>
    </row>
    <row r="958" spans="6:22" x14ac:dyDescent="0.2">
      <c r="F958" s="24">
        <v>9.7999999999999997E-3</v>
      </c>
      <c r="G958" s="24">
        <v>1.95E-2</v>
      </c>
      <c r="H958" s="24">
        <v>3.8699999999999998E-2</v>
      </c>
      <c r="I958" s="24">
        <v>7.7299999999999994E-2</v>
      </c>
      <c r="J958" s="24">
        <v>0.1449</v>
      </c>
      <c r="K958" s="24">
        <v>0.3</v>
      </c>
      <c r="L958" s="24">
        <v>0.60299999999999998</v>
      </c>
      <c r="M958" s="24">
        <v>1.218</v>
      </c>
      <c r="N958" s="24">
        <v>2.4883000000000002</v>
      </c>
      <c r="O958" s="24">
        <v>4.8464</v>
      </c>
      <c r="P958" s="24">
        <v>9.6331000000000007</v>
      </c>
      <c r="Q958" s="24">
        <v>19.894100000000002</v>
      </c>
      <c r="R958" s="24">
        <v>38.084000000000003</v>
      </c>
      <c r="S958" s="24">
        <v>80.010400000000004</v>
      </c>
      <c r="T958" s="24">
        <v>153.6481</v>
      </c>
      <c r="U958" s="24">
        <v>305.17520000000002</v>
      </c>
      <c r="V958" s="24">
        <v>609.24019999999996</v>
      </c>
    </row>
    <row r="959" spans="6:22" x14ac:dyDescent="0.2">
      <c r="F959" s="24">
        <v>9.9000000000000008E-3</v>
      </c>
      <c r="G959" s="24">
        <v>1.95E-2</v>
      </c>
      <c r="H959" s="24">
        <v>3.8600000000000002E-2</v>
      </c>
      <c r="I959" s="24">
        <v>7.7700000000000005E-2</v>
      </c>
      <c r="J959" s="24">
        <v>0.1449</v>
      </c>
      <c r="K959" s="24">
        <v>0.30009999999999998</v>
      </c>
      <c r="L959" s="24">
        <v>0.60629999999999995</v>
      </c>
      <c r="M959" s="24">
        <v>1.2150000000000001</v>
      </c>
      <c r="N959" s="24">
        <v>2.4925000000000002</v>
      </c>
      <c r="O959" s="24">
        <v>4.8280000000000003</v>
      </c>
      <c r="P959" s="24">
        <v>9.6349999999999998</v>
      </c>
      <c r="Q959" s="24">
        <v>20.0395</v>
      </c>
      <c r="R959" s="24">
        <v>38.046100000000003</v>
      </c>
      <c r="S959" s="24">
        <v>79.980199999999996</v>
      </c>
      <c r="T959" s="24">
        <v>152.815</v>
      </c>
      <c r="U959" s="24">
        <v>305.36349999999999</v>
      </c>
      <c r="V959" s="24">
        <v>611.88900000000001</v>
      </c>
    </row>
    <row r="960" spans="6:22" x14ac:dyDescent="0.2">
      <c r="F960" s="24">
        <v>9.9000000000000008E-3</v>
      </c>
      <c r="G960" s="24">
        <v>1.95E-2</v>
      </c>
      <c r="H960" s="24">
        <v>3.8800000000000001E-2</v>
      </c>
      <c r="I960" s="24">
        <v>7.7499999999999999E-2</v>
      </c>
      <c r="J960" s="24">
        <v>0.14760000000000001</v>
      </c>
      <c r="K960" s="24">
        <v>0.30049999999999999</v>
      </c>
      <c r="L960" s="24">
        <v>0.60329999999999995</v>
      </c>
      <c r="M960" s="24">
        <v>1.2172000000000001</v>
      </c>
      <c r="N960" s="24">
        <v>2.4937999999999998</v>
      </c>
      <c r="O960" s="24">
        <v>4.8341000000000003</v>
      </c>
      <c r="P960" s="24">
        <v>9.5915999999999997</v>
      </c>
      <c r="Q960" s="24">
        <v>20.116099999999999</v>
      </c>
      <c r="R960" s="24">
        <v>38.107199999999999</v>
      </c>
      <c r="S960" s="24">
        <v>79.991299999999995</v>
      </c>
      <c r="T960" s="24">
        <v>153.99039999999999</v>
      </c>
      <c r="U960" s="24">
        <v>304.7756</v>
      </c>
      <c r="V960" s="24">
        <v>610.46040000000005</v>
      </c>
    </row>
    <row r="961" spans="6:22" x14ac:dyDescent="0.2">
      <c r="F961" s="24">
        <v>9.9000000000000008E-3</v>
      </c>
      <c r="G961" s="24">
        <v>1.9599999999999999E-2</v>
      </c>
      <c r="H961" s="24">
        <v>3.8800000000000001E-2</v>
      </c>
      <c r="I961" s="24">
        <v>7.7499999999999999E-2</v>
      </c>
      <c r="J961" s="24">
        <v>0.1449</v>
      </c>
      <c r="K961" s="24">
        <v>0.29970000000000002</v>
      </c>
      <c r="L961" s="24">
        <v>0.60270000000000001</v>
      </c>
      <c r="M961" s="24">
        <v>1.2244999999999999</v>
      </c>
      <c r="N961" s="24">
        <v>2.4874999999999998</v>
      </c>
      <c r="O961" s="24">
        <v>4.8211000000000004</v>
      </c>
      <c r="P961" s="24">
        <v>9.6820000000000004</v>
      </c>
      <c r="Q961" s="24">
        <v>20.0913</v>
      </c>
      <c r="R961" s="24">
        <v>38.048099999999998</v>
      </c>
      <c r="S961" s="24">
        <v>82.809899999999999</v>
      </c>
      <c r="T961" s="24">
        <v>154.2697</v>
      </c>
      <c r="U961" s="24">
        <v>305.63459999999998</v>
      </c>
      <c r="V961" s="24">
        <v>608.97339999999997</v>
      </c>
    </row>
    <row r="962" spans="6:22" x14ac:dyDescent="0.2">
      <c r="F962" s="24">
        <v>9.9000000000000008E-3</v>
      </c>
      <c r="G962" s="24">
        <v>1.95E-2</v>
      </c>
      <c r="H962" s="24">
        <v>3.8600000000000002E-2</v>
      </c>
      <c r="I962" s="24">
        <v>7.6999999999999999E-2</v>
      </c>
      <c r="J962" s="24">
        <v>0.14510000000000001</v>
      </c>
      <c r="K962" s="24">
        <v>0.30020000000000002</v>
      </c>
      <c r="L962" s="24">
        <v>0.62219999999999998</v>
      </c>
      <c r="M962" s="24">
        <v>1.2685</v>
      </c>
      <c r="N962" s="24">
        <v>2.5053999999999998</v>
      </c>
      <c r="O962" s="24">
        <v>4.8327999999999998</v>
      </c>
      <c r="P962" s="24">
        <v>9.6012000000000004</v>
      </c>
      <c r="Q962" s="24">
        <v>20.112200000000001</v>
      </c>
      <c r="R962" s="24">
        <v>38.046700000000001</v>
      </c>
      <c r="S962" s="24">
        <v>104.8813</v>
      </c>
      <c r="T962" s="24">
        <v>152.90029999999999</v>
      </c>
      <c r="U962" s="24">
        <v>304.80959999999999</v>
      </c>
      <c r="V962" s="24">
        <v>609.17759999999998</v>
      </c>
    </row>
    <row r="963" spans="6:22" x14ac:dyDescent="0.2">
      <c r="F963" s="24">
        <v>9.7999999999999997E-3</v>
      </c>
      <c r="G963" s="24">
        <v>1.95E-2</v>
      </c>
      <c r="H963" s="24">
        <v>3.8899999999999997E-2</v>
      </c>
      <c r="I963" s="24">
        <v>7.7799999999999994E-2</v>
      </c>
      <c r="J963" s="24">
        <v>0.14480000000000001</v>
      </c>
      <c r="K963" s="24">
        <v>0.2999</v>
      </c>
      <c r="L963" s="24">
        <v>0.61850000000000005</v>
      </c>
      <c r="M963" s="24">
        <v>1.2602</v>
      </c>
      <c r="N963" s="24">
        <v>2.5009000000000001</v>
      </c>
      <c r="O963" s="24">
        <v>4.8141999999999996</v>
      </c>
      <c r="P963" s="24">
        <v>9.6006</v>
      </c>
      <c r="Q963" s="24">
        <v>20.049299999999999</v>
      </c>
      <c r="R963" s="24">
        <v>38.117800000000003</v>
      </c>
      <c r="S963" s="24">
        <v>78.493799999999993</v>
      </c>
      <c r="T963" s="24">
        <v>156.79050000000001</v>
      </c>
      <c r="U963" s="24">
        <v>305.27499999999998</v>
      </c>
      <c r="V963" s="24">
        <v>612.62950000000001</v>
      </c>
    </row>
    <row r="964" spans="6:22" x14ac:dyDescent="0.2">
      <c r="F964" s="24">
        <v>9.7999999999999997E-3</v>
      </c>
      <c r="G964" s="24">
        <v>1.95E-2</v>
      </c>
      <c r="H964" s="24">
        <v>3.8699999999999998E-2</v>
      </c>
      <c r="I964" s="24">
        <v>7.7499999999999999E-2</v>
      </c>
      <c r="J964" s="24">
        <v>0.14510000000000001</v>
      </c>
      <c r="K964" s="24">
        <v>0.29970000000000002</v>
      </c>
      <c r="L964" s="24">
        <v>0.60309999999999997</v>
      </c>
      <c r="M964" s="24">
        <v>1.2323</v>
      </c>
      <c r="N964" s="24">
        <v>2.4881000000000002</v>
      </c>
      <c r="O964" s="24">
        <v>4.8329000000000004</v>
      </c>
      <c r="P964" s="24">
        <v>9.6370000000000005</v>
      </c>
      <c r="Q964" s="24">
        <v>20.075500000000002</v>
      </c>
      <c r="R964" s="24">
        <v>38.160899999999998</v>
      </c>
      <c r="S964" s="24">
        <v>76.963999999999999</v>
      </c>
      <c r="T964" s="24">
        <v>153.13140000000001</v>
      </c>
      <c r="U964" s="24">
        <v>305.37130000000002</v>
      </c>
      <c r="V964" s="24">
        <v>613.75609999999995</v>
      </c>
    </row>
    <row r="965" spans="6:22" x14ac:dyDescent="0.2">
      <c r="F965" s="24">
        <v>1.01E-2</v>
      </c>
      <c r="G965" s="24">
        <v>1.9599999999999999E-2</v>
      </c>
      <c r="H965" s="24">
        <v>3.8600000000000002E-2</v>
      </c>
      <c r="I965" s="24">
        <v>7.7399999999999997E-2</v>
      </c>
      <c r="J965" s="24">
        <v>0.1444</v>
      </c>
      <c r="K965" s="24">
        <v>0.2999</v>
      </c>
      <c r="L965" s="24">
        <v>0.60629999999999995</v>
      </c>
      <c r="M965" s="24">
        <v>1.2596000000000001</v>
      </c>
      <c r="N965" s="24">
        <v>2.4108999999999998</v>
      </c>
      <c r="O965" s="24">
        <v>4.8207000000000004</v>
      </c>
      <c r="P965" s="24">
        <v>9.7324000000000002</v>
      </c>
      <c r="Q965" s="24">
        <v>19.9101</v>
      </c>
      <c r="R965" s="24">
        <v>38.078899999999997</v>
      </c>
      <c r="S965" s="24">
        <v>77.605900000000005</v>
      </c>
      <c r="T965" s="24">
        <v>153.04349999999999</v>
      </c>
      <c r="U965" s="24">
        <v>304.86369999999999</v>
      </c>
      <c r="V965" s="24">
        <v>608.87540000000001</v>
      </c>
    </row>
    <row r="966" spans="6:22" x14ac:dyDescent="0.2">
      <c r="F966" s="24">
        <v>9.7000000000000003E-3</v>
      </c>
      <c r="G966" s="24">
        <v>1.95E-2</v>
      </c>
      <c r="H966" s="24">
        <v>3.85E-2</v>
      </c>
      <c r="I966" s="24">
        <v>7.7700000000000005E-2</v>
      </c>
      <c r="J966" s="24">
        <v>0.1449</v>
      </c>
      <c r="K966" s="24">
        <v>0.3</v>
      </c>
      <c r="L966" s="24">
        <v>0.60499999999999998</v>
      </c>
      <c r="M966" s="24">
        <v>1.2532000000000001</v>
      </c>
      <c r="N966" s="24">
        <v>2.4567999999999999</v>
      </c>
      <c r="O966" s="24">
        <v>4.8211000000000004</v>
      </c>
      <c r="P966" s="24">
        <v>9.6198999999999995</v>
      </c>
      <c r="Q966" s="24">
        <v>19.915700000000001</v>
      </c>
      <c r="R966" s="24">
        <v>38.0276</v>
      </c>
      <c r="S966" s="24">
        <v>78.216399999999993</v>
      </c>
      <c r="T966" s="24">
        <v>154.21899999999999</v>
      </c>
      <c r="U966" s="24">
        <v>305.20190000000002</v>
      </c>
      <c r="V966" s="24">
        <v>608.91409999999996</v>
      </c>
    </row>
    <row r="967" spans="6:22" x14ac:dyDescent="0.2">
      <c r="F967" s="24">
        <v>9.7999999999999997E-3</v>
      </c>
      <c r="G967" s="24">
        <v>1.9599999999999999E-2</v>
      </c>
      <c r="H967" s="24">
        <v>3.8600000000000002E-2</v>
      </c>
      <c r="I967" s="24">
        <v>7.7600000000000002E-2</v>
      </c>
      <c r="J967" s="24">
        <v>0.14460000000000001</v>
      </c>
      <c r="K967" s="24">
        <v>0.30280000000000001</v>
      </c>
      <c r="L967" s="24">
        <v>0.60409999999999997</v>
      </c>
      <c r="M967" s="24">
        <v>1.2372000000000001</v>
      </c>
      <c r="N967" s="24">
        <v>2.4969000000000001</v>
      </c>
      <c r="O967" s="24">
        <v>4.8224999999999998</v>
      </c>
      <c r="P967" s="24">
        <v>9.7491000000000003</v>
      </c>
      <c r="Q967" s="24">
        <v>19.852499999999999</v>
      </c>
      <c r="R967" s="24">
        <v>38.042700000000004</v>
      </c>
      <c r="S967" s="24">
        <v>77.611699999999999</v>
      </c>
      <c r="T967" s="24">
        <v>156.4479</v>
      </c>
      <c r="U967" s="24">
        <v>322.56979999999999</v>
      </c>
      <c r="V967" s="24">
        <v>609.66549999999995</v>
      </c>
    </row>
    <row r="968" spans="6:22" x14ac:dyDescent="0.2">
      <c r="F968" s="24">
        <v>9.9000000000000008E-3</v>
      </c>
      <c r="G968" s="24">
        <v>1.95E-2</v>
      </c>
      <c r="H968" s="24">
        <v>3.8600000000000002E-2</v>
      </c>
      <c r="I968" s="24">
        <v>7.7600000000000002E-2</v>
      </c>
      <c r="J968" s="24">
        <v>0.14499999999999999</v>
      </c>
      <c r="K968" s="24">
        <v>0.31030000000000002</v>
      </c>
      <c r="L968" s="24">
        <v>0.60299999999999998</v>
      </c>
      <c r="M968" s="24">
        <v>1.24</v>
      </c>
      <c r="N968" s="24">
        <v>2.4929999999999999</v>
      </c>
      <c r="O968" s="24">
        <v>4.8182</v>
      </c>
      <c r="P968" s="24">
        <v>9.6306999999999992</v>
      </c>
      <c r="Q968" s="24">
        <v>19.631</v>
      </c>
      <c r="R968" s="24">
        <v>38.0702</v>
      </c>
      <c r="S968" s="24">
        <v>76.763800000000003</v>
      </c>
      <c r="T968" s="24">
        <v>154.73570000000001</v>
      </c>
      <c r="U968" s="24">
        <v>310.30470000000003</v>
      </c>
      <c r="V968" s="24">
        <v>608.94439999999997</v>
      </c>
    </row>
    <row r="969" spans="6:22" x14ac:dyDescent="0.2">
      <c r="F969" s="24">
        <v>9.9000000000000008E-3</v>
      </c>
      <c r="G969" s="24">
        <v>1.9699999999999999E-2</v>
      </c>
      <c r="H969" s="24">
        <v>3.8600000000000002E-2</v>
      </c>
      <c r="I969" s="24">
        <v>7.7499999999999999E-2</v>
      </c>
      <c r="J969" s="24">
        <v>0.14760000000000001</v>
      </c>
      <c r="K969" s="24">
        <v>0.30020000000000002</v>
      </c>
      <c r="L969" s="24">
        <v>0.60309999999999997</v>
      </c>
      <c r="M969" s="24">
        <v>1.2585</v>
      </c>
      <c r="N969" s="24">
        <v>2.5001000000000002</v>
      </c>
      <c r="O969" s="24">
        <v>4.8278999999999996</v>
      </c>
      <c r="P969" s="24">
        <v>9.6083999999999996</v>
      </c>
      <c r="Q969" s="24">
        <v>19.692599999999999</v>
      </c>
      <c r="R969" s="24">
        <v>38.010599999999997</v>
      </c>
      <c r="S969" s="24">
        <v>76.409499999999994</v>
      </c>
      <c r="T969" s="24">
        <v>154.0265</v>
      </c>
      <c r="U969" s="24">
        <v>307.46589999999998</v>
      </c>
      <c r="V969" s="24">
        <v>609.75819999999999</v>
      </c>
    </row>
    <row r="970" spans="6:22" x14ac:dyDescent="0.2">
      <c r="F970" s="24">
        <v>0.01</v>
      </c>
      <c r="G970" s="24">
        <v>1.9599999999999999E-2</v>
      </c>
      <c r="H970" s="24">
        <v>3.8699999999999998E-2</v>
      </c>
      <c r="I970" s="24">
        <v>7.7600000000000002E-2</v>
      </c>
      <c r="J970" s="24">
        <v>0.1447</v>
      </c>
      <c r="K970" s="24">
        <v>0.30709999999999998</v>
      </c>
      <c r="L970" s="24">
        <v>0.60350000000000004</v>
      </c>
      <c r="M970" s="24">
        <v>1.24</v>
      </c>
      <c r="N970" s="24">
        <v>2.5701000000000001</v>
      </c>
      <c r="O970" s="24">
        <v>4.8164999999999996</v>
      </c>
      <c r="P970" s="24">
        <v>9.6859000000000002</v>
      </c>
      <c r="Q970" s="24">
        <v>19.663900000000002</v>
      </c>
      <c r="R970" s="24">
        <v>38.358899999999998</v>
      </c>
      <c r="S970" s="24">
        <v>76.538499999999999</v>
      </c>
      <c r="T970" s="24">
        <v>155.79249999999999</v>
      </c>
      <c r="U970" s="24">
        <v>313.16019999999997</v>
      </c>
      <c r="V970" s="24">
        <v>610.22630000000004</v>
      </c>
    </row>
    <row r="971" spans="6:22" x14ac:dyDescent="0.2">
      <c r="F971" s="24">
        <v>9.9000000000000008E-3</v>
      </c>
      <c r="G971" s="24">
        <v>1.9400000000000001E-2</v>
      </c>
      <c r="H971" s="24">
        <v>3.85E-2</v>
      </c>
      <c r="I971" s="24">
        <v>7.7499999999999999E-2</v>
      </c>
      <c r="J971" s="24">
        <v>0.1447</v>
      </c>
      <c r="K971" s="24">
        <v>0.30730000000000002</v>
      </c>
      <c r="L971" s="24">
        <v>0.61029999999999995</v>
      </c>
      <c r="M971" s="24">
        <v>1.2397</v>
      </c>
      <c r="N971" s="24">
        <v>2.5705</v>
      </c>
      <c r="O971" s="24">
        <v>4.9256000000000002</v>
      </c>
      <c r="P971" s="24">
        <v>9.7462</v>
      </c>
      <c r="Q971" s="24">
        <v>19.6098</v>
      </c>
      <c r="R971" s="24">
        <v>38.020000000000003</v>
      </c>
      <c r="S971" s="24">
        <v>76.221999999999994</v>
      </c>
      <c r="T971" s="24">
        <v>153.8236</v>
      </c>
      <c r="U971" s="24">
        <v>305.0419</v>
      </c>
      <c r="V971" s="24">
        <v>610.02660000000003</v>
      </c>
    </row>
    <row r="972" spans="6:22" x14ac:dyDescent="0.2">
      <c r="F972" s="24">
        <v>9.9000000000000008E-3</v>
      </c>
      <c r="G972" s="24">
        <v>1.95E-2</v>
      </c>
      <c r="H972" s="24">
        <v>3.85E-2</v>
      </c>
      <c r="I972" s="24">
        <v>7.7499999999999999E-2</v>
      </c>
      <c r="J972" s="24">
        <v>0.14499999999999999</v>
      </c>
      <c r="K972" s="24">
        <v>0.30349999999999999</v>
      </c>
      <c r="L972" s="24">
        <v>0.60360000000000003</v>
      </c>
      <c r="M972" s="24">
        <v>1.2270000000000001</v>
      </c>
      <c r="N972" s="24">
        <v>2.6682999999999999</v>
      </c>
      <c r="O972" s="24">
        <v>4.8712999999999997</v>
      </c>
      <c r="P972" s="24">
        <v>9.7986000000000004</v>
      </c>
      <c r="Q972" s="24">
        <v>19.548999999999999</v>
      </c>
      <c r="R972" s="24">
        <v>38.090400000000002</v>
      </c>
      <c r="S972" s="24">
        <v>76.250600000000006</v>
      </c>
      <c r="T972" s="24">
        <v>154.05840000000001</v>
      </c>
      <c r="U972" s="24">
        <v>311.65499999999997</v>
      </c>
      <c r="V972" s="24">
        <v>609.12840000000006</v>
      </c>
    </row>
    <row r="973" spans="6:22" x14ac:dyDescent="0.2">
      <c r="F973" s="24">
        <v>9.9000000000000008E-3</v>
      </c>
      <c r="G973" s="24">
        <v>1.95E-2</v>
      </c>
      <c r="H973" s="24">
        <v>3.8600000000000002E-2</v>
      </c>
      <c r="I973" s="24">
        <v>7.7499999999999999E-2</v>
      </c>
      <c r="J973" s="24">
        <v>0.1449</v>
      </c>
      <c r="K973" s="24">
        <v>0.30180000000000001</v>
      </c>
      <c r="L973" s="24">
        <v>0.61470000000000002</v>
      </c>
      <c r="M973" s="24">
        <v>1.2257</v>
      </c>
      <c r="N973" s="24">
        <v>2.5777000000000001</v>
      </c>
      <c r="O973" s="24">
        <v>4.8287000000000004</v>
      </c>
      <c r="P973" s="24">
        <v>9.6135999999999999</v>
      </c>
      <c r="Q973" s="24">
        <v>19.640999999999998</v>
      </c>
      <c r="R973" s="24">
        <v>38.030999999999999</v>
      </c>
      <c r="S973" s="24">
        <v>76.227599999999995</v>
      </c>
      <c r="T973" s="24">
        <v>154.11279999999999</v>
      </c>
      <c r="U973" s="24">
        <v>307.7208</v>
      </c>
      <c r="V973" s="24">
        <v>608.86869999999999</v>
      </c>
    </row>
    <row r="974" spans="6:22" x14ac:dyDescent="0.2">
      <c r="F974" s="24">
        <v>9.9000000000000008E-3</v>
      </c>
      <c r="G974" s="24">
        <v>1.9599999999999999E-2</v>
      </c>
      <c r="H974" s="24">
        <v>3.8600000000000002E-2</v>
      </c>
      <c r="I974" s="24">
        <v>7.7600000000000002E-2</v>
      </c>
      <c r="J974" s="24">
        <v>0.14499999999999999</v>
      </c>
      <c r="K974" s="24">
        <v>0.30049999999999999</v>
      </c>
      <c r="L974" s="24">
        <v>0.60840000000000005</v>
      </c>
      <c r="M974" s="24">
        <v>1.2267999999999999</v>
      </c>
      <c r="N974" s="24">
        <v>2.5034999999999998</v>
      </c>
      <c r="O974" s="24">
        <v>4.8631000000000002</v>
      </c>
      <c r="P974" s="24">
        <v>9.6433</v>
      </c>
      <c r="Q974" s="24">
        <v>19.6831</v>
      </c>
      <c r="R974" s="24">
        <v>38.066299999999998</v>
      </c>
      <c r="S974" s="24">
        <v>76.2577</v>
      </c>
      <c r="T974" s="24">
        <v>154.8125</v>
      </c>
      <c r="U974" s="24">
        <v>327.56970000000001</v>
      </c>
      <c r="V974" s="24">
        <v>609.40449999999998</v>
      </c>
    </row>
    <row r="975" spans="6:22" x14ac:dyDescent="0.2">
      <c r="F975" s="24">
        <v>9.7000000000000003E-3</v>
      </c>
      <c r="G975" s="24">
        <v>1.9400000000000001E-2</v>
      </c>
      <c r="H975" s="24">
        <v>3.8699999999999998E-2</v>
      </c>
      <c r="I975" s="24">
        <v>7.7399999999999997E-2</v>
      </c>
      <c r="J975" s="24">
        <v>0.14480000000000001</v>
      </c>
      <c r="K975" s="24">
        <v>0.31090000000000001</v>
      </c>
      <c r="L975" s="24">
        <v>0.60219999999999996</v>
      </c>
      <c r="M975" s="24">
        <v>1.2285999999999999</v>
      </c>
      <c r="N975" s="24">
        <v>2.5146000000000002</v>
      </c>
      <c r="O975" s="24">
        <v>4.8159999999999998</v>
      </c>
      <c r="P975" s="24">
        <v>9.5586000000000002</v>
      </c>
      <c r="Q975" s="24">
        <v>19.3962</v>
      </c>
      <c r="R975" s="24">
        <v>38.041499999999999</v>
      </c>
      <c r="S975" s="24">
        <v>76.402000000000001</v>
      </c>
      <c r="T975" s="24">
        <v>154.459</v>
      </c>
      <c r="U975" s="24">
        <v>311.02409999999998</v>
      </c>
      <c r="V975" s="24">
        <v>622.40779999999995</v>
      </c>
    </row>
    <row r="976" spans="6:22" x14ac:dyDescent="0.2">
      <c r="F976" s="24">
        <v>9.7999999999999997E-3</v>
      </c>
      <c r="G976" s="24">
        <v>1.95E-2</v>
      </c>
      <c r="H976" s="24">
        <v>3.85E-2</v>
      </c>
      <c r="I976" s="24">
        <v>7.7499999999999999E-2</v>
      </c>
      <c r="J976" s="24">
        <v>0.14480000000000001</v>
      </c>
      <c r="K976" s="24">
        <v>0.31340000000000001</v>
      </c>
      <c r="L976" s="24">
        <v>0.60270000000000001</v>
      </c>
      <c r="M976" s="24">
        <v>1.2279</v>
      </c>
      <c r="N976" s="24">
        <v>2.5413000000000001</v>
      </c>
      <c r="O976" s="24">
        <v>4.8177000000000003</v>
      </c>
      <c r="P976" s="24">
        <v>9.5946999999999996</v>
      </c>
      <c r="Q976" s="24">
        <v>19.291799999999999</v>
      </c>
      <c r="R976" s="24">
        <v>38.060099999999998</v>
      </c>
      <c r="S976" s="24">
        <v>76.890500000000003</v>
      </c>
      <c r="T976" s="24">
        <v>153.96680000000001</v>
      </c>
      <c r="U976" s="24">
        <v>321.89870000000002</v>
      </c>
      <c r="V976" s="24">
        <v>628.99310000000003</v>
      </c>
    </row>
    <row r="977" spans="6:22" x14ac:dyDescent="0.2">
      <c r="F977" s="24">
        <v>9.9000000000000008E-3</v>
      </c>
      <c r="G977" s="24">
        <v>1.95E-2</v>
      </c>
      <c r="H977" s="24">
        <v>3.85E-2</v>
      </c>
      <c r="I977" s="24">
        <v>7.7299999999999994E-2</v>
      </c>
      <c r="J977" s="24">
        <v>0.14499999999999999</v>
      </c>
      <c r="K977" s="24">
        <v>0.31259999999999999</v>
      </c>
      <c r="L977" s="24">
        <v>0.60289999999999999</v>
      </c>
      <c r="M977" s="24">
        <v>1.2205999999999999</v>
      </c>
      <c r="N977" s="24">
        <v>2.4980000000000002</v>
      </c>
      <c r="O977" s="24">
        <v>4.8182999999999998</v>
      </c>
      <c r="P977" s="24">
        <v>9.5657999999999994</v>
      </c>
      <c r="Q977" s="24">
        <v>19.892099999999999</v>
      </c>
      <c r="R977" s="24">
        <v>38.004399999999997</v>
      </c>
      <c r="S977" s="24">
        <v>76.327600000000004</v>
      </c>
      <c r="T977" s="24">
        <v>154.09950000000001</v>
      </c>
      <c r="U977" s="24">
        <v>339.45530000000002</v>
      </c>
      <c r="V977" s="24">
        <v>608.80539999999996</v>
      </c>
    </row>
    <row r="978" spans="6:22" x14ac:dyDescent="0.2">
      <c r="F978" s="24">
        <v>9.7999999999999997E-3</v>
      </c>
      <c r="G978" s="24">
        <v>1.95E-2</v>
      </c>
      <c r="H978" s="24">
        <v>3.8399999999999997E-2</v>
      </c>
      <c r="I978" s="24">
        <v>7.7299999999999994E-2</v>
      </c>
      <c r="J978" s="24">
        <v>0.14499999999999999</v>
      </c>
      <c r="K978" s="24">
        <v>0.3115</v>
      </c>
      <c r="L978" s="24">
        <v>0.60629999999999995</v>
      </c>
      <c r="M978" s="24">
        <v>1.2276</v>
      </c>
      <c r="N978" s="24">
        <v>2.6509</v>
      </c>
      <c r="O978" s="24">
        <v>4.8558000000000003</v>
      </c>
      <c r="P978" s="24">
        <v>9.6968999999999994</v>
      </c>
      <c r="Q978" s="24">
        <v>19.913399999999999</v>
      </c>
      <c r="R978" s="24">
        <v>38.028300000000002</v>
      </c>
      <c r="S978" s="24">
        <v>76.366500000000002</v>
      </c>
      <c r="T978" s="24">
        <v>153.21109999999999</v>
      </c>
      <c r="U978" s="24">
        <v>307.20920000000001</v>
      </c>
      <c r="V978" s="24">
        <v>609.10789999999997</v>
      </c>
    </row>
    <row r="979" spans="6:22" x14ac:dyDescent="0.2">
      <c r="F979" s="24">
        <v>9.9000000000000008E-3</v>
      </c>
      <c r="G979" s="24">
        <v>1.9300000000000001E-2</v>
      </c>
      <c r="H979" s="24">
        <v>3.8800000000000001E-2</v>
      </c>
      <c r="I979" s="24">
        <v>7.7499999999999999E-2</v>
      </c>
      <c r="J979" s="24">
        <v>0.14480000000000001</v>
      </c>
      <c r="K979" s="24">
        <v>0.31180000000000002</v>
      </c>
      <c r="L979" s="24">
        <v>0.60650000000000004</v>
      </c>
      <c r="M979" s="24">
        <v>1.2241</v>
      </c>
      <c r="N979" s="24">
        <v>2.5366</v>
      </c>
      <c r="O979" s="24">
        <v>4.8173000000000004</v>
      </c>
      <c r="P979" s="24">
        <v>9.6285000000000007</v>
      </c>
      <c r="Q979" s="24">
        <v>19.619700000000002</v>
      </c>
      <c r="R979" s="24">
        <v>38.0655</v>
      </c>
      <c r="S979" s="24">
        <v>76.572999999999993</v>
      </c>
      <c r="T979" s="24">
        <v>152.87360000000001</v>
      </c>
      <c r="U979" s="24">
        <v>305.09179999999998</v>
      </c>
      <c r="V979" s="24">
        <v>609.14200000000005</v>
      </c>
    </row>
    <row r="980" spans="6:22" x14ac:dyDescent="0.2">
      <c r="F980" s="24">
        <v>9.9000000000000008E-3</v>
      </c>
      <c r="G980" s="24">
        <v>1.9599999999999999E-2</v>
      </c>
      <c r="H980" s="24">
        <v>3.85E-2</v>
      </c>
      <c r="I980" s="24">
        <v>7.7399999999999997E-2</v>
      </c>
      <c r="J980" s="24">
        <v>0.15129999999999999</v>
      </c>
      <c r="K980" s="24">
        <v>0.31209999999999999</v>
      </c>
      <c r="L980" s="24">
        <v>0.60750000000000004</v>
      </c>
      <c r="M980" s="24">
        <v>1.2259</v>
      </c>
      <c r="N980" s="24">
        <v>2.4954000000000001</v>
      </c>
      <c r="O980" s="24">
        <v>4.8548999999999998</v>
      </c>
      <c r="P980" s="24">
        <v>9.7134999999999998</v>
      </c>
      <c r="Q980" s="24">
        <v>19.523800000000001</v>
      </c>
      <c r="R980" s="24">
        <v>38.032600000000002</v>
      </c>
      <c r="S980" s="24">
        <v>76.646699999999996</v>
      </c>
      <c r="T980" s="24">
        <v>152.74850000000001</v>
      </c>
      <c r="U980" s="24">
        <v>305.28910000000002</v>
      </c>
      <c r="V980" s="24">
        <v>611.72990000000004</v>
      </c>
    </row>
    <row r="981" spans="6:22" x14ac:dyDescent="0.2">
      <c r="F981" s="24">
        <v>9.9000000000000008E-3</v>
      </c>
      <c r="G981" s="24">
        <v>1.95E-2</v>
      </c>
      <c r="H981" s="24">
        <v>3.8800000000000001E-2</v>
      </c>
      <c r="I981" s="24">
        <v>7.7600000000000002E-2</v>
      </c>
      <c r="J981" s="24">
        <v>0.14510000000000001</v>
      </c>
      <c r="K981" s="24">
        <v>0.31130000000000002</v>
      </c>
      <c r="L981" s="24">
        <v>0.61890000000000001</v>
      </c>
      <c r="M981" s="24">
        <v>1.2163999999999999</v>
      </c>
      <c r="N981" s="24">
        <v>2.4771000000000001</v>
      </c>
      <c r="O981" s="24">
        <v>4.8327</v>
      </c>
      <c r="P981" s="24">
        <v>9.6233000000000004</v>
      </c>
      <c r="Q981" s="24">
        <v>19.5578</v>
      </c>
      <c r="R981" s="24">
        <v>37.988199999999999</v>
      </c>
      <c r="S981" s="24">
        <v>76.741900000000001</v>
      </c>
      <c r="T981" s="24">
        <v>154.11600000000001</v>
      </c>
      <c r="U981" s="24">
        <v>305.43389999999999</v>
      </c>
      <c r="V981" s="24">
        <v>613.70339999999999</v>
      </c>
    </row>
    <row r="982" spans="6:22" x14ac:dyDescent="0.2">
      <c r="F982" s="24">
        <v>9.9000000000000008E-3</v>
      </c>
      <c r="G982" s="24">
        <v>1.95E-2</v>
      </c>
      <c r="H982" s="24">
        <v>3.8899999999999997E-2</v>
      </c>
      <c r="I982" s="24">
        <v>7.7299999999999994E-2</v>
      </c>
      <c r="J982" s="24">
        <v>0.1449</v>
      </c>
      <c r="K982" s="24">
        <v>0.30070000000000002</v>
      </c>
      <c r="L982" s="24">
        <v>0.60440000000000005</v>
      </c>
      <c r="M982" s="24">
        <v>1.2199</v>
      </c>
      <c r="N982" s="24">
        <v>2.4904999999999999</v>
      </c>
      <c r="O982" s="24">
        <v>4.8273999999999999</v>
      </c>
      <c r="P982" s="24">
        <v>9.7871000000000006</v>
      </c>
      <c r="Q982" s="24">
        <v>19.529599999999999</v>
      </c>
      <c r="R982" s="24">
        <v>38.039700000000003</v>
      </c>
      <c r="S982" s="24">
        <v>83.334699999999998</v>
      </c>
      <c r="T982" s="24">
        <v>153.06489999999999</v>
      </c>
      <c r="U982" s="24">
        <v>306.1925</v>
      </c>
      <c r="V982" s="24">
        <v>609.28009999999995</v>
      </c>
    </row>
    <row r="983" spans="6:22" x14ac:dyDescent="0.2">
      <c r="F983" s="24">
        <v>9.9000000000000008E-3</v>
      </c>
      <c r="G983" s="24">
        <v>1.95E-2</v>
      </c>
      <c r="H983" s="24">
        <v>3.85E-2</v>
      </c>
      <c r="I983" s="24">
        <v>7.7299999999999994E-2</v>
      </c>
      <c r="J983" s="24">
        <v>0.14480000000000001</v>
      </c>
      <c r="K983" s="24">
        <v>0.30559999999999998</v>
      </c>
      <c r="L983" s="24">
        <v>0.6028</v>
      </c>
      <c r="M983" s="24">
        <v>1.2577</v>
      </c>
      <c r="N983" s="24">
        <v>2.4914999999999998</v>
      </c>
      <c r="O983" s="24">
        <v>4.8174999999999999</v>
      </c>
      <c r="P983" s="24">
        <v>9.8153000000000006</v>
      </c>
      <c r="Q983" s="24">
        <v>19.674399999999999</v>
      </c>
      <c r="R983" s="24">
        <v>38.0169</v>
      </c>
      <c r="S983" s="24">
        <v>77.071700000000007</v>
      </c>
      <c r="T983" s="24">
        <v>152.81729999999999</v>
      </c>
      <c r="U983" s="24">
        <v>305.53980000000001</v>
      </c>
      <c r="V983" s="24">
        <v>609.0018</v>
      </c>
    </row>
    <row r="984" spans="6:22" x14ac:dyDescent="0.2">
      <c r="F984" s="24">
        <v>9.7999999999999997E-3</v>
      </c>
      <c r="G984" s="24">
        <v>1.9400000000000001E-2</v>
      </c>
      <c r="H984" s="24">
        <v>3.8800000000000001E-2</v>
      </c>
      <c r="I984" s="24">
        <v>7.7399999999999997E-2</v>
      </c>
      <c r="J984" s="24">
        <v>0.14499999999999999</v>
      </c>
      <c r="K984" s="24">
        <v>0.31019999999999998</v>
      </c>
      <c r="L984" s="24">
        <v>0.60329999999999995</v>
      </c>
      <c r="M984" s="24">
        <v>1.2493000000000001</v>
      </c>
      <c r="N984" s="24">
        <v>2.5066999999999999</v>
      </c>
      <c r="O984" s="24">
        <v>4.8196000000000003</v>
      </c>
      <c r="P984" s="24">
        <v>9.6936999999999998</v>
      </c>
      <c r="Q984" s="24">
        <v>20.021799999999999</v>
      </c>
      <c r="R984" s="24">
        <v>38.0627</v>
      </c>
      <c r="S984" s="24">
        <v>76.847800000000007</v>
      </c>
      <c r="T984" s="24">
        <v>153.00389999999999</v>
      </c>
      <c r="U984" s="24">
        <v>304.72859999999997</v>
      </c>
      <c r="V984" s="24">
        <v>608.55269999999996</v>
      </c>
    </row>
    <row r="985" spans="6:22" x14ac:dyDescent="0.2">
      <c r="F985" s="24">
        <v>9.9000000000000008E-3</v>
      </c>
      <c r="G985" s="24">
        <v>1.95E-2</v>
      </c>
      <c r="H985" s="24">
        <v>3.8699999999999998E-2</v>
      </c>
      <c r="I985" s="24">
        <v>7.7499999999999999E-2</v>
      </c>
      <c r="J985" s="24">
        <v>0.14510000000000001</v>
      </c>
      <c r="K985" s="24">
        <v>0.30370000000000003</v>
      </c>
      <c r="L985" s="24">
        <v>0.60299999999999998</v>
      </c>
      <c r="M985" s="24">
        <v>1.2504999999999999</v>
      </c>
      <c r="N985" s="24">
        <v>2.4956999999999998</v>
      </c>
      <c r="O985" s="24">
        <v>4.8460000000000001</v>
      </c>
      <c r="P985" s="24">
        <v>9.7676999999999996</v>
      </c>
      <c r="Q985" s="24">
        <v>20.091200000000001</v>
      </c>
      <c r="R985" s="24">
        <v>38.030099999999997</v>
      </c>
      <c r="S985" s="24">
        <v>77.417000000000002</v>
      </c>
      <c r="T985" s="24">
        <v>152.86500000000001</v>
      </c>
      <c r="U985" s="24">
        <v>316.41559999999998</v>
      </c>
      <c r="V985" s="24">
        <v>609.27670000000001</v>
      </c>
    </row>
    <row r="986" spans="6:22" x14ac:dyDescent="0.2">
      <c r="F986" s="24">
        <v>9.7999999999999997E-3</v>
      </c>
      <c r="G986" s="24">
        <v>1.9400000000000001E-2</v>
      </c>
      <c r="H986" s="24">
        <v>3.8699999999999998E-2</v>
      </c>
      <c r="I986" s="24">
        <v>7.7499999999999999E-2</v>
      </c>
      <c r="J986" s="24">
        <v>0.15090000000000001</v>
      </c>
      <c r="K986" s="24">
        <v>0.31180000000000002</v>
      </c>
      <c r="L986" s="24">
        <v>0.60250000000000004</v>
      </c>
      <c r="M986" s="24">
        <v>1.2486999999999999</v>
      </c>
      <c r="N986" s="24">
        <v>2.5274999999999999</v>
      </c>
      <c r="O986" s="24">
        <v>4.9435000000000002</v>
      </c>
      <c r="P986" s="24">
        <v>9.7951999999999995</v>
      </c>
      <c r="Q986" s="24">
        <v>19.880199999999999</v>
      </c>
      <c r="R986" s="24">
        <v>38.0075</v>
      </c>
      <c r="S986" s="24">
        <v>76.491699999999994</v>
      </c>
      <c r="T986" s="24">
        <v>152.91659999999999</v>
      </c>
      <c r="U986" s="24">
        <v>305.04700000000003</v>
      </c>
      <c r="V986" s="24">
        <v>608.91650000000004</v>
      </c>
    </row>
    <row r="987" spans="6:22" x14ac:dyDescent="0.2">
      <c r="F987" s="24">
        <v>9.9000000000000008E-3</v>
      </c>
      <c r="G987" s="24">
        <v>1.9400000000000001E-2</v>
      </c>
      <c r="H987" s="24">
        <v>3.85E-2</v>
      </c>
      <c r="I987" s="24">
        <v>7.7600000000000002E-2</v>
      </c>
      <c r="J987" s="24">
        <v>0.14779999999999999</v>
      </c>
      <c r="K987" s="24">
        <v>0.312</v>
      </c>
      <c r="L987" s="24">
        <v>0.60409999999999997</v>
      </c>
      <c r="M987" s="24">
        <v>1.2474000000000001</v>
      </c>
      <c r="N987" s="24">
        <v>2.4942000000000002</v>
      </c>
      <c r="O987" s="24">
        <v>4.9173</v>
      </c>
      <c r="P987" s="24">
        <v>9.7271000000000001</v>
      </c>
      <c r="Q987" s="24">
        <v>19.792000000000002</v>
      </c>
      <c r="R987" s="24">
        <v>38.0989</v>
      </c>
      <c r="S987" s="24">
        <v>76.343900000000005</v>
      </c>
      <c r="T987" s="24">
        <v>152.91319999999999</v>
      </c>
      <c r="U987" s="24">
        <v>305.18130000000002</v>
      </c>
      <c r="V987" s="24">
        <v>609.1798</v>
      </c>
    </row>
    <row r="988" spans="6:22" x14ac:dyDescent="0.2">
      <c r="F988" s="24">
        <v>9.9000000000000008E-3</v>
      </c>
      <c r="G988" s="24">
        <v>1.9400000000000001E-2</v>
      </c>
      <c r="H988" s="24">
        <v>3.8600000000000002E-2</v>
      </c>
      <c r="I988" s="24">
        <v>7.7399999999999997E-2</v>
      </c>
      <c r="J988" s="24">
        <v>0.1449</v>
      </c>
      <c r="K988" s="24">
        <v>0.30080000000000001</v>
      </c>
      <c r="L988" s="24">
        <v>0.60299999999999998</v>
      </c>
      <c r="M988" s="24">
        <v>1.2494000000000001</v>
      </c>
      <c r="N988" s="24">
        <v>2.4954999999999998</v>
      </c>
      <c r="O988" s="24">
        <v>4.9132999999999996</v>
      </c>
      <c r="P988" s="24">
        <v>10.0732</v>
      </c>
      <c r="Q988" s="24">
        <v>19.660699999999999</v>
      </c>
      <c r="R988" s="24">
        <v>37.9923</v>
      </c>
      <c r="S988" s="24">
        <v>76.750299999999996</v>
      </c>
      <c r="T988" s="24">
        <v>154.16239999999999</v>
      </c>
      <c r="U988" s="24">
        <v>305.22039999999998</v>
      </c>
      <c r="V988" s="24">
        <v>609.41840000000002</v>
      </c>
    </row>
    <row r="989" spans="6:22" x14ac:dyDescent="0.2">
      <c r="F989" s="24">
        <v>9.7999999999999997E-3</v>
      </c>
      <c r="G989" s="24">
        <v>1.95E-2</v>
      </c>
      <c r="H989" s="24">
        <v>3.8899999999999997E-2</v>
      </c>
      <c r="I989" s="24">
        <v>7.7600000000000002E-2</v>
      </c>
      <c r="J989" s="24">
        <v>0.14510000000000001</v>
      </c>
      <c r="K989" s="24">
        <v>0.30030000000000001</v>
      </c>
      <c r="L989" s="24">
        <v>0.60270000000000001</v>
      </c>
      <c r="M989" s="24">
        <v>1.2487999999999999</v>
      </c>
      <c r="N989" s="24">
        <v>2.5066999999999999</v>
      </c>
      <c r="O989" s="24">
        <v>4.9573999999999998</v>
      </c>
      <c r="P989" s="24">
        <v>9.8699999999999992</v>
      </c>
      <c r="Q989" s="24">
        <v>19.6861</v>
      </c>
      <c r="R989" s="24">
        <v>38.038899999999998</v>
      </c>
      <c r="S989" s="24">
        <v>78.401200000000003</v>
      </c>
      <c r="T989" s="24">
        <v>153.16669999999999</v>
      </c>
      <c r="U989" s="24">
        <v>304.774</v>
      </c>
      <c r="V989" s="24">
        <v>608.72860000000003</v>
      </c>
    </row>
    <row r="990" spans="6:22" x14ac:dyDescent="0.2">
      <c r="F990" s="24">
        <v>9.7999999999999997E-3</v>
      </c>
      <c r="G990" s="24">
        <v>1.95E-2</v>
      </c>
      <c r="H990" s="24">
        <v>3.8600000000000002E-2</v>
      </c>
      <c r="I990" s="24">
        <v>7.7600000000000002E-2</v>
      </c>
      <c r="J990" s="24">
        <v>0.14499999999999999</v>
      </c>
      <c r="K990" s="24">
        <v>0.30030000000000001</v>
      </c>
      <c r="L990" s="24">
        <v>0.60289999999999999</v>
      </c>
      <c r="M990" s="24">
        <v>1.2484</v>
      </c>
      <c r="N990" s="24">
        <v>2.4477000000000002</v>
      </c>
      <c r="O990" s="24">
        <v>4.9166999999999996</v>
      </c>
      <c r="P990" s="24">
        <v>9.6658000000000008</v>
      </c>
      <c r="Q990" s="24">
        <v>19.822700000000001</v>
      </c>
      <c r="R990" s="24">
        <v>38.006</v>
      </c>
      <c r="S990" s="24">
        <v>78.263499999999993</v>
      </c>
      <c r="T990" s="24">
        <v>154.62350000000001</v>
      </c>
      <c r="U990" s="24">
        <v>305.24400000000003</v>
      </c>
      <c r="V990" s="24">
        <v>609.28120000000001</v>
      </c>
    </row>
    <row r="991" spans="6:22" x14ac:dyDescent="0.2">
      <c r="F991" s="24">
        <v>9.7999999999999997E-3</v>
      </c>
      <c r="G991" s="24">
        <v>1.95E-2</v>
      </c>
      <c r="H991" s="24">
        <v>3.8699999999999998E-2</v>
      </c>
      <c r="I991" s="24">
        <v>7.7499999999999999E-2</v>
      </c>
      <c r="J991" s="24">
        <v>0.14480000000000001</v>
      </c>
      <c r="K991" s="24">
        <v>0.31030000000000002</v>
      </c>
      <c r="L991" s="24">
        <v>0.60609999999999997</v>
      </c>
      <c r="M991" s="24">
        <v>1.2512000000000001</v>
      </c>
      <c r="N991" s="24">
        <v>2.4306000000000001</v>
      </c>
      <c r="O991" s="24">
        <v>4.9837999999999996</v>
      </c>
      <c r="P991" s="24">
        <v>9.6304999999999996</v>
      </c>
      <c r="Q991" s="24">
        <v>19.376000000000001</v>
      </c>
      <c r="R991" s="24">
        <v>38.021099999999997</v>
      </c>
      <c r="S991" s="24">
        <v>77.116200000000006</v>
      </c>
      <c r="T991" s="24">
        <v>152.88579999999999</v>
      </c>
      <c r="U991" s="24">
        <v>305.0249</v>
      </c>
      <c r="V991" s="24">
        <v>609.30669999999998</v>
      </c>
    </row>
    <row r="992" spans="6:22" x14ac:dyDescent="0.2">
      <c r="F992" s="24">
        <v>9.9000000000000008E-3</v>
      </c>
      <c r="G992" s="24">
        <v>1.95E-2</v>
      </c>
      <c r="H992" s="24">
        <v>3.9199999999999999E-2</v>
      </c>
      <c r="I992" s="24">
        <v>7.7600000000000002E-2</v>
      </c>
      <c r="J992" s="24">
        <v>0.1447</v>
      </c>
      <c r="K992" s="24">
        <v>0.31169999999999998</v>
      </c>
      <c r="L992" s="24">
        <v>0.60509999999999997</v>
      </c>
      <c r="M992" s="24">
        <v>1.254</v>
      </c>
      <c r="N992" s="24">
        <v>2.4962</v>
      </c>
      <c r="O992" s="24">
        <v>4.9313000000000002</v>
      </c>
      <c r="P992" s="24">
        <v>9.6585000000000001</v>
      </c>
      <c r="Q992" s="24">
        <v>19.6416</v>
      </c>
      <c r="R992" s="24">
        <v>38.0657</v>
      </c>
      <c r="S992" s="24">
        <v>77.688900000000004</v>
      </c>
      <c r="T992" s="24">
        <v>153.001</v>
      </c>
      <c r="U992" s="24">
        <v>305.4255</v>
      </c>
      <c r="V992" s="24">
        <v>612.32719999999995</v>
      </c>
    </row>
    <row r="993" spans="6:22" x14ac:dyDescent="0.2">
      <c r="F993" s="24">
        <v>9.7999999999999997E-3</v>
      </c>
      <c r="G993" s="24">
        <v>1.95E-2</v>
      </c>
      <c r="H993" s="24">
        <v>3.8699999999999998E-2</v>
      </c>
      <c r="I993" s="24">
        <v>7.7100000000000002E-2</v>
      </c>
      <c r="J993" s="24">
        <v>0.14510000000000001</v>
      </c>
      <c r="K993" s="24">
        <v>0.30020000000000002</v>
      </c>
      <c r="L993" s="24">
        <v>0.60319999999999996</v>
      </c>
      <c r="M993" s="24">
        <v>1.2472000000000001</v>
      </c>
      <c r="N993" s="24">
        <v>2.4967000000000001</v>
      </c>
      <c r="O993" s="24">
        <v>4.8676000000000004</v>
      </c>
      <c r="P993" s="24">
        <v>9.5225000000000009</v>
      </c>
      <c r="Q993" s="24">
        <v>19.513000000000002</v>
      </c>
      <c r="R993" s="24">
        <v>38.061100000000003</v>
      </c>
      <c r="S993" s="24">
        <v>77.616399999999999</v>
      </c>
      <c r="T993" s="24">
        <v>152.82669999999999</v>
      </c>
      <c r="U993" s="24">
        <v>305.28550000000001</v>
      </c>
      <c r="V993" s="24">
        <v>608.95270000000005</v>
      </c>
    </row>
    <row r="994" spans="6:22" x14ac:dyDescent="0.2">
      <c r="F994" s="24">
        <v>9.7999999999999997E-3</v>
      </c>
      <c r="G994" s="24">
        <v>1.9800000000000002E-2</v>
      </c>
      <c r="H994" s="24">
        <v>3.8699999999999998E-2</v>
      </c>
      <c r="I994" s="24">
        <v>7.7700000000000005E-2</v>
      </c>
      <c r="J994" s="24">
        <v>0.14449999999999999</v>
      </c>
      <c r="K994" s="24">
        <v>0.3</v>
      </c>
      <c r="L994" s="24">
        <v>0.60319999999999996</v>
      </c>
      <c r="M994" s="24">
        <v>1.2484999999999999</v>
      </c>
      <c r="N994" s="24">
        <v>2.4950000000000001</v>
      </c>
      <c r="O994" s="24">
        <v>4.8230000000000004</v>
      </c>
      <c r="P994" s="24">
        <v>9.5426000000000002</v>
      </c>
      <c r="Q994" s="24">
        <v>19.3947</v>
      </c>
      <c r="R994" s="24">
        <v>38.043999999999997</v>
      </c>
      <c r="S994" s="24">
        <v>81.050600000000003</v>
      </c>
      <c r="T994" s="24">
        <v>152.70830000000001</v>
      </c>
      <c r="U994" s="24">
        <v>304.81599999999997</v>
      </c>
      <c r="V994" s="24">
        <v>609.02959999999996</v>
      </c>
    </row>
    <row r="995" spans="6:22" x14ac:dyDescent="0.2">
      <c r="F995" s="24">
        <v>9.7999999999999997E-3</v>
      </c>
      <c r="G995" s="24">
        <v>1.9400000000000001E-2</v>
      </c>
      <c r="H995" s="24">
        <v>3.9E-2</v>
      </c>
      <c r="I995" s="24">
        <v>7.7299999999999994E-2</v>
      </c>
      <c r="J995" s="24">
        <v>0.1479</v>
      </c>
      <c r="K995" s="24">
        <v>0.30130000000000001</v>
      </c>
      <c r="L995" s="24">
        <v>0.60270000000000001</v>
      </c>
      <c r="M995" s="24">
        <v>1.2476</v>
      </c>
      <c r="N995" s="24">
        <v>2.4567999999999999</v>
      </c>
      <c r="O995" s="24">
        <v>4.8246000000000002</v>
      </c>
      <c r="P995" s="24">
        <v>9.5624000000000002</v>
      </c>
      <c r="Q995" s="24">
        <v>19.620200000000001</v>
      </c>
      <c r="R995" s="24">
        <v>38.055900000000001</v>
      </c>
      <c r="S995" s="24">
        <v>81.353999999999999</v>
      </c>
      <c r="T995" s="24">
        <v>152.94280000000001</v>
      </c>
      <c r="U995" s="24">
        <v>305.31029999999998</v>
      </c>
      <c r="V995" s="24">
        <v>609.36329999999998</v>
      </c>
    </row>
    <row r="996" spans="6:22" x14ac:dyDescent="0.2">
      <c r="F996" s="24">
        <v>9.9000000000000008E-3</v>
      </c>
      <c r="G996" s="24">
        <v>1.95E-2</v>
      </c>
      <c r="H996" s="24">
        <v>3.8600000000000002E-2</v>
      </c>
      <c r="I996" s="24">
        <v>7.7499999999999999E-2</v>
      </c>
      <c r="J996" s="24">
        <v>0.14480000000000001</v>
      </c>
      <c r="K996" s="24">
        <v>0.30559999999999998</v>
      </c>
      <c r="L996" s="24">
        <v>0.60319999999999996</v>
      </c>
      <c r="M996" s="24">
        <v>1.2362</v>
      </c>
      <c r="N996" s="24">
        <v>2.4258000000000002</v>
      </c>
      <c r="O996" s="24">
        <v>4.8387000000000002</v>
      </c>
      <c r="P996" s="24">
        <v>9.5803999999999991</v>
      </c>
      <c r="Q996" s="24">
        <v>19.350000000000001</v>
      </c>
      <c r="R996" s="24">
        <v>38.2776</v>
      </c>
      <c r="S996" s="24">
        <v>157.50399999999999</v>
      </c>
      <c r="T996" s="24">
        <v>153.02420000000001</v>
      </c>
      <c r="U996" s="24">
        <v>305.20729999999998</v>
      </c>
      <c r="V996" s="24">
        <v>608.80449999999996</v>
      </c>
    </row>
    <row r="997" spans="6:22" x14ac:dyDescent="0.2">
      <c r="F997" s="24">
        <v>9.7000000000000003E-3</v>
      </c>
      <c r="G997" s="24">
        <v>1.95E-2</v>
      </c>
      <c r="H997" s="24">
        <v>3.8600000000000002E-2</v>
      </c>
      <c r="I997" s="24">
        <v>7.8200000000000006E-2</v>
      </c>
      <c r="J997" s="24">
        <v>0.1447</v>
      </c>
      <c r="K997" s="24">
        <v>0.30009999999999998</v>
      </c>
      <c r="L997" s="24">
        <v>0.60319999999999996</v>
      </c>
      <c r="M997" s="24">
        <v>1.2432000000000001</v>
      </c>
      <c r="N997" s="24">
        <v>2.4554</v>
      </c>
      <c r="O997" s="24">
        <v>4.8231999999999999</v>
      </c>
      <c r="P997" s="24">
        <v>9.5601000000000003</v>
      </c>
      <c r="Q997" s="24">
        <v>19.868300000000001</v>
      </c>
      <c r="R997" s="24">
        <v>38.007599999999996</v>
      </c>
      <c r="S997" s="24">
        <v>184.94890000000001</v>
      </c>
      <c r="T997" s="24">
        <v>152.95320000000001</v>
      </c>
      <c r="U997" s="24">
        <v>304.90219999999999</v>
      </c>
      <c r="V997" s="24">
        <v>621.71979999999996</v>
      </c>
    </row>
    <row r="998" spans="6:22" x14ac:dyDescent="0.2">
      <c r="F998" s="24">
        <v>9.7999999999999997E-3</v>
      </c>
      <c r="G998" s="24">
        <v>1.95E-2</v>
      </c>
      <c r="H998" s="24">
        <v>3.8399999999999997E-2</v>
      </c>
      <c r="I998" s="24">
        <v>7.7600000000000002E-2</v>
      </c>
      <c r="J998" s="24">
        <v>0.14499999999999999</v>
      </c>
      <c r="K998" s="24">
        <v>0.30020000000000002</v>
      </c>
      <c r="L998" s="24">
        <v>0.61040000000000005</v>
      </c>
      <c r="M998" s="24">
        <v>1.2487999999999999</v>
      </c>
      <c r="N998" s="24">
        <v>2.4990999999999999</v>
      </c>
      <c r="O998" s="24">
        <v>4.82</v>
      </c>
      <c r="P998" s="24">
        <v>9.5658999999999992</v>
      </c>
      <c r="Q998" s="24">
        <v>19.506799999999998</v>
      </c>
      <c r="R998" s="24">
        <v>38.055700000000002</v>
      </c>
      <c r="S998" s="24">
        <v>100.7415</v>
      </c>
      <c r="T998" s="24">
        <v>154.94919999999999</v>
      </c>
      <c r="U998" s="24">
        <v>305.20350000000002</v>
      </c>
      <c r="V998" s="24">
        <v>618.98220000000003</v>
      </c>
    </row>
    <row r="999" spans="6:22" x14ac:dyDescent="0.2">
      <c r="F999" s="24">
        <v>9.7999999999999997E-3</v>
      </c>
      <c r="G999" s="24">
        <v>1.95E-2</v>
      </c>
      <c r="H999" s="24">
        <v>3.8899999999999997E-2</v>
      </c>
      <c r="I999" s="24">
        <v>7.7499999999999999E-2</v>
      </c>
      <c r="J999" s="24">
        <v>0.1447</v>
      </c>
      <c r="K999" s="24">
        <v>0.30359999999999998</v>
      </c>
      <c r="L999" s="24">
        <v>0.60340000000000005</v>
      </c>
      <c r="M999" s="24">
        <v>1.2539</v>
      </c>
      <c r="N999" s="24">
        <v>2.5432000000000001</v>
      </c>
      <c r="O999" s="24">
        <v>4.8240999999999996</v>
      </c>
      <c r="P999" s="24">
        <v>9.5284999999999993</v>
      </c>
      <c r="Q999" s="24">
        <v>19.6738</v>
      </c>
      <c r="R999" s="24">
        <v>38.0456</v>
      </c>
      <c r="S999" s="24">
        <v>91.586699999999993</v>
      </c>
      <c r="T999" s="24">
        <v>153.3895</v>
      </c>
      <c r="U999" s="24">
        <v>304.71910000000003</v>
      </c>
      <c r="V999" s="24">
        <v>608.91120000000001</v>
      </c>
    </row>
    <row r="1000" spans="6:22" x14ac:dyDescent="0.2">
      <c r="F1000" s="24">
        <v>9.7999999999999997E-3</v>
      </c>
      <c r="G1000" s="24">
        <v>1.95E-2</v>
      </c>
      <c r="H1000" s="24">
        <v>3.8399999999999997E-2</v>
      </c>
      <c r="I1000" s="24">
        <v>7.7499999999999999E-2</v>
      </c>
      <c r="J1000" s="24">
        <v>0.14499999999999999</v>
      </c>
      <c r="K1000" s="24">
        <v>0.3105</v>
      </c>
      <c r="L1000" s="24">
        <v>0.60309999999999997</v>
      </c>
      <c r="M1000" s="24">
        <v>1.2474000000000001</v>
      </c>
      <c r="N1000" s="24">
        <v>2.5</v>
      </c>
      <c r="O1000" s="24">
        <v>4.8140000000000001</v>
      </c>
      <c r="P1000" s="24">
        <v>9.5616000000000003</v>
      </c>
      <c r="Q1000" s="24">
        <v>19.734500000000001</v>
      </c>
      <c r="R1000" s="24">
        <v>38.032800000000002</v>
      </c>
      <c r="S1000" s="24">
        <v>79.512299999999996</v>
      </c>
      <c r="T1000" s="24">
        <v>152.81460000000001</v>
      </c>
      <c r="U1000" s="24">
        <v>305.48129999999998</v>
      </c>
      <c r="V1000" s="24">
        <v>609.44650000000001</v>
      </c>
    </row>
    <row r="1001" spans="6:22" x14ac:dyDescent="0.2">
      <c r="F1001" s="24">
        <v>9.7999999999999997E-3</v>
      </c>
      <c r="G1001" s="24">
        <v>1.9599999999999999E-2</v>
      </c>
      <c r="H1001" s="24">
        <v>3.8600000000000002E-2</v>
      </c>
      <c r="I1001" s="24">
        <v>7.7700000000000005E-2</v>
      </c>
      <c r="J1001" s="24">
        <v>0.14480000000000001</v>
      </c>
      <c r="K1001" s="24">
        <v>0.31019999999999998</v>
      </c>
      <c r="L1001" s="24">
        <v>0.60299999999999998</v>
      </c>
      <c r="M1001" s="24">
        <v>1.2579</v>
      </c>
      <c r="N1001" s="24">
        <v>2.4965000000000002</v>
      </c>
      <c r="O1001" s="24">
        <v>4.9490999999999996</v>
      </c>
      <c r="P1001" s="24">
        <v>9.6708999999999996</v>
      </c>
      <c r="Q1001" s="24">
        <v>19.803699999999999</v>
      </c>
      <c r="R1001" s="24">
        <v>38.127000000000002</v>
      </c>
      <c r="S1001" s="24">
        <v>81.043599999999998</v>
      </c>
      <c r="T1001" s="24">
        <v>153.93690000000001</v>
      </c>
      <c r="U1001" s="24">
        <v>305.02659999999997</v>
      </c>
      <c r="V1001" s="24">
        <v>609.95169999999996</v>
      </c>
    </row>
    <row r="1002" spans="6:22" x14ac:dyDescent="0.2">
      <c r="F1002" s="24">
        <v>9.9000000000000008E-3</v>
      </c>
      <c r="G1002" s="24">
        <v>1.95E-2</v>
      </c>
      <c r="H1002" s="24">
        <v>3.8600000000000002E-2</v>
      </c>
      <c r="I1002" s="24">
        <v>7.7600000000000002E-2</v>
      </c>
      <c r="J1002" s="24">
        <v>0.1452</v>
      </c>
      <c r="K1002" s="24">
        <v>0.30659999999999998</v>
      </c>
      <c r="L1002" s="24">
        <v>0.61009999999999998</v>
      </c>
      <c r="M1002" s="24">
        <v>1.2753000000000001</v>
      </c>
      <c r="N1002" s="24">
        <v>2.5051000000000001</v>
      </c>
      <c r="O1002" s="24">
        <v>4.867</v>
      </c>
      <c r="P1002" s="24">
        <v>9.4972999999999992</v>
      </c>
      <c r="Q1002" s="24">
        <v>19.628</v>
      </c>
      <c r="R1002" s="24">
        <v>38.063400000000001</v>
      </c>
      <c r="S1002" s="24">
        <v>82.43</v>
      </c>
      <c r="T1002" s="24">
        <v>152.9</v>
      </c>
      <c r="U1002" s="24">
        <v>304.78280000000001</v>
      </c>
      <c r="V1002" s="24">
        <v>608.84550000000002</v>
      </c>
    </row>
    <row r="1003" spans="6:22" x14ac:dyDescent="0.2">
      <c r="F1003" s="24">
        <v>9.7999999999999997E-3</v>
      </c>
      <c r="G1003" s="24">
        <v>1.95E-2</v>
      </c>
      <c r="H1003" s="24">
        <v>3.8699999999999998E-2</v>
      </c>
      <c r="I1003" s="24">
        <v>7.7700000000000005E-2</v>
      </c>
      <c r="J1003" s="24">
        <v>0.14749999999999999</v>
      </c>
      <c r="K1003" s="24">
        <v>0.30059999999999998</v>
      </c>
      <c r="L1003" s="24">
        <v>0.61080000000000001</v>
      </c>
      <c r="M1003" s="24">
        <v>1.2483</v>
      </c>
      <c r="N1003" s="24">
        <v>2.5182000000000002</v>
      </c>
      <c r="O1003" s="24">
        <v>4.8310000000000004</v>
      </c>
      <c r="P1003" s="24">
        <v>9.5862999999999996</v>
      </c>
      <c r="Q1003" s="24">
        <v>18.993300000000001</v>
      </c>
      <c r="R1003" s="24">
        <v>38.023200000000003</v>
      </c>
      <c r="S1003" s="24">
        <v>77.788200000000003</v>
      </c>
      <c r="T1003" s="24">
        <v>155.328</v>
      </c>
      <c r="U1003" s="24">
        <v>305.76870000000002</v>
      </c>
      <c r="V1003" s="24">
        <v>608.63059999999996</v>
      </c>
    </row>
    <row r="1004" spans="6:22" x14ac:dyDescent="0.2">
      <c r="F1004" s="24">
        <v>9.9000000000000008E-3</v>
      </c>
      <c r="G1004" s="24">
        <v>1.9599999999999999E-2</v>
      </c>
      <c r="H1004" s="24">
        <v>3.8699999999999998E-2</v>
      </c>
      <c r="I1004" s="24">
        <v>7.7499999999999999E-2</v>
      </c>
      <c r="J1004" s="24">
        <v>0.14480000000000001</v>
      </c>
      <c r="K1004" s="24">
        <v>0.30049999999999999</v>
      </c>
      <c r="L1004" s="24">
        <v>0.60599999999999998</v>
      </c>
      <c r="M1004" s="24">
        <v>1.2833000000000001</v>
      </c>
      <c r="N1004" s="24">
        <v>2.4954999999999998</v>
      </c>
      <c r="O1004" s="24">
        <v>4.8133999999999997</v>
      </c>
      <c r="P1004" s="24">
        <v>9.5556000000000001</v>
      </c>
      <c r="Q1004" s="24">
        <v>19.015999999999998</v>
      </c>
      <c r="R1004" s="24">
        <v>38.0824</v>
      </c>
      <c r="S1004" s="24">
        <v>77.582800000000006</v>
      </c>
      <c r="T1004" s="24">
        <v>152.7929</v>
      </c>
      <c r="U1004" s="24">
        <v>304.98700000000002</v>
      </c>
      <c r="V1004" s="24">
        <v>608.67690000000005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3EB5-6882-1047-87B5-144AD4720486}">
  <dimension ref="A4:T138"/>
  <sheetViews>
    <sheetView zoomScale="50" zoomScaleNormal="68" workbookViewId="0">
      <selection activeCell="I54" sqref="I54:I163"/>
    </sheetView>
  </sheetViews>
  <sheetFormatPr baseColWidth="10" defaultRowHeight="16" x14ac:dyDescent="0.2"/>
  <cols>
    <col min="2" max="2" width="16.83203125" bestFit="1" customWidth="1"/>
    <col min="3" max="3" width="14" bestFit="1" customWidth="1"/>
    <col min="13" max="13" width="10.1640625" bestFit="1" customWidth="1"/>
    <col min="14" max="14" width="11.1640625" bestFit="1" customWidth="1"/>
    <col min="15" max="15" width="16.6640625" bestFit="1" customWidth="1"/>
    <col min="16" max="17" width="11.1640625" bestFit="1" customWidth="1"/>
    <col min="18" max="19" width="12.1640625" bestFit="1" customWidth="1"/>
    <col min="20" max="20" width="11.6640625" bestFit="1" customWidth="1"/>
    <col min="26" max="26" width="13" bestFit="1" customWidth="1"/>
  </cols>
  <sheetData>
    <row r="4" spans="1:20" x14ac:dyDescent="0.2">
      <c r="C4" t="s">
        <v>32</v>
      </c>
      <c r="D4" s="20" t="str">
        <f>Table2[[#Headers],[625]]</f>
        <v>625</v>
      </c>
      <c r="E4" s="20" t="str">
        <f>Table2[[#Headers],[1250]]</f>
        <v>1250</v>
      </c>
      <c r="F4" s="20" t="str">
        <f>Table2[[#Headers],[2500]]</f>
        <v>2500</v>
      </c>
      <c r="G4" s="20" t="str">
        <f>Table2[[#Headers],[5000]]</f>
        <v>5000</v>
      </c>
      <c r="H4" s="20" t="str">
        <f>Table2[[#Headers],[10000]]</f>
        <v>10000</v>
      </c>
      <c r="I4" s="20" t="str">
        <f>Table2[[#Headers],[20000]]</f>
        <v>20000</v>
      </c>
      <c r="J4" s="20" t="str">
        <f>Table2[[#Headers],[40000]]</f>
        <v>40000</v>
      </c>
      <c r="K4" s="20" t="str">
        <f>Table2[[#Headers],[80000]]</f>
        <v>80000</v>
      </c>
      <c r="L4" s="20" t="str">
        <f>Table2[[#Headers],[160000]]</f>
        <v>160000</v>
      </c>
      <c r="M4" s="20" t="str">
        <f>Table2[[#Headers],[320000]]</f>
        <v>320000</v>
      </c>
      <c r="N4" s="20" t="str">
        <f>Table2[[#Headers],[640000]]</f>
        <v>640000</v>
      </c>
      <c r="O4" s="20" t="str">
        <f>Table2[[#Headers],[1280000]]</f>
        <v>1280000</v>
      </c>
      <c r="P4" s="20" t="str">
        <f>Table2[[#Headers],[2560000]]</f>
        <v>2560000</v>
      </c>
      <c r="Q4" s="20" t="str">
        <f>Table2[[#Headers],[5120000]]</f>
        <v>5120000</v>
      </c>
      <c r="R4" s="20" t="str">
        <f>Table2[[#Headers],[10240000]]</f>
        <v>10240000</v>
      </c>
      <c r="S4" s="20" t="str">
        <f>Table2[[#Headers],[20480000]]</f>
        <v>20480000</v>
      </c>
      <c r="T4" s="20" t="str">
        <f>Table2[[#Headers],[40960000]]</f>
        <v>40960000</v>
      </c>
    </row>
    <row r="5" spans="1:20" x14ac:dyDescent="0.2">
      <c r="A5" t="s">
        <v>37</v>
      </c>
      <c r="B5" t="s">
        <v>0</v>
      </c>
      <c r="C5" t="s">
        <v>34</v>
      </c>
      <c r="D5">
        <v>1.2E-2</v>
      </c>
      <c r="E5">
        <v>2.1000000000000001E-2</v>
      </c>
      <c r="F5">
        <v>0.04</v>
      </c>
      <c r="G5">
        <v>8.5000000000000006E-2</v>
      </c>
      <c r="H5">
        <v>0.16500000000000001</v>
      </c>
      <c r="I5">
        <v>0.32800000000000001</v>
      </c>
      <c r="J5">
        <v>0.67400000000000004</v>
      </c>
      <c r="K5">
        <v>1.4390000000000001</v>
      </c>
      <c r="L5">
        <v>2.6960000000000002</v>
      </c>
      <c r="M5">
        <v>6.2569999999999997</v>
      </c>
      <c r="N5">
        <v>11.922000000000001</v>
      </c>
      <c r="O5">
        <v>21.914999999999999</v>
      </c>
      <c r="P5">
        <v>44.552</v>
      </c>
      <c r="Q5">
        <v>90.103999999999999</v>
      </c>
      <c r="R5" s="32">
        <v>183.56399999999999</v>
      </c>
      <c r="S5">
        <v>349.93200000000002</v>
      </c>
      <c r="T5" s="32">
        <v>848.11800000000005</v>
      </c>
    </row>
    <row r="6" spans="1:20" x14ac:dyDescent="0.2">
      <c r="A6" t="s">
        <v>37</v>
      </c>
      <c r="B6" t="s">
        <v>0</v>
      </c>
      <c r="C6" t="s">
        <v>35</v>
      </c>
      <c r="D6" s="32">
        <v>1.4999999999999999E-2</v>
      </c>
      <c r="E6" s="32">
        <v>3.3000000000000002E-2</v>
      </c>
      <c r="F6" s="32">
        <v>5.8000000000000003E-2</v>
      </c>
      <c r="G6" s="32">
        <v>0.155</v>
      </c>
      <c r="H6" s="32">
        <v>0.30499999999999999</v>
      </c>
      <c r="I6" s="32">
        <v>0.60199999999999998</v>
      </c>
      <c r="J6" s="32">
        <v>1.002</v>
      </c>
      <c r="K6" s="32">
        <v>2.1379999999999999</v>
      </c>
      <c r="L6" s="32">
        <v>7.5410000000000004</v>
      </c>
      <c r="M6" s="32">
        <v>27.907</v>
      </c>
      <c r="N6" s="32">
        <v>71.525000000000006</v>
      </c>
      <c r="O6" s="32">
        <v>151.69499999999999</v>
      </c>
      <c r="P6" s="32">
        <v>344.56700000000001</v>
      </c>
      <c r="Q6" s="32">
        <v>854.38900000000001</v>
      </c>
      <c r="R6" s="32">
        <v>1772.61</v>
      </c>
    </row>
    <row r="7" spans="1:20" x14ac:dyDescent="0.2">
      <c r="A7" t="s">
        <v>38</v>
      </c>
      <c r="B7" t="s">
        <v>39</v>
      </c>
      <c r="C7" t="s">
        <v>35</v>
      </c>
      <c r="D7">
        <v>5.8000000000000003E-2</v>
      </c>
      <c r="E7">
        <v>5.0999999999999997E-2</v>
      </c>
      <c r="F7">
        <v>0.121</v>
      </c>
      <c r="G7">
        <v>0.25700000000000001</v>
      </c>
      <c r="H7">
        <v>0.36299999999999999</v>
      </c>
      <c r="I7">
        <v>0.66400000000000003</v>
      </c>
      <c r="J7" s="31">
        <v>1.333</v>
      </c>
      <c r="K7" s="31">
        <v>3.7869999999999999</v>
      </c>
      <c r="L7" s="31">
        <v>13.692</v>
      </c>
      <c r="M7" s="31">
        <v>29.425999999999998</v>
      </c>
      <c r="N7" s="31">
        <v>69.533000000000001</v>
      </c>
      <c r="O7" s="31">
        <v>161.00299999999999</v>
      </c>
      <c r="P7" s="31">
        <v>309.71300000000002</v>
      </c>
      <c r="Q7" s="31">
        <v>722.67700000000002</v>
      </c>
      <c r="R7" s="31">
        <v>1465.076</v>
      </c>
    </row>
    <row r="9" spans="1:20" x14ac:dyDescent="0.2">
      <c r="B9" t="s">
        <v>36</v>
      </c>
      <c r="C9" t="s">
        <v>34</v>
      </c>
      <c r="E9" s="33">
        <f>E5/D5</f>
        <v>1.75</v>
      </c>
      <c r="F9" s="33">
        <f>F5/E5</f>
        <v>1.9047619047619047</v>
      </c>
      <c r="G9" s="33">
        <f>G5/F5</f>
        <v>2.125</v>
      </c>
      <c r="H9" s="33">
        <f>H5/G5</f>
        <v>1.9411764705882353</v>
      </c>
      <c r="I9" s="33">
        <f>I5/H5</f>
        <v>1.9878787878787878</v>
      </c>
      <c r="J9" s="33">
        <f>J5/I5</f>
        <v>2.0548780487804876</v>
      </c>
      <c r="K9" s="33">
        <f>K5/J5</f>
        <v>2.1350148367952522</v>
      </c>
      <c r="L9" s="33">
        <f>L5/K5</f>
        <v>1.8735232800555943</v>
      </c>
      <c r="M9" s="33">
        <f>M5/L5</f>
        <v>2.3208456973293767</v>
      </c>
      <c r="N9" s="33">
        <f>N5/M5</f>
        <v>1.9053859677161582</v>
      </c>
      <c r="O9" s="33">
        <f>O5/N5</f>
        <v>1.8381982888777049</v>
      </c>
      <c r="P9" s="33">
        <f>P5/O5</f>
        <v>2.0329454711384898</v>
      </c>
      <c r="Q9" s="33">
        <f>Q5/P5</f>
        <v>2.0224456814508889</v>
      </c>
      <c r="R9" s="33">
        <f>R5/Q5</f>
        <v>2.0372458492408771</v>
      </c>
      <c r="S9" s="33">
        <f>S5/R5</f>
        <v>1.9063215009478984</v>
      </c>
      <c r="T9" s="33">
        <f>T5/S5</f>
        <v>2.4236651692328794</v>
      </c>
    </row>
    <row r="10" spans="1:20" x14ac:dyDescent="0.2">
      <c r="B10" t="s">
        <v>36</v>
      </c>
      <c r="C10" t="s">
        <v>35</v>
      </c>
      <c r="E10">
        <f>E6/D6</f>
        <v>2.2000000000000002</v>
      </c>
      <c r="F10">
        <f>F6/E6</f>
        <v>1.7575757575757576</v>
      </c>
      <c r="G10">
        <f>G6/F6</f>
        <v>2.672413793103448</v>
      </c>
      <c r="H10">
        <f>H6/G6</f>
        <v>1.967741935483871</v>
      </c>
      <c r="I10">
        <f>I6/H6</f>
        <v>1.9737704918032786</v>
      </c>
      <c r="J10">
        <f>J6/I6</f>
        <v>1.6644518272425251</v>
      </c>
      <c r="K10">
        <f>K6/J6</f>
        <v>2.1337325349301395</v>
      </c>
      <c r="L10">
        <f>L6/K6</f>
        <v>3.5271281571562212</v>
      </c>
      <c r="M10">
        <f>M6/L6</f>
        <v>3.7007028245590767</v>
      </c>
      <c r="N10">
        <f>N6/M6</f>
        <v>2.5629770308524744</v>
      </c>
      <c r="O10">
        <f>O6/N6</f>
        <v>2.1208668297797968</v>
      </c>
      <c r="P10">
        <f>P6/O6</f>
        <v>2.2714459936055902</v>
      </c>
      <c r="Q10">
        <f>Q6/P6</f>
        <v>2.4796019351824174</v>
      </c>
      <c r="R10">
        <f>R6/Q6</f>
        <v>2.0747106996929969</v>
      </c>
      <c r="S10">
        <f>S6/R6</f>
        <v>0</v>
      </c>
      <c r="T10" t="e">
        <f>T6/S6</f>
        <v>#DIV/0!</v>
      </c>
    </row>
    <row r="11" spans="1:20" x14ac:dyDescent="0.2">
      <c r="E11">
        <f>E7/D7</f>
        <v>0.87931034482758608</v>
      </c>
      <c r="F11">
        <f>F7/E7</f>
        <v>2.3725490196078431</v>
      </c>
      <c r="G11">
        <f>G7/F7</f>
        <v>2.1239669421487606</v>
      </c>
      <c r="H11">
        <f>H7/G7</f>
        <v>1.4124513618677041</v>
      </c>
      <c r="I11">
        <f>I7/H7</f>
        <v>1.8292011019283747</v>
      </c>
      <c r="J11">
        <f>J7/I7</f>
        <v>2.0075301204819276</v>
      </c>
      <c r="K11">
        <f>K7/J7</f>
        <v>2.8409602400600149</v>
      </c>
      <c r="L11">
        <f>L7/K7</f>
        <v>3.6155268022181146</v>
      </c>
      <c r="M11">
        <f>M7/L7</f>
        <v>2.1491381828805141</v>
      </c>
      <c r="N11">
        <f>N7/M7</f>
        <v>2.3629783184938491</v>
      </c>
      <c r="O11">
        <f>O7/N7</f>
        <v>2.3154904865315746</v>
      </c>
      <c r="P11">
        <f>P7/O7</f>
        <v>1.9236473854524454</v>
      </c>
      <c r="Q11">
        <f>Q7/P7</f>
        <v>2.3333763839425532</v>
      </c>
      <c r="R11">
        <f>R7/Q7</f>
        <v>2.0272902001862518</v>
      </c>
    </row>
    <row r="13" spans="1:20" x14ac:dyDescent="0.2">
      <c r="C13" t="s">
        <v>32</v>
      </c>
      <c r="D13" s="20" t="str">
        <f>Table2[[#Headers],[625]]</f>
        <v>625</v>
      </c>
      <c r="E13" s="20" t="str">
        <f>Table2[[#Headers],[1250]]</f>
        <v>1250</v>
      </c>
      <c r="F13" s="20" t="str">
        <f>Table2[[#Headers],[2500]]</f>
        <v>2500</v>
      </c>
      <c r="G13" s="20" t="str">
        <f>Table2[[#Headers],[5000]]</f>
        <v>5000</v>
      </c>
      <c r="H13" s="20" t="str">
        <f>Table2[[#Headers],[10000]]</f>
        <v>10000</v>
      </c>
      <c r="I13" s="20" t="str">
        <f>Table2[[#Headers],[20000]]</f>
        <v>20000</v>
      </c>
      <c r="J13" s="20" t="str">
        <f>Table2[[#Headers],[40000]]</f>
        <v>40000</v>
      </c>
      <c r="K13" s="20" t="str">
        <f>Table2[[#Headers],[80000]]</f>
        <v>80000</v>
      </c>
      <c r="L13" s="20" t="str">
        <f>Table2[[#Headers],[160000]]</f>
        <v>160000</v>
      </c>
      <c r="M13" s="20" t="str">
        <f>Table2[[#Headers],[320000]]</f>
        <v>320000</v>
      </c>
      <c r="N13" s="20" t="str">
        <f>Table2[[#Headers],[640000]]</f>
        <v>640000</v>
      </c>
      <c r="O13" s="20" t="str">
        <f>Table2[[#Headers],[1280000]]</f>
        <v>1280000</v>
      </c>
      <c r="P13" s="20" t="str">
        <f>Table2[[#Headers],[2560000]]</f>
        <v>2560000</v>
      </c>
      <c r="Q13" s="20" t="str">
        <f>Table2[[#Headers],[5120000]]</f>
        <v>5120000</v>
      </c>
      <c r="R13" s="20" t="str">
        <f>Table2[[#Headers],[10240000]]</f>
        <v>10240000</v>
      </c>
      <c r="S13" s="20" t="str">
        <f>Table2[[#Headers],[20480000]]</f>
        <v>20480000</v>
      </c>
      <c r="T13" s="20" t="str">
        <f>Table2[[#Headers],[40960000]]</f>
        <v>40960000</v>
      </c>
    </row>
    <row r="14" spans="1:20" x14ac:dyDescent="0.2">
      <c r="B14" t="s">
        <v>33</v>
      </c>
      <c r="C14" t="s">
        <v>30</v>
      </c>
      <c r="D14">
        <v>20.122699999999998</v>
      </c>
      <c r="E14">
        <v>21.7241</v>
      </c>
      <c r="F14">
        <v>41.932099999999998</v>
      </c>
      <c r="G14">
        <v>91.9011</v>
      </c>
      <c r="H14">
        <v>171.02520000000001</v>
      </c>
      <c r="I14">
        <v>339.88670000000002</v>
      </c>
      <c r="J14">
        <v>704.154</v>
      </c>
      <c r="K14">
        <v>1493.6507999999999</v>
      </c>
      <c r="L14">
        <v>2823.3078999999998</v>
      </c>
      <c r="M14">
        <v>6525.5585000000001</v>
      </c>
      <c r="N14">
        <v>12490.696099999999</v>
      </c>
      <c r="O14">
        <v>23067.159</v>
      </c>
      <c r="P14">
        <v>47092.700700000001</v>
      </c>
      <c r="Q14">
        <v>95279.949299999993</v>
      </c>
      <c r="R14" s="32">
        <v>194269.35019999999</v>
      </c>
      <c r="S14">
        <v>371416.90049999999</v>
      </c>
      <c r="T14">
        <v>891622.51729999995</v>
      </c>
    </row>
    <row r="15" spans="1:20" x14ac:dyDescent="0.2">
      <c r="B15" t="s">
        <v>33</v>
      </c>
      <c r="C15" t="s">
        <v>31</v>
      </c>
      <c r="D15">
        <v>21.449100000000001</v>
      </c>
      <c r="E15">
        <v>40.236699999999999</v>
      </c>
      <c r="F15">
        <v>63.162300000000002</v>
      </c>
      <c r="G15">
        <v>192.76920000000001</v>
      </c>
      <c r="H15">
        <v>336.428</v>
      </c>
      <c r="I15">
        <v>660.98929999999996</v>
      </c>
      <c r="J15">
        <v>1062.8865000000001</v>
      </c>
      <c r="K15">
        <v>2293.3015999999998</v>
      </c>
      <c r="L15">
        <v>7851.9553999999998</v>
      </c>
      <c r="M15">
        <v>28632.735700000001</v>
      </c>
      <c r="N15">
        <v>73853.172399999996</v>
      </c>
      <c r="O15">
        <v>156326.0465</v>
      </c>
      <c r="P15">
        <v>354784.8077</v>
      </c>
      <c r="Q15">
        <v>883719.90119999996</v>
      </c>
      <c r="R15">
        <v>1836673.8691</v>
      </c>
    </row>
    <row r="16" spans="1:20" x14ac:dyDescent="0.2">
      <c r="D16" s="34">
        <v>725</v>
      </c>
      <c r="E16" s="34">
        <v>1353</v>
      </c>
      <c r="F16" s="34">
        <v>3057</v>
      </c>
      <c r="G16" s="34">
        <v>6632</v>
      </c>
      <c r="H16" s="34">
        <v>13973</v>
      </c>
      <c r="I16" s="34">
        <v>31353</v>
      </c>
      <c r="J16" s="34">
        <v>65268</v>
      </c>
      <c r="K16" s="34"/>
      <c r="L16" s="34"/>
      <c r="M16" s="34"/>
      <c r="N16" s="34"/>
      <c r="O16" s="34"/>
      <c r="P16" s="34"/>
    </row>
    <row r="17" spans="2:20" x14ac:dyDescent="0.2">
      <c r="D17" s="35">
        <f>D16/1000/60</f>
        <v>1.2083333333333333E-2</v>
      </c>
      <c r="E17" s="35">
        <f>E16/1000/60</f>
        <v>2.2550000000000001E-2</v>
      </c>
      <c r="F17" s="35">
        <f>F16/1000/60</f>
        <v>5.0950000000000002E-2</v>
      </c>
      <c r="G17" s="35">
        <f>G16/1000/60</f>
        <v>0.11053333333333333</v>
      </c>
      <c r="H17" s="35">
        <f>H16/1000/60</f>
        <v>0.23288333333333336</v>
      </c>
      <c r="I17" s="35">
        <f>I16/1000/60</f>
        <v>0.52255000000000007</v>
      </c>
      <c r="J17" s="35">
        <f>J16/1000/60</f>
        <v>1.0878000000000001</v>
      </c>
      <c r="K17" s="35">
        <f>K16/1000/60</f>
        <v>0</v>
      </c>
      <c r="L17" s="35">
        <f>L16/1000/60</f>
        <v>0</v>
      </c>
      <c r="M17" s="35">
        <f>M16/1000/60</f>
        <v>0</v>
      </c>
      <c r="N17" s="35">
        <f>N16/1000/60</f>
        <v>0</v>
      </c>
      <c r="O17" s="35">
        <f>O16/1000/60</f>
        <v>0</v>
      </c>
      <c r="P17" s="35">
        <f>P16/1000/60</f>
        <v>0</v>
      </c>
      <c r="Q17" s="35">
        <f>Q16/1000/60</f>
        <v>0</v>
      </c>
      <c r="R17" s="35">
        <f>R16/1000/60</f>
        <v>0</v>
      </c>
      <c r="S17" s="35">
        <f>S16/1000/60</f>
        <v>0</v>
      </c>
      <c r="T17" s="35">
        <f>T16/1000/60</f>
        <v>0</v>
      </c>
    </row>
    <row r="18" spans="2:20" x14ac:dyDescent="0.2">
      <c r="E18">
        <f>E17/D17</f>
        <v>1.8662068965517242</v>
      </c>
      <c r="F18">
        <f>F17/E17</f>
        <v>2.2594235033259422</v>
      </c>
      <c r="G18">
        <f>G17/F17</f>
        <v>2.1694471704285245</v>
      </c>
      <c r="H18">
        <f>H17/G17</f>
        <v>2.1069059107358266</v>
      </c>
      <c r="I18">
        <f>I17/H17</f>
        <v>2.2438273813783725</v>
      </c>
      <c r="J18">
        <f>J17/I17</f>
        <v>2.0817146684527796</v>
      </c>
      <c r="K18">
        <f>K17/J17</f>
        <v>0</v>
      </c>
      <c r="L18" t="e">
        <f>L17/K17</f>
        <v>#DIV/0!</v>
      </c>
      <c r="M18" t="e">
        <f>M17/L17</f>
        <v>#DIV/0!</v>
      </c>
      <c r="N18" t="e">
        <f>N17/M17</f>
        <v>#DIV/0!</v>
      </c>
      <c r="O18" t="e">
        <f>O17/N17</f>
        <v>#DIV/0!</v>
      </c>
      <c r="P18" t="e">
        <f>P17/O17</f>
        <v>#DIV/0!</v>
      </c>
      <c r="Q18" t="e">
        <f>Q17/P17</f>
        <v>#DIV/0!</v>
      </c>
      <c r="R18" t="e">
        <f>R17/Q17</f>
        <v>#DIV/0!</v>
      </c>
      <c r="S18" t="e">
        <f>S17/R17</f>
        <v>#DIV/0!</v>
      </c>
      <c r="T18" t="e">
        <f>T17/S17</f>
        <v>#DIV/0!</v>
      </c>
    </row>
    <row r="19" spans="2:20" x14ac:dyDescent="0.2">
      <c r="K19">
        <f>J17*$J$18</f>
        <v>2.264489216342934</v>
      </c>
      <c r="L19">
        <f>K19*$J$18</f>
        <v>4.7140204182142256</v>
      </c>
      <c r="M19">
        <f>L19*$J$18</f>
        <v>9.8132454519824606</v>
      </c>
      <c r="N19">
        <f>M19*$J$18</f>
        <v>20.428377002519415</v>
      </c>
      <c r="O19">
        <f>N19*$J$18</f>
        <v>42.526052058828093</v>
      </c>
      <c r="P19">
        <f>O19*$J$18</f>
        <v>88.527106362248972</v>
      </c>
      <c r="Q19">
        <f>P19*$J$18</f>
        <v>184.28817586997309</v>
      </c>
      <c r="R19">
        <f>Q19*$J$18</f>
        <v>383.63539893092855</v>
      </c>
    </row>
    <row r="24" spans="2:20" x14ac:dyDescent="0.2">
      <c r="C24" t="s">
        <v>42</v>
      </c>
      <c r="D24">
        <v>1000</v>
      </c>
      <c r="E24">
        <v>2000</v>
      </c>
      <c r="F24">
        <f>E24+$D$24</f>
        <v>3000</v>
      </c>
      <c r="G24">
        <f>F24+$D$24</f>
        <v>4000</v>
      </c>
      <c r="H24">
        <f>G24+$D$24</f>
        <v>5000</v>
      </c>
      <c r="I24">
        <f>H24+$D$24</f>
        <v>6000</v>
      </c>
      <c r="J24">
        <f>I24+$D$24</f>
        <v>7000</v>
      </c>
      <c r="K24">
        <f>J24+$D$24</f>
        <v>8000</v>
      </c>
      <c r="L24">
        <f>K24+$D$24</f>
        <v>9000</v>
      </c>
      <c r="M24">
        <f>L24+$D$24</f>
        <v>10000</v>
      </c>
    </row>
    <row r="25" spans="2:20" x14ac:dyDescent="0.2">
      <c r="C25" t="s">
        <v>40</v>
      </c>
    </row>
    <row r="26" spans="2:20" x14ac:dyDescent="0.2">
      <c r="C26" t="s">
        <v>41</v>
      </c>
    </row>
    <row r="27" spans="2:20" x14ac:dyDescent="0.2">
      <c r="G27" s="40" t="s">
        <v>61</v>
      </c>
      <c r="H27" s="40"/>
    </row>
    <row r="28" spans="2:20" x14ac:dyDescent="0.2">
      <c r="B28" t="s">
        <v>30</v>
      </c>
      <c r="C28" t="s">
        <v>31</v>
      </c>
      <c r="D28" t="s">
        <v>42</v>
      </c>
      <c r="E28" t="s">
        <v>30</v>
      </c>
      <c r="F28" t="s">
        <v>31</v>
      </c>
      <c r="G28" t="s">
        <v>30</v>
      </c>
      <c r="H28" t="s">
        <v>31</v>
      </c>
      <c r="J28" t="s">
        <v>30</v>
      </c>
      <c r="K28" t="s">
        <v>31</v>
      </c>
      <c r="L28" t="s">
        <v>42</v>
      </c>
      <c r="M28" t="s">
        <v>31</v>
      </c>
      <c r="O28" t="s">
        <v>30</v>
      </c>
    </row>
    <row r="29" spans="2:20" x14ac:dyDescent="0.2">
      <c r="B29" t="s">
        <v>93</v>
      </c>
      <c r="C29" t="s">
        <v>43</v>
      </c>
      <c r="D29">
        <f>VALUE(MID(C29,18,FIND(" nodes",C29)-18))</f>
        <v>1000</v>
      </c>
      <c r="E29" s="36">
        <f>VALUE(MID(B29,FIND(":",B29)+2,FIND("ms",B29)-FIND(":",B29)-2))</f>
        <v>2.5999999999999999E-2</v>
      </c>
      <c r="F29" s="36">
        <f>VALUE(MID(C29,FIND(":",C29)+2,FIND("ms",C29)-FIND(":",C29)-2))</f>
        <v>2.4E-2</v>
      </c>
      <c r="J29" t="s">
        <v>93</v>
      </c>
      <c r="K29" t="s">
        <v>147</v>
      </c>
      <c r="L29">
        <f>VALUE(MID(K29,18,FIND(" nodes",K29)-18))</f>
        <v>625</v>
      </c>
      <c r="M29" s="36">
        <f>VALUE(MID(K29,FIND(":",K29)+2,FIND("ms",K29)-FIND(":",K29)-2))</f>
        <v>1.9E-2</v>
      </c>
      <c r="O29" s="36">
        <f>VALUE(MID(J29,FIND(":",J29)+2,FIND("ms",J29)-FIND(":",J29)-2))</f>
        <v>2.5999999999999999E-2</v>
      </c>
    </row>
    <row r="30" spans="2:20" x14ac:dyDescent="0.2">
      <c r="B30" t="s">
        <v>94</v>
      </c>
      <c r="C30" t="s">
        <v>44</v>
      </c>
      <c r="D30">
        <f>VALUE(MID(C30,18,FIND(" nodes",C30)-18))</f>
        <v>2000</v>
      </c>
      <c r="E30" s="36">
        <f>VALUE(MID(B30,FIND(":",B30)+2,FIND("ms",B30)-FIND(":",B30)-2))</f>
        <v>5.8999999999999997E-2</v>
      </c>
      <c r="F30" s="36">
        <f>VALUE(MID(C30,FIND(":",C30)+2,FIND("ms",C30)-FIND(":",C30)-2))</f>
        <v>4.4999999999999998E-2</v>
      </c>
      <c r="G30">
        <f>E30/E29</f>
        <v>2.2692307692307692</v>
      </c>
      <c r="H30">
        <f>F30/F29</f>
        <v>1.875</v>
      </c>
      <c r="K30" t="s">
        <v>148</v>
      </c>
      <c r="L30">
        <f>VALUE(MID(K30,18,FIND(" nodes",K30)-18))</f>
        <v>1250</v>
      </c>
      <c r="M30" s="36">
        <f>VALUE(MID(K30,FIND(":",K30)+2,FIND("ms",K30)-FIND(":",K30)-2))</f>
        <v>3.6999999999999998E-2</v>
      </c>
    </row>
    <row r="31" spans="2:20" x14ac:dyDescent="0.2">
      <c r="B31" t="s">
        <v>95</v>
      </c>
      <c r="C31" t="s">
        <v>45</v>
      </c>
      <c r="D31">
        <f>VALUE(MID(C31,18,FIND(" nodes",C31)-18))</f>
        <v>3000</v>
      </c>
      <c r="E31" s="36">
        <f>VALUE(MID(B31,FIND(":",B31)+2,FIND("ms",B31)-FIND(":",B31)-2))</f>
        <v>0.09</v>
      </c>
      <c r="F31" s="36">
        <f>VALUE(MID(C31,FIND(":",C31)+2,FIND("ms",C31)-FIND(":",C31)-2))</f>
        <v>7.3999999999999996E-2</v>
      </c>
      <c r="K31" t="s">
        <v>149</v>
      </c>
      <c r="L31">
        <f>VALUE(MID(K31,18,FIND(" nodes",K31)-18))</f>
        <v>2500</v>
      </c>
      <c r="M31" s="36">
        <f>VALUE(MID(K31,FIND(":",K31)+2,FIND("ms",K31)-FIND(":",K31)-2))</f>
        <v>7.9000000000000001E-2</v>
      </c>
    </row>
    <row r="32" spans="2:20" x14ac:dyDescent="0.2">
      <c r="B32" t="s">
        <v>96</v>
      </c>
      <c r="C32" t="s">
        <v>46</v>
      </c>
      <c r="D32">
        <f>VALUE(MID(C32,18,FIND(" nodes",C32)-18))</f>
        <v>4000</v>
      </c>
      <c r="E32" s="36">
        <f>VALUE(MID(B32,FIND(":",B32)+2,FIND("ms",B32)-FIND(":",B32)-2))</f>
        <v>0.11700000000000001</v>
      </c>
      <c r="F32" s="36">
        <f>VALUE(MID(C32,FIND(":",C32)+2,FIND("ms",C32)-FIND(":",C32)-2))</f>
        <v>0.1</v>
      </c>
      <c r="G32">
        <f>E32/E30</f>
        <v>1.9830508474576274</v>
      </c>
      <c r="H32">
        <f>F32/F30</f>
        <v>2.2222222222222223</v>
      </c>
      <c r="K32" t="s">
        <v>150</v>
      </c>
      <c r="L32">
        <f>VALUE(MID(K32,18,FIND(" nodes",K32)-18))</f>
        <v>5000</v>
      </c>
      <c r="M32" s="36">
        <f>VALUE(MID(K32,FIND(":",K32)+2,FIND("ms",K32)-FIND(":",K32)-2))</f>
        <v>0.17299999999999999</v>
      </c>
    </row>
    <row r="33" spans="2:13" x14ac:dyDescent="0.2">
      <c r="B33" t="s">
        <v>97</v>
      </c>
      <c r="C33" t="s">
        <v>47</v>
      </c>
      <c r="D33">
        <f>VALUE(MID(C33,18,FIND(" nodes",C33)-18))</f>
        <v>5000</v>
      </c>
      <c r="E33" s="36">
        <f>VALUE(MID(B33,FIND(":",B33)+2,FIND("ms",B33)-FIND(":",B33)-2))</f>
        <v>0.13200000000000001</v>
      </c>
      <c r="F33" s="36">
        <f>VALUE(MID(C33,FIND(":",C33)+2,FIND("ms",C33)-FIND(":",C33)-2))</f>
        <v>0.124</v>
      </c>
      <c r="K33" t="s">
        <v>151</v>
      </c>
      <c r="L33">
        <f>VALUE(MID(K33,18,FIND(" nodes",K33)-18))</f>
        <v>10000</v>
      </c>
      <c r="M33" s="36">
        <f>VALUE(MID(K33,FIND(":",K33)+2,FIND("ms",K33)-FIND(":",K33)-2))</f>
        <v>0.318</v>
      </c>
    </row>
    <row r="34" spans="2:13" x14ac:dyDescent="0.2">
      <c r="B34" t="s">
        <v>98</v>
      </c>
      <c r="C34" t="s">
        <v>48</v>
      </c>
      <c r="D34">
        <f>VALUE(MID(C34,18,FIND(" nodes",C34)-18))</f>
        <v>6000</v>
      </c>
      <c r="E34" s="36">
        <f>VALUE(MID(B34,FIND(":",B34)+2,FIND("ms",B34)-FIND(":",B34)-2))</f>
        <v>0.183</v>
      </c>
      <c r="F34" s="36">
        <f>VALUE(MID(C34,FIND(":",C34)+2,FIND("ms",C34)-FIND(":",C34)-2))</f>
        <v>0.151</v>
      </c>
      <c r="G34">
        <f>E34/E31</f>
        <v>2.0333333333333332</v>
      </c>
      <c r="H34">
        <f>F34/F31</f>
        <v>2.0405405405405408</v>
      </c>
      <c r="K34" t="s">
        <v>152</v>
      </c>
      <c r="L34">
        <f>VALUE(MID(K34,18,FIND(" nodes",K34)-18))</f>
        <v>20000</v>
      </c>
      <c r="M34" s="36">
        <f>VALUE(MID(K34,FIND(":",K34)+2,FIND("ms",K34)-FIND(":",K34)-2))</f>
        <v>0.61</v>
      </c>
    </row>
    <row r="35" spans="2:13" x14ac:dyDescent="0.2">
      <c r="B35" t="s">
        <v>99</v>
      </c>
      <c r="C35" t="s">
        <v>49</v>
      </c>
      <c r="D35">
        <f>VALUE(MID(C35,18,FIND(" nodes",C35)-18))</f>
        <v>7000</v>
      </c>
      <c r="E35" s="36">
        <f>VALUE(MID(B35,FIND(":",B35)+2,FIND("ms",B35)-FIND(":",B35)-2))</f>
        <v>0.16700000000000001</v>
      </c>
      <c r="F35" s="36">
        <f>VALUE(MID(C35,FIND(":",C35)+2,FIND("ms",C35)-FIND(":",C35)-2))</f>
        <v>0.20200000000000001</v>
      </c>
      <c r="K35" t="s">
        <v>153</v>
      </c>
      <c r="L35">
        <f>VALUE(MID(K35,18,FIND(" nodes",K35)-18))</f>
        <v>40000</v>
      </c>
      <c r="M35" s="36">
        <f>VALUE(MID(K35,FIND(":",K35)+2,FIND("ms",K35)-FIND(":",K35)-2))</f>
        <v>1.208</v>
      </c>
    </row>
    <row r="36" spans="2:13" x14ac:dyDescent="0.2">
      <c r="B36" t="s">
        <v>100</v>
      </c>
      <c r="C36" t="s">
        <v>50</v>
      </c>
      <c r="D36">
        <f>VALUE(MID(C36,18,FIND(" nodes",C36)-18))</f>
        <v>8000</v>
      </c>
      <c r="E36" s="36">
        <f>VALUE(MID(B36,FIND(":",B36)+2,FIND("ms",B36)-FIND(":",B36)-2))</f>
        <v>0.20200000000000001</v>
      </c>
      <c r="F36" s="36">
        <f>VALUE(MID(C36,FIND(":",C36)+2,FIND("ms",C36)-FIND(":",C36)-2))</f>
        <v>0.20300000000000001</v>
      </c>
      <c r="G36">
        <f>E36/E32</f>
        <v>1.7264957264957266</v>
      </c>
      <c r="H36">
        <f>F36/F32</f>
        <v>2.0299999999999998</v>
      </c>
      <c r="K36" t="s">
        <v>154</v>
      </c>
      <c r="L36">
        <f>VALUE(MID(K36,18,FIND(" nodes",K36)-18))</f>
        <v>80000</v>
      </c>
      <c r="M36" s="36">
        <f>VALUE(MID(K36,FIND(":",K36)+2,FIND("ms",K36)-FIND(":",K36)-2))</f>
        <v>3.052</v>
      </c>
    </row>
    <row r="37" spans="2:13" x14ac:dyDescent="0.2">
      <c r="B37" t="s">
        <v>101</v>
      </c>
      <c r="C37" t="s">
        <v>51</v>
      </c>
      <c r="D37">
        <f>VALUE(MID(C37,18,FIND(" nodes",C37)-18))</f>
        <v>9000</v>
      </c>
      <c r="E37" s="36">
        <f>VALUE(MID(B37,FIND(":",B37)+2,FIND("ms",B37)-FIND(":",B37)-2))</f>
        <v>0.216</v>
      </c>
      <c r="F37" s="36">
        <f>VALUE(MID(C37,FIND(":",C37)+2,FIND("ms",C37)-FIND(":",C37)-2))</f>
        <v>0.22700000000000001</v>
      </c>
      <c r="K37" t="s">
        <v>155</v>
      </c>
      <c r="L37">
        <f>VALUE(MID(K37,18,FIND(" nodes",K37)-18))</f>
        <v>160000</v>
      </c>
      <c r="M37" s="36">
        <f>VALUE(MID(K37,FIND(":",K37)+2,FIND("ms",K37)-FIND(":",K37)-2))</f>
        <v>11.234999999999999</v>
      </c>
    </row>
    <row r="38" spans="2:13" x14ac:dyDescent="0.2">
      <c r="B38" t="s">
        <v>102</v>
      </c>
      <c r="C38" t="s">
        <v>52</v>
      </c>
      <c r="D38">
        <f>VALUE(MID(C38,18,FIND(" nodes",C38)-18))</f>
        <v>10000</v>
      </c>
      <c r="E38" s="36">
        <f>VALUE(MID(B38,FIND(":",B38)+2,FIND("ms",B38)-FIND(":",B38)-2))</f>
        <v>0.24199999999999999</v>
      </c>
      <c r="F38" s="36">
        <f>VALUE(MID(C38,FIND(":",C38)+2,FIND("ms",C38)-FIND(":",C38)-2))</f>
        <v>0.25700000000000001</v>
      </c>
      <c r="G38">
        <f>E38/E33</f>
        <v>1.8333333333333333</v>
      </c>
      <c r="H38">
        <f>F38/F33</f>
        <v>2.0725806451612905</v>
      </c>
    </row>
    <row r="39" spans="2:13" x14ac:dyDescent="0.2">
      <c r="B39" t="s">
        <v>103</v>
      </c>
      <c r="C39" t="s">
        <v>53</v>
      </c>
      <c r="D39">
        <f>VALUE(MID(C39,18,FIND(" nodes",C39)-18))</f>
        <v>11000</v>
      </c>
      <c r="E39" s="36">
        <f>VALUE(MID(B39,FIND(":",B39)+2,FIND("ms",B39)-FIND(":",B39)-2))</f>
        <v>0.30099999999999999</v>
      </c>
      <c r="F39" s="36">
        <f>VALUE(MID(C39,FIND(":",C39)+2,FIND("ms",C39)-FIND(":",C39)-2))</f>
        <v>0.29299999999999998</v>
      </c>
    </row>
    <row r="40" spans="2:13" x14ac:dyDescent="0.2">
      <c r="B40" t="s">
        <v>104</v>
      </c>
      <c r="C40" t="s">
        <v>54</v>
      </c>
      <c r="D40">
        <f>VALUE(MID(C40,18,FIND(" nodes",C40)-18))</f>
        <v>12000</v>
      </c>
      <c r="E40" s="36">
        <f>VALUE(MID(B40,FIND(":",B40)+2,FIND("ms",B40)-FIND(":",B40)-2))</f>
        <v>0.29099999999999998</v>
      </c>
      <c r="F40" s="36">
        <f>VALUE(MID(C40,FIND(":",C40)+2,FIND("ms",C40)-FIND(":",C40)-2))</f>
        <v>0.28999999999999998</v>
      </c>
      <c r="G40">
        <f>E40/E34</f>
        <v>1.5901639344262295</v>
      </c>
      <c r="H40">
        <f>F40/F34</f>
        <v>1.9205298013245031</v>
      </c>
    </row>
    <row r="41" spans="2:13" x14ac:dyDescent="0.2">
      <c r="B41" t="s">
        <v>105</v>
      </c>
      <c r="C41" t="s">
        <v>55</v>
      </c>
      <c r="D41">
        <f>VALUE(MID(C41,18,FIND(" nodes",C41)-18))</f>
        <v>13000</v>
      </c>
      <c r="E41" s="36">
        <f>VALUE(MID(B41,FIND(":",B41)+2,FIND("ms",B41)-FIND(":",B41)-2))</f>
        <v>0.35199999999999998</v>
      </c>
      <c r="F41" s="36">
        <f>VALUE(MID(C41,FIND(":",C41)+2,FIND("ms",C41)-FIND(":",C41)-2))</f>
        <v>0.36599999999999999</v>
      </c>
    </row>
    <row r="42" spans="2:13" x14ac:dyDescent="0.2">
      <c r="B42" t="s">
        <v>106</v>
      </c>
      <c r="C42" t="s">
        <v>56</v>
      </c>
      <c r="D42">
        <f>VALUE(MID(C42,18,FIND(" nodes",C42)-18))</f>
        <v>14000</v>
      </c>
      <c r="E42" s="36">
        <f>VALUE(MID(B42,FIND(":",B42)+2,FIND("ms",B42)-FIND(":",B42)-2))</f>
        <v>0.35599999999999998</v>
      </c>
      <c r="F42" s="36">
        <f>VALUE(MID(C42,FIND(":",C42)+2,FIND("ms",C42)-FIND(":",C42)-2))</f>
        <v>0.34699999999999998</v>
      </c>
      <c r="G42">
        <f>E42/E35</f>
        <v>2.1317365269461077</v>
      </c>
      <c r="H42">
        <f>F42/F35</f>
        <v>1.7178217821782176</v>
      </c>
    </row>
    <row r="43" spans="2:13" x14ac:dyDescent="0.2">
      <c r="B43" t="s">
        <v>107</v>
      </c>
      <c r="C43" t="s">
        <v>57</v>
      </c>
      <c r="D43">
        <f>VALUE(MID(C43,18,FIND(" nodes",C43)-18))</f>
        <v>15000</v>
      </c>
      <c r="E43" s="36">
        <f>VALUE(MID(B43,FIND(":",B43)+2,FIND("ms",B43)-FIND(":",B43)-2))</f>
        <v>0.34799999999999998</v>
      </c>
      <c r="F43" s="36">
        <f>VALUE(MID(C43,FIND(":",C43)+2,FIND("ms",C43)-FIND(":",C43)-2))</f>
        <v>0.373</v>
      </c>
    </row>
    <row r="44" spans="2:13" x14ac:dyDescent="0.2">
      <c r="B44" t="s">
        <v>108</v>
      </c>
      <c r="C44" t="s">
        <v>58</v>
      </c>
      <c r="D44">
        <f>VALUE(MID(C44,18,FIND(" nodes",C44)-18))</f>
        <v>16000</v>
      </c>
      <c r="E44" s="36">
        <f>VALUE(MID(B44,FIND(":",B44)+2,FIND("ms",B44)-FIND(":",B44)-2))</f>
        <v>0.377</v>
      </c>
      <c r="F44" s="36">
        <f>VALUE(MID(C44,FIND(":",C44)+2,FIND("ms",C44)-FIND(":",C44)-2))</f>
        <v>0.39300000000000002</v>
      </c>
      <c r="G44">
        <f>E44/E36</f>
        <v>1.8663366336633662</v>
      </c>
      <c r="H44">
        <f>F44/F36</f>
        <v>1.9359605911330049</v>
      </c>
    </row>
    <row r="45" spans="2:13" x14ac:dyDescent="0.2">
      <c r="B45" t="s">
        <v>109</v>
      </c>
      <c r="C45" t="s">
        <v>59</v>
      </c>
      <c r="D45">
        <f>VALUE(MID(C45,18,FIND(" nodes",C45)-18))</f>
        <v>17000</v>
      </c>
      <c r="E45" s="36">
        <f>VALUE(MID(B45,FIND(":",B45)+2,FIND("ms",B45)-FIND(":",B45)-2))</f>
        <v>0.42199999999999999</v>
      </c>
      <c r="F45" s="36">
        <f>VALUE(MID(C45,FIND(":",C45)+2,FIND("ms",C45)-FIND(":",C45)-2))</f>
        <v>0.48699999999999999</v>
      </c>
    </row>
    <row r="46" spans="2:13" x14ac:dyDescent="0.2">
      <c r="B46" t="s">
        <v>110</v>
      </c>
      <c r="C46" t="s">
        <v>60</v>
      </c>
      <c r="D46">
        <f>VALUE(MID(C46,18,FIND(" nodes",C46)-18))</f>
        <v>18000</v>
      </c>
      <c r="E46" s="36">
        <f>VALUE(MID(B46,FIND(":",B46)+2,FIND("ms",B46)-FIND(":",B46)-2))</f>
        <v>0.439</v>
      </c>
      <c r="F46" s="36">
        <f>VALUE(MID(C46,FIND(":",C46)+2,FIND("ms",C46)-FIND(":",C46)-2))</f>
        <v>0.45700000000000002</v>
      </c>
      <c r="G46">
        <f>E46/E37</f>
        <v>2.0324074074074074</v>
      </c>
      <c r="H46">
        <f>F46/F37</f>
        <v>2.0132158590308369</v>
      </c>
    </row>
    <row r="47" spans="2:13" x14ac:dyDescent="0.2">
      <c r="B47" t="s">
        <v>111</v>
      </c>
      <c r="C47" t="s">
        <v>62</v>
      </c>
      <c r="D47">
        <f>VALUE(MID(C47,18,FIND(" nodes",C47)-18))</f>
        <v>19000</v>
      </c>
      <c r="E47" s="36">
        <f>VALUE(MID(B47,FIND(":",B47)+2,FIND("ms",B47)-FIND(":",B47)-2))</f>
        <v>0.61199999999999999</v>
      </c>
      <c r="F47" s="36">
        <f>VALUE(MID(C47,FIND(":",C47)+2,FIND("ms",C47)-FIND(":",C47)-2))</f>
        <v>0.53600000000000003</v>
      </c>
    </row>
    <row r="48" spans="2:13" x14ac:dyDescent="0.2">
      <c r="B48" t="s">
        <v>112</v>
      </c>
      <c r="C48" t="s">
        <v>63</v>
      </c>
      <c r="D48">
        <f>VALUE(MID(C48,18,FIND(" nodes",C48)-18))</f>
        <v>20000</v>
      </c>
      <c r="E48" s="36">
        <f>VALUE(MID(B48,FIND(":",B48)+2,FIND("ms",B48)-FIND(":",B48)-2))</f>
        <v>0.48399999999999999</v>
      </c>
      <c r="F48" s="36">
        <f>VALUE(MID(C48,FIND(":",C48)+2,FIND("ms",C48)-FIND(":",C48)-2))</f>
        <v>0.51100000000000001</v>
      </c>
      <c r="G48">
        <f t="shared" ref="G48:H48" si="0">E48/E39</f>
        <v>1.6079734219269104</v>
      </c>
      <c r="H48">
        <f t="shared" si="0"/>
        <v>1.7440273037542664</v>
      </c>
    </row>
    <row r="49" spans="2:8" x14ac:dyDescent="0.2">
      <c r="B49" t="s">
        <v>113</v>
      </c>
      <c r="C49" t="s">
        <v>64</v>
      </c>
      <c r="D49">
        <f>VALUE(MID(C49,18,FIND(" nodes",C49)-18))</f>
        <v>21000</v>
      </c>
      <c r="E49" s="36">
        <f>VALUE(MID(B49,FIND(":",B49)+2,FIND("ms",B49)-FIND(":",B49)-2))</f>
        <v>0.498</v>
      </c>
      <c r="F49" s="36">
        <f>VALUE(MID(C49,FIND(":",C49)+2,FIND("ms",C49)-FIND(":",C49)-2))</f>
        <v>0.54500000000000004</v>
      </c>
    </row>
    <row r="50" spans="2:8" x14ac:dyDescent="0.2">
      <c r="B50" t="s">
        <v>114</v>
      </c>
      <c r="C50" t="s">
        <v>65</v>
      </c>
      <c r="D50">
        <f>VALUE(MID(C50,18,FIND(" nodes",C50)-18))</f>
        <v>22000</v>
      </c>
      <c r="E50" s="36">
        <f>VALUE(MID(B50,FIND(":",B50)+2,FIND("ms",B50)-FIND(":",B50)-2))</f>
        <v>0.53400000000000003</v>
      </c>
      <c r="F50" s="36">
        <f>VALUE(MID(C50,FIND(":",C50)+2,FIND("ms",C50)-FIND(":",C50)-2))</f>
        <v>0.59499999999999997</v>
      </c>
      <c r="G50">
        <f t="shared" ref="G50:H50" si="1">E50/E41</f>
        <v>1.5170454545454548</v>
      </c>
      <c r="H50">
        <f t="shared" si="1"/>
        <v>1.6256830601092895</v>
      </c>
    </row>
    <row r="51" spans="2:8" x14ac:dyDescent="0.2">
      <c r="B51" t="s">
        <v>115</v>
      </c>
      <c r="C51" t="s">
        <v>66</v>
      </c>
      <c r="D51">
        <f>VALUE(MID(C51,18,FIND(" nodes",C51)-18))</f>
        <v>23000</v>
      </c>
      <c r="E51" s="36">
        <f>VALUE(MID(B51,FIND(":",B51)+2,FIND("ms",B51)-FIND(":",B51)-2))</f>
        <v>0.58699999999999997</v>
      </c>
      <c r="F51" s="36">
        <f>VALUE(MID(C51,FIND(":",C51)+2,FIND("ms",C51)-FIND(":",C51)-2))</f>
        <v>0.59899999999999998</v>
      </c>
    </row>
    <row r="52" spans="2:8" x14ac:dyDescent="0.2">
      <c r="B52" t="s">
        <v>116</v>
      </c>
      <c r="C52" t="s">
        <v>67</v>
      </c>
      <c r="D52">
        <f>VALUE(MID(C52,18,FIND(" nodes",C52)-18))</f>
        <v>24000</v>
      </c>
      <c r="E52" s="36">
        <f>VALUE(MID(B52,FIND(":",B52)+2,FIND("ms",B52)-FIND(":",B52)-2))</f>
        <v>0.59799999999999998</v>
      </c>
      <c r="F52" s="36">
        <f>VALUE(MID(C52,FIND(":",C52)+2,FIND("ms",C52)-FIND(":",C52)-2))</f>
        <v>0.66</v>
      </c>
      <c r="G52">
        <f t="shared" ref="G52:H52" si="2">E52/E43</f>
        <v>1.7183908045977012</v>
      </c>
      <c r="H52">
        <f t="shared" si="2"/>
        <v>1.7694369973190349</v>
      </c>
    </row>
    <row r="53" spans="2:8" x14ac:dyDescent="0.2">
      <c r="B53" t="s">
        <v>117</v>
      </c>
      <c r="C53" t="s">
        <v>68</v>
      </c>
      <c r="D53">
        <f>VALUE(MID(C53,18,FIND(" nodes",C53)-18))</f>
        <v>25000</v>
      </c>
      <c r="E53" s="36">
        <f>VALUE(MID(B53,FIND(":",B53)+2,FIND("ms",B53)-FIND(":",B53)-2))</f>
        <v>0.63500000000000001</v>
      </c>
      <c r="F53" s="36">
        <f>VALUE(MID(C53,FIND(":",C53)+2,FIND("ms",C53)-FIND(":",C53)-2))</f>
        <v>0.63700000000000001</v>
      </c>
    </row>
    <row r="54" spans="2:8" x14ac:dyDescent="0.2">
      <c r="B54" t="s">
        <v>118</v>
      </c>
      <c r="C54" t="s">
        <v>69</v>
      </c>
      <c r="D54">
        <f>VALUE(MID(C54,18,FIND(" nodes",C54)-18))</f>
        <v>26000</v>
      </c>
      <c r="E54" s="36">
        <f>VALUE(MID(B54,FIND(":",B54)+2,FIND("ms",B54)-FIND(":",B54)-2))</f>
        <v>0.65600000000000003</v>
      </c>
      <c r="F54" s="36">
        <f>VALUE(MID(C54,FIND(":",C54)+2,FIND("ms",C54)-FIND(":",C54)-2))</f>
        <v>0.752</v>
      </c>
      <c r="G54">
        <f t="shared" ref="G54:H54" si="3">E54/E45</f>
        <v>1.5545023696682465</v>
      </c>
      <c r="H54">
        <f t="shared" si="3"/>
        <v>1.5441478439425051</v>
      </c>
    </row>
    <row r="55" spans="2:8" x14ac:dyDescent="0.2">
      <c r="B55" t="s">
        <v>119</v>
      </c>
      <c r="C55" t="s">
        <v>70</v>
      </c>
      <c r="D55">
        <f>VALUE(MID(C55,18,FIND(" nodes",C55)-18))</f>
        <v>27000</v>
      </c>
      <c r="E55" s="36">
        <f>VALUE(MID(B55,FIND(":",B55)+2,FIND("ms",B55)-FIND(":",B55)-2))</f>
        <v>0.61799999999999999</v>
      </c>
      <c r="F55" s="36">
        <f>VALUE(MID(C55,FIND(":",C55)+2,FIND("ms",C55)-FIND(":",C55)-2))</f>
        <v>0.70199999999999996</v>
      </c>
    </row>
    <row r="56" spans="2:8" x14ac:dyDescent="0.2">
      <c r="B56" t="s">
        <v>120</v>
      </c>
      <c r="C56" t="s">
        <v>71</v>
      </c>
      <c r="D56">
        <f>VALUE(MID(C56,18,FIND(" nodes",C56)-18))</f>
        <v>28000</v>
      </c>
      <c r="E56" s="36">
        <f>VALUE(MID(B56,FIND(":",B56)+2,FIND("ms",B56)-FIND(":",B56)-2))</f>
        <v>1.046</v>
      </c>
      <c r="F56" s="36">
        <f>VALUE(MID(C56,FIND(":",C56)+2,FIND("ms",C56)-FIND(":",C56)-2))</f>
        <v>0.74399999999999999</v>
      </c>
      <c r="G56">
        <f t="shared" ref="G56:H56" si="4">E56/E47</f>
        <v>1.7091503267973858</v>
      </c>
      <c r="H56">
        <f t="shared" si="4"/>
        <v>1.3880597014925373</v>
      </c>
    </row>
    <row r="57" spans="2:8" x14ac:dyDescent="0.2">
      <c r="B57" t="s">
        <v>121</v>
      </c>
      <c r="C57" t="s">
        <v>72</v>
      </c>
      <c r="D57">
        <f>VALUE(MID(C57,18,FIND(" nodes",C57)-18))</f>
        <v>29000</v>
      </c>
      <c r="E57" s="36">
        <f>VALUE(MID(B57,FIND(":",B57)+2,FIND("ms",B57)-FIND(":",B57)-2))</f>
        <v>1.1870000000000001</v>
      </c>
      <c r="F57" s="36">
        <f>VALUE(MID(C57,FIND(":",C57)+2,FIND("ms",C57)-FIND(":",C57)-2))</f>
        <v>0.745</v>
      </c>
    </row>
    <row r="58" spans="2:8" x14ac:dyDescent="0.2">
      <c r="B58" t="s">
        <v>122</v>
      </c>
      <c r="C58" t="s">
        <v>73</v>
      </c>
      <c r="D58">
        <f>VALUE(MID(C58,18,FIND(" nodes",C58)-18))</f>
        <v>30000</v>
      </c>
      <c r="E58" s="36">
        <f>VALUE(MID(B58,FIND(":",B58)+2,FIND("ms",B58)-FIND(":",B58)-2))</f>
        <v>1.0629999999999999</v>
      </c>
      <c r="F58" s="36">
        <f>VALUE(MID(C58,FIND(":",C58)+2,FIND("ms",C58)-FIND(":",C58)-2))</f>
        <v>0.86499999999999999</v>
      </c>
      <c r="G58">
        <f t="shared" ref="G58:H58" si="5">E58/E49</f>
        <v>2.1345381526104417</v>
      </c>
      <c r="H58">
        <f t="shared" si="5"/>
        <v>1.5871559633027521</v>
      </c>
    </row>
    <row r="59" spans="2:8" x14ac:dyDescent="0.2">
      <c r="B59" t="s">
        <v>123</v>
      </c>
      <c r="C59" t="s">
        <v>74</v>
      </c>
      <c r="D59">
        <f>VALUE(MID(C59,18,FIND(" nodes",C59)-18))</f>
        <v>31000</v>
      </c>
      <c r="E59" s="36">
        <f>VALUE(MID(B59,FIND(":",B59)+2,FIND("ms",B59)-FIND(":",B59)-2))</f>
        <v>0.746</v>
      </c>
      <c r="F59" s="36">
        <f>VALUE(MID(C59,FIND(":",C59)+2,FIND("ms",C59)-FIND(":",C59)-2))</f>
        <v>1.0349999999999999</v>
      </c>
    </row>
    <row r="60" spans="2:8" x14ac:dyDescent="0.2">
      <c r="B60" t="s">
        <v>124</v>
      </c>
      <c r="C60" t="s">
        <v>75</v>
      </c>
      <c r="D60">
        <f>VALUE(MID(C60,18,FIND(" nodes",C60)-18))</f>
        <v>32000</v>
      </c>
      <c r="E60" s="36">
        <f>VALUE(MID(B60,FIND(":",B60)+2,FIND("ms",B60)-FIND(":",B60)-2))</f>
        <v>0.78</v>
      </c>
      <c r="F60" s="36">
        <f>VALUE(MID(C60,FIND(":",C60)+2,FIND("ms",C60)-FIND(":",C60)-2))</f>
        <v>1.0589999999999999</v>
      </c>
      <c r="G60">
        <f t="shared" ref="G60:H60" si="6">E60/E51</f>
        <v>1.3287904599659286</v>
      </c>
      <c r="H60">
        <f t="shared" si="6"/>
        <v>1.7679465776293823</v>
      </c>
    </row>
    <row r="61" spans="2:8" x14ac:dyDescent="0.2">
      <c r="B61" t="s">
        <v>125</v>
      </c>
      <c r="C61" t="s">
        <v>76</v>
      </c>
      <c r="D61">
        <f>VALUE(MID(C61,18,FIND(" nodes",C61)-18))</f>
        <v>33000</v>
      </c>
      <c r="E61" s="36">
        <f>VALUE(MID(B61,FIND(":",B61)+2,FIND("ms",B61)-FIND(":",B61)-2))</f>
        <v>0.76600000000000001</v>
      </c>
      <c r="F61" s="36">
        <f>VALUE(MID(C61,FIND(":",C61)+2,FIND("ms",C61)-FIND(":",C61)-2))</f>
        <v>1.18</v>
      </c>
    </row>
    <row r="62" spans="2:8" x14ac:dyDescent="0.2">
      <c r="B62" t="s">
        <v>126</v>
      </c>
      <c r="C62" t="s">
        <v>77</v>
      </c>
      <c r="D62">
        <f>VALUE(MID(C62,18,FIND(" nodes",C62)-18))</f>
        <v>34000</v>
      </c>
      <c r="E62" s="36">
        <f>VALUE(MID(B62,FIND(":",B62)+2,FIND("ms",B62)-FIND(":",B62)-2))</f>
        <v>0.84899999999999998</v>
      </c>
      <c r="F62" s="36">
        <f>VALUE(MID(C62,FIND(":",C62)+2,FIND("ms",C62)-FIND(":",C62)-2))</f>
        <v>1.139</v>
      </c>
      <c r="G62">
        <f t="shared" ref="G62:H62" si="7">E62/E53</f>
        <v>1.3370078740157481</v>
      </c>
      <c r="H62">
        <f t="shared" si="7"/>
        <v>1.7880690737833596</v>
      </c>
    </row>
    <row r="63" spans="2:8" x14ac:dyDescent="0.2">
      <c r="B63" t="s">
        <v>127</v>
      </c>
      <c r="C63" t="s">
        <v>78</v>
      </c>
      <c r="D63">
        <f>VALUE(MID(C63,18,FIND(" nodes",C63)-18))</f>
        <v>35000</v>
      </c>
      <c r="E63" s="36">
        <f>VALUE(MID(B63,FIND(":",B63)+2,FIND("ms",B63)-FIND(":",B63)-2))</f>
        <v>0.86799999999999999</v>
      </c>
      <c r="F63" s="36">
        <f>VALUE(MID(C63,FIND(":",C63)+2,FIND("ms",C63)-FIND(":",C63)-2))</f>
        <v>1.22</v>
      </c>
    </row>
    <row r="64" spans="2:8" x14ac:dyDescent="0.2">
      <c r="B64" t="s">
        <v>128</v>
      </c>
      <c r="C64" t="s">
        <v>79</v>
      </c>
      <c r="D64">
        <f>VALUE(MID(C64,18,FIND(" nodes",C64)-18))</f>
        <v>36000</v>
      </c>
      <c r="E64" s="36">
        <f>VALUE(MID(B64,FIND(":",B64)+2,FIND("ms",B64)-FIND(":",B64)-2))</f>
        <v>0.84199999999999997</v>
      </c>
      <c r="F64" s="36">
        <f>VALUE(MID(C64,FIND(":",C64)+2,FIND("ms",C64)-FIND(":",C64)-2))</f>
        <v>1.2569999999999999</v>
      </c>
      <c r="G64">
        <f t="shared" ref="G64:H64" si="8">E64/E55</f>
        <v>1.3624595469255663</v>
      </c>
      <c r="H64">
        <f t="shared" si="8"/>
        <v>1.7905982905982905</v>
      </c>
    </row>
    <row r="65" spans="2:8" x14ac:dyDescent="0.2">
      <c r="B65" t="s">
        <v>129</v>
      </c>
      <c r="C65" t="s">
        <v>80</v>
      </c>
      <c r="D65">
        <f>VALUE(MID(C65,18,FIND(" nodes",C65)-18))</f>
        <v>37000</v>
      </c>
      <c r="E65" s="36">
        <f>VALUE(MID(B65,FIND(":",B65)+2,FIND("ms",B65)-FIND(":",B65)-2))</f>
        <v>0.878</v>
      </c>
      <c r="F65" s="36">
        <f>VALUE(MID(C65,FIND(":",C65)+2,FIND("ms",C65)-FIND(":",C65)-2))</f>
        <v>1.2250000000000001</v>
      </c>
    </row>
    <row r="66" spans="2:8" x14ac:dyDescent="0.2">
      <c r="B66" t="s">
        <v>130</v>
      </c>
      <c r="C66" t="s">
        <v>81</v>
      </c>
      <c r="D66">
        <f>VALUE(MID(C66,18,FIND(" nodes",C66)-18))</f>
        <v>38000</v>
      </c>
      <c r="E66" s="36">
        <f>VALUE(MID(B66,FIND(":",B66)+2,FIND("ms",B66)-FIND(":",B66)-2))</f>
        <v>0.89600000000000002</v>
      </c>
      <c r="F66" s="36">
        <f>VALUE(MID(C66,FIND(":",C66)+2,FIND("ms",C66)-FIND(":",C66)-2))</f>
        <v>1.1619999999999999</v>
      </c>
      <c r="G66">
        <f t="shared" ref="G66:H66" si="9">E66/E57</f>
        <v>0.75484414490311713</v>
      </c>
      <c r="H66">
        <f t="shared" si="9"/>
        <v>1.559731543624161</v>
      </c>
    </row>
    <row r="67" spans="2:8" x14ac:dyDescent="0.2">
      <c r="B67" t="s">
        <v>131</v>
      </c>
      <c r="C67" t="s">
        <v>82</v>
      </c>
      <c r="D67">
        <f>VALUE(MID(C67,18,FIND(" nodes",C67)-18))</f>
        <v>39000</v>
      </c>
      <c r="E67" s="36">
        <f>VALUE(MID(B67,FIND(":",B67)+2,FIND("ms",B67)-FIND(":",B67)-2))</f>
        <v>0.89100000000000001</v>
      </c>
      <c r="F67" s="36">
        <f>VALUE(MID(C67,FIND(":",C67)+2,FIND("ms",C67)-FIND(":",C67)-2))</f>
        <v>1.3169999999999999</v>
      </c>
    </row>
    <row r="68" spans="2:8" x14ac:dyDescent="0.2">
      <c r="B68" t="s">
        <v>132</v>
      </c>
      <c r="C68" t="s">
        <v>83</v>
      </c>
      <c r="D68">
        <f>VALUE(MID(C68,18,FIND(" nodes",C68)-18))</f>
        <v>40000</v>
      </c>
      <c r="E68" s="36">
        <f>VALUE(MID(B68,FIND(":",B68)+2,FIND("ms",B68)-FIND(":",B68)-2))</f>
        <v>0.92</v>
      </c>
      <c r="F68" s="36">
        <f>VALUE(MID(C68,FIND(":",C68)+2,FIND("ms",C68)-FIND(":",C68)-2))</f>
        <v>1.3859999999999999</v>
      </c>
      <c r="G68">
        <f t="shared" ref="G68:H68" si="10">E68/E59</f>
        <v>1.2332439678284184</v>
      </c>
      <c r="H68">
        <f t="shared" si="10"/>
        <v>1.3391304347826087</v>
      </c>
    </row>
    <row r="69" spans="2:8" x14ac:dyDescent="0.2">
      <c r="B69" t="s">
        <v>133</v>
      </c>
      <c r="C69" t="s">
        <v>84</v>
      </c>
      <c r="D69">
        <f>VALUE(MID(C69,18,FIND(" nodes",C69)-18))</f>
        <v>41000</v>
      </c>
      <c r="E69" s="36">
        <f>VALUE(MID(B69,FIND(":",B69)+2,FIND("ms",B69)-FIND(":",B69)-2))</f>
        <v>0.93</v>
      </c>
      <c r="F69" s="36">
        <f>VALUE(MID(C69,FIND(":",C69)+2,FIND("ms",C69)-FIND(":",C69)-2))</f>
        <v>1.45</v>
      </c>
    </row>
    <row r="70" spans="2:8" x14ac:dyDescent="0.2">
      <c r="B70" t="s">
        <v>134</v>
      </c>
      <c r="C70" t="s">
        <v>85</v>
      </c>
      <c r="D70">
        <f>VALUE(MID(C70,18,FIND(" nodes",C70)-18))</f>
        <v>42000</v>
      </c>
      <c r="E70" s="36">
        <f>VALUE(MID(B70,FIND(":",B70)+2,FIND("ms",B70)-FIND(":",B70)-2))</f>
        <v>0.93200000000000005</v>
      </c>
      <c r="F70" s="36">
        <f>VALUE(MID(C70,FIND(":",C70)+2,FIND("ms",C70)-FIND(":",C70)-2))</f>
        <v>1.6140000000000001</v>
      </c>
      <c r="G70">
        <f t="shared" ref="G70:H70" si="11">E70/E61</f>
        <v>1.2167101827676241</v>
      </c>
      <c r="H70">
        <f t="shared" si="11"/>
        <v>1.3677966101694916</v>
      </c>
    </row>
    <row r="71" spans="2:8" x14ac:dyDescent="0.2">
      <c r="B71" t="s">
        <v>135</v>
      </c>
      <c r="C71" t="s">
        <v>86</v>
      </c>
      <c r="D71">
        <f>VALUE(MID(C71,18,FIND(" nodes",C71)-18))</f>
        <v>43000</v>
      </c>
      <c r="E71" s="36">
        <f>VALUE(MID(B71,FIND(":",B71)+2,FIND("ms",B71)-FIND(":",B71)-2))</f>
        <v>0.95299999999999996</v>
      </c>
      <c r="F71" s="36">
        <f>VALUE(MID(C71,FIND(":",C71)+2,FIND("ms",C71)-FIND(":",C71)-2))</f>
        <v>1.7589999999999999</v>
      </c>
    </row>
    <row r="72" spans="2:8" x14ac:dyDescent="0.2">
      <c r="B72" t="s">
        <v>136</v>
      </c>
      <c r="C72" t="s">
        <v>87</v>
      </c>
      <c r="D72">
        <f>VALUE(MID(C72,18,FIND(" nodes",C72)-18))</f>
        <v>44000</v>
      </c>
      <c r="E72" s="36">
        <f>VALUE(MID(B72,FIND(":",B72)+2,FIND("ms",B72)-FIND(":",B72)-2))</f>
        <v>0.97</v>
      </c>
      <c r="F72" s="36">
        <f>VALUE(MID(C72,FIND(":",C72)+2,FIND("ms",C72)-FIND(":",C72)-2))</f>
        <v>1.9570000000000001</v>
      </c>
      <c r="G72">
        <f t="shared" ref="G72:H72" si="12">E72/E63</f>
        <v>1.1175115207373272</v>
      </c>
      <c r="H72">
        <f t="shared" si="12"/>
        <v>1.6040983606557377</v>
      </c>
    </row>
    <row r="73" spans="2:8" x14ac:dyDescent="0.2">
      <c r="B73" t="s">
        <v>137</v>
      </c>
      <c r="C73" t="s">
        <v>88</v>
      </c>
      <c r="D73">
        <f>VALUE(MID(C73,18,FIND(" nodes",C73)-18))</f>
        <v>45000</v>
      </c>
      <c r="E73" s="36">
        <f>VALUE(MID(B73,FIND(":",B73)+2,FIND("ms",B73)-FIND(":",B73)-2))</f>
        <v>1.0629999999999999</v>
      </c>
      <c r="F73" s="36">
        <f>VALUE(MID(C73,FIND(":",C73)+2,FIND("ms",C73)-FIND(":",C73)-2))</f>
        <v>1.788</v>
      </c>
    </row>
    <row r="74" spans="2:8" x14ac:dyDescent="0.2">
      <c r="B74" t="s">
        <v>138</v>
      </c>
      <c r="C74" t="s">
        <v>92</v>
      </c>
      <c r="D74">
        <f>VALUE(MID(C74,18,FIND(" nodes",C74)-18))</f>
        <v>46000</v>
      </c>
      <c r="E74" s="36">
        <f>VALUE(MID(B74,FIND(":",B74)+2,FIND("ms",B74)-FIND(":",B74)-2))</f>
        <v>1.038</v>
      </c>
      <c r="F74" s="36">
        <f>VALUE(MID(C74,FIND(":",C74)+2,FIND("ms",C74)-FIND(":",C74)-2))</f>
        <v>1.3360000000000001</v>
      </c>
      <c r="G74">
        <f t="shared" ref="G74:H74" si="13">E74/E65</f>
        <v>1.1822323462414579</v>
      </c>
      <c r="H74">
        <f t="shared" si="13"/>
        <v>1.0906122448979592</v>
      </c>
    </row>
    <row r="75" spans="2:8" x14ac:dyDescent="0.2">
      <c r="B75" t="s">
        <v>139</v>
      </c>
      <c r="C75" t="s">
        <v>89</v>
      </c>
      <c r="D75">
        <f>VALUE(MID(C75,18,FIND(" nodes",C75)-18))</f>
        <v>47000</v>
      </c>
      <c r="E75" s="36">
        <f>VALUE(MID(B75,FIND(":",B75)+2,FIND("ms",B75)-FIND(":",B75)-2))</f>
        <v>1.038</v>
      </c>
      <c r="F75" s="36">
        <f>VALUE(MID(C75,FIND(":",C75)+2,FIND("ms",C75)-FIND(":",C75)-2))</f>
        <v>1.8</v>
      </c>
    </row>
    <row r="76" spans="2:8" x14ac:dyDescent="0.2">
      <c r="B76" t="s">
        <v>140</v>
      </c>
      <c r="C76" t="s">
        <v>90</v>
      </c>
      <c r="D76">
        <f>VALUE(MID(C76,18,FIND(" nodes",C76)-18))</f>
        <v>48000</v>
      </c>
      <c r="E76" s="36">
        <f>VALUE(MID(B76,FIND(":",B76)+2,FIND("ms",B76)-FIND(":",B76)-2))</f>
        <v>1.0549999999999999</v>
      </c>
      <c r="F76" s="36">
        <f>VALUE(MID(C76,FIND(":",C76)+2,FIND("ms",C76)-FIND(":",C76)-2))</f>
        <v>1.7849999999999999</v>
      </c>
      <c r="G76">
        <f t="shared" ref="G76:H76" si="14">E76/E67</f>
        <v>1.1840628507295172</v>
      </c>
      <c r="H76">
        <f t="shared" si="14"/>
        <v>1.3553530751708429</v>
      </c>
    </row>
    <row r="77" spans="2:8" x14ac:dyDescent="0.2">
      <c r="B77" t="s">
        <v>141</v>
      </c>
      <c r="C77" t="s">
        <v>91</v>
      </c>
      <c r="D77">
        <f>VALUE(MID(C77,18,FIND(" nodes",C77)-18))</f>
        <v>49000</v>
      </c>
      <c r="E77" s="36">
        <f>VALUE(MID(B77,FIND(":",B77)+2,FIND("ms",B77)-FIND(":",B77)-2))</f>
        <v>1.0649999999999999</v>
      </c>
      <c r="F77" s="36">
        <f>VALUE(MID(C77,FIND(":",C77)+2,FIND("ms",C77)-FIND(":",C77)-2))</f>
        <v>1.913</v>
      </c>
    </row>
    <row r="78" spans="2:8" x14ac:dyDescent="0.2">
      <c r="B78" t="s">
        <v>142</v>
      </c>
      <c r="C78" t="s">
        <v>143</v>
      </c>
      <c r="D78">
        <f>VALUE(MID(C78,18,FIND(" nodes",C78)-18))</f>
        <v>50000</v>
      </c>
      <c r="E78" s="36">
        <f>VALUE(MID(B78,FIND(":",B78)+2,FIND("ms",B78)-FIND(":",B78)-2))</f>
        <v>1.1140000000000001</v>
      </c>
      <c r="F78" s="36">
        <f>VALUE(MID(C78,FIND(":",C78)+2,FIND("ms",C78)-FIND(":",C78)-2))</f>
        <v>2.085</v>
      </c>
      <c r="G78">
        <f t="shared" ref="G78:H78" si="15">E78/E69</f>
        <v>1.1978494623655915</v>
      </c>
      <c r="H78">
        <f t="shared" si="15"/>
        <v>1.4379310344827587</v>
      </c>
    </row>
    <row r="79" spans="2:8" x14ac:dyDescent="0.2">
      <c r="B79" t="s">
        <v>262</v>
      </c>
      <c r="C79" t="s">
        <v>144</v>
      </c>
      <c r="D79">
        <f>VALUE(MID(C79,18,FIND(" nodes",C79)-18))</f>
        <v>51000</v>
      </c>
      <c r="E79" s="36">
        <f t="shared" ref="E79:E81" si="16">VALUE(MID(B79,FIND(":",B79)+2,FIND("ms",B79)-FIND(":",B79)-2))</f>
        <v>1.06</v>
      </c>
      <c r="F79" s="36">
        <f t="shared" ref="F79:F81" si="17">VALUE(MID(C79,FIND(":",C79)+2,FIND("ms",C79)-FIND(":",C79)-2))</f>
        <v>1.875</v>
      </c>
    </row>
    <row r="80" spans="2:8" x14ac:dyDescent="0.2">
      <c r="B80" t="s">
        <v>263</v>
      </c>
      <c r="C80" t="s">
        <v>145</v>
      </c>
      <c r="D80">
        <f>VALUE(MID(C80,18,FIND(" nodes",C80)-18))</f>
        <v>52000</v>
      </c>
      <c r="E80" s="36">
        <f t="shared" si="16"/>
        <v>1.07</v>
      </c>
      <c r="F80" s="36">
        <f t="shared" si="17"/>
        <v>2.4369999999999998</v>
      </c>
    </row>
    <row r="81" spans="2:6" x14ac:dyDescent="0.2">
      <c r="B81" t="s">
        <v>264</v>
      </c>
      <c r="C81" t="s">
        <v>146</v>
      </c>
      <c r="D81">
        <f>VALUE(MID(C81,18,FIND(" nodes",C81)-18))</f>
        <v>53000</v>
      </c>
      <c r="E81" s="36">
        <f t="shared" si="16"/>
        <v>1.151</v>
      </c>
      <c r="F81" s="36">
        <f t="shared" si="17"/>
        <v>2.637</v>
      </c>
    </row>
    <row r="82" spans="2:6" x14ac:dyDescent="0.2">
      <c r="B82" t="s">
        <v>265</v>
      </c>
      <c r="C82" t="s">
        <v>156</v>
      </c>
      <c r="D82">
        <f>VALUE(MID(C82,18,FIND(" nodes",C82)-18))</f>
        <v>54000</v>
      </c>
      <c r="E82" s="36">
        <f t="shared" ref="E82:E87" si="18">VALUE(MID(B82,FIND(":",B82)+2,FIND("ms",B82)-FIND(":",B82)-2))</f>
        <v>1.1659999999999999</v>
      </c>
      <c r="F82" s="36">
        <f t="shared" ref="F82:F87" si="19">VALUE(MID(C82,FIND(":",C82)+2,FIND("ms",C82)-FIND(":",C82)-2))</f>
        <v>1.52</v>
      </c>
    </row>
    <row r="83" spans="2:6" x14ac:dyDescent="0.2">
      <c r="B83" t="s">
        <v>266</v>
      </c>
      <c r="C83" t="s">
        <v>157</v>
      </c>
      <c r="D83">
        <f>VALUE(MID(C83,18,FIND(" nodes",C83)-18))</f>
        <v>55000</v>
      </c>
      <c r="E83" s="36">
        <f t="shared" si="18"/>
        <v>1.129</v>
      </c>
      <c r="F83" s="36">
        <f t="shared" si="19"/>
        <v>1.4990000000000001</v>
      </c>
    </row>
    <row r="84" spans="2:6" x14ac:dyDescent="0.2">
      <c r="B84" t="s">
        <v>267</v>
      </c>
      <c r="C84" t="s">
        <v>158</v>
      </c>
      <c r="D84">
        <f>VALUE(MID(C84,18,FIND(" nodes",C84)-18))</f>
        <v>56000</v>
      </c>
      <c r="E84" s="36">
        <f t="shared" si="18"/>
        <v>1.1850000000000001</v>
      </c>
      <c r="F84" s="36">
        <f t="shared" si="19"/>
        <v>1.59</v>
      </c>
    </row>
    <row r="85" spans="2:6" x14ac:dyDescent="0.2">
      <c r="B85" t="s">
        <v>268</v>
      </c>
      <c r="C85" t="s">
        <v>159</v>
      </c>
      <c r="D85">
        <f>VALUE(MID(C85,18,FIND(" nodes",C85)-18))</f>
        <v>57000</v>
      </c>
      <c r="E85" s="36">
        <f t="shared" si="18"/>
        <v>1.181</v>
      </c>
      <c r="F85" s="36">
        <f t="shared" si="19"/>
        <v>1.867</v>
      </c>
    </row>
    <row r="86" spans="2:6" x14ac:dyDescent="0.2">
      <c r="B86" t="s">
        <v>269</v>
      </c>
      <c r="C86" t="s">
        <v>160</v>
      </c>
      <c r="D86">
        <f>VALUE(MID(C86,18,FIND(" nodes",C86)-18))</f>
        <v>58000</v>
      </c>
      <c r="E86" s="36">
        <f t="shared" si="18"/>
        <v>1.175</v>
      </c>
      <c r="F86" s="36">
        <f t="shared" si="19"/>
        <v>1.954</v>
      </c>
    </row>
    <row r="87" spans="2:6" x14ac:dyDescent="0.2">
      <c r="B87" t="s">
        <v>270</v>
      </c>
      <c r="C87" t="s">
        <v>161</v>
      </c>
      <c r="D87">
        <f>VALUE(MID(C87,18,FIND(" nodes",C87)-18))</f>
        <v>59000</v>
      </c>
      <c r="E87" s="36">
        <f t="shared" si="18"/>
        <v>1.343</v>
      </c>
      <c r="F87" s="36">
        <f t="shared" si="19"/>
        <v>1.7669999999999999</v>
      </c>
    </row>
    <row r="88" spans="2:6" x14ac:dyDescent="0.2">
      <c r="B88" t="s">
        <v>271</v>
      </c>
      <c r="C88" t="s">
        <v>272</v>
      </c>
      <c r="D88">
        <f>VALUE(MID(C88,18,FIND(" nodes",C88)-18))</f>
        <v>60000</v>
      </c>
      <c r="E88" s="36">
        <f t="shared" ref="E88:E138" si="20">VALUE(MID(B88,FIND(":",B88)+2,FIND("ms",B88)-FIND(":",B88)-2))</f>
        <v>1.2529999999999999</v>
      </c>
      <c r="F88" s="36">
        <f t="shared" ref="F88:F138" si="21">VALUE(MID(C88,FIND(":",C88)+2,FIND("ms",C88)-FIND(":",C88)-2))</f>
        <v>1.7769999999999999</v>
      </c>
    </row>
    <row r="89" spans="2:6" x14ac:dyDescent="0.2">
      <c r="B89" t="s">
        <v>212</v>
      </c>
      <c r="C89" t="s">
        <v>162</v>
      </c>
      <c r="D89">
        <f>VALUE(MID(C89,18,FIND(" nodes",C89)-18))</f>
        <v>61000</v>
      </c>
      <c r="E89" s="36">
        <f t="shared" si="20"/>
        <v>1.0880000000000001</v>
      </c>
      <c r="F89" s="36">
        <f t="shared" si="21"/>
        <v>0.998</v>
      </c>
    </row>
    <row r="90" spans="2:6" x14ac:dyDescent="0.2">
      <c r="B90" t="s">
        <v>213</v>
      </c>
      <c r="C90" t="s">
        <v>163</v>
      </c>
      <c r="D90">
        <f>VALUE(MID(C90,18,FIND(" nodes",C90)-18))</f>
        <v>62000</v>
      </c>
      <c r="E90" s="36">
        <f t="shared" si="20"/>
        <v>1.274</v>
      </c>
      <c r="F90" s="36">
        <f t="shared" si="21"/>
        <v>1.1599999999999999</v>
      </c>
    </row>
    <row r="91" spans="2:6" x14ac:dyDescent="0.2">
      <c r="B91" t="s">
        <v>214</v>
      </c>
      <c r="C91" t="s">
        <v>164</v>
      </c>
      <c r="D91">
        <f>VALUE(MID(C91,18,FIND(" nodes",C91)-18))</f>
        <v>63000</v>
      </c>
      <c r="E91" s="36">
        <f t="shared" si="20"/>
        <v>1.331</v>
      </c>
      <c r="F91" s="36">
        <f t="shared" si="21"/>
        <v>1.06</v>
      </c>
    </row>
    <row r="92" spans="2:6" x14ac:dyDescent="0.2">
      <c r="B92" t="s">
        <v>215</v>
      </c>
      <c r="C92" t="s">
        <v>165</v>
      </c>
      <c r="D92">
        <f>VALUE(MID(C92,18,FIND(" nodes",C92)-18))</f>
        <v>64000</v>
      </c>
      <c r="E92" s="36">
        <f t="shared" si="20"/>
        <v>1.1240000000000001</v>
      </c>
      <c r="F92" s="36">
        <f t="shared" si="21"/>
        <v>1.038</v>
      </c>
    </row>
    <row r="93" spans="2:6" x14ac:dyDescent="0.2">
      <c r="B93" t="s">
        <v>216</v>
      </c>
      <c r="C93" t="s">
        <v>166</v>
      </c>
      <c r="D93">
        <f>VALUE(MID(C93,18,FIND(" nodes",C93)-18))</f>
        <v>65000</v>
      </c>
      <c r="E93" s="36">
        <f t="shared" si="20"/>
        <v>1.099</v>
      </c>
      <c r="F93" s="36">
        <f t="shared" si="21"/>
        <v>1.091</v>
      </c>
    </row>
    <row r="94" spans="2:6" x14ac:dyDescent="0.2">
      <c r="B94" t="s">
        <v>217</v>
      </c>
      <c r="C94" t="s">
        <v>167</v>
      </c>
      <c r="D94">
        <f t="shared" ref="D94:D138" si="22">VALUE(MID(C94,18,FIND(" nodes",C94)-18))</f>
        <v>66000</v>
      </c>
      <c r="E94" s="36">
        <f t="shared" si="20"/>
        <v>1.085</v>
      </c>
      <c r="F94" s="36">
        <f t="shared" si="21"/>
        <v>1.1559999999999999</v>
      </c>
    </row>
    <row r="95" spans="2:6" x14ac:dyDescent="0.2">
      <c r="B95" t="s">
        <v>218</v>
      </c>
      <c r="C95" t="s">
        <v>168</v>
      </c>
      <c r="D95">
        <f t="shared" si="22"/>
        <v>67000</v>
      </c>
      <c r="E95" s="36">
        <f t="shared" si="20"/>
        <v>1.0980000000000001</v>
      </c>
      <c r="F95" s="36">
        <f t="shared" si="21"/>
        <v>1.1619999999999999</v>
      </c>
    </row>
    <row r="96" spans="2:6" x14ac:dyDescent="0.2">
      <c r="B96" t="s">
        <v>219</v>
      </c>
      <c r="C96" t="s">
        <v>169</v>
      </c>
      <c r="D96">
        <f t="shared" si="22"/>
        <v>68000</v>
      </c>
      <c r="E96" s="36">
        <f t="shared" si="20"/>
        <v>1.117</v>
      </c>
      <c r="F96" s="36">
        <f t="shared" si="21"/>
        <v>1.1100000000000001</v>
      </c>
    </row>
    <row r="97" spans="2:6" x14ac:dyDescent="0.2">
      <c r="B97" t="s">
        <v>220</v>
      </c>
      <c r="C97" t="s">
        <v>170</v>
      </c>
      <c r="D97">
        <f t="shared" si="22"/>
        <v>69000</v>
      </c>
      <c r="E97" s="36">
        <f t="shared" si="20"/>
        <v>1.165</v>
      </c>
      <c r="F97" s="36">
        <f t="shared" si="21"/>
        <v>1.1539999999999999</v>
      </c>
    </row>
    <row r="98" spans="2:6" x14ac:dyDescent="0.2">
      <c r="B98" t="s">
        <v>221</v>
      </c>
      <c r="C98" t="s">
        <v>171</v>
      </c>
      <c r="D98">
        <f t="shared" si="22"/>
        <v>70000</v>
      </c>
      <c r="E98" s="36">
        <f t="shared" si="20"/>
        <v>1.1719999999999999</v>
      </c>
      <c r="F98" s="36">
        <f t="shared" si="21"/>
        <v>1.1839999999999999</v>
      </c>
    </row>
    <row r="99" spans="2:6" x14ac:dyDescent="0.2">
      <c r="B99" t="s">
        <v>222</v>
      </c>
      <c r="C99" t="s">
        <v>172</v>
      </c>
      <c r="D99">
        <f t="shared" si="22"/>
        <v>71000</v>
      </c>
      <c r="E99" s="36">
        <f t="shared" si="20"/>
        <v>1.5389999999999999</v>
      </c>
      <c r="F99" s="36">
        <f t="shared" si="21"/>
        <v>1.165</v>
      </c>
    </row>
    <row r="100" spans="2:6" x14ac:dyDescent="0.2">
      <c r="B100" t="s">
        <v>223</v>
      </c>
      <c r="C100" t="s">
        <v>173</v>
      </c>
      <c r="D100">
        <f t="shared" si="22"/>
        <v>72000</v>
      </c>
      <c r="E100" s="36">
        <f t="shared" si="20"/>
        <v>1.1910000000000001</v>
      </c>
      <c r="F100" s="36">
        <f t="shared" si="21"/>
        <v>1.165</v>
      </c>
    </row>
    <row r="101" spans="2:6" x14ac:dyDescent="0.2">
      <c r="B101" t="s">
        <v>224</v>
      </c>
      <c r="C101" t="s">
        <v>174</v>
      </c>
      <c r="D101">
        <f t="shared" si="22"/>
        <v>73000</v>
      </c>
      <c r="E101" s="36">
        <f t="shared" si="20"/>
        <v>1.2310000000000001</v>
      </c>
      <c r="F101" s="36">
        <f t="shared" si="21"/>
        <v>1.2370000000000001</v>
      </c>
    </row>
    <row r="102" spans="2:6" x14ac:dyDescent="0.2">
      <c r="B102" t="s">
        <v>225</v>
      </c>
      <c r="C102" t="s">
        <v>175</v>
      </c>
      <c r="D102">
        <f t="shared" si="22"/>
        <v>74000</v>
      </c>
      <c r="E102" s="36">
        <f t="shared" si="20"/>
        <v>1.256</v>
      </c>
      <c r="F102" s="36">
        <f t="shared" si="21"/>
        <v>1.21</v>
      </c>
    </row>
    <row r="103" spans="2:6" x14ac:dyDescent="0.2">
      <c r="B103" t="s">
        <v>226</v>
      </c>
      <c r="C103" t="s">
        <v>176</v>
      </c>
      <c r="D103">
        <f t="shared" si="22"/>
        <v>75000</v>
      </c>
      <c r="E103" s="36">
        <f t="shared" si="20"/>
        <v>1.298</v>
      </c>
      <c r="F103" s="36">
        <f t="shared" si="21"/>
        <v>1.2230000000000001</v>
      </c>
    </row>
    <row r="104" spans="2:6" x14ac:dyDescent="0.2">
      <c r="B104" t="s">
        <v>227</v>
      </c>
      <c r="C104" t="s">
        <v>177</v>
      </c>
      <c r="D104">
        <f t="shared" si="22"/>
        <v>76000</v>
      </c>
      <c r="E104" s="36">
        <f t="shared" si="20"/>
        <v>1.333</v>
      </c>
      <c r="F104" s="36">
        <f t="shared" si="21"/>
        <v>1.244</v>
      </c>
    </row>
    <row r="105" spans="2:6" x14ac:dyDescent="0.2">
      <c r="B105" t="s">
        <v>228</v>
      </c>
      <c r="C105" t="s">
        <v>178</v>
      </c>
      <c r="D105">
        <f t="shared" si="22"/>
        <v>77000</v>
      </c>
      <c r="E105" s="36">
        <f t="shared" si="20"/>
        <v>1.262</v>
      </c>
      <c r="F105" s="36">
        <f t="shared" si="21"/>
        <v>1.2649999999999999</v>
      </c>
    </row>
    <row r="106" spans="2:6" x14ac:dyDescent="0.2">
      <c r="B106" t="s">
        <v>229</v>
      </c>
      <c r="C106" t="s">
        <v>179</v>
      </c>
      <c r="D106">
        <f t="shared" si="22"/>
        <v>78000</v>
      </c>
      <c r="E106" s="36">
        <f t="shared" si="20"/>
        <v>1.3240000000000001</v>
      </c>
      <c r="F106" s="36">
        <f t="shared" si="21"/>
        <v>1.2689999999999999</v>
      </c>
    </row>
    <row r="107" spans="2:6" x14ac:dyDescent="0.2">
      <c r="B107" t="s">
        <v>230</v>
      </c>
      <c r="C107" t="s">
        <v>180</v>
      </c>
      <c r="D107">
        <f t="shared" si="22"/>
        <v>79000</v>
      </c>
      <c r="E107" s="36">
        <f t="shared" si="20"/>
        <v>1.3480000000000001</v>
      </c>
      <c r="F107" s="36">
        <f t="shared" si="21"/>
        <v>1.2889999999999999</v>
      </c>
    </row>
    <row r="108" spans="2:6" x14ac:dyDescent="0.2">
      <c r="B108" t="s">
        <v>231</v>
      </c>
      <c r="C108" t="s">
        <v>181</v>
      </c>
      <c r="D108">
        <f t="shared" si="22"/>
        <v>80000</v>
      </c>
      <c r="E108" s="36">
        <f t="shared" si="20"/>
        <v>1.3280000000000001</v>
      </c>
      <c r="F108" s="36">
        <f t="shared" si="21"/>
        <v>1.337</v>
      </c>
    </row>
    <row r="109" spans="2:6" x14ac:dyDescent="0.2">
      <c r="B109" t="s">
        <v>232</v>
      </c>
      <c r="C109" t="s">
        <v>182</v>
      </c>
      <c r="D109">
        <f t="shared" si="22"/>
        <v>81000</v>
      </c>
      <c r="E109" s="36">
        <f t="shared" si="20"/>
        <v>1.3320000000000001</v>
      </c>
      <c r="F109" s="36">
        <f t="shared" si="21"/>
        <v>1.3169999999999999</v>
      </c>
    </row>
    <row r="110" spans="2:6" x14ac:dyDescent="0.2">
      <c r="B110" t="s">
        <v>233</v>
      </c>
      <c r="C110" t="s">
        <v>183</v>
      </c>
      <c r="D110">
        <f t="shared" si="22"/>
        <v>82000</v>
      </c>
      <c r="E110" s="36">
        <f t="shared" si="20"/>
        <v>1.335</v>
      </c>
      <c r="F110" s="36">
        <f t="shared" si="21"/>
        <v>1.3340000000000001</v>
      </c>
    </row>
    <row r="111" spans="2:6" x14ac:dyDescent="0.2">
      <c r="B111" t="s">
        <v>234</v>
      </c>
      <c r="C111" t="s">
        <v>184</v>
      </c>
      <c r="D111">
        <f t="shared" si="22"/>
        <v>83000</v>
      </c>
      <c r="E111" s="36">
        <f t="shared" si="20"/>
        <v>1.35</v>
      </c>
      <c r="F111" s="36">
        <f t="shared" si="21"/>
        <v>1.349</v>
      </c>
    </row>
    <row r="112" spans="2:6" x14ac:dyDescent="0.2">
      <c r="B112" t="s">
        <v>235</v>
      </c>
      <c r="C112" t="s">
        <v>185</v>
      </c>
      <c r="D112">
        <f t="shared" si="22"/>
        <v>84000</v>
      </c>
      <c r="E112" s="36">
        <f t="shared" si="20"/>
        <v>1.415</v>
      </c>
      <c r="F112" s="36">
        <f t="shared" si="21"/>
        <v>1.3720000000000001</v>
      </c>
    </row>
    <row r="113" spans="2:6" x14ac:dyDescent="0.2">
      <c r="B113" t="s">
        <v>236</v>
      </c>
      <c r="C113" t="s">
        <v>186</v>
      </c>
      <c r="D113">
        <f t="shared" si="22"/>
        <v>85000</v>
      </c>
      <c r="E113" s="36">
        <f t="shared" si="20"/>
        <v>1.4059999999999999</v>
      </c>
      <c r="F113" s="36">
        <f t="shared" si="21"/>
        <v>1.411</v>
      </c>
    </row>
    <row r="114" spans="2:6" x14ac:dyDescent="0.2">
      <c r="B114" t="s">
        <v>237</v>
      </c>
      <c r="C114" t="s">
        <v>187</v>
      </c>
      <c r="D114">
        <f t="shared" si="22"/>
        <v>86000</v>
      </c>
      <c r="E114" s="36">
        <f t="shared" si="20"/>
        <v>1.4139999999999999</v>
      </c>
      <c r="F114" s="36">
        <f t="shared" si="21"/>
        <v>1.4119999999999999</v>
      </c>
    </row>
    <row r="115" spans="2:6" x14ac:dyDescent="0.2">
      <c r="B115" t="s">
        <v>238</v>
      </c>
      <c r="C115" t="s">
        <v>188</v>
      </c>
      <c r="D115">
        <f t="shared" si="22"/>
        <v>87000</v>
      </c>
      <c r="E115" s="36">
        <f t="shared" si="20"/>
        <v>1.4319999999999999</v>
      </c>
      <c r="F115" s="36">
        <f t="shared" si="21"/>
        <v>1.427</v>
      </c>
    </row>
    <row r="116" spans="2:6" x14ac:dyDescent="0.2">
      <c r="B116" t="s">
        <v>239</v>
      </c>
      <c r="C116" t="s">
        <v>189</v>
      </c>
      <c r="D116">
        <f t="shared" si="22"/>
        <v>88000</v>
      </c>
      <c r="E116" s="36">
        <f t="shared" si="20"/>
        <v>1.458</v>
      </c>
      <c r="F116" s="36">
        <f t="shared" si="21"/>
        <v>1.4750000000000001</v>
      </c>
    </row>
    <row r="117" spans="2:6" x14ac:dyDescent="0.2">
      <c r="B117" t="s">
        <v>240</v>
      </c>
      <c r="C117" t="s">
        <v>190</v>
      </c>
      <c r="D117">
        <f t="shared" si="22"/>
        <v>89000</v>
      </c>
      <c r="E117" s="36">
        <f t="shared" si="20"/>
        <v>1.4650000000000001</v>
      </c>
      <c r="F117" s="36">
        <f t="shared" si="21"/>
        <v>1.45</v>
      </c>
    </row>
    <row r="118" spans="2:6" x14ac:dyDescent="0.2">
      <c r="B118" t="s">
        <v>241</v>
      </c>
      <c r="C118" t="s">
        <v>191</v>
      </c>
      <c r="D118">
        <f t="shared" si="22"/>
        <v>90000</v>
      </c>
      <c r="E118" s="36">
        <f t="shared" si="20"/>
        <v>1.4690000000000001</v>
      </c>
      <c r="F118" s="36">
        <f t="shared" si="21"/>
        <v>1.4890000000000001</v>
      </c>
    </row>
    <row r="119" spans="2:6" x14ac:dyDescent="0.2">
      <c r="B119" t="s">
        <v>242</v>
      </c>
      <c r="C119" t="s">
        <v>192</v>
      </c>
      <c r="D119">
        <f t="shared" si="22"/>
        <v>91000</v>
      </c>
      <c r="E119" s="36">
        <f t="shared" si="20"/>
        <v>1.49</v>
      </c>
      <c r="F119" s="36">
        <f t="shared" si="21"/>
        <v>1.516</v>
      </c>
    </row>
    <row r="120" spans="2:6" x14ac:dyDescent="0.2">
      <c r="B120" t="s">
        <v>243</v>
      </c>
      <c r="C120" t="s">
        <v>193</v>
      </c>
      <c r="D120">
        <f t="shared" si="22"/>
        <v>92000</v>
      </c>
      <c r="E120" s="36">
        <f t="shared" si="20"/>
        <v>1.575</v>
      </c>
      <c r="F120" s="36">
        <f t="shared" si="21"/>
        <v>1.494</v>
      </c>
    </row>
    <row r="121" spans="2:6" x14ac:dyDescent="0.2">
      <c r="B121" t="s">
        <v>244</v>
      </c>
      <c r="C121" t="s">
        <v>194</v>
      </c>
      <c r="D121">
        <f t="shared" si="22"/>
        <v>93000</v>
      </c>
      <c r="E121" s="36">
        <f t="shared" si="20"/>
        <v>1.5609999999999999</v>
      </c>
      <c r="F121" s="36">
        <f t="shared" si="21"/>
        <v>1.5169999999999999</v>
      </c>
    </row>
    <row r="122" spans="2:6" x14ac:dyDescent="0.2">
      <c r="B122" t="s">
        <v>245</v>
      </c>
      <c r="C122" t="s">
        <v>195</v>
      </c>
      <c r="D122">
        <f t="shared" si="22"/>
        <v>94000</v>
      </c>
      <c r="E122" s="36">
        <f t="shared" si="20"/>
        <v>2.117</v>
      </c>
      <c r="F122" s="36">
        <f t="shared" si="21"/>
        <v>1.5429999999999999</v>
      </c>
    </row>
    <row r="123" spans="2:6" x14ac:dyDescent="0.2">
      <c r="B123" t="s">
        <v>246</v>
      </c>
      <c r="C123" t="s">
        <v>196</v>
      </c>
      <c r="D123">
        <f t="shared" si="22"/>
        <v>95000</v>
      </c>
      <c r="E123" s="36">
        <f t="shared" si="20"/>
        <v>1.609</v>
      </c>
      <c r="F123" s="36">
        <f t="shared" si="21"/>
        <v>1.5529999999999999</v>
      </c>
    </row>
    <row r="124" spans="2:6" x14ac:dyDescent="0.2">
      <c r="B124" t="s">
        <v>247</v>
      </c>
      <c r="C124" t="s">
        <v>197</v>
      </c>
      <c r="D124">
        <f t="shared" si="22"/>
        <v>96000</v>
      </c>
      <c r="E124" s="36">
        <f t="shared" si="20"/>
        <v>1.5760000000000001</v>
      </c>
      <c r="F124" s="36">
        <f t="shared" si="21"/>
        <v>1.595</v>
      </c>
    </row>
    <row r="125" spans="2:6" x14ac:dyDescent="0.2">
      <c r="B125" t="s">
        <v>248</v>
      </c>
      <c r="C125" t="s">
        <v>198</v>
      </c>
      <c r="D125">
        <f t="shared" si="22"/>
        <v>97000</v>
      </c>
      <c r="E125" s="36">
        <f t="shared" si="20"/>
        <v>1.7150000000000001</v>
      </c>
      <c r="F125" s="36">
        <f t="shared" si="21"/>
        <v>1.669</v>
      </c>
    </row>
    <row r="126" spans="2:6" x14ac:dyDescent="0.2">
      <c r="B126" t="s">
        <v>249</v>
      </c>
      <c r="C126" t="s">
        <v>199</v>
      </c>
      <c r="D126">
        <f t="shared" si="22"/>
        <v>98000</v>
      </c>
      <c r="E126" s="36">
        <f t="shared" si="20"/>
        <v>1.613</v>
      </c>
      <c r="F126" s="36">
        <f t="shared" si="21"/>
        <v>1.6879999999999999</v>
      </c>
    </row>
    <row r="127" spans="2:6" x14ac:dyDescent="0.2">
      <c r="B127" t="s">
        <v>250</v>
      </c>
      <c r="C127" t="s">
        <v>200</v>
      </c>
      <c r="D127">
        <f t="shared" si="22"/>
        <v>99000</v>
      </c>
      <c r="E127" s="36">
        <f t="shared" si="20"/>
        <v>1.6359999999999999</v>
      </c>
      <c r="F127" s="36">
        <f t="shared" si="21"/>
        <v>1.639</v>
      </c>
    </row>
    <row r="128" spans="2:6" x14ac:dyDescent="0.2">
      <c r="B128" t="s">
        <v>251</v>
      </c>
      <c r="C128" t="s">
        <v>201</v>
      </c>
      <c r="D128">
        <f t="shared" si="22"/>
        <v>100000</v>
      </c>
      <c r="E128" s="36">
        <f t="shared" si="20"/>
        <v>1.653</v>
      </c>
      <c r="F128" s="36">
        <f t="shared" si="21"/>
        <v>1.706</v>
      </c>
    </row>
    <row r="129" spans="2:6" x14ac:dyDescent="0.2">
      <c r="B129" t="s">
        <v>252</v>
      </c>
      <c r="C129" t="s">
        <v>202</v>
      </c>
      <c r="D129">
        <f t="shared" si="22"/>
        <v>101000</v>
      </c>
      <c r="E129" s="36">
        <f t="shared" si="20"/>
        <v>1.6439999999999999</v>
      </c>
      <c r="F129" s="36">
        <f t="shared" si="21"/>
        <v>1.722</v>
      </c>
    </row>
    <row r="130" spans="2:6" x14ac:dyDescent="0.2">
      <c r="B130" t="s">
        <v>253</v>
      </c>
      <c r="C130" t="s">
        <v>203</v>
      </c>
      <c r="D130">
        <f t="shared" si="22"/>
        <v>102000</v>
      </c>
      <c r="E130" s="36">
        <f t="shared" si="20"/>
        <v>1.6579999999999999</v>
      </c>
      <c r="F130" s="36">
        <f t="shared" si="21"/>
        <v>1.712</v>
      </c>
    </row>
    <row r="131" spans="2:6" x14ac:dyDescent="0.2">
      <c r="B131" t="s">
        <v>254</v>
      </c>
      <c r="C131" t="s">
        <v>204</v>
      </c>
      <c r="D131">
        <f t="shared" si="22"/>
        <v>103000</v>
      </c>
      <c r="E131" s="36">
        <f t="shared" si="20"/>
        <v>1.663</v>
      </c>
      <c r="F131" s="36">
        <f t="shared" si="21"/>
        <v>1.766</v>
      </c>
    </row>
    <row r="132" spans="2:6" x14ac:dyDescent="0.2">
      <c r="B132" t="s">
        <v>255</v>
      </c>
      <c r="C132" t="s">
        <v>205</v>
      </c>
      <c r="D132">
        <f t="shared" si="22"/>
        <v>104000</v>
      </c>
      <c r="E132" s="36">
        <f t="shared" si="20"/>
        <v>1.788</v>
      </c>
      <c r="F132" s="36">
        <f t="shared" si="21"/>
        <v>1.7869999999999999</v>
      </c>
    </row>
    <row r="133" spans="2:6" x14ac:dyDescent="0.2">
      <c r="B133" t="s">
        <v>256</v>
      </c>
      <c r="C133" t="s">
        <v>206</v>
      </c>
      <c r="D133">
        <f t="shared" si="22"/>
        <v>105000</v>
      </c>
      <c r="E133" s="36">
        <f t="shared" si="20"/>
        <v>1.887</v>
      </c>
      <c r="F133" s="36">
        <f t="shared" si="21"/>
        <v>1.7729999999999999</v>
      </c>
    </row>
    <row r="134" spans="2:6" x14ac:dyDescent="0.2">
      <c r="B134" t="s">
        <v>257</v>
      </c>
      <c r="C134" t="s">
        <v>207</v>
      </c>
      <c r="D134">
        <f t="shared" si="22"/>
        <v>106000</v>
      </c>
      <c r="E134" s="36">
        <f t="shared" si="20"/>
        <v>1.7509999999999999</v>
      </c>
      <c r="F134" s="36">
        <f t="shared" si="21"/>
        <v>1.8109999999999999</v>
      </c>
    </row>
    <row r="135" spans="2:6" x14ac:dyDescent="0.2">
      <c r="B135" t="s">
        <v>258</v>
      </c>
      <c r="C135" t="s">
        <v>208</v>
      </c>
      <c r="D135">
        <f t="shared" si="22"/>
        <v>107000</v>
      </c>
      <c r="E135" s="36">
        <f t="shared" si="20"/>
        <v>1.7549999999999999</v>
      </c>
      <c r="F135" s="36">
        <f t="shared" si="21"/>
        <v>1.756</v>
      </c>
    </row>
    <row r="136" spans="2:6" x14ac:dyDescent="0.2">
      <c r="B136" t="s">
        <v>259</v>
      </c>
      <c r="C136" t="s">
        <v>209</v>
      </c>
      <c r="D136">
        <f t="shared" si="22"/>
        <v>108000</v>
      </c>
      <c r="E136" s="36">
        <f t="shared" si="20"/>
        <v>1.82</v>
      </c>
      <c r="F136" s="36">
        <f t="shared" si="21"/>
        <v>1.746</v>
      </c>
    </row>
    <row r="137" spans="2:6" x14ac:dyDescent="0.2">
      <c r="B137" t="s">
        <v>260</v>
      </c>
      <c r="C137" t="s">
        <v>210</v>
      </c>
      <c r="D137">
        <f t="shared" si="22"/>
        <v>109000</v>
      </c>
      <c r="E137" s="36">
        <f t="shared" si="20"/>
        <v>1.86</v>
      </c>
      <c r="F137" s="36">
        <f t="shared" si="21"/>
        <v>1.772</v>
      </c>
    </row>
    <row r="138" spans="2:6" x14ac:dyDescent="0.2">
      <c r="B138" t="s">
        <v>261</v>
      </c>
      <c r="C138" t="s">
        <v>211</v>
      </c>
      <c r="D138">
        <f t="shared" si="22"/>
        <v>110000</v>
      </c>
      <c r="E138" s="36">
        <f t="shared" si="20"/>
        <v>1.897</v>
      </c>
      <c r="F138" s="36">
        <f t="shared" si="21"/>
        <v>1.784</v>
      </c>
    </row>
  </sheetData>
  <mergeCells count="1">
    <mergeCell ref="G27:H27"/>
  </mergeCells>
  <phoneticPr fontId="6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B71E-C785-9A4E-A4F2-4BA1E073EA3C}">
  <dimension ref="A1:E72"/>
  <sheetViews>
    <sheetView workbookViewId="0">
      <selection activeCell="D1" sqref="D1:E4"/>
    </sheetView>
  </sheetViews>
  <sheetFormatPr baseColWidth="10" defaultRowHeight="16" x14ac:dyDescent="0.2"/>
  <sheetData>
    <row r="1" spans="1:5" x14ac:dyDescent="0.2">
      <c r="A1" t="s">
        <v>42</v>
      </c>
      <c r="B1" t="s">
        <v>31</v>
      </c>
      <c r="D1" t="s">
        <v>273</v>
      </c>
      <c r="E1" t="s">
        <v>274</v>
      </c>
    </row>
    <row r="2" spans="1:5" x14ac:dyDescent="0.2">
      <c r="A2">
        <v>20000</v>
      </c>
      <c r="B2" s="36">
        <v>0.51700000000000002</v>
      </c>
      <c r="C2">
        <f>(INDEX(B:B,MATCH(2*A2,A:A,0))/INDEX(B:B,MATCH(A2,A:A,0)))</f>
        <v>2.1489361702127661</v>
      </c>
      <c r="D2">
        <v>40000</v>
      </c>
      <c r="E2">
        <v>20000</v>
      </c>
    </row>
    <row r="3" spans="1:5" x14ac:dyDescent="0.2">
      <c r="A3">
        <v>30000</v>
      </c>
      <c r="B3" s="36">
        <v>0.73899999999999999</v>
      </c>
      <c r="C3">
        <f t="shared" ref="C3:C19" si="0">(INDEX(B:B,MATCH(2*A3,A:A,0))/INDEX(B:B,MATCH(A3,A:A,0)))</f>
        <v>2.4695534506089309</v>
      </c>
      <c r="D3">
        <v>60000</v>
      </c>
      <c r="E3">
        <v>30000</v>
      </c>
    </row>
    <row r="4" spans="1:5" x14ac:dyDescent="0.2">
      <c r="A4">
        <v>40000</v>
      </c>
      <c r="B4" s="36">
        <v>1.111</v>
      </c>
      <c r="C4">
        <f t="shared" si="0"/>
        <v>2.8928892889288931</v>
      </c>
      <c r="D4">
        <v>80000</v>
      </c>
      <c r="E4">
        <v>40000</v>
      </c>
    </row>
    <row r="5" spans="1:5" x14ac:dyDescent="0.2">
      <c r="A5">
        <v>50000</v>
      </c>
      <c r="B5" s="36">
        <v>1.383</v>
      </c>
      <c r="C5">
        <f t="shared" si="0"/>
        <v>3.594360086767896</v>
      </c>
      <c r="D5">
        <v>100000</v>
      </c>
      <c r="E5">
        <v>50000</v>
      </c>
    </row>
    <row r="6" spans="1:5" x14ac:dyDescent="0.2">
      <c r="A6">
        <v>60000</v>
      </c>
      <c r="B6" s="36">
        <v>1.825</v>
      </c>
      <c r="C6">
        <f t="shared" si="0"/>
        <v>3.7430136986301372</v>
      </c>
      <c r="D6">
        <v>120000</v>
      </c>
      <c r="E6">
        <v>60000</v>
      </c>
    </row>
    <row r="7" spans="1:5" x14ac:dyDescent="0.2">
      <c r="A7">
        <v>70000</v>
      </c>
      <c r="B7" s="36">
        <v>3.6960000000000002</v>
      </c>
      <c r="C7">
        <f t="shared" si="0"/>
        <v>2.1214826839826841</v>
      </c>
      <c r="D7">
        <v>140000</v>
      </c>
      <c r="E7">
        <v>70000</v>
      </c>
    </row>
    <row r="8" spans="1:5" x14ac:dyDescent="0.2">
      <c r="A8">
        <v>80000</v>
      </c>
      <c r="B8" s="36">
        <v>3.214</v>
      </c>
      <c r="C8">
        <f t="shared" si="0"/>
        <v>3.1449906658369633</v>
      </c>
      <c r="D8">
        <v>160000</v>
      </c>
      <c r="E8">
        <v>80000</v>
      </c>
    </row>
    <row r="9" spans="1:5" x14ac:dyDescent="0.2">
      <c r="A9">
        <v>90000</v>
      </c>
      <c r="B9" s="36">
        <v>4.2210000000000001</v>
      </c>
      <c r="C9">
        <f t="shared" si="0"/>
        <v>2.736081497275527</v>
      </c>
      <c r="D9">
        <v>180000</v>
      </c>
      <c r="E9">
        <v>90000</v>
      </c>
    </row>
    <row r="10" spans="1:5" x14ac:dyDescent="0.2">
      <c r="A10">
        <v>100000</v>
      </c>
      <c r="B10" s="36">
        <v>4.9710000000000001</v>
      </c>
      <c r="C10">
        <f t="shared" si="0"/>
        <v>2.7089116877891772</v>
      </c>
      <c r="D10">
        <v>200000</v>
      </c>
      <c r="E10">
        <v>100000</v>
      </c>
    </row>
    <row r="11" spans="1:5" x14ac:dyDescent="0.2">
      <c r="A11">
        <v>110000</v>
      </c>
      <c r="B11" s="36">
        <v>7.7469999999999999</v>
      </c>
      <c r="C11">
        <f t="shared" si="0"/>
        <v>2.0437588744029949</v>
      </c>
      <c r="D11">
        <v>220000</v>
      </c>
      <c r="E11">
        <v>110000</v>
      </c>
    </row>
    <row r="12" spans="1:5" x14ac:dyDescent="0.2">
      <c r="A12">
        <v>120000</v>
      </c>
      <c r="B12" s="36">
        <v>6.8310000000000004</v>
      </c>
      <c r="C12">
        <f t="shared" si="0"/>
        <v>2.7255160298638557</v>
      </c>
      <c r="D12">
        <v>240000</v>
      </c>
      <c r="E12">
        <v>120000</v>
      </c>
    </row>
    <row r="13" spans="1:5" x14ac:dyDescent="0.2">
      <c r="A13">
        <v>130000</v>
      </c>
      <c r="B13" s="36">
        <v>7.4589999999999996</v>
      </c>
      <c r="C13">
        <f t="shared" si="0"/>
        <v>2.7478214237833489</v>
      </c>
      <c r="D13">
        <v>260000</v>
      </c>
      <c r="E13">
        <v>130000</v>
      </c>
    </row>
    <row r="14" spans="1:5" x14ac:dyDescent="0.2">
      <c r="A14">
        <v>140000</v>
      </c>
      <c r="B14" s="36">
        <v>7.8410000000000002</v>
      </c>
      <c r="C14">
        <f t="shared" si="0"/>
        <v>2.8785869149343197</v>
      </c>
      <c r="D14">
        <v>280000</v>
      </c>
      <c r="E14">
        <v>140000</v>
      </c>
    </row>
    <row r="15" spans="1:5" x14ac:dyDescent="0.2">
      <c r="A15">
        <v>150000</v>
      </c>
      <c r="B15" s="36">
        <v>9.8759999999999994</v>
      </c>
      <c r="C15">
        <f t="shared" si="0"/>
        <v>2.4478533819360067</v>
      </c>
      <c r="D15">
        <v>300000</v>
      </c>
      <c r="E15">
        <v>150000</v>
      </c>
    </row>
    <row r="16" spans="1:5" x14ac:dyDescent="0.2">
      <c r="A16">
        <v>160000</v>
      </c>
      <c r="B16" s="36">
        <v>10.108000000000001</v>
      </c>
      <c r="C16">
        <f t="shared" si="0"/>
        <v>3.108725761772853</v>
      </c>
      <c r="D16">
        <v>320000</v>
      </c>
      <c r="E16">
        <v>160000</v>
      </c>
    </row>
    <row r="17" spans="1:5" x14ac:dyDescent="0.2">
      <c r="A17">
        <v>170000</v>
      </c>
      <c r="B17" s="36">
        <v>11.449</v>
      </c>
      <c r="C17">
        <f t="shared" si="0"/>
        <v>3.003144379421784</v>
      </c>
      <c r="D17">
        <v>340000</v>
      </c>
      <c r="E17">
        <v>170000</v>
      </c>
    </row>
    <row r="18" spans="1:5" x14ac:dyDescent="0.2">
      <c r="A18">
        <v>180000</v>
      </c>
      <c r="B18" s="36">
        <v>11.548999999999999</v>
      </c>
      <c r="C18">
        <f t="shared" si="0"/>
        <v>3.0781885877565158</v>
      </c>
      <c r="D18">
        <v>360000</v>
      </c>
      <c r="E18">
        <v>180000</v>
      </c>
    </row>
    <row r="19" spans="1:5" x14ac:dyDescent="0.2">
      <c r="A19">
        <v>190000</v>
      </c>
      <c r="B19" s="36">
        <v>12.497</v>
      </c>
      <c r="C19">
        <f t="shared" si="0"/>
        <v>2.8898135552532604</v>
      </c>
      <c r="D19">
        <v>380000</v>
      </c>
      <c r="E19">
        <v>190000</v>
      </c>
    </row>
    <row r="20" spans="1:5" x14ac:dyDescent="0.2">
      <c r="A20">
        <v>200000</v>
      </c>
      <c r="B20" s="36">
        <v>13.465999999999999</v>
      </c>
    </row>
    <row r="21" spans="1:5" x14ac:dyDescent="0.2">
      <c r="A21">
        <v>210000</v>
      </c>
      <c r="B21" s="36">
        <v>14.589</v>
      </c>
    </row>
    <row r="22" spans="1:5" x14ac:dyDescent="0.2">
      <c r="A22">
        <v>220000</v>
      </c>
      <c r="B22" s="36">
        <v>15.833</v>
      </c>
    </row>
    <row r="23" spans="1:5" x14ac:dyDescent="0.2">
      <c r="A23">
        <v>230000</v>
      </c>
      <c r="B23" s="36">
        <v>17.907</v>
      </c>
    </row>
    <row r="24" spans="1:5" x14ac:dyDescent="0.2">
      <c r="A24">
        <v>240000</v>
      </c>
      <c r="B24" s="36">
        <v>18.617999999999999</v>
      </c>
    </row>
    <row r="25" spans="1:5" x14ac:dyDescent="0.2">
      <c r="A25">
        <v>250000</v>
      </c>
      <c r="B25" s="36">
        <v>18.248999999999999</v>
      </c>
    </row>
    <row r="26" spans="1:5" x14ac:dyDescent="0.2">
      <c r="A26">
        <v>260000</v>
      </c>
      <c r="B26" s="36">
        <v>20.495999999999999</v>
      </c>
    </row>
    <row r="27" spans="1:5" x14ac:dyDescent="0.2">
      <c r="A27">
        <v>270000</v>
      </c>
      <c r="B27" s="36">
        <v>21.64</v>
      </c>
    </row>
    <row r="28" spans="1:5" x14ac:dyDescent="0.2">
      <c r="A28">
        <v>280000</v>
      </c>
      <c r="B28" s="36">
        <v>22.571000000000002</v>
      </c>
    </row>
    <row r="29" spans="1:5" x14ac:dyDescent="0.2">
      <c r="A29">
        <v>290000</v>
      </c>
      <c r="B29" s="36">
        <v>24.009</v>
      </c>
    </row>
    <row r="30" spans="1:5" x14ac:dyDescent="0.2">
      <c r="A30">
        <v>300000</v>
      </c>
      <c r="B30" s="36">
        <v>24.175000000000001</v>
      </c>
    </row>
    <row r="31" spans="1:5" x14ac:dyDescent="0.2">
      <c r="A31">
        <v>310000</v>
      </c>
      <c r="B31" s="36">
        <v>30.378</v>
      </c>
    </row>
    <row r="32" spans="1:5" x14ac:dyDescent="0.2">
      <c r="A32">
        <v>320000</v>
      </c>
      <c r="B32" s="36">
        <v>31.422999999999998</v>
      </c>
    </row>
    <row r="33" spans="1:2" x14ac:dyDescent="0.2">
      <c r="A33">
        <v>330000</v>
      </c>
      <c r="B33" s="36">
        <v>33.255000000000003</v>
      </c>
    </row>
    <row r="34" spans="1:2" x14ac:dyDescent="0.2">
      <c r="A34">
        <v>340000</v>
      </c>
      <c r="B34" s="36">
        <v>34.383000000000003</v>
      </c>
    </row>
    <row r="35" spans="1:2" x14ac:dyDescent="0.2">
      <c r="A35">
        <v>350000</v>
      </c>
      <c r="B35" s="36">
        <v>39.036999999999999</v>
      </c>
    </row>
    <row r="36" spans="1:2" x14ac:dyDescent="0.2">
      <c r="A36">
        <v>360000</v>
      </c>
      <c r="B36" s="36">
        <v>35.549999999999997</v>
      </c>
    </row>
    <row r="37" spans="1:2" x14ac:dyDescent="0.2">
      <c r="A37">
        <v>370000</v>
      </c>
      <c r="B37" s="36">
        <v>36.966999999999999</v>
      </c>
    </row>
    <row r="38" spans="1:2" x14ac:dyDescent="0.2">
      <c r="A38">
        <v>380000</v>
      </c>
      <c r="B38" s="36">
        <v>36.113999999999997</v>
      </c>
    </row>
    <row r="39" spans="1:2" x14ac:dyDescent="0.2">
      <c r="A39">
        <v>390000</v>
      </c>
      <c r="B39" s="36">
        <v>36.771999999999998</v>
      </c>
    </row>
    <row r="40" spans="1:2" x14ac:dyDescent="0.2">
      <c r="A40">
        <v>400000</v>
      </c>
      <c r="B40" s="36">
        <v>36.26</v>
      </c>
    </row>
    <row r="41" spans="1:2" x14ac:dyDescent="0.2">
      <c r="A41">
        <v>410000</v>
      </c>
      <c r="B41" s="36">
        <v>37.576999999999998</v>
      </c>
    </row>
    <row r="42" spans="1:2" x14ac:dyDescent="0.2">
      <c r="A42">
        <v>420000</v>
      </c>
      <c r="B42" s="36">
        <v>38.573999999999998</v>
      </c>
    </row>
    <row r="43" spans="1:2" x14ac:dyDescent="0.2">
      <c r="A43">
        <v>430000</v>
      </c>
      <c r="B43" s="36">
        <v>41.006999999999998</v>
      </c>
    </row>
    <row r="44" spans="1:2" x14ac:dyDescent="0.2">
      <c r="A44">
        <v>440000</v>
      </c>
      <c r="B44" s="36">
        <v>41.290999999999997</v>
      </c>
    </row>
    <row r="45" spans="1:2" x14ac:dyDescent="0.2">
      <c r="A45">
        <v>450000</v>
      </c>
      <c r="B45" s="36">
        <v>42.271000000000001</v>
      </c>
    </row>
    <row r="46" spans="1:2" x14ac:dyDescent="0.2">
      <c r="A46">
        <v>460000</v>
      </c>
      <c r="B46" s="36">
        <v>42.677</v>
      </c>
    </row>
    <row r="47" spans="1:2" x14ac:dyDescent="0.2">
      <c r="A47">
        <v>470000</v>
      </c>
      <c r="B47" s="36">
        <v>43.93</v>
      </c>
    </row>
    <row r="48" spans="1:2" x14ac:dyDescent="0.2">
      <c r="A48">
        <v>480000</v>
      </c>
      <c r="B48" s="36">
        <v>45.534999999999997</v>
      </c>
    </row>
    <row r="49" spans="1:2" x14ac:dyDescent="0.2">
      <c r="A49">
        <v>490000</v>
      </c>
      <c r="B49" s="36">
        <v>46.98</v>
      </c>
    </row>
    <row r="50" spans="1:2" x14ac:dyDescent="0.2">
      <c r="A50">
        <v>500000</v>
      </c>
      <c r="B50" s="36">
        <v>46.576999999999998</v>
      </c>
    </row>
    <row r="51" spans="1:2" x14ac:dyDescent="0.2">
      <c r="A51">
        <v>510000</v>
      </c>
      <c r="B51" s="36">
        <v>49.664999999999999</v>
      </c>
    </row>
    <row r="52" spans="1:2" x14ac:dyDescent="0.2">
      <c r="A52">
        <v>520000</v>
      </c>
      <c r="B52" s="36">
        <v>51.691000000000003</v>
      </c>
    </row>
    <row r="53" spans="1:2" x14ac:dyDescent="0.2">
      <c r="A53">
        <v>530000</v>
      </c>
      <c r="B53" s="36">
        <v>53.417999999999999</v>
      </c>
    </row>
    <row r="54" spans="1:2" x14ac:dyDescent="0.2">
      <c r="A54">
        <v>540000</v>
      </c>
      <c r="B54" s="36">
        <v>54.433999999999997</v>
      </c>
    </row>
    <row r="55" spans="1:2" x14ac:dyDescent="0.2">
      <c r="A55">
        <v>550000</v>
      </c>
      <c r="B55" s="36">
        <v>54.393000000000001</v>
      </c>
    </row>
    <row r="56" spans="1:2" x14ac:dyDescent="0.2">
      <c r="A56">
        <v>560000</v>
      </c>
      <c r="B56" s="36">
        <v>55.884999999999998</v>
      </c>
    </row>
    <row r="57" spans="1:2" x14ac:dyDescent="0.2">
      <c r="A57">
        <v>570000</v>
      </c>
      <c r="B57" s="36">
        <v>60.411000000000001</v>
      </c>
    </row>
    <row r="58" spans="1:2" x14ac:dyDescent="0.2">
      <c r="A58">
        <v>580000</v>
      </c>
      <c r="B58" s="36">
        <v>58.786999999999999</v>
      </c>
    </row>
    <row r="59" spans="1:2" x14ac:dyDescent="0.2">
      <c r="A59">
        <v>590000</v>
      </c>
      <c r="B59" s="36">
        <v>62.392000000000003</v>
      </c>
    </row>
    <row r="60" spans="1:2" x14ac:dyDescent="0.2">
      <c r="A60">
        <v>600000</v>
      </c>
      <c r="B60" s="36">
        <v>62.506999999999998</v>
      </c>
    </row>
    <row r="61" spans="1:2" x14ac:dyDescent="0.2">
      <c r="A61">
        <v>610000</v>
      </c>
      <c r="B61" s="36">
        <v>63.6</v>
      </c>
    </row>
    <row r="62" spans="1:2" x14ac:dyDescent="0.2">
      <c r="A62">
        <v>620000</v>
      </c>
      <c r="B62" s="36">
        <v>65.917000000000002</v>
      </c>
    </row>
    <row r="63" spans="1:2" x14ac:dyDescent="0.2">
      <c r="A63">
        <v>630000</v>
      </c>
      <c r="B63" s="36">
        <v>68.423000000000002</v>
      </c>
    </row>
    <row r="64" spans="1:2" x14ac:dyDescent="0.2">
      <c r="A64">
        <v>640000</v>
      </c>
      <c r="B64" s="36">
        <v>66.198999999999998</v>
      </c>
    </row>
    <row r="65" spans="1:2" x14ac:dyDescent="0.2">
      <c r="A65">
        <v>650000</v>
      </c>
      <c r="B65" s="36">
        <v>65.173000000000002</v>
      </c>
    </row>
    <row r="66" spans="1:2" x14ac:dyDescent="0.2">
      <c r="A66">
        <v>660000</v>
      </c>
      <c r="B66" s="36">
        <v>66.174999999999997</v>
      </c>
    </row>
    <row r="67" spans="1:2" x14ac:dyDescent="0.2">
      <c r="A67">
        <v>670000</v>
      </c>
      <c r="B67" s="36">
        <v>67.197000000000003</v>
      </c>
    </row>
    <row r="68" spans="1:2" x14ac:dyDescent="0.2">
      <c r="A68">
        <v>680000</v>
      </c>
      <c r="B68" s="36">
        <v>78.566999999999993</v>
      </c>
    </row>
    <row r="69" spans="1:2" x14ac:dyDescent="0.2">
      <c r="A69">
        <v>690000</v>
      </c>
      <c r="B69" s="36">
        <v>71.010000000000005</v>
      </c>
    </row>
    <row r="70" spans="1:2" x14ac:dyDescent="0.2">
      <c r="A70">
        <v>700000</v>
      </c>
      <c r="B70" s="36">
        <v>72.667000000000002</v>
      </c>
    </row>
    <row r="71" spans="1:2" x14ac:dyDescent="0.2">
      <c r="A71">
        <v>710000</v>
      </c>
      <c r="B71" s="36">
        <v>75.483000000000004</v>
      </c>
    </row>
    <row r="72" spans="1:2" x14ac:dyDescent="0.2">
      <c r="A72">
        <v>720000</v>
      </c>
      <c r="B72" s="36">
        <v>76.034000000000006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6</vt:i4>
      </vt:variant>
    </vt:vector>
  </HeadingPairs>
  <TitlesOfParts>
    <vt:vector size="11" baseType="lpstr">
      <vt:lpstr>Tests</vt:lpstr>
      <vt:lpstr>Sheet1</vt:lpstr>
      <vt:lpstr>Sheet2</vt:lpstr>
      <vt:lpstr>Data</vt:lpstr>
      <vt:lpstr>Sheet5</vt:lpstr>
      <vt:lpstr>FINAL</vt:lpstr>
      <vt:lpstr>Chart1</vt:lpstr>
      <vt:lpstr>latest</vt:lpstr>
      <vt:lpstr>size vs time (625-160,000)</vt:lpstr>
      <vt:lpstr>Size vs time (all)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Shridhar Thorat</cp:lastModifiedBy>
  <cp:lastPrinted>2023-04-15T14:20:40Z</cp:lastPrinted>
  <dcterms:created xsi:type="dcterms:W3CDTF">2023-04-12T09:02:08Z</dcterms:created>
  <dcterms:modified xsi:type="dcterms:W3CDTF">2023-05-04T06:11:48Z</dcterms:modified>
</cp:coreProperties>
</file>