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817239_qut_edu_au/Documents/Bachelor of Mathematics and Information Technology/Year 4/CAB301 Algorithms/Assignment 2/"/>
    </mc:Choice>
  </mc:AlternateContent>
  <xr:revisionPtr revIDLastSave="1828" documentId="8_{C81D2687-D9C1-2F4C-B4A4-0965F2CC1494}" xr6:coauthVersionLast="47" xr6:coauthVersionMax="47" xr10:uidLastSave="{837B5ADE-76E7-B24B-B479-54F47973653B}"/>
  <bookViews>
    <workbookView xWindow="0" yWindow="500" windowWidth="25600" windowHeight="15500" xr2:uid="{A63C7481-4857-FB47-A16C-BB3F296905A6}"/>
  </bookViews>
  <sheets>
    <sheet name="Tests" sheetId="14" r:id="rId1"/>
    <sheet name="Iter. Vs Rando" sheetId="13" r:id="rId2"/>
    <sheet name="Ratio chart" sheetId="15" r:id="rId3"/>
  </sheets>
  <definedNames>
    <definedName name="_xlchart.v1.0" hidden="1">Tests!$G$3:$G$4</definedName>
    <definedName name="_xlchart.v1.1" hidden="1">Tests!$G$5:$G$58</definedName>
    <definedName name="_xlchart.v1.10" hidden="1">Tests!$G$3:$G$4</definedName>
    <definedName name="_xlchart.v1.11" hidden="1">Tests!$G$5:$G$58</definedName>
    <definedName name="_xlchart.v1.12" hidden="1">Tests!$H$3:$H$4</definedName>
    <definedName name="_xlchart.v1.13" hidden="1">Tests!$H$5:$H$58</definedName>
    <definedName name="_xlchart.v1.14" hidden="1">Tests!$J$5:$J$58</definedName>
    <definedName name="_xlchart.v1.15" hidden="1">Tests!$G$3:$G$4</definedName>
    <definedName name="_xlchart.v1.16" hidden="1">Tests!$G$5:$G$58</definedName>
    <definedName name="_xlchart.v1.17" hidden="1">Tests!$H$3:$H$4</definedName>
    <definedName name="_xlchart.v1.18" hidden="1">Tests!$H$5:$H$58</definedName>
    <definedName name="_xlchart.v1.19" hidden="1">Tests!$J$5:$J$58</definedName>
    <definedName name="_xlchart.v1.2" hidden="1">Tests!$H$3:$H$4</definedName>
    <definedName name="_xlchart.v1.20" hidden="1">Tests!$G$3:$G$4</definedName>
    <definedName name="_xlchart.v1.21" hidden="1">Tests!$G$5:$G$58</definedName>
    <definedName name="_xlchart.v1.22" hidden="1">Tests!$H$3:$H$4</definedName>
    <definedName name="_xlchart.v1.23" hidden="1">Tests!$H$5:$H$58</definedName>
    <definedName name="_xlchart.v1.24" hidden="1">Tests!$J$5:$J$58</definedName>
    <definedName name="_xlchart.v1.3" hidden="1">Tests!$H$5:$H$58</definedName>
    <definedName name="_xlchart.v1.4" hidden="1">Tests!$J$5:$J$58</definedName>
    <definedName name="_xlchart.v1.5" hidden="1">Tests!$G$3:$G$4</definedName>
    <definedName name="_xlchart.v1.6" hidden="1">Tests!$G$5:$G$58</definedName>
    <definedName name="_xlchart.v1.7" hidden="1">Tests!$H$3:$H$4</definedName>
    <definedName name="_xlchart.v1.8" hidden="1">Tests!$H$5:$H$58</definedName>
    <definedName name="_xlchart.v1.9" hidden="1">Tests!$J$5:$J$58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4" l="1"/>
  <c r="M93" i="14"/>
  <c r="N93" i="14" s="1"/>
  <c r="M6" i="14"/>
  <c r="M7" i="14"/>
  <c r="M8" i="14"/>
  <c r="M9" i="14"/>
  <c r="N9" i="14" s="1"/>
  <c r="M10" i="14"/>
  <c r="N10" i="14" s="1"/>
  <c r="M11" i="14"/>
  <c r="N11" i="14" s="1"/>
  <c r="M12" i="14"/>
  <c r="N12" i="14" s="1"/>
  <c r="M13" i="14"/>
  <c r="M14" i="14"/>
  <c r="M15" i="14"/>
  <c r="N15" i="14" s="1"/>
  <c r="M16" i="14"/>
  <c r="M17" i="14"/>
  <c r="N17" i="14" s="1"/>
  <c r="M18" i="14"/>
  <c r="N18" i="14" s="1"/>
  <c r="M19" i="14"/>
  <c r="N19" i="14" s="1"/>
  <c r="M20" i="14"/>
  <c r="N20" i="14" s="1"/>
  <c r="M21" i="14"/>
  <c r="M22" i="14"/>
  <c r="M23" i="14"/>
  <c r="N23" i="14" s="1"/>
  <c r="M24" i="14"/>
  <c r="N24" i="14" s="1"/>
  <c r="M25" i="14"/>
  <c r="N25" i="14" s="1"/>
  <c r="M26" i="14"/>
  <c r="N26" i="14" s="1"/>
  <c r="M27" i="14"/>
  <c r="N27" i="14" s="1"/>
  <c r="M28" i="14"/>
  <c r="N28" i="14" s="1"/>
  <c r="M29" i="14"/>
  <c r="M30" i="14"/>
  <c r="M31" i="14"/>
  <c r="M32" i="14"/>
  <c r="N32" i="14" s="1"/>
  <c r="M33" i="14"/>
  <c r="N33" i="14" s="1"/>
  <c r="M34" i="14"/>
  <c r="N34" i="14" s="1"/>
  <c r="M35" i="14"/>
  <c r="N35" i="14" s="1"/>
  <c r="M36" i="14"/>
  <c r="N36" i="14" s="1"/>
  <c r="M37" i="14"/>
  <c r="M38" i="14"/>
  <c r="M39" i="14"/>
  <c r="N39" i="14" s="1"/>
  <c r="M40" i="14"/>
  <c r="N40" i="14" s="1"/>
  <c r="M41" i="14"/>
  <c r="N41" i="14" s="1"/>
  <c r="M42" i="14"/>
  <c r="N42" i="14" s="1"/>
  <c r="M43" i="14"/>
  <c r="N43" i="14" s="1"/>
  <c r="M44" i="14"/>
  <c r="N44" i="14" s="1"/>
  <c r="M45" i="14"/>
  <c r="M46" i="14"/>
  <c r="M47" i="14"/>
  <c r="M48" i="14"/>
  <c r="N48" i="14" s="1"/>
  <c r="M49" i="14"/>
  <c r="N49" i="14" s="1"/>
  <c r="M50" i="14"/>
  <c r="N50" i="14" s="1"/>
  <c r="M51" i="14"/>
  <c r="N51" i="14" s="1"/>
  <c r="M52" i="14"/>
  <c r="N52" i="14" s="1"/>
  <c r="M53" i="14"/>
  <c r="M54" i="14"/>
  <c r="M55" i="14"/>
  <c r="N55" i="14" s="1"/>
  <c r="M56" i="14"/>
  <c r="N56" i="14" s="1"/>
  <c r="M57" i="14"/>
  <c r="M58" i="14"/>
  <c r="N58" i="14" s="1"/>
  <c r="M59" i="14"/>
  <c r="N59" i="14" s="1"/>
  <c r="M60" i="14"/>
  <c r="N60" i="14" s="1"/>
  <c r="M61" i="14"/>
  <c r="M62" i="14"/>
  <c r="M63" i="14"/>
  <c r="N63" i="14" s="1"/>
  <c r="M64" i="14"/>
  <c r="M65" i="14"/>
  <c r="N65" i="14" s="1"/>
  <c r="M66" i="14"/>
  <c r="N66" i="14" s="1"/>
  <c r="M67" i="14"/>
  <c r="N67" i="14" s="1"/>
  <c r="M68" i="14"/>
  <c r="N68" i="14" s="1"/>
  <c r="M69" i="14"/>
  <c r="M70" i="14"/>
  <c r="M71" i="14"/>
  <c r="M72" i="14"/>
  <c r="M73" i="14"/>
  <c r="N73" i="14" s="1"/>
  <c r="M74" i="14"/>
  <c r="N74" i="14" s="1"/>
  <c r="M75" i="14"/>
  <c r="N75" i="14" s="1"/>
  <c r="M76" i="14"/>
  <c r="N76" i="14" s="1"/>
  <c r="M77" i="14"/>
  <c r="M78" i="14"/>
  <c r="M79" i="14"/>
  <c r="M80" i="14"/>
  <c r="N80" i="14" s="1"/>
  <c r="M81" i="14"/>
  <c r="N81" i="14" s="1"/>
  <c r="M82" i="14"/>
  <c r="N82" i="14" s="1"/>
  <c r="M83" i="14"/>
  <c r="N83" i="14" s="1"/>
  <c r="M84" i="14"/>
  <c r="N84" i="14" s="1"/>
  <c r="M85" i="14"/>
  <c r="M86" i="14"/>
  <c r="M87" i="14"/>
  <c r="N87" i="14" s="1"/>
  <c r="M88" i="14"/>
  <c r="N88" i="14" s="1"/>
  <c r="M89" i="14"/>
  <c r="N89" i="14" s="1"/>
  <c r="M90" i="14"/>
  <c r="N90" i="14" s="1"/>
  <c r="M91" i="14"/>
  <c r="N91" i="14" s="1"/>
  <c r="M92" i="14"/>
  <c r="N92" i="14" s="1"/>
  <c r="M94" i="14"/>
  <c r="M95" i="14"/>
  <c r="N95" i="14" s="1"/>
  <c r="M96" i="14"/>
  <c r="M97" i="14"/>
  <c r="N97" i="14" s="1"/>
  <c r="M98" i="14"/>
  <c r="N98" i="14" s="1"/>
  <c r="M99" i="14"/>
  <c r="N99" i="14" s="1"/>
  <c r="M100" i="14"/>
  <c r="N100" i="14" s="1"/>
  <c r="M101" i="14"/>
  <c r="N101" i="14" s="1"/>
  <c r="M102" i="14"/>
  <c r="M103" i="14"/>
  <c r="M104" i="14"/>
  <c r="M105" i="14"/>
  <c r="N105" i="14" s="1"/>
  <c r="M106" i="14"/>
  <c r="N106" i="14" s="1"/>
  <c r="M107" i="14"/>
  <c r="N107" i="14" s="1"/>
  <c r="M108" i="14"/>
  <c r="N108" i="14" s="1"/>
  <c r="M109" i="14"/>
  <c r="M110" i="14"/>
  <c r="M111" i="14"/>
  <c r="M112" i="14"/>
  <c r="N112" i="14" s="1"/>
  <c r="M113" i="14"/>
  <c r="N113" i="14" s="1"/>
  <c r="N57" i="14"/>
  <c r="N61" i="14"/>
  <c r="N69" i="14"/>
  <c r="N77" i="14"/>
  <c r="N85" i="14"/>
  <c r="N109" i="14"/>
  <c r="N6" i="14"/>
  <c r="N7" i="14"/>
  <c r="N8" i="14"/>
  <c r="N13" i="14"/>
  <c r="N14" i="14"/>
  <c r="N16" i="14"/>
  <c r="N21" i="14"/>
  <c r="N22" i="14"/>
  <c r="N29" i="14"/>
  <c r="N30" i="14"/>
  <c r="N31" i="14"/>
  <c r="N37" i="14"/>
  <c r="N38" i="14"/>
  <c r="N45" i="14"/>
  <c r="N46" i="14"/>
  <c r="N47" i="14"/>
  <c r="N53" i="14"/>
  <c r="N54" i="14"/>
  <c r="N62" i="14"/>
  <c r="N64" i="14"/>
  <c r="N70" i="14"/>
  <c r="N71" i="14"/>
  <c r="N72" i="14"/>
  <c r="N78" i="14"/>
  <c r="N79" i="14"/>
  <c r="N86" i="14"/>
  <c r="N94" i="14"/>
  <c r="N96" i="14"/>
  <c r="N102" i="14"/>
  <c r="N103" i="14"/>
  <c r="N104" i="14"/>
  <c r="N110" i="14"/>
  <c r="N111" i="14"/>
  <c r="Q113" i="14" l="1"/>
  <c r="T113" i="14" s="1"/>
  <c r="L113" i="14"/>
  <c r="F113" i="14"/>
  <c r="E113" i="14"/>
  <c r="D113" i="14"/>
  <c r="Q112" i="14"/>
  <c r="T112" i="14" s="1"/>
  <c r="L112" i="14"/>
  <c r="F112" i="14"/>
  <c r="E112" i="14"/>
  <c r="D112" i="14"/>
  <c r="T111" i="14"/>
  <c r="S111" i="14"/>
  <c r="R111" i="14"/>
  <c r="Q111" i="14"/>
  <c r="L111" i="14"/>
  <c r="F111" i="14"/>
  <c r="E111" i="14"/>
  <c r="D111" i="14"/>
  <c r="T110" i="14"/>
  <c r="S110" i="14"/>
  <c r="R110" i="14"/>
  <c r="Q110" i="14"/>
  <c r="L110" i="14"/>
  <c r="F110" i="14"/>
  <c r="E110" i="14"/>
  <c r="D110" i="14"/>
  <c r="T109" i="14"/>
  <c r="R109" i="14"/>
  <c r="Q109" i="14"/>
  <c r="S109" i="14" s="1"/>
  <c r="L109" i="14"/>
  <c r="F109" i="14"/>
  <c r="E109" i="14"/>
  <c r="D109" i="14"/>
  <c r="T108" i="14"/>
  <c r="R108" i="14"/>
  <c r="Q108" i="14"/>
  <c r="S108" i="14" s="1"/>
  <c r="L108" i="14"/>
  <c r="F108" i="14"/>
  <c r="E108" i="14"/>
  <c r="D108" i="14"/>
  <c r="T107" i="14"/>
  <c r="S107" i="14"/>
  <c r="R107" i="14"/>
  <c r="Q107" i="14"/>
  <c r="L107" i="14"/>
  <c r="F107" i="14"/>
  <c r="E107" i="14"/>
  <c r="D107" i="14"/>
  <c r="T106" i="14"/>
  <c r="S106" i="14"/>
  <c r="R106" i="14"/>
  <c r="Q106" i="14"/>
  <c r="L106" i="14"/>
  <c r="F106" i="14"/>
  <c r="E106" i="14"/>
  <c r="D106" i="14"/>
  <c r="T105" i="14"/>
  <c r="R105" i="14"/>
  <c r="Q105" i="14"/>
  <c r="S105" i="14" s="1"/>
  <c r="L105" i="14"/>
  <c r="F105" i="14"/>
  <c r="E105" i="14"/>
  <c r="D105" i="14"/>
  <c r="T104" i="14"/>
  <c r="R104" i="14"/>
  <c r="Q104" i="14"/>
  <c r="S104" i="14" s="1"/>
  <c r="L104" i="14"/>
  <c r="F104" i="14"/>
  <c r="E104" i="14"/>
  <c r="D104" i="14"/>
  <c r="T103" i="14"/>
  <c r="S103" i="14"/>
  <c r="R103" i="14"/>
  <c r="Q103" i="14"/>
  <c r="L103" i="14"/>
  <c r="F103" i="14"/>
  <c r="E103" i="14"/>
  <c r="D103" i="14"/>
  <c r="T102" i="14"/>
  <c r="S102" i="14"/>
  <c r="R102" i="14"/>
  <c r="Q102" i="14"/>
  <c r="L102" i="14"/>
  <c r="F102" i="14"/>
  <c r="E102" i="14"/>
  <c r="D102" i="14"/>
  <c r="T101" i="14"/>
  <c r="R101" i="14"/>
  <c r="Q101" i="14"/>
  <c r="S101" i="14" s="1"/>
  <c r="L101" i="14"/>
  <c r="F101" i="14"/>
  <c r="E101" i="14"/>
  <c r="D101" i="14"/>
  <c r="T100" i="14"/>
  <c r="R100" i="14"/>
  <c r="Q100" i="14"/>
  <c r="S100" i="14" s="1"/>
  <c r="L100" i="14"/>
  <c r="F100" i="14"/>
  <c r="E100" i="14"/>
  <c r="D100" i="14"/>
  <c r="T99" i="14"/>
  <c r="S99" i="14"/>
  <c r="R99" i="14"/>
  <c r="Q99" i="14"/>
  <c r="L99" i="14"/>
  <c r="F99" i="14"/>
  <c r="E99" i="14"/>
  <c r="D99" i="14"/>
  <c r="T98" i="14"/>
  <c r="S98" i="14"/>
  <c r="R98" i="14"/>
  <c r="Q98" i="14"/>
  <c r="L98" i="14"/>
  <c r="F98" i="14"/>
  <c r="E98" i="14"/>
  <c r="D98" i="14"/>
  <c r="T97" i="14"/>
  <c r="R97" i="14"/>
  <c r="Q97" i="14"/>
  <c r="S97" i="14" s="1"/>
  <c r="L97" i="14"/>
  <c r="F97" i="14"/>
  <c r="E97" i="14"/>
  <c r="D97" i="14"/>
  <c r="T96" i="14"/>
  <c r="R96" i="14"/>
  <c r="Q96" i="14"/>
  <c r="S96" i="14" s="1"/>
  <c r="L96" i="14"/>
  <c r="F96" i="14"/>
  <c r="E96" i="14"/>
  <c r="D96" i="14"/>
  <c r="T95" i="14"/>
  <c r="S95" i="14"/>
  <c r="R95" i="14"/>
  <c r="Q95" i="14"/>
  <c r="L95" i="14"/>
  <c r="F95" i="14"/>
  <c r="E95" i="14"/>
  <c r="D95" i="14"/>
  <c r="T94" i="14"/>
  <c r="S94" i="14"/>
  <c r="R94" i="14"/>
  <c r="Q94" i="14"/>
  <c r="L94" i="14"/>
  <c r="F94" i="14"/>
  <c r="E94" i="14"/>
  <c r="D94" i="14"/>
  <c r="T93" i="14"/>
  <c r="R93" i="14"/>
  <c r="Q93" i="14"/>
  <c r="S93" i="14" s="1"/>
  <c r="L93" i="14"/>
  <c r="F93" i="14"/>
  <c r="E93" i="14"/>
  <c r="D93" i="14"/>
  <c r="T92" i="14"/>
  <c r="S92" i="14"/>
  <c r="R92" i="14"/>
  <c r="Q92" i="14"/>
  <c r="L92" i="14"/>
  <c r="F92" i="14"/>
  <c r="E92" i="14"/>
  <c r="D92" i="14"/>
  <c r="T91" i="14"/>
  <c r="S91" i="14"/>
  <c r="R91" i="14"/>
  <c r="Q91" i="14"/>
  <c r="L91" i="14"/>
  <c r="F91" i="14"/>
  <c r="E91" i="14"/>
  <c r="D91" i="14"/>
  <c r="T90" i="14"/>
  <c r="S90" i="14"/>
  <c r="R90" i="14"/>
  <c r="Q90" i="14"/>
  <c r="L90" i="14"/>
  <c r="F90" i="14"/>
  <c r="E90" i="14"/>
  <c r="D90" i="14"/>
  <c r="T89" i="14"/>
  <c r="R89" i="14"/>
  <c r="Q89" i="14"/>
  <c r="S89" i="14" s="1"/>
  <c r="L89" i="14"/>
  <c r="F89" i="14"/>
  <c r="E89" i="14"/>
  <c r="D89" i="14"/>
  <c r="T88" i="14"/>
  <c r="S88" i="14"/>
  <c r="R88" i="14"/>
  <c r="Q88" i="14"/>
  <c r="L88" i="14"/>
  <c r="F88" i="14"/>
  <c r="E88" i="14"/>
  <c r="D88" i="14"/>
  <c r="T87" i="14"/>
  <c r="S87" i="14"/>
  <c r="R87" i="14"/>
  <c r="Q87" i="14"/>
  <c r="L87" i="14"/>
  <c r="F87" i="14"/>
  <c r="E87" i="14"/>
  <c r="D87" i="14"/>
  <c r="T86" i="14"/>
  <c r="S86" i="14"/>
  <c r="R86" i="14"/>
  <c r="Q86" i="14"/>
  <c r="L86" i="14"/>
  <c r="F86" i="14"/>
  <c r="E86" i="14"/>
  <c r="D86" i="14"/>
  <c r="T85" i="14"/>
  <c r="R85" i="14"/>
  <c r="Q85" i="14"/>
  <c r="S85" i="14" s="1"/>
  <c r="L85" i="14"/>
  <c r="F85" i="14"/>
  <c r="E85" i="14"/>
  <c r="D85" i="14"/>
  <c r="T84" i="14"/>
  <c r="S84" i="14"/>
  <c r="R84" i="14"/>
  <c r="Q84" i="14"/>
  <c r="L84" i="14"/>
  <c r="F84" i="14"/>
  <c r="E84" i="14"/>
  <c r="D84" i="14"/>
  <c r="T83" i="14"/>
  <c r="S83" i="14"/>
  <c r="R83" i="14"/>
  <c r="Q83" i="14"/>
  <c r="L83" i="14"/>
  <c r="F83" i="14"/>
  <c r="E83" i="14"/>
  <c r="D83" i="14"/>
  <c r="T82" i="14"/>
  <c r="S82" i="14"/>
  <c r="R82" i="14"/>
  <c r="Q82" i="14"/>
  <c r="L82" i="14"/>
  <c r="F82" i="14"/>
  <c r="E82" i="14"/>
  <c r="D82" i="14"/>
  <c r="T81" i="14"/>
  <c r="R81" i="14"/>
  <c r="Q81" i="14"/>
  <c r="S81" i="14" s="1"/>
  <c r="L81" i="14"/>
  <c r="F81" i="14"/>
  <c r="E81" i="14"/>
  <c r="D81" i="14"/>
  <c r="T80" i="14"/>
  <c r="S80" i="14"/>
  <c r="R80" i="14"/>
  <c r="Q80" i="14"/>
  <c r="L80" i="14"/>
  <c r="F80" i="14"/>
  <c r="E80" i="14"/>
  <c r="D80" i="14"/>
  <c r="T79" i="14"/>
  <c r="S79" i="14"/>
  <c r="R79" i="14"/>
  <c r="Q79" i="14"/>
  <c r="L79" i="14"/>
  <c r="F79" i="14"/>
  <c r="E79" i="14"/>
  <c r="D79" i="14"/>
  <c r="T78" i="14"/>
  <c r="S78" i="14"/>
  <c r="R78" i="14"/>
  <c r="Q78" i="14"/>
  <c r="L78" i="14"/>
  <c r="F78" i="14"/>
  <c r="E78" i="14"/>
  <c r="D78" i="14"/>
  <c r="T77" i="14"/>
  <c r="R77" i="14"/>
  <c r="Q77" i="14"/>
  <c r="S77" i="14" s="1"/>
  <c r="L77" i="14"/>
  <c r="F77" i="14"/>
  <c r="E77" i="14"/>
  <c r="D77" i="14"/>
  <c r="T76" i="14"/>
  <c r="S76" i="14"/>
  <c r="R76" i="14"/>
  <c r="Q76" i="14"/>
  <c r="L76" i="14"/>
  <c r="F76" i="14"/>
  <c r="E76" i="14"/>
  <c r="D76" i="14"/>
  <c r="T75" i="14"/>
  <c r="S75" i="14"/>
  <c r="R75" i="14"/>
  <c r="Q75" i="14"/>
  <c r="L75" i="14"/>
  <c r="F75" i="14"/>
  <c r="E75" i="14"/>
  <c r="D75" i="14"/>
  <c r="T74" i="14"/>
  <c r="S74" i="14"/>
  <c r="R74" i="14"/>
  <c r="Q74" i="14"/>
  <c r="L74" i="14"/>
  <c r="F74" i="14"/>
  <c r="E74" i="14"/>
  <c r="D74" i="14"/>
  <c r="T73" i="14"/>
  <c r="R73" i="14"/>
  <c r="Q73" i="14"/>
  <c r="S73" i="14" s="1"/>
  <c r="L73" i="14"/>
  <c r="F73" i="14"/>
  <c r="E73" i="14"/>
  <c r="D73" i="14"/>
  <c r="T72" i="14"/>
  <c r="S72" i="14"/>
  <c r="R72" i="14"/>
  <c r="Q72" i="14"/>
  <c r="L72" i="14"/>
  <c r="F72" i="14"/>
  <c r="E72" i="14"/>
  <c r="D72" i="14"/>
  <c r="T71" i="14"/>
  <c r="S71" i="14"/>
  <c r="R71" i="14"/>
  <c r="Q71" i="14"/>
  <c r="L71" i="14"/>
  <c r="F71" i="14"/>
  <c r="E71" i="14"/>
  <c r="D71" i="14"/>
  <c r="T70" i="14"/>
  <c r="S70" i="14"/>
  <c r="R70" i="14"/>
  <c r="Q70" i="14"/>
  <c r="L70" i="14"/>
  <c r="F70" i="14"/>
  <c r="E70" i="14"/>
  <c r="D70" i="14"/>
  <c r="T69" i="14"/>
  <c r="R69" i="14"/>
  <c r="Q69" i="14"/>
  <c r="S69" i="14" s="1"/>
  <c r="L69" i="14"/>
  <c r="F69" i="14"/>
  <c r="E69" i="14"/>
  <c r="D69" i="14"/>
  <c r="T68" i="14"/>
  <c r="S68" i="14"/>
  <c r="R68" i="14"/>
  <c r="Q68" i="14"/>
  <c r="L68" i="14"/>
  <c r="F68" i="14"/>
  <c r="E68" i="14"/>
  <c r="D68" i="14"/>
  <c r="T67" i="14"/>
  <c r="S67" i="14"/>
  <c r="R67" i="14"/>
  <c r="Q67" i="14"/>
  <c r="L67" i="14"/>
  <c r="F67" i="14"/>
  <c r="E67" i="14"/>
  <c r="D67" i="14"/>
  <c r="T66" i="14"/>
  <c r="S66" i="14"/>
  <c r="R66" i="14"/>
  <c r="Q66" i="14"/>
  <c r="L66" i="14"/>
  <c r="F66" i="14"/>
  <c r="E66" i="14"/>
  <c r="D66" i="14"/>
  <c r="T65" i="14"/>
  <c r="R65" i="14"/>
  <c r="Q65" i="14"/>
  <c r="S65" i="14" s="1"/>
  <c r="L65" i="14"/>
  <c r="F65" i="14"/>
  <c r="E65" i="14"/>
  <c r="D65" i="14"/>
  <c r="T64" i="14"/>
  <c r="S64" i="14"/>
  <c r="R64" i="14"/>
  <c r="Q64" i="14"/>
  <c r="L64" i="14"/>
  <c r="F64" i="14"/>
  <c r="E64" i="14"/>
  <c r="D64" i="14"/>
  <c r="T63" i="14"/>
  <c r="S63" i="14"/>
  <c r="R63" i="14"/>
  <c r="Q63" i="14"/>
  <c r="L63" i="14"/>
  <c r="F63" i="14"/>
  <c r="E63" i="14"/>
  <c r="D63" i="14"/>
  <c r="T62" i="14"/>
  <c r="S62" i="14"/>
  <c r="R62" i="14"/>
  <c r="Q62" i="14"/>
  <c r="L62" i="14"/>
  <c r="F62" i="14"/>
  <c r="E62" i="14"/>
  <c r="D62" i="14"/>
  <c r="T61" i="14"/>
  <c r="R61" i="14"/>
  <c r="Q61" i="14"/>
  <c r="S61" i="14" s="1"/>
  <c r="L61" i="14"/>
  <c r="F61" i="14"/>
  <c r="E61" i="14"/>
  <c r="D61" i="14"/>
  <c r="T60" i="14"/>
  <c r="S60" i="14"/>
  <c r="R60" i="14"/>
  <c r="Q60" i="14"/>
  <c r="L60" i="14"/>
  <c r="F60" i="14"/>
  <c r="E60" i="14"/>
  <c r="D60" i="14"/>
  <c r="T59" i="14"/>
  <c r="S59" i="14"/>
  <c r="R59" i="14"/>
  <c r="Q59" i="14"/>
  <c r="L59" i="14"/>
  <c r="F59" i="14"/>
  <c r="E59" i="14"/>
  <c r="D59" i="14"/>
  <c r="T58" i="14"/>
  <c r="S58" i="14"/>
  <c r="R58" i="14"/>
  <c r="Q58" i="14"/>
  <c r="L58" i="14"/>
  <c r="G58" i="14"/>
  <c r="F58" i="14"/>
  <c r="E58" i="14"/>
  <c r="D58" i="14"/>
  <c r="Q57" i="14"/>
  <c r="L57" i="14"/>
  <c r="F57" i="14"/>
  <c r="E57" i="14"/>
  <c r="D57" i="14"/>
  <c r="T56" i="14"/>
  <c r="S56" i="14"/>
  <c r="R56" i="14"/>
  <c r="Q56" i="14"/>
  <c r="L56" i="14"/>
  <c r="G56" i="14"/>
  <c r="F56" i="14"/>
  <c r="E56" i="14"/>
  <c r="D56" i="14"/>
  <c r="Q55" i="14"/>
  <c r="L55" i="14"/>
  <c r="F55" i="14"/>
  <c r="E55" i="14"/>
  <c r="D55" i="14"/>
  <c r="T54" i="14"/>
  <c r="S54" i="14"/>
  <c r="R54" i="14"/>
  <c r="Q54" i="14"/>
  <c r="L54" i="14"/>
  <c r="G54" i="14"/>
  <c r="F54" i="14"/>
  <c r="E54" i="14"/>
  <c r="D54" i="14"/>
  <c r="Q53" i="14"/>
  <c r="L53" i="14"/>
  <c r="F53" i="14"/>
  <c r="E53" i="14"/>
  <c r="D53" i="14"/>
  <c r="T52" i="14"/>
  <c r="S52" i="14"/>
  <c r="R52" i="14"/>
  <c r="Q52" i="14"/>
  <c r="L52" i="14"/>
  <c r="G52" i="14"/>
  <c r="F52" i="14"/>
  <c r="E52" i="14"/>
  <c r="D52" i="14"/>
  <c r="Q51" i="14"/>
  <c r="L51" i="14"/>
  <c r="F51" i="14"/>
  <c r="E51" i="14"/>
  <c r="D51" i="14"/>
  <c r="T50" i="14"/>
  <c r="S50" i="14"/>
  <c r="R50" i="14"/>
  <c r="Q50" i="14"/>
  <c r="L50" i="14"/>
  <c r="F50" i="14"/>
  <c r="E50" i="14"/>
  <c r="D50" i="14"/>
  <c r="Q49" i="14"/>
  <c r="L49" i="14"/>
  <c r="F49" i="14"/>
  <c r="E49" i="14"/>
  <c r="D49" i="14"/>
  <c r="G48" i="14" s="1"/>
  <c r="T48" i="14"/>
  <c r="S48" i="14"/>
  <c r="R48" i="14"/>
  <c r="Q48" i="14"/>
  <c r="L48" i="14"/>
  <c r="F48" i="14"/>
  <c r="E48" i="14"/>
  <c r="D48" i="14"/>
  <c r="Q47" i="14"/>
  <c r="L47" i="14"/>
  <c r="F47" i="14"/>
  <c r="E47" i="14"/>
  <c r="D47" i="14"/>
  <c r="T46" i="14"/>
  <c r="S46" i="14"/>
  <c r="R46" i="14"/>
  <c r="Q46" i="14"/>
  <c r="L46" i="14"/>
  <c r="F46" i="14"/>
  <c r="E46" i="14"/>
  <c r="D46" i="14"/>
  <c r="Q45" i="14"/>
  <c r="L45" i="14"/>
  <c r="F45" i="14"/>
  <c r="E45" i="14"/>
  <c r="D45" i="14"/>
  <c r="G44" i="14" s="1"/>
  <c r="T44" i="14"/>
  <c r="S44" i="14"/>
  <c r="R44" i="14"/>
  <c r="Q44" i="14"/>
  <c r="L44" i="14"/>
  <c r="F44" i="14"/>
  <c r="E44" i="14"/>
  <c r="D44" i="14"/>
  <c r="Q43" i="14"/>
  <c r="L43" i="14"/>
  <c r="F43" i="14"/>
  <c r="E43" i="14"/>
  <c r="D43" i="14"/>
  <c r="T42" i="14"/>
  <c r="S42" i="14"/>
  <c r="R42" i="14"/>
  <c r="Q42" i="14"/>
  <c r="L42" i="14"/>
  <c r="F42" i="14"/>
  <c r="E42" i="14"/>
  <c r="D42" i="14"/>
  <c r="Q41" i="14"/>
  <c r="L41" i="14"/>
  <c r="F41" i="14"/>
  <c r="E41" i="14"/>
  <c r="D41" i="14"/>
  <c r="T40" i="14"/>
  <c r="S40" i="14"/>
  <c r="R40" i="14"/>
  <c r="Q40" i="14"/>
  <c r="L40" i="14"/>
  <c r="G40" i="14"/>
  <c r="F40" i="14"/>
  <c r="E40" i="14"/>
  <c r="D40" i="14"/>
  <c r="Q39" i="14"/>
  <c r="L39" i="14"/>
  <c r="F39" i="14"/>
  <c r="E39" i="14"/>
  <c r="D39" i="14"/>
  <c r="T38" i="14"/>
  <c r="S38" i="14"/>
  <c r="R38" i="14"/>
  <c r="Q38" i="14"/>
  <c r="L38" i="14"/>
  <c r="F38" i="14"/>
  <c r="E38" i="14"/>
  <c r="D38" i="14"/>
  <c r="Q37" i="14"/>
  <c r="L37" i="14"/>
  <c r="F37" i="14"/>
  <c r="E37" i="14"/>
  <c r="D37" i="14"/>
  <c r="T36" i="14"/>
  <c r="S36" i="14"/>
  <c r="R36" i="14"/>
  <c r="Q36" i="14"/>
  <c r="L36" i="14"/>
  <c r="F36" i="14"/>
  <c r="E36" i="14"/>
  <c r="D36" i="14"/>
  <c r="Q35" i="14"/>
  <c r="L35" i="14"/>
  <c r="F35" i="14"/>
  <c r="E35" i="14"/>
  <c r="D35" i="14"/>
  <c r="T34" i="14"/>
  <c r="S34" i="14"/>
  <c r="R34" i="14"/>
  <c r="Q34" i="14"/>
  <c r="L34" i="14"/>
  <c r="F34" i="14"/>
  <c r="E34" i="14"/>
  <c r="D34" i="14"/>
  <c r="Q33" i="14"/>
  <c r="L33" i="14"/>
  <c r="F33" i="14"/>
  <c r="E33" i="14"/>
  <c r="D33" i="14"/>
  <c r="T32" i="14"/>
  <c r="S32" i="14"/>
  <c r="R32" i="14"/>
  <c r="Q32" i="14"/>
  <c r="L32" i="14"/>
  <c r="G32" i="14"/>
  <c r="F32" i="14"/>
  <c r="E32" i="14"/>
  <c r="D32" i="14"/>
  <c r="Q31" i="14"/>
  <c r="L31" i="14"/>
  <c r="F31" i="14"/>
  <c r="E31" i="14"/>
  <c r="D31" i="14"/>
  <c r="T30" i="14"/>
  <c r="S30" i="14"/>
  <c r="R30" i="14"/>
  <c r="Q30" i="14"/>
  <c r="L30" i="14"/>
  <c r="F30" i="14"/>
  <c r="E30" i="14"/>
  <c r="D30" i="14"/>
  <c r="Q29" i="14"/>
  <c r="L29" i="14"/>
  <c r="F29" i="14"/>
  <c r="E29" i="14"/>
  <c r="D29" i="14"/>
  <c r="T28" i="14"/>
  <c r="S28" i="14"/>
  <c r="R28" i="14"/>
  <c r="Q28" i="14"/>
  <c r="L28" i="14"/>
  <c r="F28" i="14"/>
  <c r="E28" i="14"/>
  <c r="D28" i="14"/>
  <c r="Q27" i="14"/>
  <c r="L27" i="14"/>
  <c r="F27" i="14"/>
  <c r="E27" i="14"/>
  <c r="D27" i="14"/>
  <c r="G22" i="14" s="1"/>
  <c r="T26" i="14"/>
  <c r="S26" i="14"/>
  <c r="R26" i="14"/>
  <c r="Q26" i="14"/>
  <c r="L26" i="14"/>
  <c r="G26" i="14"/>
  <c r="F26" i="14"/>
  <c r="E26" i="14"/>
  <c r="D26" i="14"/>
  <c r="Q25" i="14"/>
  <c r="L25" i="14"/>
  <c r="F25" i="14"/>
  <c r="E25" i="14"/>
  <c r="D25" i="14"/>
  <c r="T24" i="14"/>
  <c r="S24" i="14"/>
  <c r="R24" i="14"/>
  <c r="Q24" i="14"/>
  <c r="L24" i="14"/>
  <c r="F24" i="14"/>
  <c r="E24" i="14"/>
  <c r="D24" i="14"/>
  <c r="Q23" i="14"/>
  <c r="L23" i="14"/>
  <c r="F23" i="14"/>
  <c r="E23" i="14"/>
  <c r="D23" i="14"/>
  <c r="T22" i="14"/>
  <c r="S22" i="14"/>
  <c r="R22" i="14"/>
  <c r="Q22" i="14"/>
  <c r="L22" i="14"/>
  <c r="F22" i="14"/>
  <c r="E22" i="14"/>
  <c r="D22" i="14"/>
  <c r="Q21" i="14"/>
  <c r="L21" i="14"/>
  <c r="F21" i="14"/>
  <c r="E21" i="14"/>
  <c r="D21" i="14"/>
  <c r="T20" i="14"/>
  <c r="S20" i="14"/>
  <c r="R20" i="14"/>
  <c r="Q20" i="14"/>
  <c r="L20" i="14"/>
  <c r="F20" i="14"/>
  <c r="E20" i="14"/>
  <c r="D20" i="14"/>
  <c r="Q19" i="14"/>
  <c r="L19" i="14"/>
  <c r="F19" i="14"/>
  <c r="E19" i="14"/>
  <c r="D19" i="14"/>
  <c r="T18" i="14"/>
  <c r="S18" i="14"/>
  <c r="R18" i="14"/>
  <c r="Q18" i="14"/>
  <c r="L18" i="14"/>
  <c r="F18" i="14"/>
  <c r="E18" i="14"/>
  <c r="D18" i="14"/>
  <c r="R17" i="14"/>
  <c r="Q17" i="14"/>
  <c r="L17" i="14"/>
  <c r="F17" i="14"/>
  <c r="E17" i="14"/>
  <c r="D17" i="14"/>
  <c r="T16" i="14"/>
  <c r="S16" i="14"/>
  <c r="R16" i="14"/>
  <c r="Q16" i="14"/>
  <c r="L16" i="14"/>
  <c r="F16" i="14"/>
  <c r="E16" i="14"/>
  <c r="D16" i="14"/>
  <c r="R15" i="14"/>
  <c r="Q15" i="14"/>
  <c r="L15" i="14"/>
  <c r="F15" i="14"/>
  <c r="E15" i="14"/>
  <c r="D15" i="14"/>
  <c r="T14" i="14"/>
  <c r="S14" i="14"/>
  <c r="R14" i="14"/>
  <c r="Q14" i="14"/>
  <c r="L14" i="14"/>
  <c r="F14" i="14"/>
  <c r="E14" i="14"/>
  <c r="D14" i="14"/>
  <c r="Q13" i="14"/>
  <c r="L13" i="14"/>
  <c r="F13" i="14"/>
  <c r="E13" i="14"/>
  <c r="D13" i="14"/>
  <c r="T12" i="14"/>
  <c r="S12" i="14"/>
  <c r="R12" i="14"/>
  <c r="Q12" i="14"/>
  <c r="L12" i="14"/>
  <c r="F12" i="14"/>
  <c r="E12" i="14"/>
  <c r="D12" i="14"/>
  <c r="Q11" i="14"/>
  <c r="L11" i="14"/>
  <c r="F11" i="14"/>
  <c r="E11" i="14"/>
  <c r="D11" i="14"/>
  <c r="T10" i="14"/>
  <c r="S10" i="14"/>
  <c r="R10" i="14"/>
  <c r="Q10" i="14"/>
  <c r="L10" i="14"/>
  <c r="F10" i="14"/>
  <c r="E10" i="14"/>
  <c r="D10" i="14"/>
  <c r="Q9" i="14"/>
  <c r="L9" i="14"/>
  <c r="F9" i="14"/>
  <c r="E9" i="14"/>
  <c r="D9" i="14"/>
  <c r="T8" i="14"/>
  <c r="S8" i="14"/>
  <c r="R8" i="14"/>
  <c r="Q8" i="14"/>
  <c r="L8" i="14"/>
  <c r="F8" i="14"/>
  <c r="E8" i="14"/>
  <c r="D8" i="14"/>
  <c r="Q7" i="14"/>
  <c r="R7" i="14" s="1"/>
  <c r="L7" i="14"/>
  <c r="F7" i="14"/>
  <c r="E7" i="14"/>
  <c r="D7" i="14"/>
  <c r="T6" i="14"/>
  <c r="S6" i="14"/>
  <c r="R6" i="14"/>
  <c r="Q6" i="14"/>
  <c r="L6" i="14"/>
  <c r="F6" i="14"/>
  <c r="E6" i="14"/>
  <c r="D6" i="14"/>
  <c r="Q5" i="14"/>
  <c r="N5" i="14"/>
  <c r="L5" i="14"/>
  <c r="F5" i="14"/>
  <c r="E5" i="14"/>
  <c r="D5" i="14"/>
  <c r="H20" i="14" l="1"/>
  <c r="H58" i="14"/>
  <c r="H54" i="14"/>
  <c r="H48" i="14"/>
  <c r="H56" i="14"/>
  <c r="H52" i="14"/>
  <c r="H46" i="14"/>
  <c r="H42" i="14"/>
  <c r="H34" i="14"/>
  <c r="H32" i="14"/>
  <c r="H11" i="14"/>
  <c r="G11" i="14"/>
  <c r="T23" i="14"/>
  <c r="S23" i="14"/>
  <c r="T13" i="14"/>
  <c r="S13" i="14"/>
  <c r="G16" i="14"/>
  <c r="H17" i="14"/>
  <c r="G17" i="14"/>
  <c r="R23" i="14"/>
  <c r="H26" i="14"/>
  <c r="T29" i="14"/>
  <c r="S29" i="14"/>
  <c r="H40" i="14"/>
  <c r="T49" i="14"/>
  <c r="S49" i="14"/>
  <c r="R49" i="14"/>
  <c r="H53" i="14"/>
  <c r="G53" i="14"/>
  <c r="H7" i="14"/>
  <c r="G7" i="14"/>
  <c r="R13" i="14"/>
  <c r="H16" i="14"/>
  <c r="T19" i="14"/>
  <c r="S19" i="14"/>
  <c r="H23" i="14"/>
  <c r="G23" i="14"/>
  <c r="R29" i="14"/>
  <c r="G34" i="14"/>
  <c r="H35" i="14"/>
  <c r="G35" i="14"/>
  <c r="T37" i="14"/>
  <c r="S37" i="14"/>
  <c r="R37" i="14"/>
  <c r="G42" i="14"/>
  <c r="H43" i="14"/>
  <c r="G43" i="14"/>
  <c r="T55" i="14"/>
  <c r="S55" i="14"/>
  <c r="R55" i="14"/>
  <c r="H6" i="14"/>
  <c r="G12" i="14"/>
  <c r="H22" i="14"/>
  <c r="H29" i="14"/>
  <c r="G29" i="14"/>
  <c r="T45" i="14"/>
  <c r="S45" i="14"/>
  <c r="R45" i="14"/>
  <c r="H49" i="14"/>
  <c r="G49" i="14"/>
  <c r="H27" i="14"/>
  <c r="G27" i="14"/>
  <c r="H33" i="14"/>
  <c r="G33" i="14"/>
  <c r="T35" i="14"/>
  <c r="S35" i="14"/>
  <c r="R35" i="14"/>
  <c r="H41" i="14"/>
  <c r="G41" i="14"/>
  <c r="T43" i="14"/>
  <c r="S43" i="14"/>
  <c r="R43" i="14"/>
  <c r="H47" i="14"/>
  <c r="G47" i="14"/>
  <c r="H10" i="14"/>
  <c r="G6" i="14"/>
  <c r="T9" i="14"/>
  <c r="S9" i="14"/>
  <c r="H13" i="14"/>
  <c r="G13" i="14"/>
  <c r="R19" i="14"/>
  <c r="T25" i="14"/>
  <c r="S25" i="14"/>
  <c r="G28" i="14"/>
  <c r="R9" i="14"/>
  <c r="H12" i="14"/>
  <c r="T15" i="14"/>
  <c r="S15" i="14"/>
  <c r="G18" i="14"/>
  <c r="H19" i="14"/>
  <c r="G19" i="14"/>
  <c r="R25" i="14"/>
  <c r="H28" i="14"/>
  <c r="T31" i="14"/>
  <c r="R31" i="14"/>
  <c r="S31" i="14"/>
  <c r="G36" i="14"/>
  <c r="H37" i="14"/>
  <c r="G37" i="14"/>
  <c r="T39" i="14"/>
  <c r="S39" i="14"/>
  <c r="R39" i="14"/>
  <c r="T51" i="14"/>
  <c r="S51" i="14"/>
  <c r="R51" i="14"/>
  <c r="H55" i="14"/>
  <c r="G55" i="14"/>
  <c r="T5" i="14"/>
  <c r="S5" i="14"/>
  <c r="G8" i="14"/>
  <c r="H9" i="14"/>
  <c r="G9" i="14"/>
  <c r="H18" i="14"/>
  <c r="T21" i="14"/>
  <c r="S21" i="14"/>
  <c r="G24" i="14"/>
  <c r="H25" i="14"/>
  <c r="G25" i="14"/>
  <c r="H36" i="14"/>
  <c r="H44" i="14"/>
  <c r="H45" i="14"/>
  <c r="G45" i="14"/>
  <c r="G50" i="14"/>
  <c r="T57" i="14"/>
  <c r="S57" i="14"/>
  <c r="R57" i="14"/>
  <c r="R5" i="14"/>
  <c r="H8" i="14"/>
  <c r="T11" i="14"/>
  <c r="S11" i="14"/>
  <c r="G14" i="14"/>
  <c r="H15" i="14"/>
  <c r="G15" i="14"/>
  <c r="R21" i="14"/>
  <c r="H24" i="14"/>
  <c r="T27" i="14"/>
  <c r="S27" i="14"/>
  <c r="G30" i="14"/>
  <c r="H31" i="14"/>
  <c r="G31" i="14"/>
  <c r="T33" i="14"/>
  <c r="S33" i="14"/>
  <c r="R33" i="14"/>
  <c r="G38" i="14"/>
  <c r="H39" i="14"/>
  <c r="G39" i="14"/>
  <c r="T41" i="14"/>
  <c r="S41" i="14"/>
  <c r="R41" i="14"/>
  <c r="T47" i="14"/>
  <c r="S47" i="14"/>
  <c r="R47" i="14"/>
  <c r="H50" i="14"/>
  <c r="H51" i="14"/>
  <c r="G51" i="14"/>
  <c r="T7" i="14"/>
  <c r="S7" i="14"/>
  <c r="G10" i="14"/>
  <c r="H5" i="14"/>
  <c r="G5" i="14"/>
  <c r="R11" i="14"/>
  <c r="H14" i="14"/>
  <c r="T17" i="14"/>
  <c r="S17" i="14"/>
  <c r="G20" i="14"/>
  <c r="H21" i="14"/>
  <c r="G21" i="14"/>
  <c r="R27" i="14"/>
  <c r="H30" i="14"/>
  <c r="H38" i="14"/>
  <c r="G46" i="14"/>
  <c r="T53" i="14"/>
  <c r="S53" i="14"/>
  <c r="R53" i="14"/>
  <c r="H57" i="14"/>
  <c r="G57" i="14"/>
  <c r="R112" i="14"/>
  <c r="S112" i="14"/>
  <c r="R113" i="14"/>
  <c r="S113" i="14"/>
</calcChain>
</file>

<file path=xl/sharedStrings.xml><?xml version="1.0" encoding="utf-8"?>
<sst xmlns="http://schemas.openxmlformats.org/spreadsheetml/2006/main" count="245" uniqueCount="239">
  <si>
    <t>ms</t>
  </si>
  <si>
    <t>Iterative</t>
  </si>
  <si>
    <t>Random</t>
  </si>
  <si>
    <t>t(2n)/t(n)</t>
  </si>
  <si>
    <t>iterative</t>
  </si>
  <si>
    <t>random</t>
  </si>
  <si>
    <t>Text</t>
  </si>
  <si>
    <t>Average time for 30000 nodes taking 100 samples: 0.668ms and has 30000 dvds: 100 iterations took 0.001 seconds</t>
  </si>
  <si>
    <t>Average time for 40000 nodes taking 100 samples: 0.885ms and has 40000 dvds: 100 iterations took 0.001 seconds</t>
  </si>
  <si>
    <t>Average time for 50000 nodes taking 100 samples: 1.005ms and has 50000 dvds: 100 iterations took 0.002 seconds</t>
  </si>
  <si>
    <t>Average time for 60000 nodes taking 100 samples: 1.272ms and has 60000 dvds: 100 iterations took 0.002 seconds</t>
  </si>
  <si>
    <t>Average time for 70000 nodes taking 100 samples: 1.460ms and has 70000 dvds: 100 iterations took 0.002 seconds</t>
  </si>
  <si>
    <t>Average time for 80000 nodes taking 100 samples: 1.706ms and has 80000 dvds: 100 iterations took 0.003 seconds</t>
  </si>
  <si>
    <t>Average time for 90000 nodes taking 100 samples: 1.884ms and has 90000 dvds: 100 iterations took 0.003 seconds</t>
  </si>
  <si>
    <t>Average time for 100000 nodes taking 100 samples: 2.059ms and has 100000 dvds: 100 iterations took 0.003 seconds</t>
  </si>
  <si>
    <t>Average time for 110000 nodes taking 100 samples: 1.829ms and has 110000 dvds: 100 iterations took 0.003 seconds</t>
  </si>
  <si>
    <t>Average time for 120000 nodes taking 100 samples: 1.992ms and has 120000 dvds: 100 iterations took 0.003 seconds</t>
  </si>
  <si>
    <t>Average time for 130000 nodes taking 100 samples: 3.307ms and has 130000 dvds: 100 iterations took 0.006 seconds</t>
  </si>
  <si>
    <t>Average time for 140000 nodes taking 100 samples: 3.791ms and has 140000 dvds: 100 iterations took 0.006 seconds</t>
  </si>
  <si>
    <t>Average time for 150000 nodes taking 100 samples: 4.073ms and has 150000 dvds: 100 iterations took 0.007 seconds</t>
  </si>
  <si>
    <t>Average time for 160000 nodes taking 100 samples: 3.816ms and has 160000 dvds: 100 iterations took 0.006 seconds</t>
  </si>
  <si>
    <t>Average time for 170000 nodes taking 100 samples: 4.814ms and has 170000 dvds: 100 iterations took 0.008 seconds</t>
  </si>
  <si>
    <t>Average time for 180000 nodes taking 100 samples: 2.938ms and has 180000 dvds: 100 iterations took 0.005 seconds</t>
  </si>
  <si>
    <t>Average time for 190000 nodes taking 100 samples: 3.202ms and has 190000 dvds: 100 iterations took 0.005 seconds</t>
  </si>
  <si>
    <t>Average time for 200000 nodes taking 100 samples: 3.294ms and has 200000 dvds: 100 iterations took 0.005 seconds</t>
  </si>
  <si>
    <t>Average time for 210000 nodes taking 100 samples: 3.519ms and has 210000 dvds: 100 iterations took 0.006 seconds</t>
  </si>
  <si>
    <t>Average time for 220000 nodes taking 100 samples: 3.845ms and has 220000 dvds: 100 iterations took 0.006 seconds</t>
  </si>
  <si>
    <t>Average time for 230000 nodes taking 100 samples: 3.978ms and has 230000 dvds: 100 iterations took 0.007 seconds</t>
  </si>
  <si>
    <t>Average time for 240000 nodes taking 100 samples: 4.721ms and has 240000 dvds: 100 iterations took 0.008 seconds</t>
  </si>
  <si>
    <t>Average time for 250000 nodes taking 100 samples: 4.278ms and has 250000 dvds: 100 iterations took 0.007 seconds</t>
  </si>
  <si>
    <t>Average time for 260000 nodes taking 100 samples: 4.922ms and has 260000 dvds: 100 iterations took 0.008 seconds</t>
  </si>
  <si>
    <t>Average time for 270000 nodes taking 100 samples: 4.793ms and has 270000 dvds: 100 iterations took 0.008 seconds</t>
  </si>
  <si>
    <t>Average time for 280000 nodes taking 100 samples: 4.783ms and has 280000 dvds: 100 iterations took 0.008 seconds</t>
  </si>
  <si>
    <t>Average time for 290000 nodes taking 100 samples: 5.290ms and has 290000 dvds: 100 iterations took 0.009 seconds</t>
  </si>
  <si>
    <t>Average time for 300000 nodes taking 100 samples: 5.127ms and has 300000 dvds: 100 iterations took 0.009 seconds</t>
  </si>
  <si>
    <t>Average time for 310000 nodes taking 100 samples: 5.517ms and has 310000 dvds: 100 iterations took 0.009 seconds</t>
  </si>
  <si>
    <t>Average time for 320000 nodes taking 100 samples: 5.597ms and has 320000 dvds: 100 iterations took 0.009 seconds</t>
  </si>
  <si>
    <t>Average time for 330000 nodes taking 100 samples: 6.275ms and has 330000 dvds: 100 iterations took 0.010 seconds</t>
  </si>
  <si>
    <t>Average time for 340000 nodes taking 100 samples: 5.851ms and has 340000 dvds: 100 iterations took 0.010 seconds</t>
  </si>
  <si>
    <t>Average time for 350000 nodes taking 100 samples: 6.179ms and has 350000 dvds: 100 iterations took 0.010 seconds</t>
  </si>
  <si>
    <t>Average time for 360000 nodes taking 100 samples: 6.006ms and has 360000 dvds: 100 iterations took 0.010 seconds</t>
  </si>
  <si>
    <t>Average time for 370000 nodes taking 100 samples: 7.401ms and has 370000 dvds: 100 iterations took 0.012 seconds</t>
  </si>
  <si>
    <t>Average time for 380000 nodes taking 100 samples: 6.450ms and has 380000 dvds: 100 iterations took 0.011 seconds</t>
  </si>
  <si>
    <t>Average time for 390000 nodes taking 100 samples: 6.531ms and has 390000 dvds: 100 iterations took 0.011 seconds</t>
  </si>
  <si>
    <t>Average time for 400000 nodes taking 100 samples: 6.807ms and has 400000 dvds: 100 iterations took 0.011 seconds</t>
  </si>
  <si>
    <t>Average time for 410000 nodes taking 100 samples: 7.344ms and has 410000 dvds: 100 iterations took 0.012 seconds</t>
  </si>
  <si>
    <t>Average time for 420000 nodes taking 100 samples: 7.153ms and has 420000 dvds: 100 iterations took 0.012 seconds</t>
  </si>
  <si>
    <t>Average time for 430000 nodes taking 100 samples: 7.664ms and has 430000 dvds: 100 iterations took 0.013 seconds</t>
  </si>
  <si>
    <t>Average time for 440000 nodes taking 100 samples: 7.611ms and has 440000 dvds: 100 iterations took 0.013 seconds</t>
  </si>
  <si>
    <t>Average time for 450000 nodes taking 100 samples: 7.752ms and has 450000 dvds: 100 iterations took 0.013 seconds</t>
  </si>
  <si>
    <t>Average time for 460000 nodes taking 100 samples: 7.623ms and has 460000 dvds: 100 iterations took 0.013 seconds</t>
  </si>
  <si>
    <t>Average time for 470000 nodes taking 100 samples: 8.558ms and has 470000 dvds: 100 iterations took 0.014 seconds</t>
  </si>
  <si>
    <t>Average time for 480000 nodes taking 100 samples: 7.980ms and has 480000 dvds: 100 iterations took 0.013 seconds</t>
  </si>
  <si>
    <t>Average time for 490000 nodes taking 100 samples: 8.289ms and has 490000 dvds: 100 iterations took 0.014 seconds</t>
  </si>
  <si>
    <t>Average time for 500000 nodes taking 100 samples: 8.656ms and has 500000 dvds: 100 iterations took 0.015 seconds</t>
  </si>
  <si>
    <t>Average time for 510000 nodes taking 100 samples: 8.968ms and has 510000 dvds: 100 iterations took 0.015 seconds</t>
  </si>
  <si>
    <t xml:space="preserve">Average time for 150000 nodes taking 100 samples: 9.553ms and has 150000 dvds: 100 iterations took 0.486 minutes </t>
  </si>
  <si>
    <t xml:space="preserve">Average time for 160000 nodes taking 100 samples: 9.894ms and has 160000 dvds: 100 iterations took 0.509 minutes </t>
  </si>
  <si>
    <t xml:space="preserve">Average time for 170000 nodes taking 100 samples: 11.404ms and has 170000 dvds: 100 iterations took 0.536 minutes </t>
  </si>
  <si>
    <t xml:space="preserve">Average time for 180000 nodes taking 100 samples: 13.250ms and has 180000 dvds: 100 iterations took 0.631 minutes </t>
  </si>
  <si>
    <t xml:space="preserve">Average time for 190000 nodes taking 100 samples: 13.239ms and has 190000 dvds: 100 iterations took 0.659 minutes </t>
  </si>
  <si>
    <t xml:space="preserve">Average time for 200000 nodes taking 100 samples: 15.438ms and has 200000 dvds: 100 iterations took 0.687 minutes </t>
  </si>
  <si>
    <t>Number of nodes</t>
  </si>
  <si>
    <t xml:space="preserve">Average time for 210000 nodes taking 100 samples: 17.464ms and has 210000 dvds: 100 iterations took 0.755 minutes </t>
  </si>
  <si>
    <t xml:space="preserve">Average time for 220000 nodes taking 100 samples: 15.998ms and has 220000 dvds: 100 iterations took 0.743 minutes </t>
  </si>
  <si>
    <t xml:space="preserve">Average time for 230000 nodes taking 100 samples: 19.175ms and has 230000 dvds: 100 iterations took 0.814 minutes </t>
  </si>
  <si>
    <t xml:space="preserve">Average time for 240000 nodes taking 100 samples: 19.201ms and has 240000 dvds: 100 iterations took 0.842 minutes </t>
  </si>
  <si>
    <t xml:space="preserve">Average time for 250000 nodes taking 100 samples: 21.911ms and has 250000 dvds: 100 iterations took 0.906 minutes </t>
  </si>
  <si>
    <t xml:space="preserve">Average time for 260000 nodes taking 100 samples: 21.453ms and has 260000 dvds: 100 iterations took 0.937 minutes </t>
  </si>
  <si>
    <t>t(2n)</t>
  </si>
  <si>
    <t>t(n)</t>
  </si>
  <si>
    <t xml:space="preserve">Average time for 270000 nodes taking 100 samples: 22.058ms and has 270000 dvds: 100 iterations took 0.947 minutes </t>
  </si>
  <si>
    <t xml:space="preserve">Average time for 280000 nodes taking 100 samples: 25.602ms and has 280000 dvds: 100 iterations took 1.051 minutes </t>
  </si>
  <si>
    <t xml:space="preserve">Average time for 290000 nodes taking 100 samples: 23.671ms and has 290000 dvds: 100 iterations took 1.011 minutes </t>
  </si>
  <si>
    <t xml:space="preserve">Average time for 300000 nodes taking 100 samples: 26.507ms and has 300000 dvds: 100 iterations took 1.116 minutes </t>
  </si>
  <si>
    <t xml:space="preserve">Average time for 310000 nodes taking 100 samples: 28.305ms and has 310000 dvds: 100 iterations took 1.166 minutes </t>
  </si>
  <si>
    <t xml:space="preserve">Average time for 320000 nodes taking 100 samples: 28.292ms and has 320000 dvds: 100 iterations took 1.212 minutes </t>
  </si>
  <si>
    <t xml:space="preserve">Average time for 330000 nodes taking 100 samples: 31.048ms and has 330000 dvds: 100 iterations took 1.328 minutes </t>
  </si>
  <si>
    <t xml:space="preserve">Average time for 340000 nodes taking 100 samples: 31.952ms and has 340000 dvds: 100 iterations took 1.432 minutes </t>
  </si>
  <si>
    <t xml:space="preserve">Average time for 350000 nodes taking 100 samples: 35.474ms and has 350000 dvds: 100 iterations took 1.425 minutes </t>
  </si>
  <si>
    <t xml:space="preserve">Average time for 360000 nodes taking 100 samples: 30.708ms and has 360000 dvds: 100 iterations took 1.331 minutes </t>
  </si>
  <si>
    <t xml:space="preserve">Average time for 370000 nodes taking 100 samples: 32.714ms and has 370000 dvds: 100 iterations took 1.354 minutes </t>
  </si>
  <si>
    <t xml:space="preserve">Average time for 380000 nodes taking 100 samples: 35.968ms and has 380000 dvds: 100 iterations took 1.487 minutes </t>
  </si>
  <si>
    <t xml:space="preserve">Average time for 390000 nodes taking 100 samples: 34.565ms and has 390000 dvds: 100 iterations took 1.445 minutes </t>
  </si>
  <si>
    <t xml:space="preserve">Average time for 400000 nodes taking 100 samples: 45.351ms and has 400000 dvds: 100 iterations took 1.990 minutes </t>
  </si>
  <si>
    <t xml:space="preserve">Average time for 410000 nodes taking 100 samples: 52.777ms and has 410000 dvds: 100 iterations took 2.333 minutes </t>
  </si>
  <si>
    <t xml:space="preserve">Average time for 420000 nodes taking 100 samples: 45.796ms and has 420000 dvds: 100 iterations took 1.951 minutes </t>
  </si>
  <si>
    <t xml:space="preserve">Average time for 430000 nodes taking 100 samples: 47.552ms and has 430000 dvds: 100 iterations took 2.012 minutes </t>
  </si>
  <si>
    <t xml:space="preserve">Average time for 440000 nodes taking 100 samples: 42.177ms and has 440000 dvds: 100 iterations took 1.857 minutes </t>
  </si>
  <si>
    <t xml:space="preserve">Average time for 450000 nodes taking 100 samples: 43.810ms and has 450000 dvds: 100 iterations took 1.878 minutes </t>
  </si>
  <si>
    <t>Average time for 460000 nodes taking 100 samples: 47.960ms and has 460000 dvds: 100 iterations took 2.113 minutes</t>
  </si>
  <si>
    <t xml:space="preserve">Average time for 50000 nodes taking 100 samples: 1.457ms and has 50000 dvds: 100 iterations took 0.112 minutes </t>
  </si>
  <si>
    <t xml:space="preserve">Average time for 60000 nodes taking 100 samples: 1.753ms and has 60000 dvds: 100 iterations took 0.139 minutes </t>
  </si>
  <si>
    <t xml:space="preserve">Average time for 70000 nodes taking 100 samples: 2.412ms and has 70000 dvds: 100 iterations took 0.183 minutes </t>
  </si>
  <si>
    <t xml:space="preserve">Average time for 80000 nodes taking 100 samples: 3.534ms and has 80000 dvds: 100 iterations took 0.221 minutes </t>
  </si>
  <si>
    <t xml:space="preserve">Average time for 90000 nodes taking 100 samples: 4.832ms and has 90000 dvds: 100 iterations took 0.269 minutes </t>
  </si>
  <si>
    <t xml:space="preserve">Average time for 100000 nodes taking 100 samples: 5.067ms and has 100000 dvds: 100 iterations took 0.279 minutes </t>
  </si>
  <si>
    <t xml:space="preserve">Average time for 110000 nodes taking 100 samples: 5.463ms and has 110000 dvds: 100 iterations took 0.306 minutes </t>
  </si>
  <si>
    <t>Average time for 120000 nodes taking 100 samples: 5.042ms and has 120000 dvds: 100 iterations took 0.304 minutes</t>
  </si>
  <si>
    <t xml:space="preserve">Average time for 30000 nodes taking 100 samples: 0.790ms and has 30000 dvds: 100 iterations took 0.061 minutes </t>
  </si>
  <si>
    <t>Average time for 40000 nodes taking 100 samples: 1.312ms and has 40000 dvds: 100 iterations took 0.097 minutes</t>
  </si>
  <si>
    <t>Average time for 140000 nodes taking 100 samples: 8.571ms and has 140000 dvds: 100 iterations took 0.444 minutes</t>
  </si>
  <si>
    <t xml:space="preserve">Average time for 130000 nodes taking 100 samples: 7.110ms and has 130000 dvds: 100 iterations took 0.360 minutes </t>
  </si>
  <si>
    <t xml:space="preserve">Average time for 520000 nodes taking 100 samples: 9.732ms and has 520000 dvds: 100 iterations took 0.016 seconds </t>
  </si>
  <si>
    <t xml:space="preserve">Average time for 530000 nodes taking 100 samples: 9.101ms and has 530000 dvds: 100 iterations took 0.015 seconds </t>
  </si>
  <si>
    <t xml:space="preserve">Average time for 540000 nodes taking 100 samples: 10.768ms and has 540000 dvds: 100 iterations took 0.018 seconds </t>
  </si>
  <si>
    <t xml:space="preserve">Average time for 550000 nodes taking 100 samples: 9.697ms and has 550000 dvds: 100 iterations took 0.016 seconds </t>
  </si>
  <si>
    <t xml:space="preserve">Average time for 560000 nodes taking 100 samples: 10.162ms and has 560000 dvds: 100 iterations took 0.017 seconds </t>
  </si>
  <si>
    <t xml:space="preserve">Average time for 570000 nodes taking 100 samples: 9.366ms and has 570000 dvds: 100 iterations took 0.016 seconds </t>
  </si>
  <si>
    <t xml:space="preserve">Average time for 580000 nodes taking 100 samples: 9.488ms and has 580000 dvds: 100 iterations took 0.016 seconds </t>
  </si>
  <si>
    <t xml:space="preserve">Average time for 590000 nodes taking 100 samples: 9.653ms and has 590000 dvds: 100 iterations took 0.016 seconds </t>
  </si>
  <si>
    <t xml:space="preserve">Average time for 470000 nodes taking 100 samples: 48.296ms and has 470000 dvds: 100 iterations took 2.076 minutes </t>
  </si>
  <si>
    <t>Average time for 480000 nodes taking 100 samples: 48.784ms and has 480000 dvds: 100 iterations took 2.086 minutes</t>
  </si>
  <si>
    <t>sample</t>
  </si>
  <si>
    <t>O(n)</t>
  </si>
  <si>
    <t>O(n^2)</t>
  </si>
  <si>
    <t xml:space="preserve">Average time for 600000 nodes taking 100 samples: 9.931ms and has 600000 dvds: 100 iterations took 0.017 seconds </t>
  </si>
  <si>
    <t xml:space="preserve">Average time for 610000 nodes taking 100 samples: 11.058ms and has 610000 dvds: 100 iterations took 0.018 seconds </t>
  </si>
  <si>
    <t xml:space="preserve">Average time for 620000 nodes taking 100 samples: 11.260ms and has 620000 dvds: 100 iterations took 0.019 seconds </t>
  </si>
  <si>
    <t xml:space="preserve">Average time for 630000 nodes taking 100 samples: 10.556ms and has 630000 dvds: 100 iterations took 0.018 seconds </t>
  </si>
  <si>
    <t xml:space="preserve">Average time for 640000 nodes taking 100 samples: 10.576ms and has 640000 dvds: 100 iterations took 0.018 seconds </t>
  </si>
  <si>
    <t xml:space="preserve">Average time for 650000 nodes taking 100 samples: 10.700ms and has 650000 dvds: 100 iterations took 0.018 seconds </t>
  </si>
  <si>
    <t xml:space="preserve">Average time for 660000 nodes taking 100 samples: 10.838ms and has 660000 dvds: 100 iterations took 0.018 seconds </t>
  </si>
  <si>
    <t xml:space="preserve">Average time for 670000 nodes taking 100 samples: 11.008ms and has 670000 dvds: 100 iterations took 0.018 seconds </t>
  </si>
  <si>
    <t xml:space="preserve">Average time for 680000 nodes taking 100 samples: 11.520ms and has 680000 dvds: 100 iterations took 0.019 seconds </t>
  </si>
  <si>
    <t xml:space="preserve">Average time for 690000 nodes taking 100 samples: 11.332ms and has 690000 dvds: 100 iterations took 0.019 seconds </t>
  </si>
  <si>
    <t xml:space="preserve">Average time for 700000 nodes taking 100 samples: 12.275ms and has 700000 dvds: 100 iterations took 0.020 seconds </t>
  </si>
  <si>
    <t xml:space="preserve">Average time for 710000 nodes taking 100 samples: 12.866ms and has 710000 dvds: 100 iterations took 0.021 seconds </t>
  </si>
  <si>
    <t>Average time for 720000 nodes taking 100 samples: 12.796ms and has 720000 dvds: 100 iterations took 0.021 seconds</t>
  </si>
  <si>
    <t xml:space="preserve">Average time for 730000 nodes taking 100 samples: 13.944ms and has 730000 dvds: 100 iterations took 0.023 seconds </t>
  </si>
  <si>
    <t xml:space="preserve">Average time for 740000 nodes taking 100 samples: 14.441ms and has 740000 dvds: 100 iterations took 0.024 seconds </t>
  </si>
  <si>
    <t xml:space="preserve">Average time for 750000 nodes taking 100 samples: 13.489ms and has 750000 dvds: 100 iterations took 0.022 seconds </t>
  </si>
  <si>
    <t xml:space="preserve">Average time for 760000 nodes taking 100 samples: 12.823ms and has 760000 dvds: 100 iterations took 0.021 seconds </t>
  </si>
  <si>
    <t xml:space="preserve">Average time for 770000 nodes taking 100 samples: 13.354ms and has 770000 dvds: 100 iterations took 0.022 seconds </t>
  </si>
  <si>
    <t xml:space="preserve">Average time for 780000 nodes taking 100 samples: 13.548ms and has 780000 dvds: 100 iterations took 0.023 seconds </t>
  </si>
  <si>
    <t xml:space="preserve">Average time for 790000 nodes taking 100 samples: 13.768ms and has 790000 dvds: 100 iterations took 0.023 seconds </t>
  </si>
  <si>
    <t xml:space="preserve">Average time for 800000 nodes taking 100 samples: 14.375ms and has 800000 dvds: 100 iterations took 0.024 seconds </t>
  </si>
  <si>
    <t xml:space="preserve">Average time for 810000 nodes taking 100 samples: 13.410ms and has 810000 dvds: 100 iterations took 0.022 seconds </t>
  </si>
  <si>
    <t xml:space="preserve">Average time for 820000 nodes taking 100 samples: 14.435ms and has 820000 dvds: 100 iterations took 0.024 seconds </t>
  </si>
  <si>
    <t xml:space="preserve">Average time for 830000 nodes taking 100 samples: 13.988ms and has 830000 dvds: 100 iterations took 0.023 seconds </t>
  </si>
  <si>
    <t>Average time for 840000 nodes taking 100 samples: 14.208ms and has 840000 dvds: 100 iterations took 0.024 seconds</t>
  </si>
  <si>
    <t xml:space="preserve">Average time for 850000 nodes taking 100 samples: 14.250ms and has 850000 dvds: 100 iterations took 0.024 seconds </t>
  </si>
  <si>
    <t xml:space="preserve">Average time for 860000 nodes taking 100 samples: 14.490ms and has 860000 dvds: 100 iterations took 0.024 seconds </t>
  </si>
  <si>
    <t xml:space="preserve">Average time for 870000 nodes taking 100 samples: 14.364ms and has 870000 dvds: 100 iterations took 0.024 seconds </t>
  </si>
  <si>
    <t xml:space="preserve">Average time for 880000 nodes taking 100 samples: 14.355ms and has 880000 dvds: 100 iterations took 0.024 seconds </t>
  </si>
  <si>
    <t xml:space="preserve">Average time for 890000 nodes taking 100 samples: 14.742ms and has 890000 dvds: 100 iterations took 0.025 seconds </t>
  </si>
  <si>
    <t xml:space="preserve">Average time for 900000 nodes taking 100 samples: 16.812ms and has 900000 dvds: 100 iterations took 0.028 seconds </t>
  </si>
  <si>
    <t xml:space="preserve">Average time for 910000 nodes taking 100 samples: 15.595ms and has 910000 dvds: 100 iterations took 0.026 seconds </t>
  </si>
  <si>
    <t xml:space="preserve">Average time for 920000 nodes taking 100 samples: 16.927ms and has 920000 dvds: 100 iterations took 0.028 seconds </t>
  </si>
  <si>
    <t xml:space="preserve">Average time for 930000 nodes taking 100 samples: 16.608ms and has 930000 dvds: 100 iterations took 0.028 seconds </t>
  </si>
  <si>
    <t xml:space="preserve">Average time for 940000 nodes taking 100 samples: 16.015ms and has 940000 dvds: 100 iterations took 0.027 seconds </t>
  </si>
  <si>
    <t xml:space="preserve">Average time for 950000 nodes taking 100 samples: 17.810ms and has 950000 dvds: 100 iterations took 0.030 seconds </t>
  </si>
  <si>
    <t xml:space="preserve">Average time for 960000 nodes taking 100 samples: 16.316ms and has 960000 dvds: 100 iterations took 0.027 seconds </t>
  </si>
  <si>
    <t>Average time for 970000 nodes taking 100 samples: 15.793ms and has 970000 dvds: 100 iterations took 0.026 seconds</t>
  </si>
  <si>
    <t xml:space="preserve">Average time for 980000 nodes taking 100 samples: 16.919ms and has 980000 dvds: 100 iterations took 0.028 seconds </t>
  </si>
  <si>
    <t xml:space="preserve">Average time for 990000 nodes taking 100 samples: 16.669ms and has 990000 dvds: 100 iterations took 0.028 seconds </t>
  </si>
  <si>
    <t xml:space="preserve">Average time for 1000000 nodes taking 100 samples: 17.879ms and has 1000000 dvds: 100 iterations took 0.030 seconds </t>
  </si>
  <si>
    <t xml:space="preserve">Average time for 1010000 nodes taking 100 samples: 18.254ms and has 1010000 dvds: 100 iterations took 0.030 seconds </t>
  </si>
  <si>
    <t xml:space="preserve">Average time for 1020000 nodes taking 100 samples: 18.224ms and has 1020000 dvds: 100 iterations took 0.030 seconds </t>
  </si>
  <si>
    <t xml:space="preserve">Average time for 1030000 nodes taking 100 samples: 18.156ms and has 1030000 dvds: 100 iterations took 0.030 seconds </t>
  </si>
  <si>
    <t xml:space="preserve">Average time for 1040000 nodes taking 100 samples: 18.491ms and has 1040000 dvds: 100 iterations took 0.031 seconds </t>
  </si>
  <si>
    <t xml:space="preserve">Average time for 1050000 nodes taking 100 samples: 19.052ms and has 1050000 dvds: 100 iterations took 0.032 seconds </t>
  </si>
  <si>
    <t xml:space="preserve">Average time for 1060000 nodes taking 100 samples: 21.794ms and has 1060000 dvds: 100 iterations took 0.036 seconds </t>
  </si>
  <si>
    <t xml:space="preserve">Average time for 1070000 nodes taking 100 samples: 18.224ms and has 1070000 dvds: 100 iterations took 0.030 seconds </t>
  </si>
  <si>
    <t xml:space="preserve">Average time for 1080000 nodes taking 100 samples: 18.242ms and has 1080000 dvds: 100 iterations took 0.030 seconds </t>
  </si>
  <si>
    <t xml:space="preserve">Average time for 1090000 nodes taking 100 samples: 20.316ms and has 1090000 dvds: 100 iterations took 0.034 seconds </t>
  </si>
  <si>
    <t>Average time for 1100000 nodes taking 100 samples: 19.102ms and has 1100000 dvds: 100 iterations took 0.032 seconds</t>
  </si>
  <si>
    <t>O(log(n))</t>
  </si>
  <si>
    <t>O(nlog(n))</t>
  </si>
  <si>
    <t>seconds</t>
  </si>
  <si>
    <t>minutes</t>
  </si>
  <si>
    <t xml:space="preserve">Average time for 490000 nodes taking 100 samples: 45.929ms and has 490000 dvds: 100 iterations took 1.924 minutes </t>
  </si>
  <si>
    <t xml:space="preserve">Average time for 500000 nodes taking 100 samples: 46.219ms and has 500000 dvds: 100 iterations took 1.957 minutes </t>
  </si>
  <si>
    <t xml:space="preserve">Average time for 510000 nodes taking 100 samples: 47.185ms and has 510000 dvds: 100 iterations took 2.012 minutes </t>
  </si>
  <si>
    <t xml:space="preserve">Average time for 520000 nodes taking 100 samples: 51.809ms and has 520000 dvds: 100 iterations took 2.119 minutes </t>
  </si>
  <si>
    <t xml:space="preserve">Average time for 530000 nodes taking 100 samples: 50.529ms and has 530000 dvds: 100 iterations took 2.125 minutes </t>
  </si>
  <si>
    <t xml:space="preserve">Average time for 540000 nodes taking 100 samples: 51.226ms and has 540000 dvds: 100 iterations took 2.172 minutes </t>
  </si>
  <si>
    <t xml:space="preserve">Average time for 550000 nodes taking 100 samples: 51.945ms and has 550000 dvds: 100 iterations took 2.225 minutes </t>
  </si>
  <si>
    <t xml:space="preserve">Average time for 560000 nodes taking 100 samples: 54.168ms and has 560000 dvds: 100 iterations took 2.270 minutes </t>
  </si>
  <si>
    <t xml:space="preserve">Average time for 570000 nodes taking 100 samples: 56.354ms and has 570000 dvds: 100 iterations took 2.337 minutes </t>
  </si>
  <si>
    <t xml:space="preserve">Average time for 580000 nodes taking 100 samples: 57.240ms and has 580000 dvds: 100 iterations took 2.387 minutes </t>
  </si>
  <si>
    <t xml:space="preserve">Average time for 590000 nodes taking 100 samples: 58.327ms and has 590000 dvds: 100 iterations took 2.435 minutes </t>
  </si>
  <si>
    <t>Average time for 600000 nodes taking 100 samples: 59.002ms and has 600000 dvds: 100 iterations took 2.456 minutes</t>
  </si>
  <si>
    <t xml:space="preserve">Average time for 610000 nodes taking 100 samples: 59.251ms and has 610000 dvds: 100 iterations took 2.561 minutes </t>
  </si>
  <si>
    <t xml:space="preserve">Average time for 620000 nodes taking 100 samples: 62.698ms and has 620000 dvds: 100 iterations took 2.547 minutes </t>
  </si>
  <si>
    <t xml:space="preserve">Average time for 630000 nodes taking 100 samples: 62.906ms and has 630000 dvds: 100 iterations took 2.614 minutes </t>
  </si>
  <si>
    <t xml:space="preserve">Average time for 640000 nodes taking 100 samples: 61.875ms and has 640000 dvds: 100 iterations took 2.674 minutes </t>
  </si>
  <si>
    <t xml:space="preserve">Average time for 650000 nodes taking 100 samples: 62.925ms and has 650000 dvds: 100 iterations took 2.724 minutes </t>
  </si>
  <si>
    <t xml:space="preserve">Average time for 660000 nodes taking 100 samples: 65.985ms and has 660000 dvds: 100 iterations took 2.888 minutes </t>
  </si>
  <si>
    <t xml:space="preserve">Average time for 670000 nodes taking 100 samples: 69.312ms and has 670000 dvds: 100 iterations took 3.085 minutes </t>
  </si>
  <si>
    <t xml:space="preserve">Average time for 680000 nodes taking 100 samples: 79.839ms and has 680000 dvds: 100 iterations took 3.580 minutes </t>
  </si>
  <si>
    <t xml:space="preserve">Average time for 690000 nodes taking 100 samples: 79.639ms and has 690000 dvds: 100 iterations took 3.495 minutes </t>
  </si>
  <si>
    <t xml:space="preserve">Average time for 700000 nodes taking 100 samples: 78.622ms and has 700000 dvds: 100 iterations took 3.453 minutes </t>
  </si>
  <si>
    <t xml:space="preserve">Average time for 710000 nodes taking 100 samples: 75.123ms and has 710000 dvds: 100 iterations took 3.390 minutes </t>
  </si>
  <si>
    <t xml:space="preserve">Average time for 720000 nodes taking 100 samples: 80.189ms and has 720000 dvds: 100 iterations took 3.573 minutes </t>
  </si>
  <si>
    <t xml:space="preserve">Average time for 730000 nodes taking 100 samples: 83.390ms and has 730000 dvds: 100 iterations took 3.750 minutes </t>
  </si>
  <si>
    <t xml:space="preserve">Average time for 740000 nodes taking 100 samples: 79.600ms and has 740000 dvds: 100 iterations took 3.487 minutes </t>
  </si>
  <si>
    <t xml:space="preserve">Average time for 750000 nodes taking 100 samples: 79.627ms and has 750000 dvds: 100 iterations took 3.613 minutes </t>
  </si>
  <si>
    <t xml:space="preserve">Average time for 760000 nodes taking 100 samples: 82.882ms and has 760000 dvds: 100 iterations took 3.568 minutes </t>
  </si>
  <si>
    <t xml:space="preserve">Average time for 770000 nodes taking 100 samples: 83.481ms and has 770000 dvds: 100 iterations took 3.753 minutes </t>
  </si>
  <si>
    <t xml:space="preserve">Average time for 780000 nodes taking 100 samples: 88.876ms and has 780000 dvds: 100 iterations took 3.701 minutes </t>
  </si>
  <si>
    <t xml:space="preserve">Average time for 790000 nodes taking 100 samples: 89.972ms and has 790000 dvds: 100 iterations took 3.994 minutes </t>
  </si>
  <si>
    <t xml:space="preserve">Average time for 800000 nodes taking 100 samples: 86.917ms and has 800000 dvds: 100 iterations took 3.952 minutes </t>
  </si>
  <si>
    <t xml:space="preserve">Average time for 810000 nodes taking 100 samples: 88.960ms and has 810000 dvds: 100 iterations took 4.010 minutes </t>
  </si>
  <si>
    <t xml:space="preserve">Average time for 820000 nodes taking 100 samples: 89.195ms and has 820000 dvds: 100 iterations took 4.003 minutes </t>
  </si>
  <si>
    <t xml:space="preserve">Average time for 830000 nodes taking 100 samples: 91.722ms and has 830000 dvds: 100 iterations took 4.141 minutes </t>
  </si>
  <si>
    <t xml:space="preserve">Average time for 840000 nodes taking 100 samples: 94.538ms and has 840000 dvds: 100 iterations took 4.247 minutes </t>
  </si>
  <si>
    <t>Average time for 850000 nodes taking 100 samples: 93.927ms and has 850000 dvds: 100 iterations took 4.344 minutes</t>
  </si>
  <si>
    <t xml:space="preserve">Average time for 860000 nodes taking 100 samples: 101.910ms and has 860000 dvds: 100 iterations took 4.619 minutes </t>
  </si>
  <si>
    <t xml:space="preserve">Average time for 870000 nodes taking 100 samples: 92.359ms and has 870000 dvds: 100 iterations took 4.169 minutes </t>
  </si>
  <si>
    <t xml:space="preserve">Average time for 880000 nodes taking 100 samples: 96.760ms and has 880000 dvds: 100 iterations took 4.522 minutes </t>
  </si>
  <si>
    <t xml:space="preserve">Average time for 890000 nodes taking 100 samples: 99.396ms and has 890000 dvds: 100 iterations took 4.576 minutes </t>
  </si>
  <si>
    <t xml:space="preserve">Average time for 900000 nodes taking 100 samples: 104.323ms and has 900000 dvds: 100 iterations took 4.733 minutes </t>
  </si>
  <si>
    <t xml:space="preserve">Average time for 910000 nodes taking 100 samples: 108.485ms and has 910000 dvds: 100 iterations took 5.043 minutes </t>
  </si>
  <si>
    <t xml:space="preserve">Average time for 920000 nodes taking 100 samples: 104.758ms and has 920000 dvds: 100 iterations took 4.792 minutes </t>
  </si>
  <si>
    <t>Average time for 930000 nodes taking 100 samples: 104.905ms and has 930000 dvds: 100 iterations took 4.752 minutes</t>
  </si>
  <si>
    <t>Randomised names</t>
  </si>
  <si>
    <t xml:space="preserve">Average time for 940000 nodes taking 100 samples: 107.372ms and has 940000 dvds: 100 iterations took 4.928 minutes </t>
  </si>
  <si>
    <t xml:space="preserve">Average time for 950000 nodes taking 100 samples: 106.254ms and has 950000 dvds: 100 iterations took 4.953 minutes </t>
  </si>
  <si>
    <t xml:space="preserve">Average time for 960000 nodes taking 100 samples: 113.524ms and has 960000 dvds: 100 iterations took 5.039 minutes </t>
  </si>
  <si>
    <t xml:space="preserve">Average time for 970000 nodes taking 100 samples: 113.228ms and has 970000 dvds: 100 iterations took 5.086 minutes </t>
  </si>
  <si>
    <t xml:space="preserve">Average time for 980000 nodes taking 100 samples: 112.537ms and has 980000 dvds: 100 iterations took 5.154 minutes </t>
  </si>
  <si>
    <t xml:space="preserve">Average time for 990000 nodes taking 100 samples: 113.168ms and has 990000 dvds: 100 iterations took 5.166 minutes </t>
  </si>
  <si>
    <t xml:space="preserve">Average time for 1000000 nodes taking 100 samples: 123.595ms and has 1000000 dvds: 100 iterations took 5.380 minutes </t>
  </si>
  <si>
    <t xml:space="preserve">Average time for 1010000 nodes taking 100 samples: 114.294ms and has 1010000 dvds: 100 iterations took 5.322 minutes </t>
  </si>
  <si>
    <t xml:space="preserve">Average time for 1020000 nodes taking 100 samples: 115.491ms and has 1020000 dvds: 100 iterations took 5.323 minutes </t>
  </si>
  <si>
    <t xml:space="preserve">Average time for 1030000 nodes taking 100 samples: 117.403ms and has 1030000 dvds: 100 iterations took 5.471 minutes </t>
  </si>
  <si>
    <t>Average time for 1040000 nodes taking 100 samples: 115.506ms and has 1040000 dvds: 100 iterations took 5.381 minutes</t>
  </si>
  <si>
    <t xml:space="preserve">Average time for 1050000 nodes taking 100 samples: 116.446ms and has 1050000 dvds: 100 iterations took 5.394 minutes </t>
  </si>
  <si>
    <t>Average time for 1060000 nodes taking 100 samples: 114.158ms and has 1060000 dvds: 100 iterations took 5.152 minutes</t>
  </si>
  <si>
    <t>Average time for 1070000 nodes taking 100 samples: 120.879ms and has 1070000 dvds: 100 iterations took 5.58 minutes</t>
  </si>
  <si>
    <t xml:space="preserve">Average time for 1080000 nodes taking 100 samples: 164.954ms and has 1080000 dvds: 100 iterations took 8.299 minutes </t>
  </si>
  <si>
    <t xml:space="preserve">Average time for 1090000 nodes taking 100 samples: 164.425ms and has 1090000 dvds: 100 iterations took 8.470 minutes </t>
  </si>
  <si>
    <t>Average time for 1100000 nodes taking 100 samples: 175.078ms and has 1100000 dvds: 100 iterations took 8.895 minutes</t>
  </si>
  <si>
    <t>NoDVDs average time for 20000 nodes taking 100 samples: 0.436ms and has 20000 dvds: 100 iterations took 0.001 seconds</t>
  </si>
  <si>
    <t xml:space="preserve">NoDVDs average time for 20000 nodes taking 100 samples: 0.505ms and has 20000 dvds: 100 iterations took 0.039 minutes </t>
  </si>
  <si>
    <t>Non unique collections for each sample</t>
  </si>
  <si>
    <t>Collection size</t>
  </si>
  <si>
    <t>NoDVDS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</si>
</sst>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1182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microsoft.com/office/2017/10/relationships/person" Target="persons/perso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Movie Collection</a:t>
            </a:r>
            <a:r>
              <a:rPr lang="en-GB" baseline="0"/>
              <a:t> Size vs Average Execution Time for NoDVDs() for unbalanced and right-skewed BSTs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Tests!$E$4</c:f>
              <c:strCache>
                <c:ptCount val="1"/>
                <c:pt idx="0">
                  <c:v>Iterative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3.8159470948826865E-2"/>
                  <c:y val="-5.4896938248717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Tests!$D$5:$D$113</c:f>
              <c:numCache>
                <c:formatCode>General</c:formatCode>
                <c:ptCount val="109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  <c:pt idx="46">
                  <c:v>480000</c:v>
                </c:pt>
                <c:pt idx="47">
                  <c:v>490000</c:v>
                </c:pt>
                <c:pt idx="48">
                  <c:v>500000</c:v>
                </c:pt>
                <c:pt idx="49">
                  <c:v>510000</c:v>
                </c:pt>
                <c:pt idx="50">
                  <c:v>520000</c:v>
                </c:pt>
                <c:pt idx="51">
                  <c:v>530000</c:v>
                </c:pt>
                <c:pt idx="52">
                  <c:v>540000</c:v>
                </c:pt>
                <c:pt idx="53">
                  <c:v>550000</c:v>
                </c:pt>
                <c:pt idx="54">
                  <c:v>560000</c:v>
                </c:pt>
                <c:pt idx="55">
                  <c:v>570000</c:v>
                </c:pt>
                <c:pt idx="56">
                  <c:v>580000</c:v>
                </c:pt>
                <c:pt idx="57">
                  <c:v>590000</c:v>
                </c:pt>
                <c:pt idx="58">
                  <c:v>600000</c:v>
                </c:pt>
                <c:pt idx="59">
                  <c:v>610000</c:v>
                </c:pt>
                <c:pt idx="60">
                  <c:v>620000</c:v>
                </c:pt>
                <c:pt idx="61">
                  <c:v>630000</c:v>
                </c:pt>
                <c:pt idx="62">
                  <c:v>640000</c:v>
                </c:pt>
                <c:pt idx="63">
                  <c:v>650000</c:v>
                </c:pt>
                <c:pt idx="64">
                  <c:v>660000</c:v>
                </c:pt>
                <c:pt idx="65">
                  <c:v>670000</c:v>
                </c:pt>
                <c:pt idx="66">
                  <c:v>680000</c:v>
                </c:pt>
                <c:pt idx="67">
                  <c:v>690000</c:v>
                </c:pt>
                <c:pt idx="68">
                  <c:v>700000</c:v>
                </c:pt>
                <c:pt idx="69">
                  <c:v>710000</c:v>
                </c:pt>
                <c:pt idx="70">
                  <c:v>720000</c:v>
                </c:pt>
                <c:pt idx="71">
                  <c:v>730000</c:v>
                </c:pt>
                <c:pt idx="72">
                  <c:v>740000</c:v>
                </c:pt>
                <c:pt idx="73">
                  <c:v>750000</c:v>
                </c:pt>
                <c:pt idx="74">
                  <c:v>760000</c:v>
                </c:pt>
                <c:pt idx="75">
                  <c:v>770000</c:v>
                </c:pt>
                <c:pt idx="76">
                  <c:v>780000</c:v>
                </c:pt>
                <c:pt idx="77">
                  <c:v>790000</c:v>
                </c:pt>
                <c:pt idx="78">
                  <c:v>800000</c:v>
                </c:pt>
                <c:pt idx="79">
                  <c:v>810000</c:v>
                </c:pt>
                <c:pt idx="80">
                  <c:v>820000</c:v>
                </c:pt>
                <c:pt idx="81">
                  <c:v>830000</c:v>
                </c:pt>
                <c:pt idx="82">
                  <c:v>840000</c:v>
                </c:pt>
                <c:pt idx="83">
                  <c:v>850000</c:v>
                </c:pt>
                <c:pt idx="84">
                  <c:v>860000</c:v>
                </c:pt>
                <c:pt idx="85">
                  <c:v>870000</c:v>
                </c:pt>
                <c:pt idx="86">
                  <c:v>880000</c:v>
                </c:pt>
                <c:pt idx="87">
                  <c:v>890000</c:v>
                </c:pt>
                <c:pt idx="88">
                  <c:v>900000</c:v>
                </c:pt>
                <c:pt idx="89">
                  <c:v>910000</c:v>
                </c:pt>
                <c:pt idx="90">
                  <c:v>920000</c:v>
                </c:pt>
                <c:pt idx="91">
                  <c:v>930000</c:v>
                </c:pt>
                <c:pt idx="92">
                  <c:v>940000</c:v>
                </c:pt>
                <c:pt idx="93">
                  <c:v>950000</c:v>
                </c:pt>
                <c:pt idx="94">
                  <c:v>960000</c:v>
                </c:pt>
                <c:pt idx="95">
                  <c:v>970000</c:v>
                </c:pt>
                <c:pt idx="96">
                  <c:v>980000</c:v>
                </c:pt>
                <c:pt idx="97">
                  <c:v>990000</c:v>
                </c:pt>
                <c:pt idx="98">
                  <c:v>1000000</c:v>
                </c:pt>
                <c:pt idx="99">
                  <c:v>1010000</c:v>
                </c:pt>
                <c:pt idx="100">
                  <c:v>1020000</c:v>
                </c:pt>
                <c:pt idx="101">
                  <c:v>1030000</c:v>
                </c:pt>
                <c:pt idx="102">
                  <c:v>1040000</c:v>
                </c:pt>
                <c:pt idx="103">
                  <c:v>1050000</c:v>
                </c:pt>
                <c:pt idx="104">
                  <c:v>1060000</c:v>
                </c:pt>
                <c:pt idx="105">
                  <c:v>1070000</c:v>
                </c:pt>
                <c:pt idx="106">
                  <c:v>1080000</c:v>
                </c:pt>
                <c:pt idx="107">
                  <c:v>1090000</c:v>
                </c:pt>
                <c:pt idx="108">
                  <c:v>1100000</c:v>
                </c:pt>
              </c:numCache>
            </c:numRef>
          </c:xVal>
          <c:yVal>
            <c:numRef>
              <c:f>Tests!$E$5:$E$113</c:f>
              <c:numCache>
                <c:formatCode>General</c:formatCode>
                <c:ptCount val="109"/>
                <c:pt idx="0">
                  <c:v>0.436</c:v>
                </c:pt>
                <c:pt idx="1">
                  <c:v>0.66800000000000004</c:v>
                </c:pt>
                <c:pt idx="2">
                  <c:v>0.88500000000000001</c:v>
                </c:pt>
                <c:pt idx="3">
                  <c:v>1.0049999999999999</c:v>
                </c:pt>
                <c:pt idx="4">
                  <c:v>1.272</c:v>
                </c:pt>
                <c:pt idx="5">
                  <c:v>1.46</c:v>
                </c:pt>
                <c:pt idx="6">
                  <c:v>1.706</c:v>
                </c:pt>
                <c:pt idx="7">
                  <c:v>1.8839999999999999</c:v>
                </c:pt>
                <c:pt idx="8">
                  <c:v>2.0590000000000002</c:v>
                </c:pt>
                <c:pt idx="9">
                  <c:v>1.829</c:v>
                </c:pt>
                <c:pt idx="10">
                  <c:v>1.992</c:v>
                </c:pt>
                <c:pt idx="11">
                  <c:v>3.3069999999999999</c:v>
                </c:pt>
                <c:pt idx="12">
                  <c:v>3.7909999999999999</c:v>
                </c:pt>
                <c:pt idx="13">
                  <c:v>4.0730000000000004</c:v>
                </c:pt>
                <c:pt idx="14">
                  <c:v>3.8159999999999998</c:v>
                </c:pt>
                <c:pt idx="15">
                  <c:v>4.8140000000000001</c:v>
                </c:pt>
                <c:pt idx="16">
                  <c:v>2.9380000000000002</c:v>
                </c:pt>
                <c:pt idx="17">
                  <c:v>3.202</c:v>
                </c:pt>
                <c:pt idx="18">
                  <c:v>3.294</c:v>
                </c:pt>
                <c:pt idx="19">
                  <c:v>3.5190000000000001</c:v>
                </c:pt>
                <c:pt idx="20">
                  <c:v>3.8450000000000002</c:v>
                </c:pt>
                <c:pt idx="21">
                  <c:v>3.9780000000000002</c:v>
                </c:pt>
                <c:pt idx="22">
                  <c:v>4.7210000000000001</c:v>
                </c:pt>
                <c:pt idx="23">
                  <c:v>4.2779999999999996</c:v>
                </c:pt>
                <c:pt idx="24">
                  <c:v>4.9219999999999997</c:v>
                </c:pt>
                <c:pt idx="25">
                  <c:v>4.7930000000000001</c:v>
                </c:pt>
                <c:pt idx="26">
                  <c:v>4.7830000000000004</c:v>
                </c:pt>
                <c:pt idx="27">
                  <c:v>5.29</c:v>
                </c:pt>
                <c:pt idx="28">
                  <c:v>5.1269999999999998</c:v>
                </c:pt>
                <c:pt idx="29">
                  <c:v>5.5170000000000003</c:v>
                </c:pt>
                <c:pt idx="30">
                  <c:v>5.5970000000000004</c:v>
                </c:pt>
                <c:pt idx="31">
                  <c:v>6.2750000000000004</c:v>
                </c:pt>
                <c:pt idx="32">
                  <c:v>5.851</c:v>
                </c:pt>
                <c:pt idx="33">
                  <c:v>6.1790000000000003</c:v>
                </c:pt>
                <c:pt idx="34">
                  <c:v>6.0060000000000002</c:v>
                </c:pt>
                <c:pt idx="35">
                  <c:v>7.4009999999999998</c:v>
                </c:pt>
                <c:pt idx="36">
                  <c:v>6.45</c:v>
                </c:pt>
                <c:pt idx="37">
                  <c:v>6.5309999999999997</c:v>
                </c:pt>
                <c:pt idx="38">
                  <c:v>6.8070000000000004</c:v>
                </c:pt>
                <c:pt idx="39">
                  <c:v>7.3440000000000003</c:v>
                </c:pt>
                <c:pt idx="40">
                  <c:v>7.1529999999999996</c:v>
                </c:pt>
                <c:pt idx="41">
                  <c:v>7.6639999999999997</c:v>
                </c:pt>
                <c:pt idx="42">
                  <c:v>7.6109999999999998</c:v>
                </c:pt>
                <c:pt idx="43">
                  <c:v>7.7519999999999998</c:v>
                </c:pt>
                <c:pt idx="44">
                  <c:v>7.6230000000000002</c:v>
                </c:pt>
                <c:pt idx="45">
                  <c:v>8.5579999999999998</c:v>
                </c:pt>
                <c:pt idx="46">
                  <c:v>7.98</c:v>
                </c:pt>
                <c:pt idx="47">
                  <c:v>8.2889999999999997</c:v>
                </c:pt>
                <c:pt idx="48">
                  <c:v>8.6560000000000006</c:v>
                </c:pt>
                <c:pt idx="49">
                  <c:v>8.968</c:v>
                </c:pt>
                <c:pt idx="50">
                  <c:v>9.7319999999999993</c:v>
                </c:pt>
                <c:pt idx="51">
                  <c:v>9.1010000000000009</c:v>
                </c:pt>
                <c:pt idx="52">
                  <c:v>10.768000000000001</c:v>
                </c:pt>
                <c:pt idx="53">
                  <c:v>9.6969999999999992</c:v>
                </c:pt>
                <c:pt idx="54">
                  <c:v>10.162000000000001</c:v>
                </c:pt>
                <c:pt idx="55">
                  <c:v>9.3659999999999997</c:v>
                </c:pt>
                <c:pt idx="56">
                  <c:v>9.4879999999999995</c:v>
                </c:pt>
                <c:pt idx="57">
                  <c:v>9.6530000000000005</c:v>
                </c:pt>
                <c:pt idx="58">
                  <c:v>9.9309999999999992</c:v>
                </c:pt>
                <c:pt idx="59">
                  <c:v>11.058</c:v>
                </c:pt>
                <c:pt idx="60">
                  <c:v>11.26</c:v>
                </c:pt>
                <c:pt idx="61">
                  <c:v>10.555999999999999</c:v>
                </c:pt>
                <c:pt idx="62">
                  <c:v>10.576000000000001</c:v>
                </c:pt>
                <c:pt idx="63">
                  <c:v>10.7</c:v>
                </c:pt>
                <c:pt idx="64">
                  <c:v>10.837999999999999</c:v>
                </c:pt>
                <c:pt idx="65">
                  <c:v>11.007999999999999</c:v>
                </c:pt>
                <c:pt idx="66">
                  <c:v>11.52</c:v>
                </c:pt>
                <c:pt idx="67">
                  <c:v>11.332000000000001</c:v>
                </c:pt>
                <c:pt idx="68">
                  <c:v>12.275</c:v>
                </c:pt>
                <c:pt idx="69">
                  <c:v>12.866</c:v>
                </c:pt>
                <c:pt idx="70">
                  <c:v>12.795999999999999</c:v>
                </c:pt>
                <c:pt idx="71">
                  <c:v>13.944000000000001</c:v>
                </c:pt>
                <c:pt idx="72">
                  <c:v>14.441000000000001</c:v>
                </c:pt>
                <c:pt idx="73">
                  <c:v>13.489000000000001</c:v>
                </c:pt>
                <c:pt idx="74">
                  <c:v>12.823</c:v>
                </c:pt>
                <c:pt idx="75">
                  <c:v>13.353999999999999</c:v>
                </c:pt>
                <c:pt idx="76">
                  <c:v>13.548</c:v>
                </c:pt>
                <c:pt idx="77">
                  <c:v>13.768000000000001</c:v>
                </c:pt>
                <c:pt idx="78">
                  <c:v>14.375</c:v>
                </c:pt>
                <c:pt idx="79">
                  <c:v>13.41</c:v>
                </c:pt>
                <c:pt idx="80">
                  <c:v>14.435</c:v>
                </c:pt>
                <c:pt idx="81">
                  <c:v>13.988</c:v>
                </c:pt>
                <c:pt idx="82">
                  <c:v>14.208</c:v>
                </c:pt>
                <c:pt idx="83">
                  <c:v>14.25</c:v>
                </c:pt>
                <c:pt idx="84">
                  <c:v>14.49</c:v>
                </c:pt>
                <c:pt idx="85">
                  <c:v>14.364000000000001</c:v>
                </c:pt>
                <c:pt idx="86">
                  <c:v>14.355</c:v>
                </c:pt>
                <c:pt idx="87">
                  <c:v>14.742000000000001</c:v>
                </c:pt>
                <c:pt idx="88">
                  <c:v>16.812000000000001</c:v>
                </c:pt>
                <c:pt idx="89">
                  <c:v>15.595000000000001</c:v>
                </c:pt>
                <c:pt idx="90">
                  <c:v>16.927</c:v>
                </c:pt>
                <c:pt idx="91">
                  <c:v>16.608000000000001</c:v>
                </c:pt>
                <c:pt idx="92">
                  <c:v>16.015000000000001</c:v>
                </c:pt>
                <c:pt idx="93">
                  <c:v>17.809999999999999</c:v>
                </c:pt>
                <c:pt idx="94">
                  <c:v>16.315999999999999</c:v>
                </c:pt>
                <c:pt idx="95">
                  <c:v>15.792999999999999</c:v>
                </c:pt>
                <c:pt idx="96">
                  <c:v>16.919</c:v>
                </c:pt>
                <c:pt idx="97">
                  <c:v>16.669</c:v>
                </c:pt>
                <c:pt idx="98">
                  <c:v>17.879000000000001</c:v>
                </c:pt>
                <c:pt idx="99">
                  <c:v>18.254000000000001</c:v>
                </c:pt>
                <c:pt idx="100">
                  <c:v>18.224</c:v>
                </c:pt>
                <c:pt idx="101">
                  <c:v>18.155999999999999</c:v>
                </c:pt>
                <c:pt idx="102">
                  <c:v>18.491</c:v>
                </c:pt>
                <c:pt idx="103">
                  <c:v>19.052</c:v>
                </c:pt>
                <c:pt idx="104">
                  <c:v>21.794</c:v>
                </c:pt>
                <c:pt idx="105">
                  <c:v>18.224</c:v>
                </c:pt>
                <c:pt idx="106">
                  <c:v>18.242000000000001</c:v>
                </c:pt>
                <c:pt idx="107">
                  <c:v>20.315999999999999</c:v>
                </c:pt>
                <c:pt idx="108">
                  <c:v>19.102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2-F84C-8960-26592F5DD56A}"/>
            </c:ext>
          </c:extLst>
        </c:ser>
        <c:ser>
          <c:idx val="1"/>
          <c:order val="1"/>
          <c:tx>
            <c:strRef>
              <c:f>Tests!$F$4</c:f>
              <c:strCache>
                <c:ptCount val="1"/>
                <c:pt idx="0">
                  <c:v>Randomised names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1.7759860641521658E-2"/>
                  <c:y val="-2.7329795954721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Tests!$D$5:$D$113</c:f>
              <c:numCache>
                <c:formatCode>General</c:formatCode>
                <c:ptCount val="109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  <c:pt idx="46">
                  <c:v>480000</c:v>
                </c:pt>
                <c:pt idx="47">
                  <c:v>490000</c:v>
                </c:pt>
                <c:pt idx="48">
                  <c:v>500000</c:v>
                </c:pt>
                <c:pt idx="49">
                  <c:v>510000</c:v>
                </c:pt>
                <c:pt idx="50">
                  <c:v>520000</c:v>
                </c:pt>
                <c:pt idx="51">
                  <c:v>530000</c:v>
                </c:pt>
                <c:pt idx="52">
                  <c:v>540000</c:v>
                </c:pt>
                <c:pt idx="53">
                  <c:v>550000</c:v>
                </c:pt>
                <c:pt idx="54">
                  <c:v>560000</c:v>
                </c:pt>
                <c:pt idx="55">
                  <c:v>570000</c:v>
                </c:pt>
                <c:pt idx="56">
                  <c:v>580000</c:v>
                </c:pt>
                <c:pt idx="57">
                  <c:v>590000</c:v>
                </c:pt>
                <c:pt idx="58">
                  <c:v>600000</c:v>
                </c:pt>
                <c:pt idx="59">
                  <c:v>610000</c:v>
                </c:pt>
                <c:pt idx="60">
                  <c:v>620000</c:v>
                </c:pt>
                <c:pt idx="61">
                  <c:v>630000</c:v>
                </c:pt>
                <c:pt idx="62">
                  <c:v>640000</c:v>
                </c:pt>
                <c:pt idx="63">
                  <c:v>650000</c:v>
                </c:pt>
                <c:pt idx="64">
                  <c:v>660000</c:v>
                </c:pt>
                <c:pt idx="65">
                  <c:v>670000</c:v>
                </c:pt>
                <c:pt idx="66">
                  <c:v>680000</c:v>
                </c:pt>
                <c:pt idx="67">
                  <c:v>690000</c:v>
                </c:pt>
                <c:pt idx="68">
                  <c:v>700000</c:v>
                </c:pt>
                <c:pt idx="69">
                  <c:v>710000</c:v>
                </c:pt>
                <c:pt idx="70">
                  <c:v>720000</c:v>
                </c:pt>
                <c:pt idx="71">
                  <c:v>730000</c:v>
                </c:pt>
                <c:pt idx="72">
                  <c:v>740000</c:v>
                </c:pt>
                <c:pt idx="73">
                  <c:v>750000</c:v>
                </c:pt>
                <c:pt idx="74">
                  <c:v>760000</c:v>
                </c:pt>
                <c:pt idx="75">
                  <c:v>770000</c:v>
                </c:pt>
                <c:pt idx="76">
                  <c:v>780000</c:v>
                </c:pt>
                <c:pt idx="77">
                  <c:v>790000</c:v>
                </c:pt>
                <c:pt idx="78">
                  <c:v>800000</c:v>
                </c:pt>
                <c:pt idx="79">
                  <c:v>810000</c:v>
                </c:pt>
                <c:pt idx="80">
                  <c:v>820000</c:v>
                </c:pt>
                <c:pt idx="81">
                  <c:v>830000</c:v>
                </c:pt>
                <c:pt idx="82">
                  <c:v>840000</c:v>
                </c:pt>
                <c:pt idx="83">
                  <c:v>850000</c:v>
                </c:pt>
                <c:pt idx="84">
                  <c:v>860000</c:v>
                </c:pt>
                <c:pt idx="85">
                  <c:v>870000</c:v>
                </c:pt>
                <c:pt idx="86">
                  <c:v>880000</c:v>
                </c:pt>
                <c:pt idx="87">
                  <c:v>890000</c:v>
                </c:pt>
                <c:pt idx="88">
                  <c:v>900000</c:v>
                </c:pt>
                <c:pt idx="89">
                  <c:v>910000</c:v>
                </c:pt>
                <c:pt idx="90">
                  <c:v>920000</c:v>
                </c:pt>
                <c:pt idx="91">
                  <c:v>930000</c:v>
                </c:pt>
                <c:pt idx="92">
                  <c:v>940000</c:v>
                </c:pt>
                <c:pt idx="93">
                  <c:v>950000</c:v>
                </c:pt>
                <c:pt idx="94">
                  <c:v>960000</c:v>
                </c:pt>
                <c:pt idx="95">
                  <c:v>970000</c:v>
                </c:pt>
                <c:pt idx="96">
                  <c:v>980000</c:v>
                </c:pt>
                <c:pt idx="97">
                  <c:v>990000</c:v>
                </c:pt>
                <c:pt idx="98">
                  <c:v>1000000</c:v>
                </c:pt>
                <c:pt idx="99">
                  <c:v>1010000</c:v>
                </c:pt>
                <c:pt idx="100">
                  <c:v>1020000</c:v>
                </c:pt>
                <c:pt idx="101">
                  <c:v>1030000</c:v>
                </c:pt>
                <c:pt idx="102">
                  <c:v>1040000</c:v>
                </c:pt>
                <c:pt idx="103">
                  <c:v>1050000</c:v>
                </c:pt>
                <c:pt idx="104">
                  <c:v>1060000</c:v>
                </c:pt>
                <c:pt idx="105">
                  <c:v>1070000</c:v>
                </c:pt>
                <c:pt idx="106">
                  <c:v>1080000</c:v>
                </c:pt>
                <c:pt idx="107">
                  <c:v>1090000</c:v>
                </c:pt>
                <c:pt idx="108">
                  <c:v>1100000</c:v>
                </c:pt>
              </c:numCache>
            </c:numRef>
          </c:xVal>
          <c:yVal>
            <c:numRef>
              <c:f>Tests!$F$5:$F$113</c:f>
              <c:numCache>
                <c:formatCode>General</c:formatCode>
                <c:ptCount val="109"/>
                <c:pt idx="0">
                  <c:v>0.505</c:v>
                </c:pt>
                <c:pt idx="1">
                  <c:v>0.79</c:v>
                </c:pt>
                <c:pt idx="2">
                  <c:v>1.3120000000000001</c:v>
                </c:pt>
                <c:pt idx="3">
                  <c:v>1.4570000000000001</c:v>
                </c:pt>
                <c:pt idx="4">
                  <c:v>1.7529999999999999</c:v>
                </c:pt>
                <c:pt idx="5">
                  <c:v>2.4119999999999999</c:v>
                </c:pt>
                <c:pt idx="6">
                  <c:v>3.5339999999999998</c:v>
                </c:pt>
                <c:pt idx="7">
                  <c:v>4.8319999999999999</c:v>
                </c:pt>
                <c:pt idx="8">
                  <c:v>5.0670000000000002</c:v>
                </c:pt>
                <c:pt idx="9">
                  <c:v>5.4630000000000001</c:v>
                </c:pt>
                <c:pt idx="10">
                  <c:v>5.0419999999999998</c:v>
                </c:pt>
                <c:pt idx="11">
                  <c:v>7.11</c:v>
                </c:pt>
                <c:pt idx="12">
                  <c:v>8.5709999999999997</c:v>
                </c:pt>
                <c:pt idx="13">
                  <c:v>9.5530000000000008</c:v>
                </c:pt>
                <c:pt idx="14">
                  <c:v>9.8940000000000001</c:v>
                </c:pt>
                <c:pt idx="15">
                  <c:v>11.404</c:v>
                </c:pt>
                <c:pt idx="16">
                  <c:v>13.25</c:v>
                </c:pt>
                <c:pt idx="17">
                  <c:v>13.239000000000001</c:v>
                </c:pt>
                <c:pt idx="18">
                  <c:v>15.438000000000001</c:v>
                </c:pt>
                <c:pt idx="19">
                  <c:v>17.463999999999999</c:v>
                </c:pt>
                <c:pt idx="20">
                  <c:v>15.997999999999999</c:v>
                </c:pt>
                <c:pt idx="21">
                  <c:v>19.175000000000001</c:v>
                </c:pt>
                <c:pt idx="22">
                  <c:v>19.201000000000001</c:v>
                </c:pt>
                <c:pt idx="23">
                  <c:v>21.911000000000001</c:v>
                </c:pt>
                <c:pt idx="24">
                  <c:v>21.452999999999999</c:v>
                </c:pt>
                <c:pt idx="25">
                  <c:v>22.058</c:v>
                </c:pt>
                <c:pt idx="26">
                  <c:v>25.602</c:v>
                </c:pt>
                <c:pt idx="27">
                  <c:v>23.670999999999999</c:v>
                </c:pt>
                <c:pt idx="28">
                  <c:v>26.507000000000001</c:v>
                </c:pt>
                <c:pt idx="29">
                  <c:v>28.305</c:v>
                </c:pt>
                <c:pt idx="30">
                  <c:v>28.292000000000002</c:v>
                </c:pt>
                <c:pt idx="31">
                  <c:v>31.047999999999998</c:v>
                </c:pt>
                <c:pt idx="32">
                  <c:v>31.952000000000002</c:v>
                </c:pt>
                <c:pt idx="33">
                  <c:v>35.473999999999997</c:v>
                </c:pt>
                <c:pt idx="34">
                  <c:v>30.707999999999998</c:v>
                </c:pt>
                <c:pt idx="35">
                  <c:v>32.713999999999999</c:v>
                </c:pt>
                <c:pt idx="36">
                  <c:v>35.968000000000004</c:v>
                </c:pt>
                <c:pt idx="37">
                  <c:v>34.564999999999998</c:v>
                </c:pt>
                <c:pt idx="38">
                  <c:v>45.350999999999999</c:v>
                </c:pt>
                <c:pt idx="39">
                  <c:v>52.777000000000001</c:v>
                </c:pt>
                <c:pt idx="40">
                  <c:v>45.795999999999999</c:v>
                </c:pt>
                <c:pt idx="41">
                  <c:v>47.552</c:v>
                </c:pt>
                <c:pt idx="42">
                  <c:v>42.177</c:v>
                </c:pt>
                <c:pt idx="43">
                  <c:v>43.81</c:v>
                </c:pt>
                <c:pt idx="44">
                  <c:v>47.96</c:v>
                </c:pt>
                <c:pt idx="45">
                  <c:v>48.295999999999999</c:v>
                </c:pt>
                <c:pt idx="46">
                  <c:v>48.783999999999999</c:v>
                </c:pt>
                <c:pt idx="47">
                  <c:v>45.929000000000002</c:v>
                </c:pt>
                <c:pt idx="48">
                  <c:v>46.219000000000001</c:v>
                </c:pt>
                <c:pt idx="49">
                  <c:v>47.185000000000002</c:v>
                </c:pt>
                <c:pt idx="50">
                  <c:v>51.808999999999997</c:v>
                </c:pt>
                <c:pt idx="51">
                  <c:v>50.529000000000003</c:v>
                </c:pt>
                <c:pt idx="52">
                  <c:v>51.225999999999999</c:v>
                </c:pt>
                <c:pt idx="53">
                  <c:v>51.945</c:v>
                </c:pt>
                <c:pt idx="54">
                  <c:v>54.167999999999999</c:v>
                </c:pt>
                <c:pt idx="55">
                  <c:v>56.353999999999999</c:v>
                </c:pt>
                <c:pt idx="56">
                  <c:v>57.24</c:v>
                </c:pt>
                <c:pt idx="57">
                  <c:v>58.326999999999998</c:v>
                </c:pt>
                <c:pt idx="58">
                  <c:v>59.002000000000002</c:v>
                </c:pt>
                <c:pt idx="59">
                  <c:v>59.250999999999998</c:v>
                </c:pt>
                <c:pt idx="60">
                  <c:v>62.698</c:v>
                </c:pt>
                <c:pt idx="61">
                  <c:v>62.905999999999999</c:v>
                </c:pt>
                <c:pt idx="62">
                  <c:v>61.875</c:v>
                </c:pt>
                <c:pt idx="63">
                  <c:v>62.924999999999997</c:v>
                </c:pt>
                <c:pt idx="64">
                  <c:v>65.984999999999999</c:v>
                </c:pt>
                <c:pt idx="65">
                  <c:v>69.311999999999998</c:v>
                </c:pt>
                <c:pt idx="66">
                  <c:v>79.838999999999999</c:v>
                </c:pt>
                <c:pt idx="67">
                  <c:v>79.638999999999996</c:v>
                </c:pt>
                <c:pt idx="68">
                  <c:v>78.622</c:v>
                </c:pt>
                <c:pt idx="69">
                  <c:v>75.123000000000005</c:v>
                </c:pt>
                <c:pt idx="70">
                  <c:v>80.188999999999993</c:v>
                </c:pt>
                <c:pt idx="71">
                  <c:v>83.39</c:v>
                </c:pt>
                <c:pt idx="72">
                  <c:v>79.599999999999994</c:v>
                </c:pt>
                <c:pt idx="73">
                  <c:v>79.626999999999995</c:v>
                </c:pt>
                <c:pt idx="74">
                  <c:v>82.882000000000005</c:v>
                </c:pt>
                <c:pt idx="75">
                  <c:v>83.480999999999995</c:v>
                </c:pt>
                <c:pt idx="76">
                  <c:v>88.876000000000005</c:v>
                </c:pt>
                <c:pt idx="77">
                  <c:v>89.971999999999994</c:v>
                </c:pt>
                <c:pt idx="78">
                  <c:v>86.917000000000002</c:v>
                </c:pt>
                <c:pt idx="79">
                  <c:v>88.96</c:v>
                </c:pt>
                <c:pt idx="80">
                  <c:v>89.194999999999993</c:v>
                </c:pt>
                <c:pt idx="81">
                  <c:v>91.721999999999994</c:v>
                </c:pt>
                <c:pt idx="82">
                  <c:v>94.537999999999997</c:v>
                </c:pt>
                <c:pt idx="83">
                  <c:v>93.927000000000007</c:v>
                </c:pt>
                <c:pt idx="84">
                  <c:v>101.91</c:v>
                </c:pt>
                <c:pt idx="85">
                  <c:v>92.358999999999995</c:v>
                </c:pt>
                <c:pt idx="86">
                  <c:v>96.76</c:v>
                </c:pt>
                <c:pt idx="87">
                  <c:v>99.396000000000001</c:v>
                </c:pt>
                <c:pt idx="88">
                  <c:v>104.32299999999999</c:v>
                </c:pt>
                <c:pt idx="89">
                  <c:v>108.485</c:v>
                </c:pt>
                <c:pt idx="90">
                  <c:v>104.758</c:v>
                </c:pt>
                <c:pt idx="91">
                  <c:v>104.905</c:v>
                </c:pt>
                <c:pt idx="92">
                  <c:v>107.372</c:v>
                </c:pt>
                <c:pt idx="93">
                  <c:v>106.254</c:v>
                </c:pt>
                <c:pt idx="94">
                  <c:v>113.524</c:v>
                </c:pt>
                <c:pt idx="95">
                  <c:v>113.22799999999999</c:v>
                </c:pt>
                <c:pt idx="96">
                  <c:v>112.53700000000001</c:v>
                </c:pt>
                <c:pt idx="97">
                  <c:v>113.16800000000001</c:v>
                </c:pt>
                <c:pt idx="98">
                  <c:v>123.595</c:v>
                </c:pt>
                <c:pt idx="99">
                  <c:v>114.294</c:v>
                </c:pt>
                <c:pt idx="100">
                  <c:v>115.491</c:v>
                </c:pt>
                <c:pt idx="101">
                  <c:v>117.40300000000001</c:v>
                </c:pt>
                <c:pt idx="102">
                  <c:v>115.506</c:v>
                </c:pt>
                <c:pt idx="103">
                  <c:v>116.446</c:v>
                </c:pt>
                <c:pt idx="104">
                  <c:v>114.158</c:v>
                </c:pt>
                <c:pt idx="105">
                  <c:v>120.879</c:v>
                </c:pt>
                <c:pt idx="106">
                  <c:v>164.95400000000001</c:v>
                </c:pt>
                <c:pt idx="107">
                  <c:v>164.42500000000001</c:v>
                </c:pt>
                <c:pt idx="108">
                  <c:v>175.078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92-F84C-8960-26592F5DD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559679"/>
        <c:axId val="1059601551"/>
      </c:scatterChart>
      <c:valAx>
        <c:axId val="10595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 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01551"/>
        <c:crosses val="autoZero"/>
        <c:crossBetween val="midCat"/>
      </c:valAx>
      <c:valAx>
        <c:axId val="1059601551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in milliseconds (averaged for 100 samples)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t(2n)/t(n) for iterative and randomly</a:t>
            </a:r>
            <a:r>
              <a:rPr lang="en-GB" baseline="0"/>
              <a:t> designed collections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Tests!$G$3:$G$4</c:f>
              <c:strCache>
                <c:ptCount val="2"/>
                <c:pt idx="0">
                  <c:v>Iterative</c:v>
                </c:pt>
                <c:pt idx="1">
                  <c:v>t(2n)/t(n)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Tests!$J$5:$J$58</c:f>
              <c:numCache>
                <c:formatCode>General</c:formatCode>
                <c:ptCount val="5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  <c:pt idx="46">
                  <c:v>480000</c:v>
                </c:pt>
                <c:pt idx="47">
                  <c:v>490000</c:v>
                </c:pt>
                <c:pt idx="48">
                  <c:v>500000</c:v>
                </c:pt>
                <c:pt idx="49">
                  <c:v>510000</c:v>
                </c:pt>
                <c:pt idx="50">
                  <c:v>520000</c:v>
                </c:pt>
                <c:pt idx="51">
                  <c:v>530000</c:v>
                </c:pt>
                <c:pt idx="52">
                  <c:v>540000</c:v>
                </c:pt>
                <c:pt idx="53">
                  <c:v>550000</c:v>
                </c:pt>
              </c:numCache>
            </c:numRef>
          </c:cat>
          <c:val>
            <c:numRef>
              <c:f>Tests!$G$5:$G$58</c:f>
              <c:numCache>
                <c:formatCode>General</c:formatCode>
                <c:ptCount val="54"/>
                <c:pt idx="0">
                  <c:v>2.0298165137614679</c:v>
                </c:pt>
                <c:pt idx="1">
                  <c:v>1.904191616766467</c:v>
                </c:pt>
                <c:pt idx="2">
                  <c:v>1.927683615819209</c:v>
                </c:pt>
                <c:pt idx="3">
                  <c:v>2.0487562189054729</c:v>
                </c:pt>
                <c:pt idx="4">
                  <c:v>1.5660377358490565</c:v>
                </c:pt>
                <c:pt idx="5">
                  <c:v>2.5965753424657536</c:v>
                </c:pt>
                <c:pt idx="6">
                  <c:v>2.2368112543962484</c:v>
                </c:pt>
                <c:pt idx="7">
                  <c:v>1.5594479830148622</c:v>
                </c:pt>
                <c:pt idx="8">
                  <c:v>1.5998057309373481</c:v>
                </c:pt>
                <c:pt idx="9">
                  <c:v>2.1022416621104432</c:v>
                </c:pt>
                <c:pt idx="10">
                  <c:v>2.3699799196787148</c:v>
                </c:pt>
                <c:pt idx="11">
                  <c:v>1.4883580284245539</c:v>
                </c:pt>
                <c:pt idx="12">
                  <c:v>1.2616723819572673</c:v>
                </c:pt>
                <c:pt idx="13">
                  <c:v>1.2587773140191503</c:v>
                </c:pt>
                <c:pt idx="14">
                  <c:v>1.4667190775681342</c:v>
                </c:pt>
                <c:pt idx="15">
                  <c:v>1.2154133776485252</c:v>
                </c:pt>
                <c:pt idx="16">
                  <c:v>2.0442477876106193</c:v>
                </c:pt>
                <c:pt idx="17">
                  <c:v>2.0143660212367269</c:v>
                </c:pt>
                <c:pt idx="18">
                  <c:v>2.0664845173041897</c:v>
                </c:pt>
                <c:pt idx="19">
                  <c:v>2.0326797385620914</c:v>
                </c:pt>
                <c:pt idx="20">
                  <c:v>1.9794538361508451</c:v>
                </c:pt>
                <c:pt idx="21">
                  <c:v>1.9162895927601808</c:v>
                </c:pt>
                <c:pt idx="22">
                  <c:v>1.6903198474899386</c:v>
                </c:pt>
                <c:pt idx="23">
                  <c:v>2.0233754090696592</c:v>
                </c:pt>
                <c:pt idx="24">
                  <c:v>1.9772450223486386</c:v>
                </c:pt>
                <c:pt idx="25">
                  <c:v>2.2466096390569583</c:v>
                </c:pt>
                <c:pt idx="26">
                  <c:v>2.1246079866192766</c:v>
                </c:pt>
                <c:pt idx="27">
                  <c:v>1.7935727788279772</c:v>
                </c:pt>
                <c:pt idx="28">
                  <c:v>1.9370001950458358</c:v>
                </c:pt>
                <c:pt idx="29">
                  <c:v>2.0409642921877831</c:v>
                </c:pt>
                <c:pt idx="30">
                  <c:v>1.8895837055565481</c:v>
                </c:pt>
                <c:pt idx="31">
                  <c:v>1.7271713147410357</c:v>
                </c:pt>
                <c:pt idx="32">
                  <c:v>1.9688942061186121</c:v>
                </c:pt>
                <c:pt idx="33">
                  <c:v>1.9865674057290823</c:v>
                </c:pt>
                <c:pt idx="34">
                  <c:v>2.1305361305361306</c:v>
                </c:pt>
                <c:pt idx="35">
                  <c:v>1.9512228077286855</c:v>
                </c:pt>
                <c:pt idx="36">
                  <c:v>1.988062015503876</c:v>
                </c:pt>
                <c:pt idx="37">
                  <c:v>2.0744143316490584</c:v>
                </c:pt>
                <c:pt idx="38">
                  <c:v>2.1117966798883501</c:v>
                </c:pt>
                <c:pt idx="39">
                  <c:v>1.9655501089324618</c:v>
                </c:pt>
                <c:pt idx="40">
                  <c:v>1.9862994547742208</c:v>
                </c:pt>
                <c:pt idx="41">
                  <c:v>1.8906576200417538</c:v>
                </c:pt>
                <c:pt idx="42">
                  <c:v>1.8860859282617266</c:v>
                </c:pt>
                <c:pt idx="43">
                  <c:v>2.1687306501547989</c:v>
                </c:pt>
                <c:pt idx="44">
                  <c:v>2.2205168568804932</c:v>
                </c:pt>
                <c:pt idx="45">
                  <c:v>1.8713484458985745</c:v>
                </c:pt>
                <c:pt idx="46">
                  <c:v>2.0446115288220548</c:v>
                </c:pt>
                <c:pt idx="47">
                  <c:v>2.0411388587284356</c:v>
                </c:pt>
                <c:pt idx="48">
                  <c:v>2.0655036968576712</c:v>
                </c:pt>
                <c:pt idx="49">
                  <c:v>2.032114183764496</c:v>
                </c:pt>
                <c:pt idx="50">
                  <c:v>1.9000205507603782</c:v>
                </c:pt>
                <c:pt idx="51">
                  <c:v>2.3946819030875726</c:v>
                </c:pt>
                <c:pt idx="52">
                  <c:v>1.6940936106983655</c:v>
                </c:pt>
                <c:pt idx="53">
                  <c:v>1.9698875941012686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9-2C42-A9A7-322E252E83A1}"/>
            </c:ext>
          </c:extLst>
        </c:ser>
        <c:ser>
          <c:idx val="1"/>
          <c:order val="1"/>
          <c:tx>
            <c:strRef>
              <c:f>Tests!$H$3:$H$4</c:f>
              <c:strCache>
                <c:ptCount val="2"/>
                <c:pt idx="0">
                  <c:v>Random</c:v>
                </c:pt>
                <c:pt idx="1">
                  <c:v>t(2n)/t(n)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Tests!$J$5:$J$58</c:f>
              <c:numCache>
                <c:formatCode>General</c:formatCode>
                <c:ptCount val="54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  <c:pt idx="21">
                  <c:v>230000</c:v>
                </c:pt>
                <c:pt idx="22">
                  <c:v>240000</c:v>
                </c:pt>
                <c:pt idx="23">
                  <c:v>250000</c:v>
                </c:pt>
                <c:pt idx="24">
                  <c:v>260000</c:v>
                </c:pt>
                <c:pt idx="25">
                  <c:v>270000</c:v>
                </c:pt>
                <c:pt idx="26">
                  <c:v>280000</c:v>
                </c:pt>
                <c:pt idx="27">
                  <c:v>290000</c:v>
                </c:pt>
                <c:pt idx="28">
                  <c:v>300000</c:v>
                </c:pt>
                <c:pt idx="29">
                  <c:v>310000</c:v>
                </c:pt>
                <c:pt idx="30">
                  <c:v>320000</c:v>
                </c:pt>
                <c:pt idx="31">
                  <c:v>330000</c:v>
                </c:pt>
                <c:pt idx="32">
                  <c:v>340000</c:v>
                </c:pt>
                <c:pt idx="33">
                  <c:v>350000</c:v>
                </c:pt>
                <c:pt idx="34">
                  <c:v>360000</c:v>
                </c:pt>
                <c:pt idx="35">
                  <c:v>370000</c:v>
                </c:pt>
                <c:pt idx="36">
                  <c:v>380000</c:v>
                </c:pt>
                <c:pt idx="37">
                  <c:v>390000</c:v>
                </c:pt>
                <c:pt idx="38">
                  <c:v>400000</c:v>
                </c:pt>
                <c:pt idx="39">
                  <c:v>410000</c:v>
                </c:pt>
                <c:pt idx="40">
                  <c:v>420000</c:v>
                </c:pt>
                <c:pt idx="41">
                  <c:v>430000</c:v>
                </c:pt>
                <c:pt idx="42">
                  <c:v>440000</c:v>
                </c:pt>
                <c:pt idx="43">
                  <c:v>450000</c:v>
                </c:pt>
                <c:pt idx="44">
                  <c:v>460000</c:v>
                </c:pt>
                <c:pt idx="45">
                  <c:v>470000</c:v>
                </c:pt>
                <c:pt idx="46">
                  <c:v>480000</c:v>
                </c:pt>
                <c:pt idx="47">
                  <c:v>490000</c:v>
                </c:pt>
                <c:pt idx="48">
                  <c:v>500000</c:v>
                </c:pt>
                <c:pt idx="49">
                  <c:v>510000</c:v>
                </c:pt>
                <c:pt idx="50">
                  <c:v>520000</c:v>
                </c:pt>
                <c:pt idx="51">
                  <c:v>530000</c:v>
                </c:pt>
                <c:pt idx="52">
                  <c:v>540000</c:v>
                </c:pt>
                <c:pt idx="53">
                  <c:v>550000</c:v>
                </c:pt>
              </c:numCache>
            </c:numRef>
          </c:cat>
          <c:val>
            <c:numRef>
              <c:f>Tests!$H$5:$H$58</c:f>
              <c:numCache>
                <c:formatCode>General</c:formatCode>
                <c:ptCount val="54"/>
                <c:pt idx="0">
                  <c:v>2.5980198019801981</c:v>
                </c:pt>
                <c:pt idx="1">
                  <c:v>2.2189873417721517</c:v>
                </c:pt>
                <c:pt idx="2">
                  <c:v>2.6935975609756095</c:v>
                </c:pt>
                <c:pt idx="3">
                  <c:v>3.4776938915579958</c:v>
                </c:pt>
                <c:pt idx="4">
                  <c:v>2.8762122076440391</c:v>
                </c:pt>
                <c:pt idx="5">
                  <c:v>3.5534825870646767</c:v>
                </c:pt>
                <c:pt idx="6">
                  <c:v>2.7996604414261461</c:v>
                </c:pt>
                <c:pt idx="7">
                  <c:v>2.7421357615894042</c:v>
                </c:pt>
                <c:pt idx="8">
                  <c:v>3.0467732386027233</c:v>
                </c:pt>
                <c:pt idx="9">
                  <c:v>2.9284276038806514</c:v>
                </c:pt>
                <c:pt idx="10">
                  <c:v>3.8082110273700915</c:v>
                </c:pt>
                <c:pt idx="11">
                  <c:v>3.0172995780590717</c:v>
                </c:pt>
                <c:pt idx="12">
                  <c:v>2.9870493524676234</c:v>
                </c:pt>
                <c:pt idx="13">
                  <c:v>2.7747304511671724</c:v>
                </c:pt>
                <c:pt idx="14">
                  <c:v>2.8595108146351325</c:v>
                </c:pt>
                <c:pt idx="15">
                  <c:v>2.8018239214310769</c:v>
                </c:pt>
                <c:pt idx="16">
                  <c:v>2.3175849056603774</c:v>
                </c:pt>
                <c:pt idx="17">
                  <c:v>2.7168215121988069</c:v>
                </c:pt>
                <c:pt idx="18">
                  <c:v>2.9376214535561598</c:v>
                </c:pt>
                <c:pt idx="19">
                  <c:v>2.6223087494273938</c:v>
                </c:pt>
                <c:pt idx="20">
                  <c:v>2.6363920490061257</c:v>
                </c:pt>
                <c:pt idx="21">
                  <c:v>2.5011734028683179</c:v>
                </c:pt>
                <c:pt idx="22">
                  <c:v>2.5407010051559813</c:v>
                </c:pt>
                <c:pt idx="23">
                  <c:v>2.1093971064761989</c:v>
                </c:pt>
                <c:pt idx="24">
                  <c:v>2.4150002330676363</c:v>
                </c:pt>
                <c:pt idx="25">
                  <c:v>2.3223320337292592</c:v>
                </c:pt>
                <c:pt idx="26">
                  <c:v>2.1157722052964614</c:v>
                </c:pt>
                <c:pt idx="27">
                  <c:v>2.4181487896582317</c:v>
                </c:pt>
                <c:pt idx="28">
                  <c:v>2.2259025917682123</c:v>
                </c:pt>
                <c:pt idx="29">
                  <c:v>2.2150856739092033</c:v>
                </c:pt>
                <c:pt idx="30">
                  <c:v>2.1870139968895801</c:v>
                </c:pt>
                <c:pt idx="31">
                  <c:v>2.1252576655501159</c:v>
                </c:pt>
                <c:pt idx="32">
                  <c:v>2.4987168252378567</c:v>
                </c:pt>
                <c:pt idx="33">
                  <c:v>2.2163274510909399</c:v>
                </c:pt>
                <c:pt idx="34">
                  <c:v>2.6113390647388304</c:v>
                </c:pt>
                <c:pt idx="35">
                  <c:v>2.4332090236595953</c:v>
                </c:pt>
                <c:pt idx="36">
                  <c:v>2.3043260676156581</c:v>
                </c:pt>
                <c:pt idx="37">
                  <c:v>2.5712715174309277</c:v>
                </c:pt>
                <c:pt idx="38">
                  <c:v>1.9165398778417235</c:v>
                </c:pt>
                <c:pt idx="39">
                  <c:v>1.6900354321011044</c:v>
                </c:pt>
                <c:pt idx="40">
                  <c:v>2.0643287623373219</c:v>
                </c:pt>
                <c:pt idx="41">
                  <c:v>2.1431275235531628</c:v>
                </c:pt>
                <c:pt idx="42">
                  <c:v>2.2941413566635847</c:v>
                </c:pt>
                <c:pt idx="43">
                  <c:v>2.3812599863044963</c:v>
                </c:pt>
                <c:pt idx="44">
                  <c:v>2.1842785654712258</c:v>
                </c:pt>
                <c:pt idx="45">
                  <c:v>2.2232068908398213</c:v>
                </c:pt>
                <c:pt idx="46">
                  <c:v>2.3270744506395542</c:v>
                </c:pt>
                <c:pt idx="47">
                  <c:v>2.4502384114611684</c:v>
                </c:pt>
                <c:pt idx="48">
                  <c:v>2.674116705251087</c:v>
                </c:pt>
                <c:pt idx="49">
                  <c:v>2.4476210660167426</c:v>
                </c:pt>
                <c:pt idx="50">
                  <c:v>2.2294582022428537</c:v>
                </c:pt>
                <c:pt idx="51">
                  <c:v>2.2592570603020046</c:v>
                </c:pt>
                <c:pt idx="52">
                  <c:v>3.2201225939952369</c:v>
                </c:pt>
                <c:pt idx="53">
                  <c:v>3.3704495139089423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9-2C42-A9A7-322E252E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97424"/>
        <c:axId val="763989552"/>
      </c:lineChart>
      <c:catAx>
        <c:axId val="10987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Collection</a:t>
                </a:r>
                <a:r>
                  <a:rPr lang="en-GB" baseline="0"/>
                  <a:t> size 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89552"/>
        <c:crosses val="autoZero"/>
        <c:auto val="1"/>
        <c:lblAlgn val="ctr"/>
        <c:lblOffset val="100"/>
        <c:noMultiLvlLbl val="0"/>
      </c:catAx>
      <c:valAx>
        <c:axId val="763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betwen t(2n)</a:t>
                </a:r>
                <a:r>
                  <a:rPr lang="en-GB" baseline="0"/>
                  <a:t> and t(n)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BE87AE-1F54-A94A-A08A-1D55468535B1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65ED5-78DD-FE48-8ED1-548CBE8885BB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783166</xdr:colOff>
      <xdr:row>120</xdr:row>
      <xdr:rowOff>105833</xdr:rowOff>
    </xdr:from>
    <xdr:to>
      <xdr:col>19</xdr:col>
      <xdr:colOff>115227</xdr:colOff>
      <xdr:row>158</xdr:row>
      <xdr:rowOff>21167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913726-5CEC-76D7-20DA-66B98F77A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5166" y="25505833"/>
          <a:ext cx="11714561" cy="795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077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031B0-0F93-A5AE-97D1-51433C9869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E81D-D4A0-B870-CB4D-86EE5B4AD8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6808-2197-FD45-B849-DAC9A9F05DA1}">
  <dimension ref="B2:T120"/>
  <sheetViews>
    <sheetView tabSelected="1" zoomScale="75" zoomScaleNormal="100" workbookViewId="0">
      <selection activeCell="V20" sqref="V20"/>
    </sheetView>
  </sheetViews>
  <sheetFormatPr baseColWidth="10" defaultRowHeight="16" x14ac:dyDescent="0.2"/>
  <sheetData>
    <row r="2" spans="2:20" x14ac:dyDescent="0.2">
      <c r="D2" s="4" t="s">
        <v>237</v>
      </c>
      <c r="E2" s="5" t="s">
        <v>238</v>
      </c>
      <c r="F2" s="5"/>
    </row>
    <row r="3" spans="2:20" x14ac:dyDescent="0.2">
      <c r="B3" s="1" t="s">
        <v>6</v>
      </c>
      <c r="C3" s="1"/>
      <c r="D3" s="4"/>
      <c r="E3" s="6" t="s">
        <v>0</v>
      </c>
      <c r="F3" s="2" t="s">
        <v>0</v>
      </c>
      <c r="G3" s="3" t="s">
        <v>1</v>
      </c>
      <c r="H3" s="2" t="s">
        <v>2</v>
      </c>
      <c r="I3" s="1" t="s">
        <v>62</v>
      </c>
      <c r="J3" s="1"/>
      <c r="L3" s="1" t="s">
        <v>169</v>
      </c>
      <c r="M3" s="1"/>
      <c r="N3" t="s">
        <v>170</v>
      </c>
    </row>
    <row r="4" spans="2:20" x14ac:dyDescent="0.2">
      <c r="B4" t="s">
        <v>1</v>
      </c>
      <c r="C4" t="s">
        <v>2</v>
      </c>
      <c r="D4" s="4"/>
      <c r="E4" s="2" t="s">
        <v>1</v>
      </c>
      <c r="F4" s="2" t="s">
        <v>216</v>
      </c>
      <c r="G4" s="3" t="s">
        <v>3</v>
      </c>
      <c r="H4" s="2" t="s">
        <v>3</v>
      </c>
      <c r="I4" t="s">
        <v>69</v>
      </c>
      <c r="J4" t="s">
        <v>70</v>
      </c>
      <c r="L4" t="s">
        <v>4</v>
      </c>
      <c r="M4" t="s">
        <v>5</v>
      </c>
      <c r="N4" t="s">
        <v>5</v>
      </c>
      <c r="P4" t="s">
        <v>113</v>
      </c>
      <c r="Q4" t="s">
        <v>114</v>
      </c>
      <c r="R4" t="s">
        <v>115</v>
      </c>
      <c r="S4" t="s">
        <v>168</v>
      </c>
      <c r="T4" t="s">
        <v>167</v>
      </c>
    </row>
    <row r="5" spans="2:20" x14ac:dyDescent="0.2">
      <c r="B5" t="s">
        <v>234</v>
      </c>
      <c r="C5" t="s">
        <v>235</v>
      </c>
      <c r="D5" s="2">
        <f>VALUE(MID(B5,FIND("for",B5)+4,FIND("nodes",B5)-FIND("for",B5)-5))</f>
        <v>20000</v>
      </c>
      <c r="E5" s="7">
        <f t="shared" ref="E5:E36" si="0">VALUE(MID(B5,FIND(":",B5)+2,FIND("ms",B5)-FIND(":",B5)-2))</f>
        <v>0.436</v>
      </c>
      <c r="F5" s="7">
        <f t="shared" ref="F5:F36" si="1">VALUE(MID(C5,FIND(":",C5)+2,FIND("ms",C5)-FIND(":",C5)-2))</f>
        <v>0.505</v>
      </c>
      <c r="G5" s="3">
        <f t="shared" ref="G5:G43" si="2">(INDEX(E5:E75,MATCH(2*D5,D5:D75,0))/INDEX(E5:E75,MATCH(D5,D5:D75,0)))</f>
        <v>2.0298165137614679</v>
      </c>
      <c r="H5" s="2">
        <f t="shared" ref="H5:H43" si="3">(INDEX(F5:F75,MATCH(2*D5,D5:D75,0))/INDEX(F5:F75,MATCH(D5,D5:D75,0)))</f>
        <v>2.5980198019801981</v>
      </c>
      <c r="I5">
        <v>40000</v>
      </c>
      <c r="J5">
        <v>20000</v>
      </c>
      <c r="L5" t="str">
        <f t="shared" ref="L5:L36" si="4">MID(B5,FIND("took ",B5)+5,FIND(" seconds",B5)-FIND("took ",B5)-5)</f>
        <v>0.001</v>
      </c>
      <c r="M5">
        <f>MID(C5,FIND("took ",C5)+5,FIND(" minutes",C5)-FIND("took ",C5)-5)*60</f>
        <v>2.34</v>
      </c>
      <c r="N5">
        <f t="shared" ref="N5:N36" si="5">M5/60</f>
        <v>3.9E-2</v>
      </c>
      <c r="P5">
        <v>20000</v>
      </c>
      <c r="Q5">
        <f t="shared" ref="Q5:Q36" si="6">P5/10000</f>
        <v>2</v>
      </c>
      <c r="R5">
        <f t="shared" ref="R5:R36" si="7">Q5^2</f>
        <v>4</v>
      </c>
      <c r="S5">
        <f t="shared" ref="S5:S36" si="8">Q5*LOG(Q5)</f>
        <v>0.6020599913279624</v>
      </c>
      <c r="T5">
        <f t="shared" ref="T5:T36" si="9">LOG(Q5)</f>
        <v>0.3010299956639812</v>
      </c>
    </row>
    <row r="6" spans="2:20" x14ac:dyDescent="0.2">
      <c r="B6" t="s">
        <v>7</v>
      </c>
      <c r="C6" t="s">
        <v>99</v>
      </c>
      <c r="D6" s="2">
        <f t="shared" ref="D6:D37" si="10">VALUE(MID(B6,18,FIND(" nodes",B6)-18))</f>
        <v>30000</v>
      </c>
      <c r="E6" s="7">
        <f t="shared" si="0"/>
        <v>0.66800000000000004</v>
      </c>
      <c r="F6" s="7">
        <f t="shared" si="1"/>
        <v>0.79</v>
      </c>
      <c r="G6" s="3">
        <f t="shared" si="2"/>
        <v>1.904191616766467</v>
      </c>
      <c r="H6" s="2">
        <f t="shared" si="3"/>
        <v>2.2189873417721517</v>
      </c>
      <c r="I6">
        <v>60000</v>
      </c>
      <c r="J6">
        <v>30000</v>
      </c>
      <c r="L6" t="str">
        <f t="shared" si="4"/>
        <v>0.001</v>
      </c>
      <c r="M6">
        <f t="shared" ref="M6:M36" si="11">MID(C6,FIND("took ",C6)+5,FIND(" minutes",C6)-FIND("took ",C6)-5)*60</f>
        <v>3.66</v>
      </c>
      <c r="N6">
        <f t="shared" si="5"/>
        <v>6.1000000000000006E-2</v>
      </c>
      <c r="P6">
        <v>30000</v>
      </c>
      <c r="Q6">
        <f t="shared" si="6"/>
        <v>3</v>
      </c>
      <c r="R6">
        <f t="shared" si="7"/>
        <v>9</v>
      </c>
      <c r="S6">
        <f t="shared" si="8"/>
        <v>1.4313637641589874</v>
      </c>
      <c r="T6">
        <f t="shared" si="9"/>
        <v>0.47712125471966244</v>
      </c>
    </row>
    <row r="7" spans="2:20" x14ac:dyDescent="0.2">
      <c r="B7" t="s">
        <v>8</v>
      </c>
      <c r="C7" t="s">
        <v>100</v>
      </c>
      <c r="D7" s="2">
        <f t="shared" si="10"/>
        <v>40000</v>
      </c>
      <c r="E7" s="7">
        <f t="shared" si="0"/>
        <v>0.88500000000000001</v>
      </c>
      <c r="F7" s="7">
        <f t="shared" si="1"/>
        <v>1.3120000000000001</v>
      </c>
      <c r="G7" s="3">
        <f t="shared" si="2"/>
        <v>1.927683615819209</v>
      </c>
      <c r="H7" s="2">
        <f t="shared" si="3"/>
        <v>2.6935975609756095</v>
      </c>
      <c r="I7">
        <v>80000</v>
      </c>
      <c r="J7">
        <v>40000</v>
      </c>
      <c r="L7" t="str">
        <f t="shared" si="4"/>
        <v>0.001</v>
      </c>
      <c r="M7">
        <f t="shared" si="11"/>
        <v>5.82</v>
      </c>
      <c r="N7">
        <f t="shared" si="5"/>
        <v>9.7000000000000003E-2</v>
      </c>
      <c r="P7">
        <v>40000</v>
      </c>
      <c r="Q7">
        <f t="shared" si="6"/>
        <v>4</v>
      </c>
      <c r="R7">
        <f t="shared" si="7"/>
        <v>16</v>
      </c>
      <c r="S7">
        <f t="shared" si="8"/>
        <v>2.4082399653118496</v>
      </c>
      <c r="T7">
        <f t="shared" si="9"/>
        <v>0.6020599913279624</v>
      </c>
    </row>
    <row r="8" spans="2:20" x14ac:dyDescent="0.2">
      <c r="B8" t="s">
        <v>9</v>
      </c>
      <c r="C8" t="s">
        <v>91</v>
      </c>
      <c r="D8" s="2">
        <f t="shared" si="10"/>
        <v>50000</v>
      </c>
      <c r="E8" s="7">
        <f t="shared" si="0"/>
        <v>1.0049999999999999</v>
      </c>
      <c r="F8" s="7">
        <f t="shared" si="1"/>
        <v>1.4570000000000001</v>
      </c>
      <c r="G8" s="3">
        <f t="shared" si="2"/>
        <v>2.0487562189054729</v>
      </c>
      <c r="H8" s="2">
        <f t="shared" si="3"/>
        <v>3.4776938915579958</v>
      </c>
      <c r="I8">
        <v>100000</v>
      </c>
      <c r="J8">
        <v>50000</v>
      </c>
      <c r="L8" t="str">
        <f t="shared" si="4"/>
        <v>0.002</v>
      </c>
      <c r="M8">
        <f t="shared" si="11"/>
        <v>6.72</v>
      </c>
      <c r="N8">
        <f t="shared" si="5"/>
        <v>0.112</v>
      </c>
      <c r="P8">
        <v>50000</v>
      </c>
      <c r="Q8">
        <f t="shared" si="6"/>
        <v>5</v>
      </c>
      <c r="R8">
        <f t="shared" si="7"/>
        <v>25</v>
      </c>
      <c r="S8">
        <f t="shared" si="8"/>
        <v>3.4948500216800942</v>
      </c>
      <c r="T8">
        <f t="shared" si="9"/>
        <v>0.69897000433601886</v>
      </c>
    </row>
    <row r="9" spans="2:20" x14ac:dyDescent="0.2">
      <c r="B9" t="s">
        <v>10</v>
      </c>
      <c r="C9" t="s">
        <v>92</v>
      </c>
      <c r="D9" s="2">
        <f t="shared" si="10"/>
        <v>60000</v>
      </c>
      <c r="E9" s="7">
        <f t="shared" si="0"/>
        <v>1.272</v>
      </c>
      <c r="F9" s="7">
        <f t="shared" si="1"/>
        <v>1.7529999999999999</v>
      </c>
      <c r="G9" s="3">
        <f t="shared" si="2"/>
        <v>1.5660377358490565</v>
      </c>
      <c r="H9" s="2">
        <f t="shared" si="3"/>
        <v>2.8762122076440391</v>
      </c>
      <c r="I9">
        <v>120000</v>
      </c>
      <c r="J9">
        <v>60000</v>
      </c>
      <c r="L9" t="str">
        <f t="shared" si="4"/>
        <v>0.002</v>
      </c>
      <c r="M9">
        <f t="shared" si="11"/>
        <v>8.34</v>
      </c>
      <c r="N9">
        <f t="shared" si="5"/>
        <v>0.13899999999999998</v>
      </c>
      <c r="P9">
        <v>60000</v>
      </c>
      <c r="Q9">
        <f t="shared" si="6"/>
        <v>6</v>
      </c>
      <c r="R9">
        <f t="shared" si="7"/>
        <v>36</v>
      </c>
      <c r="S9">
        <f t="shared" si="8"/>
        <v>4.6689075023018614</v>
      </c>
      <c r="T9">
        <f t="shared" si="9"/>
        <v>0.77815125038364363</v>
      </c>
    </row>
    <row r="10" spans="2:20" x14ac:dyDescent="0.2">
      <c r="B10" t="s">
        <v>11</v>
      </c>
      <c r="C10" t="s">
        <v>93</v>
      </c>
      <c r="D10" s="2">
        <f t="shared" si="10"/>
        <v>70000</v>
      </c>
      <c r="E10" s="7">
        <f t="shared" si="0"/>
        <v>1.46</v>
      </c>
      <c r="F10" s="7">
        <f t="shared" si="1"/>
        <v>2.4119999999999999</v>
      </c>
      <c r="G10" s="3">
        <f t="shared" si="2"/>
        <v>2.5965753424657536</v>
      </c>
      <c r="H10" s="2">
        <f t="shared" si="3"/>
        <v>3.5534825870646767</v>
      </c>
      <c r="I10">
        <v>140000</v>
      </c>
      <c r="J10">
        <v>70000</v>
      </c>
      <c r="L10" t="str">
        <f t="shared" si="4"/>
        <v>0.002</v>
      </c>
      <c r="M10">
        <f t="shared" si="11"/>
        <v>10.98</v>
      </c>
      <c r="N10">
        <f t="shared" si="5"/>
        <v>0.183</v>
      </c>
      <c r="P10">
        <v>70000</v>
      </c>
      <c r="Q10">
        <f t="shared" si="6"/>
        <v>7</v>
      </c>
      <c r="R10">
        <f t="shared" si="7"/>
        <v>49</v>
      </c>
      <c r="S10">
        <f t="shared" si="8"/>
        <v>5.9156862800997976</v>
      </c>
      <c r="T10">
        <f t="shared" si="9"/>
        <v>0.84509804001425681</v>
      </c>
    </row>
    <row r="11" spans="2:20" x14ac:dyDescent="0.2">
      <c r="B11" t="s">
        <v>12</v>
      </c>
      <c r="C11" t="s">
        <v>94</v>
      </c>
      <c r="D11" s="2">
        <f t="shared" si="10"/>
        <v>80000</v>
      </c>
      <c r="E11" s="7">
        <f t="shared" si="0"/>
        <v>1.706</v>
      </c>
      <c r="F11" s="7">
        <f t="shared" si="1"/>
        <v>3.5339999999999998</v>
      </c>
      <c r="G11" s="3">
        <f t="shared" si="2"/>
        <v>2.2368112543962484</v>
      </c>
      <c r="H11" s="2">
        <f t="shared" si="3"/>
        <v>2.7996604414261461</v>
      </c>
      <c r="I11">
        <v>160000</v>
      </c>
      <c r="J11">
        <v>80000</v>
      </c>
      <c r="L11" t="str">
        <f t="shared" si="4"/>
        <v>0.003</v>
      </c>
      <c r="M11">
        <f t="shared" si="11"/>
        <v>13.26</v>
      </c>
      <c r="N11">
        <f t="shared" si="5"/>
        <v>0.221</v>
      </c>
      <c r="P11">
        <v>80000</v>
      </c>
      <c r="Q11">
        <f t="shared" si="6"/>
        <v>8</v>
      </c>
      <c r="R11">
        <f t="shared" si="7"/>
        <v>64</v>
      </c>
      <c r="S11">
        <f t="shared" si="8"/>
        <v>7.2247198959355483</v>
      </c>
      <c r="T11">
        <f t="shared" si="9"/>
        <v>0.90308998699194354</v>
      </c>
    </row>
    <row r="12" spans="2:20" x14ac:dyDescent="0.2">
      <c r="B12" t="s">
        <v>13</v>
      </c>
      <c r="C12" t="s">
        <v>95</v>
      </c>
      <c r="D12" s="2">
        <f t="shared" si="10"/>
        <v>90000</v>
      </c>
      <c r="E12" s="7">
        <f t="shared" si="0"/>
        <v>1.8839999999999999</v>
      </c>
      <c r="F12" s="7">
        <f t="shared" si="1"/>
        <v>4.8319999999999999</v>
      </c>
      <c r="G12" s="3">
        <f t="shared" si="2"/>
        <v>1.5594479830148622</v>
      </c>
      <c r="H12" s="2">
        <f t="shared" si="3"/>
        <v>2.7421357615894042</v>
      </c>
      <c r="I12">
        <v>180000</v>
      </c>
      <c r="J12">
        <v>90000</v>
      </c>
      <c r="L12" t="str">
        <f t="shared" si="4"/>
        <v>0.003</v>
      </c>
      <c r="M12">
        <f t="shared" si="11"/>
        <v>16.14</v>
      </c>
      <c r="N12">
        <f t="shared" si="5"/>
        <v>0.26900000000000002</v>
      </c>
      <c r="P12">
        <v>90000</v>
      </c>
      <c r="Q12">
        <f t="shared" si="6"/>
        <v>9</v>
      </c>
      <c r="R12">
        <f t="shared" si="7"/>
        <v>81</v>
      </c>
      <c r="S12">
        <f t="shared" si="8"/>
        <v>8.5881825849539233</v>
      </c>
      <c r="T12">
        <f t="shared" si="9"/>
        <v>0.95424250943932487</v>
      </c>
    </row>
    <row r="13" spans="2:20" x14ac:dyDescent="0.2">
      <c r="B13" t="s">
        <v>14</v>
      </c>
      <c r="C13" t="s">
        <v>96</v>
      </c>
      <c r="D13" s="2">
        <f t="shared" si="10"/>
        <v>100000</v>
      </c>
      <c r="E13" s="7">
        <f t="shared" si="0"/>
        <v>2.0590000000000002</v>
      </c>
      <c r="F13" s="7">
        <f t="shared" si="1"/>
        <v>5.0670000000000002</v>
      </c>
      <c r="G13" s="3">
        <f t="shared" si="2"/>
        <v>1.5998057309373481</v>
      </c>
      <c r="H13" s="2">
        <f t="shared" si="3"/>
        <v>3.0467732386027233</v>
      </c>
      <c r="I13">
        <v>200000</v>
      </c>
      <c r="J13">
        <v>100000</v>
      </c>
      <c r="L13" t="str">
        <f t="shared" si="4"/>
        <v>0.003</v>
      </c>
      <c r="M13">
        <f t="shared" si="11"/>
        <v>16.740000000000002</v>
      </c>
      <c r="N13">
        <f t="shared" si="5"/>
        <v>0.27900000000000003</v>
      </c>
      <c r="P13">
        <v>100000</v>
      </c>
      <c r="Q13">
        <f t="shared" si="6"/>
        <v>10</v>
      </c>
      <c r="R13">
        <f t="shared" si="7"/>
        <v>100</v>
      </c>
      <c r="S13">
        <f t="shared" si="8"/>
        <v>10</v>
      </c>
      <c r="T13">
        <f t="shared" si="9"/>
        <v>1</v>
      </c>
    </row>
    <row r="14" spans="2:20" x14ac:dyDescent="0.2">
      <c r="B14" t="s">
        <v>15</v>
      </c>
      <c r="C14" t="s">
        <v>97</v>
      </c>
      <c r="D14" s="2">
        <f t="shared" si="10"/>
        <v>110000</v>
      </c>
      <c r="E14" s="7">
        <f t="shared" si="0"/>
        <v>1.829</v>
      </c>
      <c r="F14" s="7">
        <f t="shared" si="1"/>
        <v>5.4630000000000001</v>
      </c>
      <c r="G14" s="3">
        <f t="shared" si="2"/>
        <v>2.1022416621104432</v>
      </c>
      <c r="H14" s="2">
        <f t="shared" si="3"/>
        <v>2.9284276038806514</v>
      </c>
      <c r="I14">
        <v>220000</v>
      </c>
      <c r="J14">
        <v>110000</v>
      </c>
      <c r="L14" t="str">
        <f t="shared" si="4"/>
        <v>0.003</v>
      </c>
      <c r="M14">
        <f t="shared" si="11"/>
        <v>18.36</v>
      </c>
      <c r="N14">
        <f t="shared" si="5"/>
        <v>0.30599999999999999</v>
      </c>
      <c r="P14">
        <v>110000</v>
      </c>
      <c r="Q14">
        <f t="shared" si="6"/>
        <v>11</v>
      </c>
      <c r="R14">
        <f t="shared" si="7"/>
        <v>121</v>
      </c>
      <c r="S14">
        <f t="shared" si="8"/>
        <v>11.455319536740477</v>
      </c>
      <c r="T14">
        <f t="shared" si="9"/>
        <v>1.0413926851582251</v>
      </c>
    </row>
    <row r="15" spans="2:20" x14ac:dyDescent="0.2">
      <c r="B15" t="s">
        <v>16</v>
      </c>
      <c r="C15" t="s">
        <v>98</v>
      </c>
      <c r="D15" s="2">
        <f t="shared" si="10"/>
        <v>120000</v>
      </c>
      <c r="E15" s="7">
        <f t="shared" si="0"/>
        <v>1.992</v>
      </c>
      <c r="F15" s="7">
        <f t="shared" si="1"/>
        <v>5.0419999999999998</v>
      </c>
      <c r="G15" s="3">
        <f t="shared" si="2"/>
        <v>2.3699799196787148</v>
      </c>
      <c r="H15" s="2">
        <f t="shared" si="3"/>
        <v>3.8082110273700915</v>
      </c>
      <c r="I15">
        <v>240000</v>
      </c>
      <c r="J15">
        <v>120000</v>
      </c>
      <c r="L15" t="str">
        <f t="shared" si="4"/>
        <v>0.003</v>
      </c>
      <c r="M15">
        <f t="shared" si="11"/>
        <v>18.239999999999998</v>
      </c>
      <c r="N15">
        <f t="shared" si="5"/>
        <v>0.30399999999999999</v>
      </c>
      <c r="P15">
        <v>120000</v>
      </c>
      <c r="Q15">
        <f t="shared" si="6"/>
        <v>12</v>
      </c>
      <c r="R15">
        <f t="shared" si="7"/>
        <v>144</v>
      </c>
      <c r="S15">
        <f t="shared" si="8"/>
        <v>12.950174952571498</v>
      </c>
      <c r="T15">
        <f t="shared" si="9"/>
        <v>1.0791812460476249</v>
      </c>
    </row>
    <row r="16" spans="2:20" x14ac:dyDescent="0.2">
      <c r="B16" t="s">
        <v>17</v>
      </c>
      <c r="C16" t="s">
        <v>102</v>
      </c>
      <c r="D16" s="2">
        <f t="shared" si="10"/>
        <v>130000</v>
      </c>
      <c r="E16" s="7">
        <f t="shared" si="0"/>
        <v>3.3069999999999999</v>
      </c>
      <c r="F16" s="7">
        <f t="shared" si="1"/>
        <v>7.11</v>
      </c>
      <c r="G16" s="3">
        <f t="shared" si="2"/>
        <v>1.4883580284245539</v>
      </c>
      <c r="H16" s="2">
        <f t="shared" si="3"/>
        <v>3.0172995780590717</v>
      </c>
      <c r="I16">
        <v>260000</v>
      </c>
      <c r="J16">
        <v>130000</v>
      </c>
      <c r="L16" t="str">
        <f t="shared" si="4"/>
        <v>0.006</v>
      </c>
      <c r="M16">
        <f t="shared" si="11"/>
        <v>21.599999999999998</v>
      </c>
      <c r="N16">
        <f t="shared" si="5"/>
        <v>0.36</v>
      </c>
      <c r="P16">
        <v>130000</v>
      </c>
      <c r="Q16">
        <f t="shared" si="6"/>
        <v>13</v>
      </c>
      <c r="R16">
        <f t="shared" si="7"/>
        <v>169</v>
      </c>
      <c r="S16">
        <f t="shared" si="8"/>
        <v>14.481263579988877</v>
      </c>
      <c r="T16">
        <f t="shared" si="9"/>
        <v>1.1139433523068367</v>
      </c>
    </row>
    <row r="17" spans="2:20" x14ac:dyDescent="0.2">
      <c r="B17" t="s">
        <v>18</v>
      </c>
      <c r="C17" t="s">
        <v>101</v>
      </c>
      <c r="D17" s="2">
        <f t="shared" si="10"/>
        <v>140000</v>
      </c>
      <c r="E17" s="7">
        <f t="shared" si="0"/>
        <v>3.7909999999999999</v>
      </c>
      <c r="F17" s="7">
        <f t="shared" si="1"/>
        <v>8.5709999999999997</v>
      </c>
      <c r="G17" s="3">
        <f t="shared" si="2"/>
        <v>1.2616723819572673</v>
      </c>
      <c r="H17" s="2">
        <f t="shared" si="3"/>
        <v>2.9870493524676234</v>
      </c>
      <c r="I17">
        <v>280000</v>
      </c>
      <c r="J17">
        <v>140000</v>
      </c>
      <c r="L17" t="str">
        <f t="shared" si="4"/>
        <v>0.006</v>
      </c>
      <c r="M17">
        <f t="shared" si="11"/>
        <v>26.64</v>
      </c>
      <c r="N17">
        <f t="shared" si="5"/>
        <v>0.44400000000000001</v>
      </c>
      <c r="P17">
        <v>140000</v>
      </c>
      <c r="Q17">
        <f t="shared" si="6"/>
        <v>14</v>
      </c>
      <c r="R17">
        <f t="shared" si="7"/>
        <v>196</v>
      </c>
      <c r="S17">
        <f t="shared" si="8"/>
        <v>16.045792499495331</v>
      </c>
      <c r="T17">
        <f t="shared" si="9"/>
        <v>1.146128035678238</v>
      </c>
    </row>
    <row r="18" spans="2:20" x14ac:dyDescent="0.2">
      <c r="B18" t="s">
        <v>19</v>
      </c>
      <c r="C18" t="s">
        <v>56</v>
      </c>
      <c r="D18" s="2">
        <f t="shared" si="10"/>
        <v>150000</v>
      </c>
      <c r="E18" s="7">
        <f t="shared" si="0"/>
        <v>4.0730000000000004</v>
      </c>
      <c r="F18" s="7">
        <f t="shared" si="1"/>
        <v>9.5530000000000008</v>
      </c>
      <c r="G18" s="3">
        <f t="shared" si="2"/>
        <v>1.2587773140191503</v>
      </c>
      <c r="H18" s="2">
        <f t="shared" si="3"/>
        <v>2.7747304511671724</v>
      </c>
      <c r="I18">
        <v>300000</v>
      </c>
      <c r="J18">
        <v>150000</v>
      </c>
      <c r="L18" t="str">
        <f t="shared" si="4"/>
        <v>0.007</v>
      </c>
      <c r="M18">
        <f t="shared" si="11"/>
        <v>29.16</v>
      </c>
      <c r="N18">
        <f t="shared" si="5"/>
        <v>0.48599999999999999</v>
      </c>
      <c r="P18">
        <v>150000</v>
      </c>
      <c r="Q18">
        <f t="shared" si="6"/>
        <v>15</v>
      </c>
      <c r="R18">
        <f t="shared" si="7"/>
        <v>225</v>
      </c>
      <c r="S18">
        <f t="shared" si="8"/>
        <v>17.64136888583522</v>
      </c>
      <c r="T18">
        <f t="shared" si="9"/>
        <v>1.1760912590556813</v>
      </c>
    </row>
    <row r="19" spans="2:20" x14ac:dyDescent="0.2">
      <c r="B19" t="s">
        <v>20</v>
      </c>
      <c r="C19" t="s">
        <v>57</v>
      </c>
      <c r="D19" s="2">
        <f t="shared" si="10"/>
        <v>160000</v>
      </c>
      <c r="E19" s="7">
        <f t="shared" si="0"/>
        <v>3.8159999999999998</v>
      </c>
      <c r="F19" s="7">
        <f t="shared" si="1"/>
        <v>9.8940000000000001</v>
      </c>
      <c r="G19" s="3">
        <f t="shared" si="2"/>
        <v>1.4667190775681342</v>
      </c>
      <c r="H19" s="2">
        <f t="shared" si="3"/>
        <v>2.8595108146351325</v>
      </c>
      <c r="I19">
        <v>320000</v>
      </c>
      <c r="J19">
        <v>160000</v>
      </c>
      <c r="L19" t="str">
        <f t="shared" si="4"/>
        <v>0.006</v>
      </c>
      <c r="M19">
        <f t="shared" si="11"/>
        <v>30.54</v>
      </c>
      <c r="N19">
        <f t="shared" si="5"/>
        <v>0.50900000000000001</v>
      </c>
      <c r="P19">
        <v>160000</v>
      </c>
      <c r="Q19">
        <f t="shared" si="6"/>
        <v>16</v>
      </c>
      <c r="R19">
        <f t="shared" si="7"/>
        <v>256</v>
      </c>
      <c r="S19">
        <f t="shared" si="8"/>
        <v>19.265919722494797</v>
      </c>
      <c r="T19">
        <f t="shared" si="9"/>
        <v>1.2041199826559248</v>
      </c>
    </row>
    <row r="20" spans="2:20" x14ac:dyDescent="0.2">
      <c r="B20" t="s">
        <v>21</v>
      </c>
      <c r="C20" t="s">
        <v>58</v>
      </c>
      <c r="D20" s="2">
        <f t="shared" si="10"/>
        <v>170000</v>
      </c>
      <c r="E20" s="7">
        <f t="shared" si="0"/>
        <v>4.8140000000000001</v>
      </c>
      <c r="F20" s="7">
        <f t="shared" si="1"/>
        <v>11.404</v>
      </c>
      <c r="G20" s="3">
        <f t="shared" si="2"/>
        <v>1.2154133776485252</v>
      </c>
      <c r="H20" s="2">
        <f t="shared" si="3"/>
        <v>2.8018239214310769</v>
      </c>
      <c r="I20">
        <v>340000</v>
      </c>
      <c r="J20">
        <v>170000</v>
      </c>
      <c r="L20" t="str">
        <f t="shared" si="4"/>
        <v>0.008</v>
      </c>
      <c r="M20">
        <f t="shared" si="11"/>
        <v>32.160000000000004</v>
      </c>
      <c r="N20">
        <f t="shared" si="5"/>
        <v>0.53600000000000003</v>
      </c>
      <c r="P20">
        <v>170000</v>
      </c>
      <c r="Q20">
        <f t="shared" si="6"/>
        <v>17</v>
      </c>
      <c r="R20">
        <f t="shared" si="7"/>
        <v>289</v>
      </c>
      <c r="S20">
        <f t="shared" si="8"/>
        <v>20.917631663430654</v>
      </c>
      <c r="T20">
        <f t="shared" si="9"/>
        <v>1.2304489213782739</v>
      </c>
    </row>
    <row r="21" spans="2:20" x14ac:dyDescent="0.2">
      <c r="B21" t="s">
        <v>22</v>
      </c>
      <c r="C21" t="s">
        <v>59</v>
      </c>
      <c r="D21" s="2">
        <f t="shared" si="10"/>
        <v>180000</v>
      </c>
      <c r="E21" s="7">
        <f t="shared" si="0"/>
        <v>2.9380000000000002</v>
      </c>
      <c r="F21" s="7">
        <f t="shared" si="1"/>
        <v>13.25</v>
      </c>
      <c r="G21" s="3">
        <f t="shared" si="2"/>
        <v>2.0442477876106193</v>
      </c>
      <c r="H21" s="2">
        <f t="shared" si="3"/>
        <v>2.3175849056603774</v>
      </c>
      <c r="I21">
        <v>360000</v>
      </c>
      <c r="J21">
        <v>180000</v>
      </c>
      <c r="L21" t="str">
        <f t="shared" si="4"/>
        <v>0.005</v>
      </c>
      <c r="M21">
        <f t="shared" si="11"/>
        <v>37.86</v>
      </c>
      <c r="N21">
        <f t="shared" si="5"/>
        <v>0.63100000000000001</v>
      </c>
      <c r="P21">
        <v>180000</v>
      </c>
      <c r="Q21">
        <f t="shared" si="6"/>
        <v>18</v>
      </c>
      <c r="R21">
        <f t="shared" si="7"/>
        <v>324</v>
      </c>
      <c r="S21">
        <f t="shared" si="8"/>
        <v>22.594905091859509</v>
      </c>
      <c r="T21">
        <f t="shared" si="9"/>
        <v>1.255272505103306</v>
      </c>
    </row>
    <row r="22" spans="2:20" x14ac:dyDescent="0.2">
      <c r="B22" t="s">
        <v>23</v>
      </c>
      <c r="C22" t="s">
        <v>60</v>
      </c>
      <c r="D22" s="2">
        <f t="shared" si="10"/>
        <v>190000</v>
      </c>
      <c r="E22" s="7">
        <f t="shared" si="0"/>
        <v>3.202</v>
      </c>
      <c r="F22" s="7">
        <f t="shared" si="1"/>
        <v>13.239000000000001</v>
      </c>
      <c r="G22" s="3">
        <f t="shared" si="2"/>
        <v>2.0143660212367269</v>
      </c>
      <c r="H22" s="2">
        <f t="shared" si="3"/>
        <v>2.7168215121988069</v>
      </c>
      <c r="I22">
        <v>380000</v>
      </c>
      <c r="J22">
        <v>190000</v>
      </c>
      <c r="L22" t="str">
        <f t="shared" si="4"/>
        <v>0.005</v>
      </c>
      <c r="M22">
        <f t="shared" si="11"/>
        <v>39.54</v>
      </c>
      <c r="N22">
        <f t="shared" si="5"/>
        <v>0.65900000000000003</v>
      </c>
      <c r="P22">
        <v>190000</v>
      </c>
      <c r="Q22">
        <f t="shared" si="6"/>
        <v>19</v>
      </c>
      <c r="R22">
        <f t="shared" si="7"/>
        <v>361</v>
      </c>
      <c r="S22">
        <f t="shared" si="8"/>
        <v>24.296318418103748</v>
      </c>
      <c r="T22">
        <f t="shared" si="9"/>
        <v>1.2787536009528289</v>
      </c>
    </row>
    <row r="23" spans="2:20" x14ac:dyDescent="0.2">
      <c r="B23" t="s">
        <v>24</v>
      </c>
      <c r="C23" t="s">
        <v>61</v>
      </c>
      <c r="D23" s="2">
        <f t="shared" si="10"/>
        <v>200000</v>
      </c>
      <c r="E23" s="7">
        <f t="shared" si="0"/>
        <v>3.294</v>
      </c>
      <c r="F23" s="7">
        <f t="shared" si="1"/>
        <v>15.438000000000001</v>
      </c>
      <c r="G23" s="3">
        <f t="shared" si="2"/>
        <v>2.0664845173041897</v>
      </c>
      <c r="H23" s="2">
        <f t="shared" si="3"/>
        <v>2.9376214535561598</v>
      </c>
      <c r="I23">
        <v>400000</v>
      </c>
      <c r="J23">
        <v>200000</v>
      </c>
      <c r="L23" t="str">
        <f t="shared" si="4"/>
        <v>0.005</v>
      </c>
      <c r="M23">
        <f t="shared" si="11"/>
        <v>41.220000000000006</v>
      </c>
      <c r="N23">
        <f t="shared" si="5"/>
        <v>0.68700000000000006</v>
      </c>
      <c r="P23">
        <v>200000</v>
      </c>
      <c r="Q23">
        <f t="shared" si="6"/>
        <v>20</v>
      </c>
      <c r="R23">
        <f t="shared" si="7"/>
        <v>400</v>
      </c>
      <c r="S23">
        <f t="shared" si="8"/>
        <v>26.020599913279625</v>
      </c>
      <c r="T23">
        <f t="shared" si="9"/>
        <v>1.3010299956639813</v>
      </c>
    </row>
    <row r="24" spans="2:20" x14ac:dyDescent="0.2">
      <c r="B24" t="s">
        <v>25</v>
      </c>
      <c r="C24" t="s">
        <v>63</v>
      </c>
      <c r="D24" s="2">
        <f t="shared" si="10"/>
        <v>210000</v>
      </c>
      <c r="E24" s="7">
        <f t="shared" si="0"/>
        <v>3.5190000000000001</v>
      </c>
      <c r="F24" s="7">
        <f t="shared" si="1"/>
        <v>17.463999999999999</v>
      </c>
      <c r="G24" s="3">
        <f t="shared" si="2"/>
        <v>2.0326797385620914</v>
      </c>
      <c r="H24" s="2">
        <f t="shared" si="3"/>
        <v>2.6223087494273938</v>
      </c>
      <c r="I24">
        <v>420000</v>
      </c>
      <c r="J24">
        <v>210000</v>
      </c>
      <c r="L24" t="str">
        <f t="shared" si="4"/>
        <v>0.006</v>
      </c>
      <c r="M24">
        <f t="shared" si="11"/>
        <v>45.3</v>
      </c>
      <c r="N24">
        <f t="shared" si="5"/>
        <v>0.755</v>
      </c>
      <c r="P24">
        <v>210000</v>
      </c>
      <c r="Q24">
        <f t="shared" si="6"/>
        <v>21</v>
      </c>
      <c r="R24">
        <f t="shared" si="7"/>
        <v>441</v>
      </c>
      <c r="S24">
        <f t="shared" si="8"/>
        <v>27.766605189412306</v>
      </c>
      <c r="T24">
        <f t="shared" si="9"/>
        <v>1.3222192947339193</v>
      </c>
    </row>
    <row r="25" spans="2:20" x14ac:dyDescent="0.2">
      <c r="B25" t="s">
        <v>26</v>
      </c>
      <c r="C25" t="s">
        <v>64</v>
      </c>
      <c r="D25" s="2">
        <f t="shared" si="10"/>
        <v>220000</v>
      </c>
      <c r="E25" s="7">
        <f t="shared" si="0"/>
        <v>3.8450000000000002</v>
      </c>
      <c r="F25" s="7">
        <f t="shared" si="1"/>
        <v>15.997999999999999</v>
      </c>
      <c r="G25" s="3">
        <f t="shared" si="2"/>
        <v>1.9794538361508451</v>
      </c>
      <c r="H25" s="2">
        <f t="shared" si="3"/>
        <v>2.6363920490061257</v>
      </c>
      <c r="I25">
        <v>440000</v>
      </c>
      <c r="J25">
        <v>220000</v>
      </c>
      <c r="L25" t="str">
        <f t="shared" si="4"/>
        <v>0.006</v>
      </c>
      <c r="M25">
        <f t="shared" si="11"/>
        <v>44.58</v>
      </c>
      <c r="N25">
        <f t="shared" si="5"/>
        <v>0.74299999999999999</v>
      </c>
      <c r="P25">
        <v>220000</v>
      </c>
      <c r="Q25">
        <f t="shared" si="6"/>
        <v>22</v>
      </c>
      <c r="R25">
        <f t="shared" si="7"/>
        <v>484</v>
      </c>
      <c r="S25">
        <f t="shared" si="8"/>
        <v>29.533298978088535</v>
      </c>
      <c r="T25">
        <f t="shared" si="9"/>
        <v>1.3424226808222062</v>
      </c>
    </row>
    <row r="26" spans="2:20" x14ac:dyDescent="0.2">
      <c r="B26" t="s">
        <v>27</v>
      </c>
      <c r="C26" t="s">
        <v>65</v>
      </c>
      <c r="D26" s="2">
        <f t="shared" si="10"/>
        <v>230000</v>
      </c>
      <c r="E26" s="7">
        <f t="shared" si="0"/>
        <v>3.9780000000000002</v>
      </c>
      <c r="F26" s="7">
        <f t="shared" si="1"/>
        <v>19.175000000000001</v>
      </c>
      <c r="G26" s="3">
        <f t="shared" si="2"/>
        <v>1.9162895927601808</v>
      </c>
      <c r="H26" s="2">
        <f t="shared" si="3"/>
        <v>2.5011734028683179</v>
      </c>
      <c r="I26">
        <v>460000</v>
      </c>
      <c r="J26">
        <v>230000</v>
      </c>
      <c r="L26" t="str">
        <f t="shared" si="4"/>
        <v>0.007</v>
      </c>
      <c r="M26">
        <f t="shared" si="11"/>
        <v>48.839999999999996</v>
      </c>
      <c r="N26">
        <f t="shared" si="5"/>
        <v>0.81399999999999995</v>
      </c>
      <c r="P26">
        <v>230000</v>
      </c>
      <c r="Q26">
        <f t="shared" si="6"/>
        <v>23</v>
      </c>
      <c r="R26">
        <f t="shared" si="7"/>
        <v>529</v>
      </c>
      <c r="S26">
        <f t="shared" si="8"/>
        <v>31.319740228404637</v>
      </c>
      <c r="T26">
        <f t="shared" si="9"/>
        <v>1.3617278360175928</v>
      </c>
    </row>
    <row r="27" spans="2:20" x14ac:dyDescent="0.2">
      <c r="B27" t="s">
        <v>28</v>
      </c>
      <c r="C27" t="s">
        <v>66</v>
      </c>
      <c r="D27" s="2">
        <f t="shared" si="10"/>
        <v>240000</v>
      </c>
      <c r="E27" s="7">
        <f t="shared" si="0"/>
        <v>4.7210000000000001</v>
      </c>
      <c r="F27" s="7">
        <f t="shared" si="1"/>
        <v>19.201000000000001</v>
      </c>
      <c r="G27" s="3">
        <f t="shared" si="2"/>
        <v>1.6903198474899386</v>
      </c>
      <c r="H27" s="2">
        <f t="shared" si="3"/>
        <v>2.5407010051559813</v>
      </c>
      <c r="I27">
        <v>480000</v>
      </c>
      <c r="J27">
        <v>240000</v>
      </c>
      <c r="L27" t="str">
        <f t="shared" si="4"/>
        <v>0.008</v>
      </c>
      <c r="M27">
        <f t="shared" si="11"/>
        <v>50.519999999999996</v>
      </c>
      <c r="N27">
        <f t="shared" si="5"/>
        <v>0.84199999999999997</v>
      </c>
      <c r="P27">
        <v>240000</v>
      </c>
      <c r="Q27">
        <f t="shared" si="6"/>
        <v>24</v>
      </c>
      <c r="R27">
        <f t="shared" si="7"/>
        <v>576</v>
      </c>
      <c r="S27">
        <f t="shared" si="8"/>
        <v>33.125069801078538</v>
      </c>
      <c r="T27">
        <f t="shared" si="9"/>
        <v>1.3802112417116059</v>
      </c>
    </row>
    <row r="28" spans="2:20" x14ac:dyDescent="0.2">
      <c r="B28" t="s">
        <v>29</v>
      </c>
      <c r="C28" t="s">
        <v>67</v>
      </c>
      <c r="D28" s="2">
        <f t="shared" si="10"/>
        <v>250000</v>
      </c>
      <c r="E28" s="7">
        <f t="shared" si="0"/>
        <v>4.2779999999999996</v>
      </c>
      <c r="F28" s="7">
        <f t="shared" si="1"/>
        <v>21.911000000000001</v>
      </c>
      <c r="G28" s="3">
        <f t="shared" si="2"/>
        <v>2.0233754090696592</v>
      </c>
      <c r="H28" s="2">
        <f t="shared" si="3"/>
        <v>2.1093971064761989</v>
      </c>
      <c r="I28">
        <v>500000</v>
      </c>
      <c r="J28">
        <v>250000</v>
      </c>
      <c r="L28" t="str">
        <f t="shared" si="4"/>
        <v>0.007</v>
      </c>
      <c r="M28">
        <f t="shared" si="11"/>
        <v>54.36</v>
      </c>
      <c r="N28">
        <f t="shared" si="5"/>
        <v>0.90600000000000003</v>
      </c>
      <c r="P28">
        <v>250000</v>
      </c>
      <c r="Q28">
        <f t="shared" si="6"/>
        <v>25</v>
      </c>
      <c r="R28">
        <f t="shared" si="7"/>
        <v>625</v>
      </c>
      <c r="S28">
        <f t="shared" si="8"/>
        <v>34.948500216800944</v>
      </c>
      <c r="T28">
        <f t="shared" si="9"/>
        <v>1.3979400086720377</v>
      </c>
    </row>
    <row r="29" spans="2:20" x14ac:dyDescent="0.2">
      <c r="B29" t="s">
        <v>30</v>
      </c>
      <c r="C29" t="s">
        <v>68</v>
      </c>
      <c r="D29" s="2">
        <f t="shared" si="10"/>
        <v>260000</v>
      </c>
      <c r="E29" s="7">
        <f t="shared" si="0"/>
        <v>4.9219999999999997</v>
      </c>
      <c r="F29" s="7">
        <f t="shared" si="1"/>
        <v>21.452999999999999</v>
      </c>
      <c r="G29" s="3">
        <f t="shared" si="2"/>
        <v>1.9772450223486386</v>
      </c>
      <c r="H29" s="2">
        <f t="shared" si="3"/>
        <v>2.4150002330676363</v>
      </c>
      <c r="I29">
        <v>520000</v>
      </c>
      <c r="J29">
        <v>260000</v>
      </c>
      <c r="L29" t="str">
        <f t="shared" si="4"/>
        <v>0.008</v>
      </c>
      <c r="M29">
        <f t="shared" si="11"/>
        <v>56.220000000000006</v>
      </c>
      <c r="N29">
        <f t="shared" si="5"/>
        <v>0.93700000000000006</v>
      </c>
      <c r="P29">
        <v>260000</v>
      </c>
      <c r="Q29">
        <f t="shared" si="6"/>
        <v>26</v>
      </c>
      <c r="R29">
        <f t="shared" si="7"/>
        <v>676</v>
      </c>
      <c r="S29">
        <f t="shared" si="8"/>
        <v>36.789307047241266</v>
      </c>
      <c r="T29">
        <f t="shared" si="9"/>
        <v>1.414973347970818</v>
      </c>
    </row>
    <row r="30" spans="2:20" x14ac:dyDescent="0.2">
      <c r="B30" t="s">
        <v>31</v>
      </c>
      <c r="C30" t="s">
        <v>71</v>
      </c>
      <c r="D30" s="2">
        <f t="shared" si="10"/>
        <v>270000</v>
      </c>
      <c r="E30" s="7">
        <f t="shared" si="0"/>
        <v>4.7930000000000001</v>
      </c>
      <c r="F30" s="7">
        <f t="shared" si="1"/>
        <v>22.058</v>
      </c>
      <c r="G30" s="3">
        <f t="shared" si="2"/>
        <v>2.2466096390569583</v>
      </c>
      <c r="H30" s="2">
        <f t="shared" si="3"/>
        <v>2.3223320337292592</v>
      </c>
      <c r="I30">
        <v>540000</v>
      </c>
      <c r="J30">
        <v>270000</v>
      </c>
      <c r="L30" t="str">
        <f t="shared" si="4"/>
        <v>0.008</v>
      </c>
      <c r="M30">
        <f t="shared" si="11"/>
        <v>56.82</v>
      </c>
      <c r="N30">
        <f t="shared" si="5"/>
        <v>0.94699999999999995</v>
      </c>
      <c r="P30">
        <v>270000</v>
      </c>
      <c r="Q30">
        <f t="shared" si="6"/>
        <v>27</v>
      </c>
      <c r="R30">
        <f t="shared" si="7"/>
        <v>729</v>
      </c>
      <c r="S30">
        <f t="shared" si="8"/>
        <v>38.646821632292657</v>
      </c>
      <c r="T30">
        <f t="shared" si="9"/>
        <v>1.4313637641589874</v>
      </c>
    </row>
    <row r="31" spans="2:20" x14ac:dyDescent="0.2">
      <c r="B31" t="s">
        <v>32</v>
      </c>
      <c r="C31" t="s">
        <v>72</v>
      </c>
      <c r="D31" s="2">
        <f t="shared" si="10"/>
        <v>280000</v>
      </c>
      <c r="E31" s="7">
        <f t="shared" si="0"/>
        <v>4.7830000000000004</v>
      </c>
      <c r="F31" s="7">
        <f t="shared" si="1"/>
        <v>25.602</v>
      </c>
      <c r="G31" s="3">
        <f t="shared" si="2"/>
        <v>2.1246079866192766</v>
      </c>
      <c r="H31" s="2">
        <f t="shared" si="3"/>
        <v>2.1157722052964614</v>
      </c>
      <c r="I31">
        <v>560000</v>
      </c>
      <c r="J31">
        <v>280000</v>
      </c>
      <c r="L31" t="str">
        <f t="shared" si="4"/>
        <v>0.008</v>
      </c>
      <c r="M31">
        <f t="shared" si="11"/>
        <v>63.059999999999995</v>
      </c>
      <c r="N31">
        <f t="shared" si="5"/>
        <v>1.0509999999999999</v>
      </c>
      <c r="P31">
        <v>280000</v>
      </c>
      <c r="Q31">
        <f t="shared" si="6"/>
        <v>28</v>
      </c>
      <c r="R31">
        <f t="shared" si="7"/>
        <v>784</v>
      </c>
      <c r="S31">
        <f t="shared" si="8"/>
        <v>40.520424877582137</v>
      </c>
      <c r="T31">
        <f t="shared" si="9"/>
        <v>1.4471580313422192</v>
      </c>
    </row>
    <row r="32" spans="2:20" x14ac:dyDescent="0.2">
      <c r="B32" t="s">
        <v>33</v>
      </c>
      <c r="C32" t="s">
        <v>73</v>
      </c>
      <c r="D32" s="2">
        <f t="shared" si="10"/>
        <v>290000</v>
      </c>
      <c r="E32" s="7">
        <f t="shared" si="0"/>
        <v>5.29</v>
      </c>
      <c r="F32" s="7">
        <f t="shared" si="1"/>
        <v>23.670999999999999</v>
      </c>
      <c r="G32" s="3">
        <f t="shared" si="2"/>
        <v>1.7935727788279772</v>
      </c>
      <c r="H32" s="2">
        <f t="shared" si="3"/>
        <v>2.4181487896582317</v>
      </c>
      <c r="I32">
        <v>580000</v>
      </c>
      <c r="J32">
        <v>290000</v>
      </c>
      <c r="L32" t="str">
        <f t="shared" si="4"/>
        <v>0.009</v>
      </c>
      <c r="M32">
        <f t="shared" si="11"/>
        <v>60.66</v>
      </c>
      <c r="N32">
        <f t="shared" si="5"/>
        <v>1.0109999999999999</v>
      </c>
      <c r="P32">
        <v>290000</v>
      </c>
      <c r="Q32">
        <f t="shared" si="6"/>
        <v>29</v>
      </c>
      <c r="R32">
        <f t="shared" si="7"/>
        <v>841</v>
      </c>
      <c r="S32">
        <f t="shared" si="8"/>
        <v>42.409541939069726</v>
      </c>
      <c r="T32">
        <f t="shared" si="9"/>
        <v>1.4623979978989561</v>
      </c>
    </row>
    <row r="33" spans="2:20" x14ac:dyDescent="0.2">
      <c r="B33" t="s">
        <v>34</v>
      </c>
      <c r="C33" t="s">
        <v>74</v>
      </c>
      <c r="D33" s="2">
        <f t="shared" si="10"/>
        <v>300000</v>
      </c>
      <c r="E33" s="7">
        <f t="shared" si="0"/>
        <v>5.1269999999999998</v>
      </c>
      <c r="F33" s="7">
        <f t="shared" si="1"/>
        <v>26.507000000000001</v>
      </c>
      <c r="G33" s="3">
        <f t="shared" si="2"/>
        <v>1.9370001950458358</v>
      </c>
      <c r="H33" s="2">
        <f t="shared" si="3"/>
        <v>2.2259025917682123</v>
      </c>
      <c r="I33">
        <v>600000</v>
      </c>
      <c r="J33">
        <v>300000</v>
      </c>
      <c r="L33" t="str">
        <f t="shared" si="4"/>
        <v>0.009</v>
      </c>
      <c r="M33">
        <f t="shared" si="11"/>
        <v>66.960000000000008</v>
      </c>
      <c r="N33">
        <f t="shared" si="5"/>
        <v>1.1160000000000001</v>
      </c>
      <c r="P33">
        <v>300000</v>
      </c>
      <c r="Q33">
        <f t="shared" si="6"/>
        <v>30</v>
      </c>
      <c r="R33">
        <f t="shared" si="7"/>
        <v>900</v>
      </c>
      <c r="S33">
        <f t="shared" si="8"/>
        <v>44.313637641589871</v>
      </c>
      <c r="T33">
        <f t="shared" si="9"/>
        <v>1.4771212547196624</v>
      </c>
    </row>
    <row r="34" spans="2:20" x14ac:dyDescent="0.2">
      <c r="B34" t="s">
        <v>35</v>
      </c>
      <c r="C34" t="s">
        <v>75</v>
      </c>
      <c r="D34" s="2">
        <f t="shared" si="10"/>
        <v>310000</v>
      </c>
      <c r="E34" s="7">
        <f t="shared" si="0"/>
        <v>5.5170000000000003</v>
      </c>
      <c r="F34" s="7">
        <f t="shared" si="1"/>
        <v>28.305</v>
      </c>
      <c r="G34" s="3">
        <f t="shared" si="2"/>
        <v>2.0409642921877831</v>
      </c>
      <c r="H34" s="2">
        <f t="shared" si="3"/>
        <v>2.2150856739092033</v>
      </c>
      <c r="I34">
        <v>620000</v>
      </c>
      <c r="J34">
        <v>310000</v>
      </c>
      <c r="L34" t="str">
        <f t="shared" si="4"/>
        <v>0.009</v>
      </c>
      <c r="M34">
        <f t="shared" si="11"/>
        <v>69.959999999999994</v>
      </c>
      <c r="N34">
        <f t="shared" si="5"/>
        <v>1.1659999999999999</v>
      </c>
      <c r="P34">
        <v>310000</v>
      </c>
      <c r="Q34">
        <f t="shared" si="6"/>
        <v>31</v>
      </c>
      <c r="R34">
        <f t="shared" si="7"/>
        <v>961</v>
      </c>
      <c r="S34">
        <f t="shared" si="8"/>
        <v>46.232212508862453</v>
      </c>
      <c r="T34">
        <f t="shared" si="9"/>
        <v>1.4913616938342726</v>
      </c>
    </row>
    <row r="35" spans="2:20" x14ac:dyDescent="0.2">
      <c r="B35" t="s">
        <v>36</v>
      </c>
      <c r="C35" t="s">
        <v>76</v>
      </c>
      <c r="D35" s="2">
        <f t="shared" si="10"/>
        <v>320000</v>
      </c>
      <c r="E35" s="7">
        <f t="shared" si="0"/>
        <v>5.5970000000000004</v>
      </c>
      <c r="F35" s="7">
        <f t="shared" si="1"/>
        <v>28.292000000000002</v>
      </c>
      <c r="G35" s="3">
        <f t="shared" si="2"/>
        <v>1.8895837055565481</v>
      </c>
      <c r="H35" s="2">
        <f t="shared" si="3"/>
        <v>2.1870139968895801</v>
      </c>
      <c r="I35">
        <v>640000</v>
      </c>
      <c r="J35">
        <v>320000</v>
      </c>
      <c r="L35" t="str">
        <f t="shared" si="4"/>
        <v>0.009</v>
      </c>
      <c r="M35">
        <f t="shared" si="11"/>
        <v>72.72</v>
      </c>
      <c r="N35">
        <f t="shared" si="5"/>
        <v>1.212</v>
      </c>
      <c r="P35">
        <v>320000</v>
      </c>
      <c r="Q35">
        <f t="shared" si="6"/>
        <v>32</v>
      </c>
      <c r="R35">
        <f t="shared" si="7"/>
        <v>1024</v>
      </c>
      <c r="S35">
        <f t="shared" si="8"/>
        <v>48.164799306236993</v>
      </c>
      <c r="T35">
        <f t="shared" si="9"/>
        <v>1.505149978319906</v>
      </c>
    </row>
    <row r="36" spans="2:20" x14ac:dyDescent="0.2">
      <c r="B36" t="s">
        <v>37</v>
      </c>
      <c r="C36" t="s">
        <v>77</v>
      </c>
      <c r="D36" s="2">
        <f t="shared" si="10"/>
        <v>330000</v>
      </c>
      <c r="E36" s="7">
        <f t="shared" si="0"/>
        <v>6.2750000000000004</v>
      </c>
      <c r="F36" s="7">
        <f t="shared" si="1"/>
        <v>31.047999999999998</v>
      </c>
      <c r="G36" s="3">
        <f t="shared" si="2"/>
        <v>1.7271713147410357</v>
      </c>
      <c r="H36" s="2">
        <f t="shared" si="3"/>
        <v>2.1252576655501159</v>
      </c>
      <c r="I36">
        <v>660000</v>
      </c>
      <c r="J36">
        <v>330000</v>
      </c>
      <c r="L36" t="str">
        <f t="shared" si="4"/>
        <v>0.010</v>
      </c>
      <c r="M36">
        <f t="shared" si="11"/>
        <v>79.680000000000007</v>
      </c>
      <c r="N36">
        <f t="shared" si="5"/>
        <v>1.3280000000000001</v>
      </c>
      <c r="P36">
        <v>330000</v>
      </c>
      <c r="Q36">
        <f t="shared" si="6"/>
        <v>33</v>
      </c>
      <c r="R36">
        <f t="shared" si="7"/>
        <v>1089</v>
      </c>
      <c r="S36">
        <f t="shared" si="8"/>
        <v>50.110960015970285</v>
      </c>
      <c r="T36">
        <f t="shared" si="9"/>
        <v>1.5185139398778875</v>
      </c>
    </row>
    <row r="37" spans="2:20" x14ac:dyDescent="0.2">
      <c r="B37" t="s">
        <v>38</v>
      </c>
      <c r="C37" t="s">
        <v>78</v>
      </c>
      <c r="D37" s="2">
        <f t="shared" si="10"/>
        <v>340000</v>
      </c>
      <c r="E37" s="7">
        <f t="shared" ref="E37:E68" si="12">VALUE(MID(B37,FIND(":",B37)+2,FIND("ms",B37)-FIND(":",B37)-2))</f>
        <v>5.851</v>
      </c>
      <c r="F37" s="7">
        <f t="shared" ref="F37:F68" si="13">VALUE(MID(C37,FIND(":",C37)+2,FIND("ms",C37)-FIND(":",C37)-2))</f>
        <v>31.952000000000002</v>
      </c>
      <c r="G37" s="3">
        <f t="shared" si="2"/>
        <v>1.9688942061186121</v>
      </c>
      <c r="H37" s="2">
        <f t="shared" si="3"/>
        <v>2.4987168252378567</v>
      </c>
      <c r="I37">
        <v>680000</v>
      </c>
      <c r="J37">
        <v>340000</v>
      </c>
      <c r="L37" t="str">
        <f t="shared" ref="L37:L68" si="14">MID(B37,FIND("took ",B37)+5,FIND(" seconds",B37)-FIND("took ",B37)-5)</f>
        <v>0.010</v>
      </c>
      <c r="M37">
        <f t="shared" ref="M37:M68" si="15">MID(C37,FIND("took ",C37)+5,FIND(" minutes",C37)-FIND("took ",C37)-5)*60</f>
        <v>85.92</v>
      </c>
      <c r="N37">
        <f t="shared" ref="N37:N68" si="16">M37/60</f>
        <v>1.4319999999999999</v>
      </c>
      <c r="P37">
        <v>340000</v>
      </c>
      <c r="Q37">
        <f t="shared" ref="Q37:Q68" si="17">P37/10000</f>
        <v>34</v>
      </c>
      <c r="R37">
        <f t="shared" ref="R37:R68" si="18">Q37^2</f>
        <v>1156</v>
      </c>
      <c r="S37">
        <f t="shared" ref="S37:S68" si="19">Q37*LOG(Q37)</f>
        <v>52.070283179436672</v>
      </c>
      <c r="T37">
        <f t="shared" ref="T37:T68" si="20">LOG(Q37)</f>
        <v>1.5314789170422551</v>
      </c>
    </row>
    <row r="38" spans="2:20" x14ac:dyDescent="0.2">
      <c r="B38" t="s">
        <v>39</v>
      </c>
      <c r="C38" t="s">
        <v>79</v>
      </c>
      <c r="D38" s="2">
        <f t="shared" ref="D38:D69" si="21">VALUE(MID(B38,18,FIND(" nodes",B38)-18))</f>
        <v>350000</v>
      </c>
      <c r="E38" s="7">
        <f t="shared" si="12"/>
        <v>6.1790000000000003</v>
      </c>
      <c r="F38" s="7">
        <f t="shared" si="13"/>
        <v>35.473999999999997</v>
      </c>
      <c r="G38" s="3">
        <f t="shared" si="2"/>
        <v>1.9865674057290823</v>
      </c>
      <c r="H38" s="2">
        <f t="shared" si="3"/>
        <v>2.2163274510909399</v>
      </c>
      <c r="I38">
        <v>700000</v>
      </c>
      <c r="J38">
        <v>350000</v>
      </c>
      <c r="L38" t="str">
        <f t="shared" si="14"/>
        <v>0.010</v>
      </c>
      <c r="M38">
        <f t="shared" si="15"/>
        <v>85.5</v>
      </c>
      <c r="N38">
        <f t="shared" si="16"/>
        <v>1.425</v>
      </c>
      <c r="P38">
        <v>350000</v>
      </c>
      <c r="Q38">
        <f t="shared" si="17"/>
        <v>35</v>
      </c>
      <c r="R38">
        <f t="shared" si="18"/>
        <v>1225</v>
      </c>
      <c r="S38">
        <f t="shared" si="19"/>
        <v>54.042381552259648</v>
      </c>
      <c r="T38">
        <f t="shared" si="20"/>
        <v>1.5440680443502757</v>
      </c>
    </row>
    <row r="39" spans="2:20" x14ac:dyDescent="0.2">
      <c r="B39" t="s">
        <v>40</v>
      </c>
      <c r="C39" t="s">
        <v>80</v>
      </c>
      <c r="D39" s="2">
        <f t="shared" si="21"/>
        <v>360000</v>
      </c>
      <c r="E39" s="7">
        <f t="shared" si="12"/>
        <v>6.0060000000000002</v>
      </c>
      <c r="F39" s="7">
        <f t="shared" si="13"/>
        <v>30.707999999999998</v>
      </c>
      <c r="G39" s="3">
        <f t="shared" si="2"/>
        <v>2.1305361305361306</v>
      </c>
      <c r="H39" s="2">
        <f t="shared" si="3"/>
        <v>2.6113390647388304</v>
      </c>
      <c r="I39">
        <v>720000</v>
      </c>
      <c r="J39">
        <v>360000</v>
      </c>
      <c r="L39" t="str">
        <f t="shared" si="14"/>
        <v>0.010</v>
      </c>
      <c r="M39">
        <f t="shared" si="15"/>
        <v>79.86</v>
      </c>
      <c r="N39">
        <f t="shared" si="16"/>
        <v>1.331</v>
      </c>
      <c r="P39">
        <v>360000</v>
      </c>
      <c r="Q39">
        <f t="shared" si="17"/>
        <v>36</v>
      </c>
      <c r="R39">
        <f t="shared" si="18"/>
        <v>1296</v>
      </c>
      <c r="S39">
        <f t="shared" si="19"/>
        <v>56.026890027622343</v>
      </c>
      <c r="T39">
        <f t="shared" si="20"/>
        <v>1.5563025007672873</v>
      </c>
    </row>
    <row r="40" spans="2:20" x14ac:dyDescent="0.2">
      <c r="B40" t="s">
        <v>41</v>
      </c>
      <c r="C40" t="s">
        <v>81</v>
      </c>
      <c r="D40" s="2">
        <f t="shared" si="21"/>
        <v>370000</v>
      </c>
      <c r="E40" s="7">
        <f t="shared" si="12"/>
        <v>7.4009999999999998</v>
      </c>
      <c r="F40" s="7">
        <f t="shared" si="13"/>
        <v>32.713999999999999</v>
      </c>
      <c r="G40" s="3">
        <f t="shared" si="2"/>
        <v>1.9512228077286855</v>
      </c>
      <c r="H40" s="2">
        <f t="shared" si="3"/>
        <v>2.4332090236595953</v>
      </c>
      <c r="I40">
        <v>740000</v>
      </c>
      <c r="J40">
        <v>370000</v>
      </c>
      <c r="L40" t="str">
        <f t="shared" si="14"/>
        <v>0.012</v>
      </c>
      <c r="M40">
        <f t="shared" si="15"/>
        <v>81.240000000000009</v>
      </c>
      <c r="N40">
        <f t="shared" si="16"/>
        <v>1.3540000000000001</v>
      </c>
      <c r="P40">
        <v>370000</v>
      </c>
      <c r="Q40">
        <f t="shared" si="17"/>
        <v>37</v>
      </c>
      <c r="R40">
        <f t="shared" si="18"/>
        <v>1369</v>
      </c>
      <c r="S40">
        <f t="shared" si="19"/>
        <v>58.023463790478814</v>
      </c>
      <c r="T40">
        <f t="shared" si="20"/>
        <v>1.568201724066995</v>
      </c>
    </row>
    <row r="41" spans="2:20" x14ac:dyDescent="0.2">
      <c r="B41" t="s">
        <v>42</v>
      </c>
      <c r="C41" t="s">
        <v>82</v>
      </c>
      <c r="D41" s="2">
        <f t="shared" si="21"/>
        <v>380000</v>
      </c>
      <c r="E41" s="7">
        <f t="shared" si="12"/>
        <v>6.45</v>
      </c>
      <c r="F41" s="7">
        <f t="shared" si="13"/>
        <v>35.968000000000004</v>
      </c>
      <c r="G41" s="3">
        <f t="shared" si="2"/>
        <v>1.988062015503876</v>
      </c>
      <c r="H41" s="2">
        <f t="shared" si="3"/>
        <v>2.3043260676156581</v>
      </c>
      <c r="I41">
        <v>760000</v>
      </c>
      <c r="J41">
        <v>380000</v>
      </c>
      <c r="L41" t="str">
        <f t="shared" si="14"/>
        <v>0.011</v>
      </c>
      <c r="M41">
        <f t="shared" si="15"/>
        <v>89.22</v>
      </c>
      <c r="N41">
        <f t="shared" si="16"/>
        <v>1.4869999999999999</v>
      </c>
      <c r="P41">
        <v>380000</v>
      </c>
      <c r="Q41">
        <f t="shared" si="17"/>
        <v>38</v>
      </c>
      <c r="R41">
        <f t="shared" si="18"/>
        <v>1444</v>
      </c>
      <c r="S41">
        <f t="shared" si="19"/>
        <v>60.031776671438784</v>
      </c>
      <c r="T41">
        <f t="shared" si="20"/>
        <v>1.5797835966168101</v>
      </c>
    </row>
    <row r="42" spans="2:20" x14ac:dyDescent="0.2">
      <c r="B42" t="s">
        <v>43</v>
      </c>
      <c r="C42" t="s">
        <v>83</v>
      </c>
      <c r="D42" s="2">
        <f t="shared" si="21"/>
        <v>390000</v>
      </c>
      <c r="E42" s="7">
        <f t="shared" si="12"/>
        <v>6.5309999999999997</v>
      </c>
      <c r="F42" s="7">
        <f t="shared" si="13"/>
        <v>34.564999999999998</v>
      </c>
      <c r="G42" s="3">
        <f t="shared" si="2"/>
        <v>2.0744143316490584</v>
      </c>
      <c r="H42" s="2">
        <f t="shared" si="3"/>
        <v>2.5712715174309277</v>
      </c>
      <c r="I42">
        <v>780000</v>
      </c>
      <c r="J42">
        <v>390000</v>
      </c>
      <c r="L42" t="str">
        <f t="shared" si="14"/>
        <v>0.011</v>
      </c>
      <c r="M42">
        <f t="shared" si="15"/>
        <v>86.7</v>
      </c>
      <c r="N42">
        <f t="shared" si="16"/>
        <v>1.4450000000000001</v>
      </c>
      <c r="P42">
        <v>390000</v>
      </c>
      <c r="Q42">
        <f t="shared" si="17"/>
        <v>39</v>
      </c>
      <c r="R42">
        <f t="shared" si="18"/>
        <v>1521</v>
      </c>
      <c r="S42">
        <f t="shared" si="19"/>
        <v>62.051519674033464</v>
      </c>
      <c r="T42">
        <f t="shared" si="20"/>
        <v>1.5910646070264991</v>
      </c>
    </row>
    <row r="43" spans="2:20" x14ac:dyDescent="0.2">
      <c r="B43" t="s">
        <v>44</v>
      </c>
      <c r="C43" t="s">
        <v>84</v>
      </c>
      <c r="D43" s="2">
        <f t="shared" si="21"/>
        <v>400000</v>
      </c>
      <c r="E43" s="7">
        <f t="shared" si="12"/>
        <v>6.8070000000000004</v>
      </c>
      <c r="F43" s="7">
        <f t="shared" si="13"/>
        <v>45.350999999999999</v>
      </c>
      <c r="G43" s="3">
        <f t="shared" si="2"/>
        <v>2.1117966798883501</v>
      </c>
      <c r="H43" s="2">
        <f t="shared" si="3"/>
        <v>1.9165398778417235</v>
      </c>
      <c r="I43">
        <v>800000</v>
      </c>
      <c r="J43">
        <v>400000</v>
      </c>
      <c r="L43" t="str">
        <f t="shared" si="14"/>
        <v>0.011</v>
      </c>
      <c r="M43">
        <f t="shared" si="15"/>
        <v>119.4</v>
      </c>
      <c r="N43">
        <f t="shared" si="16"/>
        <v>1.99</v>
      </c>
      <c r="P43">
        <v>400000</v>
      </c>
      <c r="Q43">
        <f t="shared" si="17"/>
        <v>40</v>
      </c>
      <c r="R43">
        <f t="shared" si="18"/>
        <v>1600</v>
      </c>
      <c r="S43">
        <f t="shared" si="19"/>
        <v>64.082399653118486</v>
      </c>
      <c r="T43">
        <f t="shared" si="20"/>
        <v>1.6020599913279623</v>
      </c>
    </row>
    <row r="44" spans="2:20" x14ac:dyDescent="0.2">
      <c r="B44" t="s">
        <v>45</v>
      </c>
      <c r="C44" t="s">
        <v>85</v>
      </c>
      <c r="D44" s="2">
        <f t="shared" si="21"/>
        <v>410000</v>
      </c>
      <c r="E44" s="7">
        <f t="shared" si="12"/>
        <v>7.3440000000000003</v>
      </c>
      <c r="F44" s="7">
        <f t="shared" si="13"/>
        <v>52.777000000000001</v>
      </c>
      <c r="G44" s="3">
        <f>(INDEX(E44:E113,MATCH(2*D44,D44:D113,0))/INDEX(E44:E113,MATCH(D44,D44:D113,0)))</f>
        <v>1.9655501089324618</v>
      </c>
      <c r="H44" s="2">
        <f>(INDEX(F44:F113,MATCH(2*D44,D44:D113,0))/INDEX(F44:F113,MATCH(D44,D44:D113,0)))</f>
        <v>1.6900354321011044</v>
      </c>
      <c r="I44">
        <v>820000</v>
      </c>
      <c r="J44">
        <v>410000</v>
      </c>
      <c r="L44" t="str">
        <f t="shared" si="14"/>
        <v>0.012</v>
      </c>
      <c r="M44">
        <f t="shared" si="15"/>
        <v>139.98000000000002</v>
      </c>
      <c r="N44">
        <f t="shared" si="16"/>
        <v>2.3330000000000002</v>
      </c>
      <c r="P44">
        <v>410000</v>
      </c>
      <c r="Q44">
        <f t="shared" si="17"/>
        <v>41</v>
      </c>
      <c r="R44">
        <f t="shared" si="18"/>
        <v>1681</v>
      </c>
      <c r="S44">
        <f t="shared" si="19"/>
        <v>66.124138125509148</v>
      </c>
      <c r="T44">
        <f t="shared" si="20"/>
        <v>1.6127838567197355</v>
      </c>
    </row>
    <row r="45" spans="2:20" x14ac:dyDescent="0.2">
      <c r="B45" t="s">
        <v>46</v>
      </c>
      <c r="C45" t="s">
        <v>86</v>
      </c>
      <c r="D45" s="2">
        <f t="shared" si="21"/>
        <v>420000</v>
      </c>
      <c r="E45" s="7">
        <f t="shared" si="12"/>
        <v>7.1529999999999996</v>
      </c>
      <c r="F45" s="7">
        <f t="shared" si="13"/>
        <v>45.795999999999999</v>
      </c>
      <c r="G45" s="3">
        <f>(INDEX(E45:E113,MATCH(2*D45,D45:D113,0))/INDEX(E45:E113,MATCH(D45,D45:D113,0)))</f>
        <v>1.9862994547742208</v>
      </c>
      <c r="H45" s="2">
        <f>(INDEX(F45:F113,MATCH(2*D45,D45:D113,0))/INDEX(F45:F113,MATCH(D45,D45:D113,0)))</f>
        <v>2.0643287623373219</v>
      </c>
      <c r="I45">
        <v>840000</v>
      </c>
      <c r="J45">
        <v>420000</v>
      </c>
      <c r="L45" t="str">
        <f t="shared" si="14"/>
        <v>0.012</v>
      </c>
      <c r="M45">
        <f t="shared" si="15"/>
        <v>117.06</v>
      </c>
      <c r="N45">
        <f t="shared" si="16"/>
        <v>1.9510000000000001</v>
      </c>
      <c r="P45">
        <v>420000</v>
      </c>
      <c r="Q45">
        <f t="shared" si="17"/>
        <v>42</v>
      </c>
      <c r="R45">
        <f t="shared" si="18"/>
        <v>1764</v>
      </c>
      <c r="S45">
        <f t="shared" si="19"/>
        <v>68.176470196711819</v>
      </c>
      <c r="T45">
        <f t="shared" si="20"/>
        <v>1.6232492903979006</v>
      </c>
    </row>
    <row r="46" spans="2:20" x14ac:dyDescent="0.2">
      <c r="B46" t="s">
        <v>47</v>
      </c>
      <c r="C46" t="s">
        <v>87</v>
      </c>
      <c r="D46" s="2">
        <f t="shared" si="21"/>
        <v>430000</v>
      </c>
      <c r="E46" s="7">
        <f t="shared" si="12"/>
        <v>7.6639999999999997</v>
      </c>
      <c r="F46" s="7">
        <f t="shared" si="13"/>
        <v>47.552</v>
      </c>
      <c r="G46" s="3">
        <f>(INDEX(E46:E113,MATCH(2*D46,D46:D113,0))/INDEX(E46:E113,MATCH(D46,D46:D113,0)))</f>
        <v>1.8906576200417538</v>
      </c>
      <c r="H46" s="2">
        <f>(INDEX(F46:F113,MATCH(2*D46,D46:D113,0))/INDEX(F46:F113,MATCH(D46,D46:D113,0)))</f>
        <v>2.1431275235531628</v>
      </c>
      <c r="I46">
        <v>860000</v>
      </c>
      <c r="J46">
        <v>430000</v>
      </c>
      <c r="L46" t="str">
        <f t="shared" si="14"/>
        <v>0.013</v>
      </c>
      <c r="M46">
        <f t="shared" si="15"/>
        <v>120.72</v>
      </c>
      <c r="N46">
        <f t="shared" si="16"/>
        <v>2.012</v>
      </c>
      <c r="P46">
        <v>430000</v>
      </c>
      <c r="Q46">
        <f t="shared" si="17"/>
        <v>43</v>
      </c>
      <c r="R46">
        <f t="shared" si="18"/>
        <v>1849</v>
      </c>
      <c r="S46">
        <f t="shared" si="19"/>
        <v>70.239143589922222</v>
      </c>
      <c r="T46">
        <f t="shared" si="20"/>
        <v>1.6334684555795864</v>
      </c>
    </row>
    <row r="47" spans="2:20" x14ac:dyDescent="0.2">
      <c r="B47" t="s">
        <v>48</v>
      </c>
      <c r="C47" t="s">
        <v>88</v>
      </c>
      <c r="D47" s="2">
        <f t="shared" si="21"/>
        <v>440000</v>
      </c>
      <c r="E47" s="7">
        <f t="shared" si="12"/>
        <v>7.6109999999999998</v>
      </c>
      <c r="F47" s="7">
        <f t="shared" si="13"/>
        <v>42.177</v>
      </c>
      <c r="G47" s="3">
        <f>(INDEX(E47:E113,MATCH(2*D47,D47:D113,0))/INDEX(E47:E113,MATCH(D47,D47:D113,0)))</f>
        <v>1.8860859282617266</v>
      </c>
      <c r="H47" s="2">
        <f>(INDEX(F47:F113,MATCH(2*D47,D47:D113,0))/INDEX(F47:F113,MATCH(D47,D47:D113,0)))</f>
        <v>2.2941413566635847</v>
      </c>
      <c r="I47">
        <v>880000</v>
      </c>
      <c r="J47">
        <v>440000</v>
      </c>
      <c r="L47" t="str">
        <f t="shared" si="14"/>
        <v>0.013</v>
      </c>
      <c r="M47">
        <f t="shared" si="15"/>
        <v>111.42</v>
      </c>
      <c r="N47">
        <f t="shared" si="16"/>
        <v>1.857</v>
      </c>
      <c r="P47">
        <v>440000</v>
      </c>
      <c r="Q47">
        <f t="shared" si="17"/>
        <v>44</v>
      </c>
      <c r="R47">
        <f t="shared" si="18"/>
        <v>1936</v>
      </c>
      <c r="S47">
        <f t="shared" si="19"/>
        <v>72.311917765392252</v>
      </c>
      <c r="T47">
        <f t="shared" si="20"/>
        <v>1.6434526764861874</v>
      </c>
    </row>
    <row r="48" spans="2:20" x14ac:dyDescent="0.2">
      <c r="B48" t="s">
        <v>49</v>
      </c>
      <c r="C48" t="s">
        <v>89</v>
      </c>
      <c r="D48" s="2">
        <f t="shared" si="21"/>
        <v>450000</v>
      </c>
      <c r="E48" s="7">
        <f t="shared" si="12"/>
        <v>7.7519999999999998</v>
      </c>
      <c r="F48" s="7">
        <f t="shared" si="13"/>
        <v>43.81</v>
      </c>
      <c r="G48" s="3">
        <f>(INDEX(E48:E113,MATCH(2*D48,D48:D113,0))/INDEX(E48:E113,MATCH(D48,D48:D113,0)))</f>
        <v>2.1687306501547989</v>
      </c>
      <c r="H48" s="2">
        <f>(INDEX(F48:F113,MATCH(2*D48,D48:D113,0))/INDEX(F48:F113,MATCH(D48,D48:D113,0)))</f>
        <v>2.3812599863044963</v>
      </c>
      <c r="I48">
        <v>900000</v>
      </c>
      <c r="J48">
        <v>450000</v>
      </c>
      <c r="L48" t="str">
        <f t="shared" si="14"/>
        <v>0.013</v>
      </c>
      <c r="M48">
        <f t="shared" si="15"/>
        <v>112.67999999999999</v>
      </c>
      <c r="N48">
        <f t="shared" si="16"/>
        <v>1.8779999999999999</v>
      </c>
      <c r="P48">
        <v>450000</v>
      </c>
      <c r="Q48">
        <f t="shared" si="17"/>
        <v>45</v>
      </c>
      <c r="R48">
        <f t="shared" si="18"/>
        <v>2025</v>
      </c>
      <c r="S48">
        <f t="shared" si="19"/>
        <v>74.394563119890464</v>
      </c>
      <c r="T48">
        <f t="shared" si="20"/>
        <v>1.6532125137753437</v>
      </c>
    </row>
    <row r="49" spans="2:20" x14ac:dyDescent="0.2">
      <c r="B49" t="s">
        <v>50</v>
      </c>
      <c r="C49" t="s">
        <v>90</v>
      </c>
      <c r="D49" s="2">
        <f t="shared" si="21"/>
        <v>460000</v>
      </c>
      <c r="E49" s="7">
        <f t="shared" si="12"/>
        <v>7.6230000000000002</v>
      </c>
      <c r="F49" s="7">
        <f t="shared" si="13"/>
        <v>47.96</v>
      </c>
      <c r="G49" s="3">
        <f>(INDEX(E49:E113,MATCH(2*D49,D49:D113,0))/INDEX(E49:E113,MATCH(D49,D49:D113,0)))</f>
        <v>2.2205168568804932</v>
      </c>
      <c r="H49" s="2">
        <f>(INDEX(F49:F113,MATCH(2*D49,D49:D113,0))/INDEX(F49:F113,MATCH(D49,D49:D113,0)))</f>
        <v>2.1842785654712258</v>
      </c>
      <c r="I49">
        <v>920000</v>
      </c>
      <c r="J49">
        <v>460000</v>
      </c>
      <c r="L49" t="str">
        <f t="shared" si="14"/>
        <v>0.013</v>
      </c>
      <c r="M49">
        <f t="shared" si="15"/>
        <v>126.78</v>
      </c>
      <c r="N49">
        <f t="shared" si="16"/>
        <v>2.113</v>
      </c>
      <c r="P49">
        <v>460000</v>
      </c>
      <c r="Q49">
        <f t="shared" si="17"/>
        <v>46</v>
      </c>
      <c r="R49">
        <f t="shared" si="18"/>
        <v>2116</v>
      </c>
      <c r="S49">
        <f t="shared" si="19"/>
        <v>76.486860257352404</v>
      </c>
      <c r="T49">
        <f t="shared" si="20"/>
        <v>1.6627578316815741</v>
      </c>
    </row>
    <row r="50" spans="2:20" x14ac:dyDescent="0.2">
      <c r="B50" t="s">
        <v>51</v>
      </c>
      <c r="C50" t="s">
        <v>111</v>
      </c>
      <c r="D50" s="2">
        <f t="shared" si="21"/>
        <v>470000</v>
      </c>
      <c r="E50" s="7">
        <f t="shared" si="12"/>
        <v>8.5579999999999998</v>
      </c>
      <c r="F50" s="7">
        <f t="shared" si="13"/>
        <v>48.295999999999999</v>
      </c>
      <c r="G50" s="3">
        <f>(INDEX(E50:E113,MATCH(2*D50,D50:D113,0))/INDEX(E50:E113,MATCH(D50,D50:D113,0)))</f>
        <v>1.8713484458985745</v>
      </c>
      <c r="H50" s="2">
        <f>(INDEX(F50:F113,MATCH(2*D50,D50:D113,0))/INDEX(F50:F113,MATCH(D50,D50:D113,0)))</f>
        <v>2.2232068908398213</v>
      </c>
      <c r="I50">
        <v>940000</v>
      </c>
      <c r="J50">
        <v>470000</v>
      </c>
      <c r="L50" t="str">
        <f t="shared" si="14"/>
        <v>0.014</v>
      </c>
      <c r="M50">
        <f t="shared" si="15"/>
        <v>124.56</v>
      </c>
      <c r="N50">
        <f t="shared" si="16"/>
        <v>2.0760000000000001</v>
      </c>
      <c r="P50">
        <v>470000</v>
      </c>
      <c r="Q50">
        <f t="shared" si="17"/>
        <v>47</v>
      </c>
      <c r="R50">
        <f t="shared" si="18"/>
        <v>2209</v>
      </c>
      <c r="S50">
        <f t="shared" si="19"/>
        <v>78.588599322978723</v>
      </c>
      <c r="T50">
        <f t="shared" si="20"/>
        <v>1.6720978579357175</v>
      </c>
    </row>
    <row r="51" spans="2:20" x14ac:dyDescent="0.2">
      <c r="B51" t="s">
        <v>52</v>
      </c>
      <c r="C51" t="s">
        <v>112</v>
      </c>
      <c r="D51" s="2">
        <f t="shared" si="21"/>
        <v>480000</v>
      </c>
      <c r="E51" s="7">
        <f t="shared" si="12"/>
        <v>7.98</v>
      </c>
      <c r="F51" s="7">
        <f t="shared" si="13"/>
        <v>48.783999999999999</v>
      </c>
      <c r="G51" s="3">
        <f>(INDEX(E51:E113,MATCH(2*D51,D51:D113,0))/INDEX(E51:E113,MATCH(D51,D51:D113,0)))</f>
        <v>2.0446115288220548</v>
      </c>
      <c r="H51" s="2">
        <f>(INDEX(F51:F113,MATCH(2*D51,D51:D113,0))/INDEX(F51:F113,MATCH(D51,D51:D113,0)))</f>
        <v>2.3270744506395542</v>
      </c>
      <c r="I51">
        <v>960000</v>
      </c>
      <c r="J51">
        <v>480000</v>
      </c>
      <c r="L51" t="str">
        <f t="shared" si="14"/>
        <v>0.013</v>
      </c>
      <c r="M51">
        <f t="shared" si="15"/>
        <v>125.16</v>
      </c>
      <c r="N51">
        <f t="shared" si="16"/>
        <v>2.0859999999999999</v>
      </c>
      <c r="P51">
        <v>480000</v>
      </c>
      <c r="Q51">
        <f t="shared" si="17"/>
        <v>48</v>
      </c>
      <c r="R51">
        <f t="shared" si="18"/>
        <v>2304</v>
      </c>
      <c r="S51">
        <f t="shared" si="19"/>
        <v>80.699579394028177</v>
      </c>
      <c r="T51">
        <f t="shared" si="20"/>
        <v>1.6812412373755872</v>
      </c>
    </row>
    <row r="52" spans="2:20" x14ac:dyDescent="0.2">
      <c r="B52" t="s">
        <v>53</v>
      </c>
      <c r="C52" t="s">
        <v>171</v>
      </c>
      <c r="D52" s="2">
        <f t="shared" si="21"/>
        <v>490000</v>
      </c>
      <c r="E52" s="7">
        <f t="shared" si="12"/>
        <v>8.2889999999999997</v>
      </c>
      <c r="F52" s="7">
        <f t="shared" si="13"/>
        <v>45.929000000000002</v>
      </c>
      <c r="G52" s="3">
        <f>(INDEX(E52:E113,MATCH(2*D52,D52:D113,0))/INDEX(E52:E113,MATCH(D52,D52:D113,0)))</f>
        <v>2.0411388587284356</v>
      </c>
      <c r="H52" s="2">
        <f>(INDEX(F52:F113,MATCH(2*D52,D52:D113,0))/INDEX(F52:F113,MATCH(D52,D52:D113,0)))</f>
        <v>2.4502384114611684</v>
      </c>
      <c r="I52">
        <v>980000</v>
      </c>
      <c r="J52">
        <v>490000</v>
      </c>
      <c r="L52" t="str">
        <f t="shared" si="14"/>
        <v>0.014</v>
      </c>
      <c r="M52">
        <f t="shared" si="15"/>
        <v>115.44</v>
      </c>
      <c r="N52">
        <f t="shared" si="16"/>
        <v>1.9239999999999999</v>
      </c>
      <c r="P52">
        <v>490000</v>
      </c>
      <c r="Q52">
        <f t="shared" si="17"/>
        <v>49</v>
      </c>
      <c r="R52">
        <f t="shared" si="18"/>
        <v>2401</v>
      </c>
      <c r="S52">
        <f t="shared" si="19"/>
        <v>82.819607921397164</v>
      </c>
      <c r="T52">
        <f t="shared" si="20"/>
        <v>1.6901960800285136</v>
      </c>
    </row>
    <row r="53" spans="2:20" x14ac:dyDescent="0.2">
      <c r="B53" t="s">
        <v>54</v>
      </c>
      <c r="C53" t="s">
        <v>172</v>
      </c>
      <c r="D53" s="2">
        <f t="shared" si="21"/>
        <v>500000</v>
      </c>
      <c r="E53" s="7">
        <f t="shared" si="12"/>
        <v>8.6560000000000006</v>
      </c>
      <c r="F53" s="7">
        <f t="shared" si="13"/>
        <v>46.219000000000001</v>
      </c>
      <c r="G53" s="3">
        <f>(INDEX(E53:E113,MATCH(2*D53,D53:D113,0))/INDEX(E53:E113,MATCH(D53,D53:D113,0)))</f>
        <v>2.0655036968576712</v>
      </c>
      <c r="H53" s="2">
        <f>(INDEX(F53:F113,MATCH(2*D53,D53:D113,0))/INDEX(F53:F113,MATCH(D53,D53:D113,0)))</f>
        <v>2.674116705251087</v>
      </c>
      <c r="I53">
        <v>1000000</v>
      </c>
      <c r="J53">
        <v>500000</v>
      </c>
      <c r="L53" t="str">
        <f t="shared" si="14"/>
        <v>0.015</v>
      </c>
      <c r="M53">
        <f t="shared" si="15"/>
        <v>117.42</v>
      </c>
      <c r="N53">
        <f t="shared" si="16"/>
        <v>1.9570000000000001</v>
      </c>
      <c r="P53">
        <v>500000</v>
      </c>
      <c r="Q53">
        <f t="shared" si="17"/>
        <v>50</v>
      </c>
      <c r="R53">
        <f t="shared" si="18"/>
        <v>2500</v>
      </c>
      <c r="S53">
        <f t="shared" si="19"/>
        <v>84.948500216800937</v>
      </c>
      <c r="T53">
        <f t="shared" si="20"/>
        <v>1.6989700043360187</v>
      </c>
    </row>
    <row r="54" spans="2:20" x14ac:dyDescent="0.2">
      <c r="B54" t="s">
        <v>55</v>
      </c>
      <c r="C54" t="s">
        <v>173</v>
      </c>
      <c r="D54" s="2">
        <f t="shared" si="21"/>
        <v>510000</v>
      </c>
      <c r="E54" s="7">
        <f t="shared" si="12"/>
        <v>8.968</v>
      </c>
      <c r="F54" s="7">
        <f t="shared" si="13"/>
        <v>47.185000000000002</v>
      </c>
      <c r="G54" s="3">
        <f>(INDEX(E54:E113,MATCH(2*D54,D54:D113,0))/INDEX(E54:E113,MATCH(D54,D54:D113,0)))</f>
        <v>2.032114183764496</v>
      </c>
      <c r="H54" s="2">
        <f>(INDEX(F54:F113,MATCH(2*D54,D54:D113,0))/INDEX(F54:F113,MATCH(D54,D54:D113,0)))</f>
        <v>2.4476210660167426</v>
      </c>
      <c r="I54">
        <v>1020000</v>
      </c>
      <c r="J54">
        <v>510000</v>
      </c>
      <c r="L54" t="str">
        <f t="shared" si="14"/>
        <v>0.015</v>
      </c>
      <c r="M54">
        <f t="shared" si="15"/>
        <v>120.72</v>
      </c>
      <c r="N54">
        <f t="shared" si="16"/>
        <v>2.012</v>
      </c>
      <c r="P54">
        <v>510000</v>
      </c>
      <c r="Q54">
        <f t="shared" si="17"/>
        <v>51</v>
      </c>
      <c r="R54">
        <f t="shared" si="18"/>
        <v>2601</v>
      </c>
      <c r="S54">
        <f t="shared" si="19"/>
        <v>87.086078980994756</v>
      </c>
      <c r="T54">
        <f t="shared" si="20"/>
        <v>1.7075701760979363</v>
      </c>
    </row>
    <row r="55" spans="2:20" x14ac:dyDescent="0.2">
      <c r="B55" t="s">
        <v>103</v>
      </c>
      <c r="C55" t="s">
        <v>174</v>
      </c>
      <c r="D55" s="2">
        <f t="shared" si="21"/>
        <v>520000</v>
      </c>
      <c r="E55" s="7">
        <f t="shared" si="12"/>
        <v>9.7319999999999993</v>
      </c>
      <c r="F55" s="7">
        <f t="shared" si="13"/>
        <v>51.808999999999997</v>
      </c>
      <c r="G55" s="3">
        <f>(INDEX(E55:E113,MATCH(2*D55,D55:D113,0))/INDEX(E55:E113,MATCH(D55,D55:D113,0)))</f>
        <v>1.9000205507603782</v>
      </c>
      <c r="H55" s="2">
        <f>(INDEX(F55:F113,MATCH(2*D55,D55:D113,0))/INDEX(F55:F113,MATCH(D55,D55:D113,0)))</f>
        <v>2.2294582022428537</v>
      </c>
      <c r="I55">
        <v>1040000</v>
      </c>
      <c r="J55">
        <v>520000</v>
      </c>
      <c r="L55" t="str">
        <f t="shared" si="14"/>
        <v>0.016</v>
      </c>
      <c r="M55">
        <f t="shared" si="15"/>
        <v>127.14000000000001</v>
      </c>
      <c r="N55">
        <f t="shared" si="16"/>
        <v>2.1190000000000002</v>
      </c>
      <c r="P55">
        <v>520000</v>
      </c>
      <c r="Q55">
        <f t="shared" si="17"/>
        <v>52</v>
      </c>
      <c r="R55">
        <f t="shared" si="18"/>
        <v>2704</v>
      </c>
      <c r="S55">
        <f t="shared" si="19"/>
        <v>89.232173869009557</v>
      </c>
      <c r="T55">
        <f t="shared" si="20"/>
        <v>1.7160033436347992</v>
      </c>
    </row>
    <row r="56" spans="2:20" x14ac:dyDescent="0.2">
      <c r="B56" t="s">
        <v>104</v>
      </c>
      <c r="C56" t="s">
        <v>175</v>
      </c>
      <c r="D56" s="2">
        <f t="shared" si="21"/>
        <v>530000</v>
      </c>
      <c r="E56" s="7">
        <f t="shared" si="12"/>
        <v>9.1010000000000009</v>
      </c>
      <c r="F56" s="7">
        <f t="shared" si="13"/>
        <v>50.529000000000003</v>
      </c>
      <c r="G56" s="3">
        <f>(INDEX(E56:E113,MATCH(2*D56,D56:D113,0))/INDEX(E56:E113,MATCH(D56,D56:D113,0)))</f>
        <v>2.3946819030875726</v>
      </c>
      <c r="H56" s="2">
        <f>(INDEX(F56:F113,MATCH(2*D56,D56:D113,0))/INDEX(F56:F113,MATCH(D56,D56:D113,0)))</f>
        <v>2.2592570603020046</v>
      </c>
      <c r="I56">
        <v>1060000</v>
      </c>
      <c r="J56">
        <v>530000</v>
      </c>
      <c r="L56" t="str">
        <f t="shared" si="14"/>
        <v>0.015</v>
      </c>
      <c r="M56">
        <f t="shared" si="15"/>
        <v>127.5</v>
      </c>
      <c r="N56">
        <f t="shared" si="16"/>
        <v>2.125</v>
      </c>
      <c r="P56">
        <v>530000</v>
      </c>
      <c r="Q56">
        <f t="shared" si="17"/>
        <v>53</v>
      </c>
      <c r="R56">
        <f t="shared" si="18"/>
        <v>2809</v>
      </c>
      <c r="S56">
        <f t="shared" si="19"/>
        <v>91.386621088841807</v>
      </c>
      <c r="T56">
        <f t="shared" si="20"/>
        <v>1.7242758696007889</v>
      </c>
    </row>
    <row r="57" spans="2:20" x14ac:dyDescent="0.2">
      <c r="B57" t="s">
        <v>105</v>
      </c>
      <c r="C57" t="s">
        <v>176</v>
      </c>
      <c r="D57" s="2">
        <f t="shared" si="21"/>
        <v>540000</v>
      </c>
      <c r="E57" s="7">
        <f t="shared" si="12"/>
        <v>10.768000000000001</v>
      </c>
      <c r="F57" s="7">
        <f t="shared" si="13"/>
        <v>51.225999999999999</v>
      </c>
      <c r="G57" s="3">
        <f>(INDEX(E57:E113,MATCH(2*D57,D57:D113,0))/INDEX(E57:E113,MATCH(D57,D57:D113,0)))</f>
        <v>1.6940936106983655</v>
      </c>
      <c r="H57" s="2">
        <f>(INDEX(F57:F113,MATCH(2*D57,D57:D113,0))/INDEX(F57:F113,MATCH(D57,D57:D113,0)))</f>
        <v>3.2201225939952369</v>
      </c>
      <c r="I57">
        <v>1080000</v>
      </c>
      <c r="J57">
        <v>540000</v>
      </c>
      <c r="L57" t="str">
        <f t="shared" si="14"/>
        <v>0.018</v>
      </c>
      <c r="M57">
        <f t="shared" si="15"/>
        <v>130.32000000000002</v>
      </c>
      <c r="N57">
        <f t="shared" si="16"/>
        <v>2.1720000000000002</v>
      </c>
      <c r="P57">
        <v>540000</v>
      </c>
      <c r="Q57">
        <f t="shared" si="17"/>
        <v>54</v>
      </c>
      <c r="R57">
        <f t="shared" si="18"/>
        <v>2916</v>
      </c>
      <c r="S57">
        <f t="shared" si="19"/>
        <v>93.549263030440301</v>
      </c>
      <c r="T57">
        <f t="shared" si="20"/>
        <v>1.7323937598229686</v>
      </c>
    </row>
    <row r="58" spans="2:20" x14ac:dyDescent="0.2">
      <c r="B58" t="s">
        <v>106</v>
      </c>
      <c r="C58" t="s">
        <v>177</v>
      </c>
      <c r="D58" s="2">
        <f t="shared" si="21"/>
        <v>550000</v>
      </c>
      <c r="E58" s="7">
        <f t="shared" si="12"/>
        <v>9.6969999999999992</v>
      </c>
      <c r="F58" s="7">
        <f t="shared" si="13"/>
        <v>51.945</v>
      </c>
      <c r="G58" s="3">
        <f>(INDEX(E58:E113,MATCH(2*D58,D58:D113,0))/INDEX(E58:E113,MATCH(D58,D58:D113,0)))</f>
        <v>1.9698875941012686</v>
      </c>
      <c r="H58" s="2">
        <f>(INDEX(F58:F113,MATCH(2*D58,D58:D113,0))/INDEX(F58:F113,MATCH(D58,D58:D113,0)))</f>
        <v>3.3704495139089423</v>
      </c>
      <c r="I58">
        <v>1100000</v>
      </c>
      <c r="J58">
        <v>550000</v>
      </c>
      <c r="L58" t="str">
        <f t="shared" si="14"/>
        <v>0.016</v>
      </c>
      <c r="M58">
        <f t="shared" si="15"/>
        <v>133.5</v>
      </c>
      <c r="N58">
        <f t="shared" si="16"/>
        <v>2.2250000000000001</v>
      </c>
      <c r="P58">
        <v>550000</v>
      </c>
      <c r="Q58">
        <f t="shared" si="17"/>
        <v>55</v>
      </c>
      <c r="R58">
        <f t="shared" si="18"/>
        <v>3025</v>
      </c>
      <c r="S58">
        <f t="shared" si="19"/>
        <v>95.719947922183408</v>
      </c>
      <c r="T58">
        <f t="shared" si="20"/>
        <v>1.7403626894942439</v>
      </c>
    </row>
    <row r="59" spans="2:20" x14ac:dyDescent="0.2">
      <c r="B59" t="s">
        <v>107</v>
      </c>
      <c r="C59" t="s">
        <v>178</v>
      </c>
      <c r="D59" s="2">
        <f t="shared" si="21"/>
        <v>560000</v>
      </c>
      <c r="E59" s="7">
        <f t="shared" si="12"/>
        <v>10.162000000000001</v>
      </c>
      <c r="F59" s="7">
        <f t="shared" si="13"/>
        <v>54.167999999999999</v>
      </c>
      <c r="L59" t="str">
        <f t="shared" si="14"/>
        <v>0.017</v>
      </c>
      <c r="M59">
        <f t="shared" si="15"/>
        <v>136.19999999999999</v>
      </c>
      <c r="N59">
        <f t="shared" si="16"/>
        <v>2.27</v>
      </c>
      <c r="P59">
        <v>560000</v>
      </c>
      <c r="Q59">
        <f t="shared" si="17"/>
        <v>56</v>
      </c>
      <c r="R59">
        <f t="shared" si="18"/>
        <v>3136</v>
      </c>
      <c r="S59">
        <f t="shared" si="19"/>
        <v>97.898529512347224</v>
      </c>
      <c r="T59">
        <f t="shared" si="20"/>
        <v>1.7481880270062005</v>
      </c>
    </row>
    <row r="60" spans="2:20" x14ac:dyDescent="0.2">
      <c r="B60" t="s">
        <v>108</v>
      </c>
      <c r="C60" t="s">
        <v>179</v>
      </c>
      <c r="D60" s="2">
        <f t="shared" si="21"/>
        <v>570000</v>
      </c>
      <c r="E60" s="7">
        <f t="shared" si="12"/>
        <v>9.3659999999999997</v>
      </c>
      <c r="F60" s="7">
        <f t="shared" si="13"/>
        <v>56.353999999999999</v>
      </c>
      <c r="L60" t="str">
        <f t="shared" si="14"/>
        <v>0.016</v>
      </c>
      <c r="M60">
        <f t="shared" si="15"/>
        <v>140.22</v>
      </c>
      <c r="N60">
        <f t="shared" si="16"/>
        <v>2.3370000000000002</v>
      </c>
      <c r="P60">
        <v>570000</v>
      </c>
      <c r="Q60">
        <f t="shared" si="17"/>
        <v>57</v>
      </c>
      <c r="R60">
        <f t="shared" si="18"/>
        <v>3249</v>
      </c>
      <c r="S60">
        <f t="shared" si="19"/>
        <v>100.08486677333201</v>
      </c>
      <c r="T60">
        <f t="shared" si="20"/>
        <v>1.7558748556724915</v>
      </c>
    </row>
    <row r="61" spans="2:20" x14ac:dyDescent="0.2">
      <c r="B61" t="s">
        <v>109</v>
      </c>
      <c r="C61" t="s">
        <v>180</v>
      </c>
      <c r="D61" s="2">
        <f t="shared" si="21"/>
        <v>580000</v>
      </c>
      <c r="E61" s="7">
        <f t="shared" si="12"/>
        <v>9.4879999999999995</v>
      </c>
      <c r="F61" s="7">
        <f t="shared" si="13"/>
        <v>57.24</v>
      </c>
      <c r="L61" t="str">
        <f t="shared" si="14"/>
        <v>0.016</v>
      </c>
      <c r="M61">
        <f t="shared" si="15"/>
        <v>143.22</v>
      </c>
      <c r="N61">
        <f t="shared" si="16"/>
        <v>2.387</v>
      </c>
      <c r="P61">
        <v>580000</v>
      </c>
      <c r="Q61">
        <f t="shared" si="17"/>
        <v>58</v>
      </c>
      <c r="R61">
        <f t="shared" si="18"/>
        <v>3364</v>
      </c>
      <c r="S61">
        <f t="shared" si="19"/>
        <v>102.27882362665036</v>
      </c>
      <c r="T61">
        <f t="shared" si="20"/>
        <v>1.7634279935629373</v>
      </c>
    </row>
    <row r="62" spans="2:20" x14ac:dyDescent="0.2">
      <c r="B62" t="s">
        <v>110</v>
      </c>
      <c r="C62" t="s">
        <v>181</v>
      </c>
      <c r="D62" s="2">
        <f t="shared" si="21"/>
        <v>590000</v>
      </c>
      <c r="E62" s="7">
        <f t="shared" si="12"/>
        <v>9.6530000000000005</v>
      </c>
      <c r="F62" s="7">
        <f t="shared" si="13"/>
        <v>58.326999999999998</v>
      </c>
      <c r="L62" t="str">
        <f t="shared" si="14"/>
        <v>0.016</v>
      </c>
      <c r="M62">
        <f t="shared" si="15"/>
        <v>146.1</v>
      </c>
      <c r="N62">
        <f t="shared" si="16"/>
        <v>2.4350000000000001</v>
      </c>
      <c r="P62">
        <v>590000</v>
      </c>
      <c r="Q62">
        <f t="shared" si="17"/>
        <v>59</v>
      </c>
      <c r="R62">
        <f t="shared" si="18"/>
        <v>3481</v>
      </c>
      <c r="S62">
        <f t="shared" si="19"/>
        <v>104.4802686868865</v>
      </c>
      <c r="T62">
        <f t="shared" si="20"/>
        <v>1.7708520116421442</v>
      </c>
    </row>
    <row r="63" spans="2:20" x14ac:dyDescent="0.2">
      <c r="B63" t="s">
        <v>116</v>
      </c>
      <c r="C63" t="s">
        <v>182</v>
      </c>
      <c r="D63" s="2">
        <f t="shared" si="21"/>
        <v>600000</v>
      </c>
      <c r="E63" s="7">
        <f t="shared" si="12"/>
        <v>9.9309999999999992</v>
      </c>
      <c r="F63" s="7">
        <f t="shared" si="13"/>
        <v>59.002000000000002</v>
      </c>
      <c r="L63" t="str">
        <f t="shared" si="14"/>
        <v>0.017</v>
      </c>
      <c r="M63">
        <f t="shared" si="15"/>
        <v>147.35999999999999</v>
      </c>
      <c r="N63">
        <f t="shared" si="16"/>
        <v>2.456</v>
      </c>
      <c r="P63">
        <v>600000</v>
      </c>
      <c r="Q63">
        <f t="shared" si="17"/>
        <v>60</v>
      </c>
      <c r="R63">
        <f t="shared" si="18"/>
        <v>3600</v>
      </c>
      <c r="S63">
        <f t="shared" si="19"/>
        <v>106.68907502301862</v>
      </c>
      <c r="T63">
        <f t="shared" si="20"/>
        <v>1.7781512503836436</v>
      </c>
    </row>
    <row r="64" spans="2:20" x14ac:dyDescent="0.2">
      <c r="B64" t="s">
        <v>117</v>
      </c>
      <c r="C64" t="s">
        <v>183</v>
      </c>
      <c r="D64" s="2">
        <f t="shared" si="21"/>
        <v>610000</v>
      </c>
      <c r="E64" s="7">
        <f t="shared" si="12"/>
        <v>11.058</v>
      </c>
      <c r="F64" s="7">
        <f t="shared" si="13"/>
        <v>59.250999999999998</v>
      </c>
      <c r="L64" t="str">
        <f t="shared" si="14"/>
        <v>0.018</v>
      </c>
      <c r="M64">
        <f t="shared" si="15"/>
        <v>153.66</v>
      </c>
      <c r="N64">
        <f t="shared" si="16"/>
        <v>2.5609999999999999</v>
      </c>
      <c r="P64">
        <v>610000</v>
      </c>
      <c r="Q64">
        <f t="shared" si="17"/>
        <v>61</v>
      </c>
      <c r="R64">
        <f t="shared" si="18"/>
        <v>3721</v>
      </c>
      <c r="S64">
        <f t="shared" si="19"/>
        <v>108.9051199356568</v>
      </c>
      <c r="T64">
        <f t="shared" si="20"/>
        <v>1.7853298350107671</v>
      </c>
    </row>
    <row r="65" spans="2:20" x14ac:dyDescent="0.2">
      <c r="B65" t="s">
        <v>118</v>
      </c>
      <c r="C65" t="s">
        <v>184</v>
      </c>
      <c r="D65" s="2">
        <f t="shared" si="21"/>
        <v>620000</v>
      </c>
      <c r="E65" s="7">
        <f t="shared" si="12"/>
        <v>11.26</v>
      </c>
      <c r="F65" s="7">
        <f t="shared" si="13"/>
        <v>62.698</v>
      </c>
      <c r="L65" t="str">
        <f t="shared" si="14"/>
        <v>0.019</v>
      </c>
      <c r="M65">
        <f t="shared" si="15"/>
        <v>152.82000000000002</v>
      </c>
      <c r="N65">
        <f t="shared" si="16"/>
        <v>2.5470000000000002</v>
      </c>
      <c r="P65">
        <v>620000</v>
      </c>
      <c r="Q65">
        <f t="shared" si="17"/>
        <v>62</v>
      </c>
      <c r="R65">
        <f t="shared" si="18"/>
        <v>3844</v>
      </c>
      <c r="S65">
        <f t="shared" si="19"/>
        <v>111.12828474889174</v>
      </c>
      <c r="T65">
        <f t="shared" si="20"/>
        <v>1.7923916894982539</v>
      </c>
    </row>
    <row r="66" spans="2:20" x14ac:dyDescent="0.2">
      <c r="B66" t="s">
        <v>119</v>
      </c>
      <c r="C66" t="s">
        <v>185</v>
      </c>
      <c r="D66" s="2">
        <f t="shared" si="21"/>
        <v>630000</v>
      </c>
      <c r="E66" s="7">
        <f t="shared" si="12"/>
        <v>10.555999999999999</v>
      </c>
      <c r="F66" s="7">
        <f t="shared" si="13"/>
        <v>62.905999999999999</v>
      </c>
      <c r="L66" t="str">
        <f t="shared" si="14"/>
        <v>0.018</v>
      </c>
      <c r="M66">
        <f t="shared" si="15"/>
        <v>156.84</v>
      </c>
      <c r="N66">
        <f t="shared" si="16"/>
        <v>2.6139999999999999</v>
      </c>
      <c r="P66">
        <v>630000</v>
      </c>
      <c r="Q66">
        <f t="shared" si="17"/>
        <v>63</v>
      </c>
      <c r="R66">
        <f t="shared" si="18"/>
        <v>3969</v>
      </c>
      <c r="S66">
        <f t="shared" si="19"/>
        <v>113.35845461557565</v>
      </c>
      <c r="T66">
        <f t="shared" si="20"/>
        <v>1.7993405494535817</v>
      </c>
    </row>
    <row r="67" spans="2:20" x14ac:dyDescent="0.2">
      <c r="B67" t="s">
        <v>120</v>
      </c>
      <c r="C67" t="s">
        <v>186</v>
      </c>
      <c r="D67" s="2">
        <f t="shared" si="21"/>
        <v>640000</v>
      </c>
      <c r="E67" s="7">
        <f t="shared" si="12"/>
        <v>10.576000000000001</v>
      </c>
      <c r="F67" s="7">
        <f t="shared" si="13"/>
        <v>61.875</v>
      </c>
      <c r="L67" t="str">
        <f t="shared" si="14"/>
        <v>0.018</v>
      </c>
      <c r="M67">
        <f t="shared" si="15"/>
        <v>160.44</v>
      </c>
      <c r="N67">
        <f t="shared" si="16"/>
        <v>2.6739999999999999</v>
      </c>
      <c r="P67">
        <v>640000</v>
      </c>
      <c r="Q67">
        <f t="shared" si="17"/>
        <v>64</v>
      </c>
      <c r="R67">
        <f t="shared" si="18"/>
        <v>4096</v>
      </c>
      <c r="S67">
        <f t="shared" si="19"/>
        <v>115.59551833496877</v>
      </c>
      <c r="T67">
        <f t="shared" si="20"/>
        <v>1.8061799739838871</v>
      </c>
    </row>
    <row r="68" spans="2:20" x14ac:dyDescent="0.2">
      <c r="B68" t="s">
        <v>121</v>
      </c>
      <c r="C68" t="s">
        <v>187</v>
      </c>
      <c r="D68" s="2">
        <f t="shared" si="21"/>
        <v>650000</v>
      </c>
      <c r="E68" s="7">
        <f t="shared" si="12"/>
        <v>10.7</v>
      </c>
      <c r="F68" s="7">
        <f t="shared" si="13"/>
        <v>62.924999999999997</v>
      </c>
      <c r="L68" t="str">
        <f t="shared" si="14"/>
        <v>0.018</v>
      </c>
      <c r="M68">
        <f t="shared" si="15"/>
        <v>163.44</v>
      </c>
      <c r="N68">
        <f t="shared" si="16"/>
        <v>2.7239999999999998</v>
      </c>
      <c r="P68">
        <v>650000</v>
      </c>
      <c r="Q68">
        <f t="shared" si="17"/>
        <v>65</v>
      </c>
      <c r="R68">
        <f t="shared" si="18"/>
        <v>4225</v>
      </c>
      <c r="S68">
        <f t="shared" si="19"/>
        <v>117.8393681817856</v>
      </c>
      <c r="T68">
        <f t="shared" si="20"/>
        <v>1.8129133566428555</v>
      </c>
    </row>
    <row r="69" spans="2:20" x14ac:dyDescent="0.2">
      <c r="B69" t="s">
        <v>122</v>
      </c>
      <c r="C69" t="s">
        <v>188</v>
      </c>
      <c r="D69" s="2">
        <f t="shared" si="21"/>
        <v>660000</v>
      </c>
      <c r="E69" s="7">
        <f t="shared" ref="E69:E100" si="22">VALUE(MID(B69,FIND(":",B69)+2,FIND("ms",B69)-FIND(":",B69)-2))</f>
        <v>10.837999999999999</v>
      </c>
      <c r="F69" s="7">
        <f t="shared" ref="F69:F100" si="23">VALUE(MID(C69,FIND(":",C69)+2,FIND("ms",C69)-FIND(":",C69)-2))</f>
        <v>65.984999999999999</v>
      </c>
      <c r="L69" t="str">
        <f t="shared" ref="L69:L100" si="24">MID(B69,FIND("took ",B69)+5,FIND(" seconds",B69)-FIND("took ",B69)-5)</f>
        <v>0.018</v>
      </c>
      <c r="M69">
        <f t="shared" ref="M69:M100" si="25">MID(C69,FIND("took ",C69)+5,FIND(" minutes",C69)-FIND("took ",C69)-5)*60</f>
        <v>173.28</v>
      </c>
      <c r="N69">
        <f t="shared" ref="N69:N100" si="26">M69/60</f>
        <v>2.8879999999999999</v>
      </c>
      <c r="P69">
        <v>660000</v>
      </c>
      <c r="Q69">
        <f t="shared" ref="Q69:Q100" si="27">P69/10000</f>
        <v>66</v>
      </c>
      <c r="R69">
        <f t="shared" ref="R69:R100" si="28">Q69^2</f>
        <v>4356</v>
      </c>
      <c r="S69">
        <f t="shared" ref="S69:S100" si="29">Q69*LOG(Q69)</f>
        <v>120.08989974576333</v>
      </c>
      <c r="T69">
        <f t="shared" ref="T69:T100" si="30">LOG(Q69)</f>
        <v>1.8195439355418688</v>
      </c>
    </row>
    <row r="70" spans="2:20" x14ac:dyDescent="0.2">
      <c r="B70" t="s">
        <v>123</v>
      </c>
      <c r="C70" t="s">
        <v>189</v>
      </c>
      <c r="D70" s="2">
        <f t="shared" ref="D70:D101" si="31">VALUE(MID(B70,18,FIND(" nodes",B70)-18))</f>
        <v>670000</v>
      </c>
      <c r="E70" s="7">
        <f t="shared" si="22"/>
        <v>11.007999999999999</v>
      </c>
      <c r="F70" s="7">
        <f t="shared" si="23"/>
        <v>69.311999999999998</v>
      </c>
      <c r="L70" t="str">
        <f t="shared" si="24"/>
        <v>0.018</v>
      </c>
      <c r="M70">
        <f t="shared" si="25"/>
        <v>185.1</v>
      </c>
      <c r="N70">
        <f t="shared" si="26"/>
        <v>3.085</v>
      </c>
      <c r="P70">
        <v>670000</v>
      </c>
      <c r="Q70">
        <f t="shared" si="27"/>
        <v>67</v>
      </c>
      <c r="R70">
        <f t="shared" si="28"/>
        <v>4489</v>
      </c>
      <c r="S70">
        <f t="shared" si="29"/>
        <v>122.34701178095537</v>
      </c>
      <c r="T70">
        <f t="shared" si="30"/>
        <v>1.8260748027008264</v>
      </c>
    </row>
    <row r="71" spans="2:20" x14ac:dyDescent="0.2">
      <c r="B71" t="s">
        <v>124</v>
      </c>
      <c r="C71" t="s">
        <v>190</v>
      </c>
      <c r="D71" s="2">
        <f t="shared" si="31"/>
        <v>680000</v>
      </c>
      <c r="E71" s="7">
        <f t="shared" si="22"/>
        <v>11.52</v>
      </c>
      <c r="F71" s="7">
        <f t="shared" si="23"/>
        <v>79.838999999999999</v>
      </c>
      <c r="L71" t="str">
        <f t="shared" si="24"/>
        <v>0.019</v>
      </c>
      <c r="M71">
        <f t="shared" si="25"/>
        <v>214.8</v>
      </c>
      <c r="N71">
        <f t="shared" si="26"/>
        <v>3.58</v>
      </c>
      <c r="P71">
        <v>680000</v>
      </c>
      <c r="Q71">
        <f t="shared" si="27"/>
        <v>68</v>
      </c>
      <c r="R71">
        <f t="shared" si="28"/>
        <v>4624</v>
      </c>
      <c r="S71">
        <f t="shared" si="29"/>
        <v>124.61060606402407</v>
      </c>
      <c r="T71">
        <f t="shared" si="30"/>
        <v>1.8325089127062364</v>
      </c>
    </row>
    <row r="72" spans="2:20" x14ac:dyDescent="0.2">
      <c r="B72" t="s">
        <v>125</v>
      </c>
      <c r="C72" t="s">
        <v>191</v>
      </c>
      <c r="D72" s="2">
        <f t="shared" si="31"/>
        <v>690000</v>
      </c>
      <c r="E72" s="7">
        <f t="shared" si="22"/>
        <v>11.332000000000001</v>
      </c>
      <c r="F72" s="7">
        <f t="shared" si="23"/>
        <v>79.638999999999996</v>
      </c>
      <c r="L72" t="str">
        <f t="shared" si="24"/>
        <v>0.019</v>
      </c>
      <c r="M72">
        <f t="shared" si="25"/>
        <v>209.70000000000002</v>
      </c>
      <c r="N72">
        <f t="shared" si="26"/>
        <v>3.4950000000000001</v>
      </c>
      <c r="P72">
        <v>690000</v>
      </c>
      <c r="Q72">
        <f t="shared" si="27"/>
        <v>69</v>
      </c>
      <c r="R72">
        <f t="shared" si="28"/>
        <v>4761</v>
      </c>
      <c r="S72">
        <f t="shared" si="29"/>
        <v>126.88058726087061</v>
      </c>
      <c r="T72">
        <f t="shared" si="30"/>
        <v>1.8388490907372552</v>
      </c>
    </row>
    <row r="73" spans="2:20" x14ac:dyDescent="0.2">
      <c r="B73" t="s">
        <v>126</v>
      </c>
      <c r="C73" t="s">
        <v>192</v>
      </c>
      <c r="D73" s="2">
        <f t="shared" si="31"/>
        <v>700000</v>
      </c>
      <c r="E73" s="7">
        <f t="shared" si="22"/>
        <v>12.275</v>
      </c>
      <c r="F73" s="7">
        <f t="shared" si="23"/>
        <v>78.622</v>
      </c>
      <c r="L73" t="str">
        <f t="shared" si="24"/>
        <v>0.020</v>
      </c>
      <c r="M73">
        <f t="shared" si="25"/>
        <v>207.17999999999998</v>
      </c>
      <c r="N73">
        <f t="shared" si="26"/>
        <v>3.4529999999999998</v>
      </c>
      <c r="P73">
        <v>700000</v>
      </c>
      <c r="Q73">
        <f t="shared" si="27"/>
        <v>70</v>
      </c>
      <c r="R73">
        <f t="shared" si="28"/>
        <v>4900</v>
      </c>
      <c r="S73">
        <f t="shared" si="29"/>
        <v>129.156862800998</v>
      </c>
      <c r="T73">
        <f t="shared" si="30"/>
        <v>1.8450980400142569</v>
      </c>
    </row>
    <row r="74" spans="2:20" x14ac:dyDescent="0.2">
      <c r="B74" t="s">
        <v>127</v>
      </c>
      <c r="C74" t="s">
        <v>193</v>
      </c>
      <c r="D74" s="2">
        <f t="shared" si="31"/>
        <v>710000</v>
      </c>
      <c r="E74" s="7">
        <f t="shared" si="22"/>
        <v>12.866</v>
      </c>
      <c r="F74" s="7">
        <f t="shared" si="23"/>
        <v>75.123000000000005</v>
      </c>
      <c r="L74" t="str">
        <f t="shared" si="24"/>
        <v>0.021</v>
      </c>
      <c r="M74">
        <f t="shared" si="25"/>
        <v>203.4</v>
      </c>
      <c r="N74">
        <f t="shared" si="26"/>
        <v>3.39</v>
      </c>
      <c r="P74">
        <v>710000</v>
      </c>
      <c r="Q74">
        <f t="shared" si="27"/>
        <v>71</v>
      </c>
      <c r="R74">
        <f t="shared" si="28"/>
        <v>5041</v>
      </c>
      <c r="S74">
        <f t="shared" si="29"/>
        <v>131.43934275905434</v>
      </c>
      <c r="T74">
        <f t="shared" si="30"/>
        <v>1.8512583487190752</v>
      </c>
    </row>
    <row r="75" spans="2:20" x14ac:dyDescent="0.2">
      <c r="B75" t="s">
        <v>128</v>
      </c>
      <c r="C75" t="s">
        <v>194</v>
      </c>
      <c r="D75" s="2">
        <f t="shared" si="31"/>
        <v>720000</v>
      </c>
      <c r="E75" s="7">
        <f t="shared" si="22"/>
        <v>12.795999999999999</v>
      </c>
      <c r="F75" s="7">
        <f t="shared" si="23"/>
        <v>80.188999999999993</v>
      </c>
      <c r="L75" t="str">
        <f t="shared" si="24"/>
        <v>0.021</v>
      </c>
      <c r="M75">
        <f t="shared" si="25"/>
        <v>214.38</v>
      </c>
      <c r="N75">
        <f t="shared" si="26"/>
        <v>3.573</v>
      </c>
      <c r="P75">
        <v>720000</v>
      </c>
      <c r="Q75">
        <f t="shared" si="27"/>
        <v>72</v>
      </c>
      <c r="R75">
        <f t="shared" si="28"/>
        <v>5184</v>
      </c>
      <c r="S75">
        <f t="shared" si="29"/>
        <v>133.72793974305134</v>
      </c>
      <c r="T75">
        <f t="shared" si="30"/>
        <v>1.8573324964312685</v>
      </c>
    </row>
    <row r="76" spans="2:20" x14ac:dyDescent="0.2">
      <c r="B76" t="s">
        <v>129</v>
      </c>
      <c r="C76" t="s">
        <v>195</v>
      </c>
      <c r="D76" s="2">
        <f t="shared" si="31"/>
        <v>730000</v>
      </c>
      <c r="E76" s="7">
        <f t="shared" si="22"/>
        <v>13.944000000000001</v>
      </c>
      <c r="F76" s="7">
        <f t="shared" si="23"/>
        <v>83.39</v>
      </c>
      <c r="L76" t="str">
        <f t="shared" si="24"/>
        <v>0.023</v>
      </c>
      <c r="M76">
        <f t="shared" si="25"/>
        <v>225</v>
      </c>
      <c r="N76">
        <f t="shared" si="26"/>
        <v>3.75</v>
      </c>
      <c r="P76">
        <v>730000</v>
      </c>
      <c r="Q76">
        <f t="shared" si="27"/>
        <v>73</v>
      </c>
      <c r="R76">
        <f t="shared" si="28"/>
        <v>5329</v>
      </c>
      <c r="S76">
        <f t="shared" si="29"/>
        <v>136.02256878879328</v>
      </c>
      <c r="T76">
        <f t="shared" si="30"/>
        <v>1.8633228601204559</v>
      </c>
    </row>
    <row r="77" spans="2:20" x14ac:dyDescent="0.2">
      <c r="B77" t="s">
        <v>130</v>
      </c>
      <c r="C77" t="s">
        <v>196</v>
      </c>
      <c r="D77" s="2">
        <f t="shared" si="31"/>
        <v>740000</v>
      </c>
      <c r="E77" s="7">
        <f t="shared" si="22"/>
        <v>14.441000000000001</v>
      </c>
      <c r="F77" s="7">
        <f t="shared" si="23"/>
        <v>79.599999999999994</v>
      </c>
      <c r="L77" t="str">
        <f t="shared" si="24"/>
        <v>0.024</v>
      </c>
      <c r="M77">
        <f t="shared" si="25"/>
        <v>209.22</v>
      </c>
      <c r="N77">
        <f t="shared" si="26"/>
        <v>3.4870000000000001</v>
      </c>
      <c r="P77">
        <v>740000</v>
      </c>
      <c r="Q77">
        <f t="shared" si="27"/>
        <v>74</v>
      </c>
      <c r="R77">
        <f t="shared" si="28"/>
        <v>5476</v>
      </c>
      <c r="S77">
        <f t="shared" si="29"/>
        <v>138.32314726009224</v>
      </c>
      <c r="T77">
        <f t="shared" si="30"/>
        <v>1.8692317197309762</v>
      </c>
    </row>
    <row r="78" spans="2:20" x14ac:dyDescent="0.2">
      <c r="B78" t="s">
        <v>131</v>
      </c>
      <c r="C78" t="s">
        <v>197</v>
      </c>
      <c r="D78" s="2">
        <f t="shared" si="31"/>
        <v>750000</v>
      </c>
      <c r="E78" s="7">
        <f t="shared" si="22"/>
        <v>13.489000000000001</v>
      </c>
      <c r="F78" s="7">
        <f t="shared" si="23"/>
        <v>79.626999999999995</v>
      </c>
      <c r="L78" t="str">
        <f t="shared" si="24"/>
        <v>0.022</v>
      </c>
      <c r="M78">
        <f t="shared" si="25"/>
        <v>216.78</v>
      </c>
      <c r="N78">
        <f t="shared" si="26"/>
        <v>3.613</v>
      </c>
      <c r="P78">
        <v>750000</v>
      </c>
      <c r="Q78">
        <f t="shared" si="27"/>
        <v>75</v>
      </c>
      <c r="R78">
        <f t="shared" si="28"/>
        <v>5625</v>
      </c>
      <c r="S78">
        <f t="shared" si="29"/>
        <v>140.62959475437751</v>
      </c>
      <c r="T78">
        <f t="shared" si="30"/>
        <v>1.8750612633917001</v>
      </c>
    </row>
    <row r="79" spans="2:20" x14ac:dyDescent="0.2">
      <c r="B79" t="s">
        <v>132</v>
      </c>
      <c r="C79" t="s">
        <v>198</v>
      </c>
      <c r="D79" s="2">
        <f t="shared" si="31"/>
        <v>760000</v>
      </c>
      <c r="E79" s="7">
        <f t="shared" si="22"/>
        <v>12.823</v>
      </c>
      <c r="F79" s="7">
        <f t="shared" si="23"/>
        <v>82.882000000000005</v>
      </c>
      <c r="L79" t="str">
        <f t="shared" si="24"/>
        <v>0.021</v>
      </c>
      <c r="M79">
        <f t="shared" si="25"/>
        <v>214.08</v>
      </c>
      <c r="N79">
        <f t="shared" si="26"/>
        <v>3.5680000000000001</v>
      </c>
      <c r="P79">
        <v>760000</v>
      </c>
      <c r="Q79">
        <f t="shared" si="27"/>
        <v>76</v>
      </c>
      <c r="R79">
        <f t="shared" si="28"/>
        <v>5776</v>
      </c>
      <c r="S79">
        <f t="shared" si="29"/>
        <v>142.94183301334016</v>
      </c>
      <c r="T79">
        <f t="shared" si="30"/>
        <v>1.8808135922807914</v>
      </c>
    </row>
    <row r="80" spans="2:20" x14ac:dyDescent="0.2">
      <c r="B80" t="s">
        <v>133</v>
      </c>
      <c r="C80" t="s">
        <v>199</v>
      </c>
      <c r="D80" s="2">
        <f t="shared" si="31"/>
        <v>770000</v>
      </c>
      <c r="E80" s="7">
        <f t="shared" si="22"/>
        <v>13.353999999999999</v>
      </c>
      <c r="F80" s="7">
        <f t="shared" si="23"/>
        <v>83.480999999999995</v>
      </c>
      <c r="L80" t="str">
        <f t="shared" si="24"/>
        <v>0.022</v>
      </c>
      <c r="M80">
        <f t="shared" si="25"/>
        <v>225.18</v>
      </c>
      <c r="N80">
        <f t="shared" si="26"/>
        <v>3.7530000000000001</v>
      </c>
      <c r="P80">
        <v>770000</v>
      </c>
      <c r="Q80">
        <f t="shared" si="27"/>
        <v>77</v>
      </c>
      <c r="R80">
        <f t="shared" si="28"/>
        <v>5929</v>
      </c>
      <c r="S80">
        <f t="shared" si="29"/>
        <v>145.25978583828109</v>
      </c>
      <c r="T80">
        <f t="shared" si="30"/>
        <v>1.8864907251724818</v>
      </c>
    </row>
    <row r="81" spans="2:20" x14ac:dyDescent="0.2">
      <c r="B81" t="s">
        <v>134</v>
      </c>
      <c r="C81" t="s">
        <v>200</v>
      </c>
      <c r="D81" s="2">
        <f t="shared" si="31"/>
        <v>780000</v>
      </c>
      <c r="E81" s="7">
        <f t="shared" si="22"/>
        <v>13.548</v>
      </c>
      <c r="F81" s="7">
        <f t="shared" si="23"/>
        <v>88.876000000000005</v>
      </c>
      <c r="L81" t="str">
        <f t="shared" si="24"/>
        <v>0.023</v>
      </c>
      <c r="M81">
        <f t="shared" si="25"/>
        <v>222.06</v>
      </c>
      <c r="N81">
        <f t="shared" si="26"/>
        <v>3.7010000000000001</v>
      </c>
      <c r="P81">
        <v>780000</v>
      </c>
      <c r="Q81">
        <f t="shared" si="27"/>
        <v>78</v>
      </c>
      <c r="R81">
        <f t="shared" si="28"/>
        <v>6084</v>
      </c>
      <c r="S81">
        <f t="shared" si="29"/>
        <v>147.58337900985748</v>
      </c>
      <c r="T81">
        <f t="shared" si="30"/>
        <v>1.8920946026904804</v>
      </c>
    </row>
    <row r="82" spans="2:20" x14ac:dyDescent="0.2">
      <c r="B82" t="s">
        <v>135</v>
      </c>
      <c r="C82" t="s">
        <v>201</v>
      </c>
      <c r="D82" s="2">
        <f t="shared" si="31"/>
        <v>790000</v>
      </c>
      <c r="E82" s="7">
        <f t="shared" si="22"/>
        <v>13.768000000000001</v>
      </c>
      <c r="F82" s="7">
        <f t="shared" si="23"/>
        <v>89.971999999999994</v>
      </c>
      <c r="L82" t="str">
        <f t="shared" si="24"/>
        <v>0.023</v>
      </c>
      <c r="M82">
        <f t="shared" si="25"/>
        <v>239.64000000000001</v>
      </c>
      <c r="N82">
        <f t="shared" si="26"/>
        <v>3.9940000000000002</v>
      </c>
      <c r="P82">
        <v>790000</v>
      </c>
      <c r="Q82">
        <f t="shared" si="27"/>
        <v>79</v>
      </c>
      <c r="R82">
        <f t="shared" si="28"/>
        <v>6241</v>
      </c>
      <c r="S82">
        <f t="shared" si="29"/>
        <v>149.91254021194487</v>
      </c>
      <c r="T82">
        <f t="shared" si="30"/>
        <v>1.8976270912904414</v>
      </c>
    </row>
    <row r="83" spans="2:20" x14ac:dyDescent="0.2">
      <c r="B83" t="s">
        <v>136</v>
      </c>
      <c r="C83" t="s">
        <v>202</v>
      </c>
      <c r="D83" s="2">
        <f t="shared" si="31"/>
        <v>800000</v>
      </c>
      <c r="E83" s="7">
        <f t="shared" si="22"/>
        <v>14.375</v>
      </c>
      <c r="F83" s="7">
        <f t="shared" si="23"/>
        <v>86.917000000000002</v>
      </c>
      <c r="L83" t="str">
        <f t="shared" si="24"/>
        <v>0.024</v>
      </c>
      <c r="M83">
        <f t="shared" si="25"/>
        <v>237.12</v>
      </c>
      <c r="N83">
        <f t="shared" si="26"/>
        <v>3.952</v>
      </c>
      <c r="P83">
        <v>800000</v>
      </c>
      <c r="Q83">
        <f t="shared" si="27"/>
        <v>80</v>
      </c>
      <c r="R83">
        <f t="shared" si="28"/>
        <v>6400</v>
      </c>
      <c r="S83">
        <f t="shared" si="29"/>
        <v>152.24719895935547</v>
      </c>
      <c r="T83">
        <f t="shared" si="30"/>
        <v>1.9030899869919435</v>
      </c>
    </row>
    <row r="84" spans="2:20" x14ac:dyDescent="0.2">
      <c r="B84" t="s">
        <v>137</v>
      </c>
      <c r="C84" t="s">
        <v>203</v>
      </c>
      <c r="D84" s="2">
        <f t="shared" si="31"/>
        <v>810000</v>
      </c>
      <c r="E84" s="7">
        <f t="shared" si="22"/>
        <v>13.41</v>
      </c>
      <c r="F84" s="7">
        <f t="shared" si="23"/>
        <v>88.96</v>
      </c>
      <c r="L84" t="str">
        <f t="shared" si="24"/>
        <v>0.022</v>
      </c>
      <c r="M84">
        <f t="shared" si="25"/>
        <v>240.6</v>
      </c>
      <c r="N84">
        <f t="shared" si="26"/>
        <v>4.01</v>
      </c>
      <c r="P84">
        <v>810000</v>
      </c>
      <c r="Q84">
        <f t="shared" si="27"/>
        <v>81</v>
      </c>
      <c r="R84">
        <f t="shared" si="28"/>
        <v>6561</v>
      </c>
      <c r="S84">
        <f t="shared" si="29"/>
        <v>154.58728652917063</v>
      </c>
      <c r="T84">
        <f t="shared" si="30"/>
        <v>1.9084850188786497</v>
      </c>
    </row>
    <row r="85" spans="2:20" x14ac:dyDescent="0.2">
      <c r="B85" t="s">
        <v>138</v>
      </c>
      <c r="C85" t="s">
        <v>204</v>
      </c>
      <c r="D85" s="2">
        <f t="shared" si="31"/>
        <v>820000</v>
      </c>
      <c r="E85" s="7">
        <f t="shared" si="22"/>
        <v>14.435</v>
      </c>
      <c r="F85" s="7">
        <f t="shared" si="23"/>
        <v>89.194999999999993</v>
      </c>
      <c r="L85" t="str">
        <f t="shared" si="24"/>
        <v>0.024</v>
      </c>
      <c r="M85">
        <f t="shared" si="25"/>
        <v>240.18</v>
      </c>
      <c r="N85">
        <f t="shared" si="26"/>
        <v>4.0030000000000001</v>
      </c>
      <c r="P85">
        <v>820000</v>
      </c>
      <c r="Q85">
        <f t="shared" si="27"/>
        <v>82</v>
      </c>
      <c r="R85">
        <f t="shared" si="28"/>
        <v>6724</v>
      </c>
      <c r="S85">
        <f t="shared" si="29"/>
        <v>156.93273589546476</v>
      </c>
      <c r="T85">
        <f t="shared" si="30"/>
        <v>1.9138138523837167</v>
      </c>
    </row>
    <row r="86" spans="2:20" x14ac:dyDescent="0.2">
      <c r="B86" t="s">
        <v>139</v>
      </c>
      <c r="C86" t="s">
        <v>205</v>
      </c>
      <c r="D86" s="2">
        <f t="shared" si="31"/>
        <v>830000</v>
      </c>
      <c r="E86" s="7">
        <f t="shared" si="22"/>
        <v>13.988</v>
      </c>
      <c r="F86" s="7">
        <f t="shared" si="23"/>
        <v>91.721999999999994</v>
      </c>
      <c r="L86" t="str">
        <f t="shared" si="24"/>
        <v>0.023</v>
      </c>
      <c r="M86">
        <f t="shared" si="25"/>
        <v>248.46</v>
      </c>
      <c r="N86">
        <f t="shared" si="26"/>
        <v>4.141</v>
      </c>
      <c r="P86">
        <v>830000</v>
      </c>
      <c r="Q86">
        <f t="shared" si="27"/>
        <v>83</v>
      </c>
      <c r="R86">
        <f t="shared" si="28"/>
        <v>6889</v>
      </c>
      <c r="S86">
        <f t="shared" si="29"/>
        <v>159.28348166721415</v>
      </c>
      <c r="T86">
        <f t="shared" si="30"/>
        <v>1.919078092376074</v>
      </c>
    </row>
    <row r="87" spans="2:20" x14ac:dyDescent="0.2">
      <c r="B87" t="s">
        <v>140</v>
      </c>
      <c r="C87" t="s">
        <v>206</v>
      </c>
      <c r="D87" s="2">
        <f t="shared" si="31"/>
        <v>840000</v>
      </c>
      <c r="E87" s="7">
        <f t="shared" si="22"/>
        <v>14.208</v>
      </c>
      <c r="F87" s="7">
        <f t="shared" si="23"/>
        <v>94.537999999999997</v>
      </c>
      <c r="L87" t="str">
        <f t="shared" si="24"/>
        <v>0.024</v>
      </c>
      <c r="M87">
        <f t="shared" si="25"/>
        <v>254.82</v>
      </c>
      <c r="N87">
        <f t="shared" si="26"/>
        <v>4.2469999999999999</v>
      </c>
      <c r="P87">
        <v>840000</v>
      </c>
      <c r="Q87">
        <f t="shared" si="27"/>
        <v>84</v>
      </c>
      <c r="R87">
        <f t="shared" si="28"/>
        <v>7056</v>
      </c>
      <c r="S87">
        <f t="shared" si="29"/>
        <v>161.63946002919806</v>
      </c>
      <c r="T87">
        <f t="shared" si="30"/>
        <v>1.9242792860618816</v>
      </c>
    </row>
    <row r="88" spans="2:20" x14ac:dyDescent="0.2">
      <c r="B88" t="s">
        <v>141</v>
      </c>
      <c r="C88" t="s">
        <v>207</v>
      </c>
      <c r="D88" s="2">
        <f t="shared" si="31"/>
        <v>850000</v>
      </c>
      <c r="E88" s="7">
        <f t="shared" si="22"/>
        <v>14.25</v>
      </c>
      <c r="F88" s="7">
        <f t="shared" si="23"/>
        <v>93.927000000000007</v>
      </c>
      <c r="L88" t="str">
        <f t="shared" si="24"/>
        <v>0.024</v>
      </c>
      <c r="M88">
        <f t="shared" si="25"/>
        <v>260.64000000000004</v>
      </c>
      <c r="N88">
        <f t="shared" si="26"/>
        <v>4.3440000000000003</v>
      </c>
      <c r="P88">
        <v>850000</v>
      </c>
      <c r="Q88">
        <f t="shared" si="27"/>
        <v>85</v>
      </c>
      <c r="R88">
        <f t="shared" si="28"/>
        <v>7225</v>
      </c>
      <c r="S88">
        <f t="shared" si="29"/>
        <v>164.00060868571487</v>
      </c>
      <c r="T88">
        <f t="shared" si="30"/>
        <v>1.9294189257142926</v>
      </c>
    </row>
    <row r="89" spans="2:20" x14ac:dyDescent="0.2">
      <c r="B89" t="s">
        <v>142</v>
      </c>
      <c r="C89" t="s">
        <v>208</v>
      </c>
      <c r="D89" s="2">
        <f t="shared" si="31"/>
        <v>860000</v>
      </c>
      <c r="E89" s="7">
        <f t="shared" si="22"/>
        <v>14.49</v>
      </c>
      <c r="F89" s="7">
        <f t="shared" si="23"/>
        <v>101.91</v>
      </c>
      <c r="L89" t="str">
        <f t="shared" si="24"/>
        <v>0.024</v>
      </c>
      <c r="M89">
        <f t="shared" si="25"/>
        <v>277.14</v>
      </c>
      <c r="N89">
        <f t="shared" si="26"/>
        <v>4.6189999999999998</v>
      </c>
      <c r="P89">
        <v>860000</v>
      </c>
      <c r="Q89">
        <f t="shared" si="27"/>
        <v>86</v>
      </c>
      <c r="R89">
        <f t="shared" si="28"/>
        <v>7396</v>
      </c>
      <c r="S89">
        <f t="shared" si="29"/>
        <v>166.36686680694683</v>
      </c>
      <c r="T89">
        <f t="shared" si="30"/>
        <v>1.9344984512435677</v>
      </c>
    </row>
    <row r="90" spans="2:20" x14ac:dyDescent="0.2">
      <c r="B90" t="s">
        <v>143</v>
      </c>
      <c r="C90" t="s">
        <v>209</v>
      </c>
      <c r="D90" s="2">
        <f t="shared" si="31"/>
        <v>870000</v>
      </c>
      <c r="E90" s="7">
        <f t="shared" si="22"/>
        <v>14.364000000000001</v>
      </c>
      <c r="F90" s="7">
        <f t="shared" si="23"/>
        <v>92.358999999999995</v>
      </c>
      <c r="L90" t="str">
        <f t="shared" si="24"/>
        <v>0.024</v>
      </c>
      <c r="M90">
        <f t="shared" si="25"/>
        <v>250.14</v>
      </c>
      <c r="N90">
        <f t="shared" si="26"/>
        <v>4.1689999999999996</v>
      </c>
      <c r="P90">
        <v>870000</v>
      </c>
      <c r="Q90">
        <f t="shared" si="27"/>
        <v>87</v>
      </c>
      <c r="R90">
        <f t="shared" si="28"/>
        <v>7569</v>
      </c>
      <c r="S90">
        <f t="shared" si="29"/>
        <v>168.7381749778198</v>
      </c>
      <c r="T90">
        <f t="shared" si="30"/>
        <v>1.9395192526186185</v>
      </c>
    </row>
    <row r="91" spans="2:20" x14ac:dyDescent="0.2">
      <c r="B91" t="s">
        <v>144</v>
      </c>
      <c r="C91" t="s">
        <v>210</v>
      </c>
      <c r="D91" s="2">
        <f t="shared" si="31"/>
        <v>880000</v>
      </c>
      <c r="E91" s="7">
        <f t="shared" si="22"/>
        <v>14.355</v>
      </c>
      <c r="F91" s="7">
        <f t="shared" si="23"/>
        <v>96.76</v>
      </c>
      <c r="L91" t="str">
        <f t="shared" si="24"/>
        <v>0.024</v>
      </c>
      <c r="M91">
        <f t="shared" si="25"/>
        <v>271.32</v>
      </c>
      <c r="N91">
        <f t="shared" si="26"/>
        <v>4.5220000000000002</v>
      </c>
      <c r="P91">
        <v>880000</v>
      </c>
      <c r="Q91">
        <f t="shared" si="27"/>
        <v>88</v>
      </c>
      <c r="R91">
        <f t="shared" si="28"/>
        <v>7744</v>
      </c>
      <c r="S91">
        <f t="shared" si="29"/>
        <v>171.11447514921485</v>
      </c>
      <c r="T91">
        <f t="shared" si="30"/>
        <v>1.9444826721501687</v>
      </c>
    </row>
    <row r="92" spans="2:20" x14ac:dyDescent="0.2">
      <c r="B92" t="s">
        <v>145</v>
      </c>
      <c r="C92" t="s">
        <v>211</v>
      </c>
      <c r="D92" s="2">
        <f t="shared" si="31"/>
        <v>890000</v>
      </c>
      <c r="E92" s="7">
        <f t="shared" si="22"/>
        <v>14.742000000000001</v>
      </c>
      <c r="F92" s="7">
        <f t="shared" si="23"/>
        <v>99.396000000000001</v>
      </c>
      <c r="L92" t="str">
        <f t="shared" si="24"/>
        <v>0.025</v>
      </c>
      <c r="M92">
        <f t="shared" si="25"/>
        <v>274.56</v>
      </c>
      <c r="N92">
        <f t="shared" si="26"/>
        <v>4.5759999999999996</v>
      </c>
      <c r="P92">
        <v>890000</v>
      </c>
      <c r="Q92">
        <f t="shared" si="27"/>
        <v>89</v>
      </c>
      <c r="R92">
        <f t="shared" si="28"/>
        <v>7921</v>
      </c>
      <c r="S92">
        <f t="shared" si="29"/>
        <v>173.49571059139723</v>
      </c>
      <c r="T92">
        <f t="shared" si="30"/>
        <v>1.9493900066449128</v>
      </c>
    </row>
    <row r="93" spans="2:20" x14ac:dyDescent="0.2">
      <c r="B93" t="s">
        <v>146</v>
      </c>
      <c r="C93" t="s">
        <v>212</v>
      </c>
      <c r="D93" s="2">
        <f t="shared" si="31"/>
        <v>900000</v>
      </c>
      <c r="E93" s="7">
        <f t="shared" si="22"/>
        <v>16.812000000000001</v>
      </c>
      <c r="F93" s="7">
        <f t="shared" si="23"/>
        <v>104.32299999999999</v>
      </c>
      <c r="L93" t="str">
        <f t="shared" si="24"/>
        <v>0.028</v>
      </c>
      <c r="M93">
        <f t="shared" si="25"/>
        <v>283.97999999999996</v>
      </c>
      <c r="N93">
        <f t="shared" si="26"/>
        <v>4.7329999999999997</v>
      </c>
      <c r="P93">
        <v>900000</v>
      </c>
      <c r="Q93">
        <f t="shared" si="27"/>
        <v>90</v>
      </c>
      <c r="R93">
        <f t="shared" si="28"/>
        <v>8100</v>
      </c>
      <c r="S93">
        <f t="shared" si="29"/>
        <v>175.88182584953924</v>
      </c>
      <c r="T93">
        <f t="shared" si="30"/>
        <v>1.954242509439325</v>
      </c>
    </row>
    <row r="94" spans="2:20" x14ac:dyDescent="0.2">
      <c r="B94" t="s">
        <v>147</v>
      </c>
      <c r="C94" t="s">
        <v>213</v>
      </c>
      <c r="D94" s="2">
        <f t="shared" si="31"/>
        <v>910000</v>
      </c>
      <c r="E94" s="7">
        <f t="shared" si="22"/>
        <v>15.595000000000001</v>
      </c>
      <c r="F94" s="7">
        <f t="shared" si="23"/>
        <v>108.485</v>
      </c>
      <c r="L94" t="str">
        <f t="shared" si="24"/>
        <v>0.026</v>
      </c>
      <c r="M94">
        <f t="shared" si="25"/>
        <v>302.58</v>
      </c>
      <c r="N94">
        <f t="shared" si="26"/>
        <v>5.0430000000000001</v>
      </c>
      <c r="P94">
        <v>910000</v>
      </c>
      <c r="Q94">
        <f t="shared" si="27"/>
        <v>91</v>
      </c>
      <c r="R94">
        <f t="shared" si="28"/>
        <v>8281</v>
      </c>
      <c r="S94">
        <f t="shared" si="29"/>
        <v>178.27276670121952</v>
      </c>
      <c r="T94">
        <f t="shared" si="30"/>
        <v>1.9590413923210936</v>
      </c>
    </row>
    <row r="95" spans="2:20" x14ac:dyDescent="0.2">
      <c r="B95" t="s">
        <v>148</v>
      </c>
      <c r="C95" t="s">
        <v>214</v>
      </c>
      <c r="D95" s="2">
        <f t="shared" si="31"/>
        <v>920000</v>
      </c>
      <c r="E95" s="7">
        <f t="shared" si="22"/>
        <v>16.927</v>
      </c>
      <c r="F95" s="7">
        <f t="shared" si="23"/>
        <v>104.758</v>
      </c>
      <c r="L95" t="str">
        <f t="shared" si="24"/>
        <v>0.028</v>
      </c>
      <c r="M95">
        <f t="shared" si="25"/>
        <v>287.52</v>
      </c>
      <c r="N95">
        <f t="shared" si="26"/>
        <v>4.7919999999999998</v>
      </c>
      <c r="P95">
        <v>920000</v>
      </c>
      <c r="Q95">
        <f t="shared" si="27"/>
        <v>92</v>
      </c>
      <c r="R95">
        <f t="shared" si="28"/>
        <v>8464</v>
      </c>
      <c r="S95">
        <f t="shared" si="29"/>
        <v>180.66848011579108</v>
      </c>
      <c r="T95">
        <f t="shared" si="30"/>
        <v>1.9637878273455553</v>
      </c>
    </row>
    <row r="96" spans="2:20" x14ac:dyDescent="0.2">
      <c r="B96" t="s">
        <v>149</v>
      </c>
      <c r="C96" t="s">
        <v>215</v>
      </c>
      <c r="D96" s="2">
        <f t="shared" si="31"/>
        <v>930000</v>
      </c>
      <c r="E96" s="7">
        <f t="shared" si="22"/>
        <v>16.608000000000001</v>
      </c>
      <c r="F96" s="7">
        <f t="shared" si="23"/>
        <v>104.905</v>
      </c>
      <c r="L96" t="str">
        <f t="shared" si="24"/>
        <v>0.028</v>
      </c>
      <c r="M96">
        <f t="shared" si="25"/>
        <v>285.12</v>
      </c>
      <c r="N96">
        <f t="shared" si="26"/>
        <v>4.7519999999999998</v>
      </c>
      <c r="P96">
        <v>930000</v>
      </c>
      <c r="Q96">
        <f t="shared" si="27"/>
        <v>93</v>
      </c>
      <c r="R96">
        <f t="shared" si="28"/>
        <v>8649</v>
      </c>
      <c r="S96">
        <f t="shared" si="29"/>
        <v>183.06891421551595</v>
      </c>
      <c r="T96">
        <f t="shared" si="30"/>
        <v>1.968482948553935</v>
      </c>
    </row>
    <row r="97" spans="2:20" x14ac:dyDescent="0.2">
      <c r="B97" t="s">
        <v>150</v>
      </c>
      <c r="C97" t="s">
        <v>217</v>
      </c>
      <c r="D97" s="2">
        <f t="shared" si="31"/>
        <v>940000</v>
      </c>
      <c r="E97" s="7">
        <f t="shared" si="22"/>
        <v>16.015000000000001</v>
      </c>
      <c r="F97" s="7">
        <f t="shared" si="23"/>
        <v>107.372</v>
      </c>
      <c r="L97" t="str">
        <f t="shared" si="24"/>
        <v>0.027</v>
      </c>
      <c r="M97">
        <f t="shared" si="25"/>
        <v>295.68</v>
      </c>
      <c r="N97">
        <f t="shared" si="26"/>
        <v>4.9279999999999999</v>
      </c>
      <c r="P97">
        <v>940000</v>
      </c>
      <c r="Q97">
        <f t="shared" si="27"/>
        <v>94</v>
      </c>
      <c r="R97">
        <f t="shared" si="28"/>
        <v>8836</v>
      </c>
      <c r="S97">
        <f t="shared" si="29"/>
        <v>185.47401823837166</v>
      </c>
      <c r="T97">
        <f t="shared" si="30"/>
        <v>1.9731278535996986</v>
      </c>
    </row>
    <row r="98" spans="2:20" x14ac:dyDescent="0.2">
      <c r="B98" t="s">
        <v>151</v>
      </c>
      <c r="C98" t="s">
        <v>218</v>
      </c>
      <c r="D98" s="2">
        <f t="shared" si="31"/>
        <v>950000</v>
      </c>
      <c r="E98" s="7">
        <f t="shared" si="22"/>
        <v>17.809999999999999</v>
      </c>
      <c r="F98" s="7">
        <f t="shared" si="23"/>
        <v>106.254</v>
      </c>
      <c r="L98" t="str">
        <f t="shared" si="24"/>
        <v>0.030</v>
      </c>
      <c r="M98">
        <f t="shared" si="25"/>
        <v>297.18</v>
      </c>
      <c r="N98">
        <f t="shared" si="26"/>
        <v>4.9530000000000003</v>
      </c>
      <c r="P98">
        <v>950000</v>
      </c>
      <c r="Q98">
        <f t="shared" si="27"/>
        <v>95</v>
      </c>
      <c r="R98">
        <f t="shared" si="28"/>
        <v>9025</v>
      </c>
      <c r="S98">
        <f t="shared" si="29"/>
        <v>187.88374250244055</v>
      </c>
      <c r="T98">
        <f t="shared" si="30"/>
        <v>1.9777236052888478</v>
      </c>
    </row>
    <row r="99" spans="2:20" x14ac:dyDescent="0.2">
      <c r="B99" t="s">
        <v>152</v>
      </c>
      <c r="C99" t="s">
        <v>219</v>
      </c>
      <c r="D99" s="2">
        <f t="shared" si="31"/>
        <v>960000</v>
      </c>
      <c r="E99" s="7">
        <f t="shared" si="22"/>
        <v>16.315999999999999</v>
      </c>
      <c r="F99" s="7">
        <f t="shared" si="23"/>
        <v>113.524</v>
      </c>
      <c r="L99" t="str">
        <f t="shared" si="24"/>
        <v>0.027</v>
      </c>
      <c r="M99">
        <f t="shared" si="25"/>
        <v>302.33999999999997</v>
      </c>
      <c r="N99">
        <f t="shared" si="26"/>
        <v>5.0389999999999997</v>
      </c>
      <c r="P99">
        <v>960000</v>
      </c>
      <c r="Q99">
        <f t="shared" si="27"/>
        <v>96</v>
      </c>
      <c r="R99">
        <f t="shared" si="28"/>
        <v>9216</v>
      </c>
      <c r="S99">
        <f t="shared" si="29"/>
        <v>190.29803837179855</v>
      </c>
      <c r="T99">
        <f t="shared" si="30"/>
        <v>1.9822712330395684</v>
      </c>
    </row>
    <row r="100" spans="2:20" x14ac:dyDescent="0.2">
      <c r="B100" t="s">
        <v>153</v>
      </c>
      <c r="C100" t="s">
        <v>220</v>
      </c>
      <c r="D100" s="2">
        <f t="shared" si="31"/>
        <v>970000</v>
      </c>
      <c r="E100" s="7">
        <f t="shared" si="22"/>
        <v>15.792999999999999</v>
      </c>
      <c r="F100" s="7">
        <f t="shared" si="23"/>
        <v>113.22799999999999</v>
      </c>
      <c r="L100" t="str">
        <f t="shared" si="24"/>
        <v>0.026</v>
      </c>
      <c r="M100">
        <f t="shared" si="25"/>
        <v>305.16000000000003</v>
      </c>
      <c r="N100">
        <f t="shared" si="26"/>
        <v>5.0860000000000003</v>
      </c>
      <c r="P100">
        <v>970000</v>
      </c>
      <c r="Q100">
        <f t="shared" si="27"/>
        <v>97</v>
      </c>
      <c r="R100">
        <f t="shared" si="28"/>
        <v>9409</v>
      </c>
      <c r="S100">
        <f t="shared" si="29"/>
        <v>192.71685822382574</v>
      </c>
      <c r="T100">
        <f t="shared" si="30"/>
        <v>1.9867717342662448</v>
      </c>
    </row>
    <row r="101" spans="2:20" x14ac:dyDescent="0.2">
      <c r="B101" t="s">
        <v>154</v>
      </c>
      <c r="C101" t="s">
        <v>221</v>
      </c>
      <c r="D101" s="2">
        <f t="shared" si="31"/>
        <v>980000</v>
      </c>
      <c r="E101" s="7">
        <f t="shared" ref="E101:E113" si="32">VALUE(MID(B101,FIND(":",B101)+2,FIND("ms",B101)-FIND(":",B101)-2))</f>
        <v>16.919</v>
      </c>
      <c r="F101" s="7">
        <f t="shared" ref="F101:F113" si="33">VALUE(MID(C101,FIND(":",C101)+2,FIND("ms",C101)-FIND(":",C101)-2))</f>
        <v>112.53700000000001</v>
      </c>
      <c r="L101" t="str">
        <f t="shared" ref="L101:L113" si="34">MID(B101,FIND("took ",B101)+5,FIND(" seconds",B101)-FIND("took ",B101)-5)</f>
        <v>0.028</v>
      </c>
      <c r="M101">
        <f t="shared" ref="M101:M113" si="35">MID(C101,FIND("took ",C101)+5,FIND(" minutes",C101)-FIND("took ",C101)-5)*60</f>
        <v>309.24</v>
      </c>
      <c r="N101">
        <f t="shared" ref="N101:N113" si="36">M101/60</f>
        <v>5.1539999999999999</v>
      </c>
      <c r="P101">
        <v>980000</v>
      </c>
      <c r="Q101">
        <f t="shared" ref="Q101:Q113" si="37">P101/10000</f>
        <v>98</v>
      </c>
      <c r="R101">
        <f t="shared" ref="R101:R113" si="38">Q101^2</f>
        <v>9604</v>
      </c>
      <c r="S101">
        <f t="shared" ref="S101:S113" si="39">Q101*LOG(Q101)</f>
        <v>195.14015541786449</v>
      </c>
      <c r="T101">
        <f t="shared" ref="T101:T113" si="40">LOG(Q101)</f>
        <v>1.9912260756924949</v>
      </c>
    </row>
    <row r="102" spans="2:20" x14ac:dyDescent="0.2">
      <c r="B102" t="s">
        <v>155</v>
      </c>
      <c r="C102" t="s">
        <v>222</v>
      </c>
      <c r="D102" s="2">
        <f t="shared" ref="D102:D113" si="41">VALUE(MID(B102,18,FIND(" nodes",B102)-18))</f>
        <v>990000</v>
      </c>
      <c r="E102" s="7">
        <f t="shared" si="32"/>
        <v>16.669</v>
      </c>
      <c r="F102" s="7">
        <f t="shared" si="33"/>
        <v>113.16800000000001</v>
      </c>
      <c r="L102" t="str">
        <f t="shared" si="34"/>
        <v>0.028</v>
      </c>
      <c r="M102">
        <f t="shared" si="35"/>
        <v>309.96000000000004</v>
      </c>
      <c r="N102">
        <f t="shared" si="36"/>
        <v>5.1660000000000004</v>
      </c>
      <c r="P102">
        <v>990000</v>
      </c>
      <c r="Q102">
        <f t="shared" si="37"/>
        <v>99</v>
      </c>
      <c r="R102">
        <f t="shared" si="38"/>
        <v>9801</v>
      </c>
      <c r="S102">
        <f t="shared" si="39"/>
        <v>197.56788426515743</v>
      </c>
      <c r="T102">
        <f t="shared" si="40"/>
        <v>1.9956351945975499</v>
      </c>
    </row>
    <row r="103" spans="2:20" x14ac:dyDescent="0.2">
      <c r="B103" t="s">
        <v>156</v>
      </c>
      <c r="C103" t="s">
        <v>223</v>
      </c>
      <c r="D103" s="2">
        <f t="shared" si="41"/>
        <v>1000000</v>
      </c>
      <c r="E103" s="7">
        <f t="shared" si="32"/>
        <v>17.879000000000001</v>
      </c>
      <c r="F103" s="7">
        <f t="shared" si="33"/>
        <v>123.595</v>
      </c>
      <c r="L103" t="str">
        <f t="shared" si="34"/>
        <v>0.030</v>
      </c>
      <c r="M103">
        <f t="shared" si="35"/>
        <v>322.8</v>
      </c>
      <c r="N103">
        <f t="shared" si="36"/>
        <v>5.38</v>
      </c>
      <c r="P103">
        <v>1000000</v>
      </c>
      <c r="Q103">
        <f t="shared" si="37"/>
        <v>100</v>
      </c>
      <c r="R103">
        <f t="shared" si="38"/>
        <v>10000</v>
      </c>
      <c r="S103">
        <f t="shared" si="39"/>
        <v>200</v>
      </c>
      <c r="T103">
        <f t="shared" si="40"/>
        <v>2</v>
      </c>
    </row>
    <row r="104" spans="2:20" x14ac:dyDescent="0.2">
      <c r="B104" t="s">
        <v>157</v>
      </c>
      <c r="C104" t="s">
        <v>224</v>
      </c>
      <c r="D104" s="2">
        <f t="shared" si="41"/>
        <v>1010000</v>
      </c>
      <c r="E104" s="7">
        <f t="shared" si="32"/>
        <v>18.254000000000001</v>
      </c>
      <c r="F104" s="7">
        <f t="shared" si="33"/>
        <v>114.294</v>
      </c>
      <c r="L104" t="str">
        <f t="shared" si="34"/>
        <v>0.030</v>
      </c>
      <c r="M104">
        <f t="shared" si="35"/>
        <v>319.32</v>
      </c>
      <c r="N104">
        <f t="shared" si="36"/>
        <v>5.3220000000000001</v>
      </c>
      <c r="P104">
        <v>1010000</v>
      </c>
      <c r="Q104">
        <f t="shared" si="37"/>
        <v>101</v>
      </c>
      <c r="R104">
        <f t="shared" si="38"/>
        <v>10201</v>
      </c>
      <c r="S104">
        <f t="shared" si="39"/>
        <v>202.43645875204692</v>
      </c>
      <c r="T104">
        <f t="shared" si="40"/>
        <v>2.0043213737826426</v>
      </c>
    </row>
    <row r="105" spans="2:20" x14ac:dyDescent="0.2">
      <c r="B105" t="s">
        <v>158</v>
      </c>
      <c r="C105" t="s">
        <v>225</v>
      </c>
      <c r="D105" s="2">
        <f t="shared" si="41"/>
        <v>1020000</v>
      </c>
      <c r="E105" s="7">
        <f t="shared" si="32"/>
        <v>18.224</v>
      </c>
      <c r="F105" s="7">
        <f t="shared" si="33"/>
        <v>115.491</v>
      </c>
      <c r="L105" t="str">
        <f t="shared" si="34"/>
        <v>0.030</v>
      </c>
      <c r="M105">
        <f t="shared" si="35"/>
        <v>319.38</v>
      </c>
      <c r="N105">
        <f t="shared" si="36"/>
        <v>5.3229999999999995</v>
      </c>
      <c r="P105">
        <v>1020000</v>
      </c>
      <c r="Q105">
        <f t="shared" si="37"/>
        <v>102</v>
      </c>
      <c r="R105">
        <f t="shared" si="38"/>
        <v>10404</v>
      </c>
      <c r="S105">
        <f t="shared" si="39"/>
        <v>204.8772175197156</v>
      </c>
      <c r="T105">
        <f t="shared" si="40"/>
        <v>2.0086001717619175</v>
      </c>
    </row>
    <row r="106" spans="2:20" x14ac:dyDescent="0.2">
      <c r="B106" t="s">
        <v>159</v>
      </c>
      <c r="C106" t="s">
        <v>226</v>
      </c>
      <c r="D106" s="2">
        <f t="shared" si="41"/>
        <v>1030000</v>
      </c>
      <c r="E106" s="7">
        <f t="shared" si="32"/>
        <v>18.155999999999999</v>
      </c>
      <c r="F106" s="7">
        <f t="shared" si="33"/>
        <v>117.40300000000001</v>
      </c>
      <c r="L106" t="str">
        <f t="shared" si="34"/>
        <v>0.030</v>
      </c>
      <c r="M106">
        <f t="shared" si="35"/>
        <v>328.26</v>
      </c>
      <c r="N106">
        <f t="shared" si="36"/>
        <v>5.4710000000000001</v>
      </c>
      <c r="P106">
        <v>1030000</v>
      </c>
      <c r="Q106">
        <f t="shared" si="37"/>
        <v>103</v>
      </c>
      <c r="R106">
        <f t="shared" si="38"/>
        <v>10609</v>
      </c>
      <c r="S106">
        <f t="shared" si="39"/>
        <v>207.32223414463272</v>
      </c>
      <c r="T106">
        <f t="shared" si="40"/>
        <v>2.012837224705172</v>
      </c>
    </row>
    <row r="107" spans="2:20" x14ac:dyDescent="0.2">
      <c r="B107" t="s">
        <v>160</v>
      </c>
      <c r="C107" t="s">
        <v>227</v>
      </c>
      <c r="D107" s="2">
        <f t="shared" si="41"/>
        <v>1040000</v>
      </c>
      <c r="E107" s="7">
        <f t="shared" si="32"/>
        <v>18.491</v>
      </c>
      <c r="F107" s="7">
        <f t="shared" si="33"/>
        <v>115.506</v>
      </c>
      <c r="L107" t="str">
        <f t="shared" si="34"/>
        <v>0.031</v>
      </c>
      <c r="M107">
        <f t="shared" si="35"/>
        <v>322.86</v>
      </c>
      <c r="N107">
        <f t="shared" si="36"/>
        <v>5.3810000000000002</v>
      </c>
      <c r="P107">
        <v>1040000</v>
      </c>
      <c r="Q107">
        <f t="shared" si="37"/>
        <v>104</v>
      </c>
      <c r="R107">
        <f t="shared" si="38"/>
        <v>10816</v>
      </c>
      <c r="S107">
        <f t="shared" si="39"/>
        <v>209.77146728707314</v>
      </c>
      <c r="T107">
        <f t="shared" si="40"/>
        <v>2.0170333392987803</v>
      </c>
    </row>
    <row r="108" spans="2:20" x14ac:dyDescent="0.2">
      <c r="B108" t="s">
        <v>161</v>
      </c>
      <c r="C108" t="s">
        <v>228</v>
      </c>
      <c r="D108" s="2">
        <f t="shared" si="41"/>
        <v>1050000</v>
      </c>
      <c r="E108" s="7">
        <f t="shared" si="32"/>
        <v>19.052</v>
      </c>
      <c r="F108" s="7">
        <f t="shared" si="33"/>
        <v>116.446</v>
      </c>
      <c r="L108" t="str">
        <f t="shared" si="34"/>
        <v>0.032</v>
      </c>
      <c r="M108">
        <f t="shared" si="35"/>
        <v>323.64</v>
      </c>
      <c r="N108">
        <f t="shared" si="36"/>
        <v>5.3940000000000001</v>
      </c>
      <c r="P108">
        <v>1050000</v>
      </c>
      <c r="Q108">
        <f t="shared" si="37"/>
        <v>105</v>
      </c>
      <c r="R108">
        <f t="shared" si="38"/>
        <v>11025</v>
      </c>
      <c r="S108">
        <f t="shared" si="39"/>
        <v>212.22487640234351</v>
      </c>
      <c r="T108">
        <f t="shared" si="40"/>
        <v>2.0211892990699383</v>
      </c>
    </row>
    <row r="109" spans="2:20" x14ac:dyDescent="0.2">
      <c r="B109" t="s">
        <v>162</v>
      </c>
      <c r="C109" t="s">
        <v>229</v>
      </c>
      <c r="D109" s="2">
        <f t="shared" si="41"/>
        <v>1060000</v>
      </c>
      <c r="E109" s="7">
        <f t="shared" si="32"/>
        <v>21.794</v>
      </c>
      <c r="F109" s="7">
        <f t="shared" si="33"/>
        <v>114.158</v>
      </c>
      <c r="L109" t="str">
        <f t="shared" si="34"/>
        <v>0.036</v>
      </c>
      <c r="M109">
        <f t="shared" si="35"/>
        <v>309.12</v>
      </c>
      <c r="N109">
        <f t="shared" si="36"/>
        <v>5.1520000000000001</v>
      </c>
      <c r="P109">
        <v>1060000</v>
      </c>
      <c r="Q109">
        <f t="shared" si="37"/>
        <v>106</v>
      </c>
      <c r="R109">
        <f t="shared" si="38"/>
        <v>11236</v>
      </c>
      <c r="S109">
        <f t="shared" si="39"/>
        <v>214.68242171806565</v>
      </c>
      <c r="T109">
        <f t="shared" si="40"/>
        <v>2.0253058652647704</v>
      </c>
    </row>
    <row r="110" spans="2:20" x14ac:dyDescent="0.2">
      <c r="B110" t="s">
        <v>163</v>
      </c>
      <c r="C110" t="s">
        <v>230</v>
      </c>
      <c r="D110" s="2">
        <f t="shared" si="41"/>
        <v>1070000</v>
      </c>
      <c r="E110" s="7">
        <f t="shared" si="32"/>
        <v>18.224</v>
      </c>
      <c r="F110" s="7">
        <f t="shared" si="33"/>
        <v>120.879</v>
      </c>
      <c r="L110" t="str">
        <f t="shared" si="34"/>
        <v>0.030</v>
      </c>
      <c r="M110">
        <f t="shared" si="35"/>
        <v>334.8</v>
      </c>
      <c r="N110">
        <f t="shared" si="36"/>
        <v>5.58</v>
      </c>
      <c r="P110">
        <v>1070000</v>
      </c>
      <c r="Q110">
        <f t="shared" si="37"/>
        <v>107</v>
      </c>
      <c r="R110">
        <f t="shared" si="38"/>
        <v>11449</v>
      </c>
      <c r="S110">
        <f t="shared" si="39"/>
        <v>217.14406421231743</v>
      </c>
      <c r="T110">
        <f t="shared" si="40"/>
        <v>2.0293837776852097</v>
      </c>
    </row>
    <row r="111" spans="2:20" x14ac:dyDescent="0.2">
      <c r="B111" t="s">
        <v>164</v>
      </c>
      <c r="C111" t="s">
        <v>231</v>
      </c>
      <c r="D111" s="2">
        <f t="shared" si="41"/>
        <v>1080000</v>
      </c>
      <c r="E111" s="7">
        <f t="shared" si="32"/>
        <v>18.242000000000001</v>
      </c>
      <c r="F111" s="7">
        <f t="shared" si="33"/>
        <v>164.95400000000001</v>
      </c>
      <c r="L111" t="str">
        <f t="shared" si="34"/>
        <v>0.030</v>
      </c>
      <c r="M111">
        <f t="shared" si="35"/>
        <v>497.93999999999994</v>
      </c>
      <c r="N111">
        <f t="shared" si="36"/>
        <v>8.2989999999999995</v>
      </c>
      <c r="P111">
        <v>1080000</v>
      </c>
      <c r="Q111">
        <f t="shared" si="37"/>
        <v>108</v>
      </c>
      <c r="R111">
        <f t="shared" si="38"/>
        <v>11664</v>
      </c>
      <c r="S111">
        <f t="shared" si="39"/>
        <v>219.60976559259058</v>
      </c>
      <c r="T111">
        <f t="shared" si="40"/>
        <v>2.0334237554869499</v>
      </c>
    </row>
    <row r="112" spans="2:20" x14ac:dyDescent="0.2">
      <c r="B112" t="s">
        <v>165</v>
      </c>
      <c r="C112" t="s">
        <v>232</v>
      </c>
      <c r="D112" s="2">
        <f t="shared" si="41"/>
        <v>1090000</v>
      </c>
      <c r="E112" s="7">
        <f t="shared" si="32"/>
        <v>20.315999999999999</v>
      </c>
      <c r="F112" s="7">
        <f t="shared" si="33"/>
        <v>164.42500000000001</v>
      </c>
      <c r="L112" t="str">
        <f t="shared" si="34"/>
        <v>0.034</v>
      </c>
      <c r="M112">
        <f t="shared" si="35"/>
        <v>508.20000000000005</v>
      </c>
      <c r="N112">
        <f t="shared" si="36"/>
        <v>8.4700000000000006</v>
      </c>
      <c r="P112">
        <v>1090000</v>
      </c>
      <c r="Q112">
        <f t="shared" si="37"/>
        <v>109</v>
      </c>
      <c r="R112">
        <f t="shared" si="38"/>
        <v>11881</v>
      </c>
      <c r="S112">
        <f t="shared" si="39"/>
        <v>222.07948827552801</v>
      </c>
      <c r="T112">
        <f t="shared" si="40"/>
        <v>2.0374264979406238</v>
      </c>
    </row>
    <row r="113" spans="2:20" x14ac:dyDescent="0.2">
      <c r="B113" t="s">
        <v>166</v>
      </c>
      <c r="C113" t="s">
        <v>233</v>
      </c>
      <c r="D113" s="2">
        <f t="shared" si="41"/>
        <v>1100000</v>
      </c>
      <c r="E113" s="7">
        <f t="shared" si="32"/>
        <v>19.102</v>
      </c>
      <c r="F113" s="7">
        <f t="shared" si="33"/>
        <v>175.078</v>
      </c>
      <c r="L113" t="str">
        <f t="shared" si="34"/>
        <v>0.032</v>
      </c>
      <c r="M113">
        <f t="shared" si="35"/>
        <v>533.69999999999993</v>
      </c>
      <c r="N113">
        <f t="shared" si="36"/>
        <v>8.8949999999999996</v>
      </c>
      <c r="P113">
        <v>1100000</v>
      </c>
      <c r="Q113">
        <f t="shared" si="37"/>
        <v>110</v>
      </c>
      <c r="R113">
        <f t="shared" si="38"/>
        <v>12100</v>
      </c>
      <c r="S113">
        <f t="shared" si="39"/>
        <v>224.55319536740475</v>
      </c>
      <c r="T113">
        <f t="shared" si="40"/>
        <v>2.0413926851582249</v>
      </c>
    </row>
    <row r="120" spans="2:20" x14ac:dyDescent="0.2">
      <c r="F120" t="s">
        <v>236</v>
      </c>
    </row>
  </sheetData>
  <mergeCells count="5">
    <mergeCell ref="L3:M3"/>
    <mergeCell ref="B3:C3"/>
    <mergeCell ref="I3:J3"/>
    <mergeCell ref="E2:F2"/>
    <mergeCell ref="D2:D4"/>
  </mergeCells>
  <conditionalFormatting sqref="G5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Tests</vt:lpstr>
      <vt:lpstr>Iter. Vs Rando</vt:lpstr>
      <vt:lpstr>Ratio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Shridhar Thorat</cp:lastModifiedBy>
  <cp:lastPrinted>2023-04-15T14:20:40Z</cp:lastPrinted>
  <dcterms:created xsi:type="dcterms:W3CDTF">2023-04-12T09:02:08Z</dcterms:created>
  <dcterms:modified xsi:type="dcterms:W3CDTF">2023-05-06T05:34:01Z</dcterms:modified>
</cp:coreProperties>
</file>