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ohn/Desktop/"/>
    </mc:Choice>
  </mc:AlternateContent>
  <xr:revisionPtr revIDLastSave="0" documentId="13_ncr:1_{96CD5FCC-CBA3-2B4C-AE50-F11E2DF8ECED}" xr6:coauthVersionLast="47" xr6:coauthVersionMax="47" xr10:uidLastSave="{00000000-0000-0000-0000-000000000000}"/>
  <bookViews>
    <workbookView xWindow="0" yWindow="0" windowWidth="28800" windowHeight="18000" activeTab="5" xr2:uid="{00000000-000D-0000-FFFF-FFFF00000000}"/>
  </bookViews>
  <sheets>
    <sheet name="Crowdfunding" sheetId="1" r:id="rId1"/>
    <sheet name="Outcome by Category" sheetId="3" r:id="rId2"/>
    <sheet name="Outcome by subcatagory" sheetId="4" r:id="rId3"/>
    <sheet name="Outcome by Creation date" sheetId="5" r:id="rId4"/>
    <sheet name="Outcomes based on goal" sheetId="6" r:id="rId5"/>
    <sheet name=" summary statistics table" sheetId="7" r:id="rId6"/>
  </sheets>
  <definedNames>
    <definedName name="_xlnm._FilterDatabase" localSheetId="5" hidden="1">' summary statistics table'!$E$1:$E$566</definedName>
    <definedName name="_xlnm._FilterDatabase" localSheetId="0" hidden="1">Crowdfunding!$F$1:$G$1002</definedName>
  </definedNames>
  <calcPr calcId="191029"/>
  <pivotCaches>
    <pivotCache cacheId="19" r:id="rId7"/>
    <pivotCache cacheId="3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01" i="1" l="1"/>
  <c r="S1001" i="1"/>
  <c r="P1001" i="1"/>
  <c r="F1001" i="1"/>
  <c r="T1000" i="1"/>
  <c r="S1000" i="1"/>
  <c r="P1000" i="1"/>
  <c r="F1000" i="1"/>
  <c r="T999" i="1"/>
  <c r="S999" i="1"/>
  <c r="P999" i="1"/>
  <c r="F999" i="1"/>
  <c r="T998" i="1"/>
  <c r="S998" i="1"/>
  <c r="P998" i="1"/>
  <c r="F998" i="1"/>
  <c r="T997" i="1"/>
  <c r="S997" i="1"/>
  <c r="P997" i="1"/>
  <c r="F997" i="1"/>
  <c r="T996" i="1"/>
  <c r="S996" i="1"/>
  <c r="P996" i="1"/>
  <c r="F996" i="1"/>
  <c r="T995" i="1"/>
  <c r="S995" i="1"/>
  <c r="P995" i="1"/>
  <c r="F995" i="1"/>
  <c r="T994" i="1"/>
  <c r="S994" i="1"/>
  <c r="P994" i="1"/>
  <c r="F994" i="1"/>
  <c r="T993" i="1"/>
  <c r="S993" i="1"/>
  <c r="P993" i="1"/>
  <c r="F993" i="1"/>
  <c r="T992" i="1"/>
  <c r="S992" i="1"/>
  <c r="P992" i="1"/>
  <c r="F992" i="1"/>
  <c r="T991" i="1"/>
  <c r="S991" i="1"/>
  <c r="P991" i="1"/>
  <c r="F991" i="1"/>
  <c r="T990" i="1"/>
  <c r="S990" i="1"/>
  <c r="P990" i="1"/>
  <c r="F990" i="1"/>
  <c r="T989" i="1"/>
  <c r="S989" i="1"/>
  <c r="P989" i="1"/>
  <c r="F989" i="1"/>
  <c r="T988" i="1"/>
  <c r="S988" i="1"/>
  <c r="P988" i="1"/>
  <c r="F988" i="1"/>
  <c r="T987" i="1"/>
  <c r="S987" i="1"/>
  <c r="P987" i="1"/>
  <c r="F987" i="1"/>
  <c r="T986" i="1"/>
  <c r="S986" i="1"/>
  <c r="P986" i="1"/>
  <c r="F986" i="1"/>
  <c r="T985" i="1"/>
  <c r="S985" i="1"/>
  <c r="P985" i="1"/>
  <c r="F985" i="1"/>
  <c r="T984" i="1"/>
  <c r="S984" i="1"/>
  <c r="P984" i="1"/>
  <c r="F984" i="1"/>
  <c r="T983" i="1"/>
  <c r="S983" i="1"/>
  <c r="P983" i="1"/>
  <c r="F983" i="1"/>
  <c r="T982" i="1"/>
  <c r="S982" i="1"/>
  <c r="P982" i="1"/>
  <c r="F982" i="1"/>
  <c r="T981" i="1"/>
  <c r="S981" i="1"/>
  <c r="P981" i="1"/>
  <c r="F981" i="1"/>
  <c r="T980" i="1"/>
  <c r="S980" i="1"/>
  <c r="P980" i="1"/>
  <c r="F980" i="1"/>
  <c r="T979" i="1"/>
  <c r="S979" i="1"/>
  <c r="P979" i="1"/>
  <c r="F979" i="1"/>
  <c r="T978" i="1"/>
  <c r="S978" i="1"/>
  <c r="P978" i="1"/>
  <c r="F978" i="1"/>
  <c r="T977" i="1"/>
  <c r="S977" i="1"/>
  <c r="P977" i="1"/>
  <c r="F977" i="1"/>
  <c r="T976" i="1"/>
  <c r="S976" i="1"/>
  <c r="P976" i="1"/>
  <c r="F976" i="1"/>
  <c r="T975" i="1"/>
  <c r="S975" i="1"/>
  <c r="P975" i="1"/>
  <c r="F975" i="1"/>
  <c r="T974" i="1"/>
  <c r="S974" i="1"/>
  <c r="P974" i="1"/>
  <c r="F974" i="1"/>
  <c r="T973" i="1"/>
  <c r="S973" i="1"/>
  <c r="P973" i="1"/>
  <c r="F973" i="1"/>
  <c r="T972" i="1"/>
  <c r="S972" i="1"/>
  <c r="P972" i="1"/>
  <c r="F972" i="1"/>
  <c r="T971" i="1"/>
  <c r="S971" i="1"/>
  <c r="P971" i="1"/>
  <c r="F971" i="1"/>
  <c r="T970" i="1"/>
  <c r="S970" i="1"/>
  <c r="P970" i="1"/>
  <c r="F970" i="1"/>
  <c r="T969" i="1"/>
  <c r="S969" i="1"/>
  <c r="P969" i="1"/>
  <c r="F969" i="1"/>
  <c r="T968" i="1"/>
  <c r="S968" i="1"/>
  <c r="P968" i="1"/>
  <c r="F968" i="1"/>
  <c r="T967" i="1"/>
  <c r="S967" i="1"/>
  <c r="P967" i="1"/>
  <c r="F967" i="1"/>
  <c r="T966" i="1"/>
  <c r="S966" i="1"/>
  <c r="P966" i="1"/>
  <c r="F966" i="1"/>
  <c r="T965" i="1"/>
  <c r="S965" i="1"/>
  <c r="P965" i="1"/>
  <c r="F965" i="1"/>
  <c r="T964" i="1"/>
  <c r="S964" i="1"/>
  <c r="P964" i="1"/>
  <c r="F964" i="1"/>
  <c r="T963" i="1"/>
  <c r="S963" i="1"/>
  <c r="P963" i="1"/>
  <c r="F963" i="1"/>
  <c r="T962" i="1"/>
  <c r="S962" i="1"/>
  <c r="P962" i="1"/>
  <c r="F962" i="1"/>
  <c r="T961" i="1"/>
  <c r="S961" i="1"/>
  <c r="P961" i="1"/>
  <c r="F961" i="1"/>
  <c r="T960" i="1"/>
  <c r="S960" i="1"/>
  <c r="P960" i="1"/>
  <c r="F960" i="1"/>
  <c r="T959" i="1"/>
  <c r="S959" i="1"/>
  <c r="P959" i="1"/>
  <c r="F959" i="1"/>
  <c r="T958" i="1"/>
  <c r="S958" i="1"/>
  <c r="P958" i="1"/>
  <c r="F958" i="1"/>
  <c r="T957" i="1"/>
  <c r="S957" i="1"/>
  <c r="P957" i="1"/>
  <c r="F957" i="1"/>
  <c r="T956" i="1"/>
  <c r="S956" i="1"/>
  <c r="P956" i="1"/>
  <c r="F956" i="1"/>
  <c r="T955" i="1"/>
  <c r="S955" i="1"/>
  <c r="P955" i="1"/>
  <c r="F955" i="1"/>
  <c r="T954" i="1"/>
  <c r="S954" i="1"/>
  <c r="P954" i="1"/>
  <c r="F954" i="1"/>
  <c r="T953" i="1"/>
  <c r="S953" i="1"/>
  <c r="P953" i="1"/>
  <c r="F953" i="1"/>
  <c r="T952" i="1"/>
  <c r="S952" i="1"/>
  <c r="P952" i="1"/>
  <c r="F952" i="1"/>
  <c r="T951" i="1"/>
  <c r="S951" i="1"/>
  <c r="P951" i="1"/>
  <c r="F951" i="1"/>
  <c r="T950" i="1"/>
  <c r="S950" i="1"/>
  <c r="P950" i="1"/>
  <c r="F950" i="1"/>
  <c r="T949" i="1"/>
  <c r="S949" i="1"/>
  <c r="P949" i="1"/>
  <c r="F949" i="1"/>
  <c r="T948" i="1"/>
  <c r="S948" i="1"/>
  <c r="P948" i="1"/>
  <c r="F948" i="1"/>
  <c r="T947" i="1"/>
  <c r="S947" i="1"/>
  <c r="P947" i="1"/>
  <c r="F947" i="1"/>
  <c r="T946" i="1"/>
  <c r="S946" i="1"/>
  <c r="P946" i="1"/>
  <c r="F946" i="1"/>
  <c r="T945" i="1"/>
  <c r="S945" i="1"/>
  <c r="P945" i="1"/>
  <c r="F945" i="1"/>
  <c r="T944" i="1"/>
  <c r="S944" i="1"/>
  <c r="P944" i="1"/>
  <c r="F944" i="1"/>
  <c r="T943" i="1"/>
  <c r="S943" i="1"/>
  <c r="P943" i="1"/>
  <c r="F943" i="1"/>
  <c r="T942" i="1"/>
  <c r="S942" i="1"/>
  <c r="P942" i="1"/>
  <c r="F942" i="1"/>
  <c r="T941" i="1"/>
  <c r="S941" i="1"/>
  <c r="P941" i="1"/>
  <c r="F941" i="1"/>
  <c r="T940" i="1"/>
  <c r="S940" i="1"/>
  <c r="P940" i="1"/>
  <c r="F940" i="1"/>
  <c r="T939" i="1"/>
  <c r="S939" i="1"/>
  <c r="P939" i="1"/>
  <c r="F939" i="1"/>
  <c r="T938" i="1"/>
  <c r="S938" i="1"/>
  <c r="P938" i="1"/>
  <c r="F938" i="1"/>
  <c r="T937" i="1"/>
  <c r="S937" i="1"/>
  <c r="P937" i="1"/>
  <c r="F937" i="1"/>
  <c r="T936" i="1"/>
  <c r="S936" i="1"/>
  <c r="P936" i="1"/>
  <c r="F936" i="1"/>
  <c r="T935" i="1"/>
  <c r="S935" i="1"/>
  <c r="P935" i="1"/>
  <c r="F935" i="1"/>
  <c r="T934" i="1"/>
  <c r="S934" i="1"/>
  <c r="P934" i="1"/>
  <c r="F934" i="1"/>
  <c r="T933" i="1"/>
  <c r="S933" i="1"/>
  <c r="P933" i="1"/>
  <c r="F933" i="1"/>
  <c r="T932" i="1"/>
  <c r="S932" i="1"/>
  <c r="P932" i="1"/>
  <c r="F932" i="1"/>
  <c r="T931" i="1"/>
  <c r="S931" i="1"/>
  <c r="P931" i="1"/>
  <c r="F931" i="1"/>
  <c r="T930" i="1"/>
  <c r="S930" i="1"/>
  <c r="P930" i="1"/>
  <c r="F930" i="1"/>
  <c r="T929" i="1"/>
  <c r="S929" i="1"/>
  <c r="P929" i="1"/>
  <c r="F929" i="1"/>
  <c r="T928" i="1"/>
  <c r="S928" i="1"/>
  <c r="P928" i="1"/>
  <c r="F928" i="1"/>
  <c r="T927" i="1"/>
  <c r="S927" i="1"/>
  <c r="P927" i="1"/>
  <c r="F927" i="1"/>
  <c r="T926" i="1"/>
  <c r="S926" i="1"/>
  <c r="P926" i="1"/>
  <c r="F926" i="1"/>
  <c r="T925" i="1"/>
  <c r="S925" i="1"/>
  <c r="P925" i="1"/>
  <c r="F925" i="1"/>
  <c r="T924" i="1"/>
  <c r="S924" i="1"/>
  <c r="P924" i="1"/>
  <c r="F924" i="1"/>
  <c r="T923" i="1"/>
  <c r="S923" i="1"/>
  <c r="P923" i="1"/>
  <c r="F923" i="1"/>
  <c r="T922" i="1"/>
  <c r="S922" i="1"/>
  <c r="P922" i="1"/>
  <c r="F922" i="1"/>
  <c r="T921" i="1"/>
  <c r="S921" i="1"/>
  <c r="P921" i="1"/>
  <c r="F921" i="1"/>
  <c r="T920" i="1"/>
  <c r="S920" i="1"/>
  <c r="P920" i="1"/>
  <c r="F920" i="1"/>
  <c r="T919" i="1"/>
  <c r="S919" i="1"/>
  <c r="P919" i="1"/>
  <c r="F919" i="1"/>
  <c r="T918" i="1"/>
  <c r="S918" i="1"/>
  <c r="P918" i="1"/>
  <c r="F918" i="1"/>
  <c r="T917" i="1"/>
  <c r="S917" i="1"/>
  <c r="P917" i="1"/>
  <c r="F917" i="1"/>
  <c r="T916" i="1"/>
  <c r="S916" i="1"/>
  <c r="P916" i="1"/>
  <c r="F916" i="1"/>
  <c r="T915" i="1"/>
  <c r="S915" i="1"/>
  <c r="P915" i="1"/>
  <c r="F915" i="1"/>
  <c r="T914" i="1"/>
  <c r="S914" i="1"/>
  <c r="P914" i="1"/>
  <c r="F914" i="1"/>
  <c r="T913" i="1"/>
  <c r="S913" i="1"/>
  <c r="P913" i="1"/>
  <c r="F913" i="1"/>
  <c r="T912" i="1"/>
  <c r="S912" i="1"/>
  <c r="P912" i="1"/>
  <c r="F912" i="1"/>
  <c r="T911" i="1"/>
  <c r="S911" i="1"/>
  <c r="P911" i="1"/>
  <c r="F911" i="1"/>
  <c r="T910" i="1"/>
  <c r="S910" i="1"/>
  <c r="P910" i="1"/>
  <c r="F910" i="1"/>
  <c r="T909" i="1"/>
  <c r="S909" i="1"/>
  <c r="P909" i="1"/>
  <c r="F909" i="1"/>
  <c r="T908" i="1"/>
  <c r="S908" i="1"/>
  <c r="P908" i="1"/>
  <c r="F908" i="1"/>
  <c r="T907" i="1"/>
  <c r="S907" i="1"/>
  <c r="P907" i="1"/>
  <c r="F907" i="1"/>
  <c r="T906" i="1"/>
  <c r="S906" i="1"/>
  <c r="P906" i="1"/>
  <c r="F906" i="1"/>
  <c r="T905" i="1"/>
  <c r="S905" i="1"/>
  <c r="P905" i="1"/>
  <c r="F905" i="1"/>
  <c r="T904" i="1"/>
  <c r="S904" i="1"/>
  <c r="P904" i="1"/>
  <c r="F904" i="1"/>
  <c r="T903" i="1"/>
  <c r="S903" i="1"/>
  <c r="P903" i="1"/>
  <c r="F903" i="1"/>
  <c r="T902" i="1"/>
  <c r="S902" i="1"/>
  <c r="P902" i="1"/>
  <c r="F902" i="1"/>
  <c r="T901" i="1"/>
  <c r="S901" i="1"/>
  <c r="P901" i="1"/>
  <c r="F901" i="1"/>
  <c r="T900" i="1"/>
  <c r="S900" i="1"/>
  <c r="P900" i="1"/>
  <c r="F900" i="1"/>
  <c r="T899" i="1"/>
  <c r="S899" i="1"/>
  <c r="P899" i="1"/>
  <c r="F899" i="1"/>
  <c r="T898" i="1"/>
  <c r="S898" i="1"/>
  <c r="P898" i="1"/>
  <c r="F898" i="1"/>
  <c r="T897" i="1"/>
  <c r="S897" i="1"/>
  <c r="P897" i="1"/>
  <c r="F897" i="1"/>
  <c r="T896" i="1"/>
  <c r="S896" i="1"/>
  <c r="P896" i="1"/>
  <c r="F896" i="1"/>
  <c r="T895" i="1"/>
  <c r="S895" i="1"/>
  <c r="P895" i="1"/>
  <c r="F895" i="1"/>
  <c r="T894" i="1"/>
  <c r="S894" i="1"/>
  <c r="P894" i="1"/>
  <c r="F894" i="1"/>
  <c r="T893" i="1"/>
  <c r="S893" i="1"/>
  <c r="P893" i="1"/>
  <c r="F893" i="1"/>
  <c r="T892" i="1"/>
  <c r="S892" i="1"/>
  <c r="P892" i="1"/>
  <c r="F892" i="1"/>
  <c r="T891" i="1"/>
  <c r="S891" i="1"/>
  <c r="P891" i="1"/>
  <c r="F891" i="1"/>
  <c r="T890" i="1"/>
  <c r="S890" i="1"/>
  <c r="P890" i="1"/>
  <c r="F890" i="1"/>
  <c r="T889" i="1"/>
  <c r="S889" i="1"/>
  <c r="P889" i="1"/>
  <c r="F889" i="1"/>
  <c r="T888" i="1"/>
  <c r="S888" i="1"/>
  <c r="P888" i="1"/>
  <c r="F888" i="1"/>
  <c r="T887" i="1"/>
  <c r="S887" i="1"/>
  <c r="P887" i="1"/>
  <c r="F887" i="1"/>
  <c r="T886" i="1"/>
  <c r="S886" i="1"/>
  <c r="P886" i="1"/>
  <c r="F886" i="1"/>
  <c r="T885" i="1"/>
  <c r="S885" i="1"/>
  <c r="P885" i="1"/>
  <c r="F885" i="1"/>
  <c r="T884" i="1"/>
  <c r="S884" i="1"/>
  <c r="P884" i="1"/>
  <c r="F884" i="1"/>
  <c r="T883" i="1"/>
  <c r="S883" i="1"/>
  <c r="P883" i="1"/>
  <c r="F883" i="1"/>
  <c r="T882" i="1"/>
  <c r="S882" i="1"/>
  <c r="P882" i="1"/>
  <c r="F882" i="1"/>
  <c r="T881" i="1"/>
  <c r="S881" i="1"/>
  <c r="P881" i="1"/>
  <c r="F881" i="1"/>
  <c r="T880" i="1"/>
  <c r="S880" i="1"/>
  <c r="P880" i="1"/>
  <c r="F880" i="1"/>
  <c r="T879" i="1"/>
  <c r="S879" i="1"/>
  <c r="P879" i="1"/>
  <c r="F879" i="1"/>
  <c r="T878" i="1"/>
  <c r="S878" i="1"/>
  <c r="P878" i="1"/>
  <c r="F878" i="1"/>
  <c r="T877" i="1"/>
  <c r="S877" i="1"/>
  <c r="P877" i="1"/>
  <c r="F877" i="1"/>
  <c r="T876" i="1"/>
  <c r="S876" i="1"/>
  <c r="P876" i="1"/>
  <c r="F876" i="1"/>
  <c r="T875" i="1"/>
  <c r="S875" i="1"/>
  <c r="P875" i="1"/>
  <c r="F875" i="1"/>
  <c r="T874" i="1"/>
  <c r="S874" i="1"/>
  <c r="P874" i="1"/>
  <c r="F874" i="1"/>
  <c r="T873" i="1"/>
  <c r="S873" i="1"/>
  <c r="P873" i="1"/>
  <c r="F873" i="1"/>
  <c r="T872" i="1"/>
  <c r="S872" i="1"/>
  <c r="P872" i="1"/>
  <c r="F872" i="1"/>
  <c r="T871" i="1"/>
  <c r="S871" i="1"/>
  <c r="P871" i="1"/>
  <c r="F871" i="1"/>
  <c r="T870" i="1"/>
  <c r="S870" i="1"/>
  <c r="P870" i="1"/>
  <c r="F870" i="1"/>
  <c r="T869" i="1"/>
  <c r="S869" i="1"/>
  <c r="P869" i="1"/>
  <c r="F869" i="1"/>
  <c r="T868" i="1"/>
  <c r="S868" i="1"/>
  <c r="P868" i="1"/>
  <c r="F868" i="1"/>
  <c r="T867" i="1"/>
  <c r="S867" i="1"/>
  <c r="P867" i="1"/>
  <c r="F867" i="1"/>
  <c r="T866" i="1"/>
  <c r="S866" i="1"/>
  <c r="P866" i="1"/>
  <c r="F866" i="1"/>
  <c r="T865" i="1"/>
  <c r="S865" i="1"/>
  <c r="P865" i="1"/>
  <c r="F865" i="1"/>
  <c r="T864" i="1"/>
  <c r="S864" i="1"/>
  <c r="P864" i="1"/>
  <c r="F864" i="1"/>
  <c r="T863" i="1"/>
  <c r="S863" i="1"/>
  <c r="P863" i="1"/>
  <c r="F863" i="1"/>
  <c r="T862" i="1"/>
  <c r="S862" i="1"/>
  <c r="P862" i="1"/>
  <c r="F862" i="1"/>
  <c r="T861" i="1"/>
  <c r="S861" i="1"/>
  <c r="P861" i="1"/>
  <c r="F861" i="1"/>
  <c r="T860" i="1"/>
  <c r="S860" i="1"/>
  <c r="P860" i="1"/>
  <c r="F860" i="1"/>
  <c r="T859" i="1"/>
  <c r="S859" i="1"/>
  <c r="P859" i="1"/>
  <c r="F859" i="1"/>
  <c r="T858" i="1"/>
  <c r="S858" i="1"/>
  <c r="P858" i="1"/>
  <c r="F858" i="1"/>
  <c r="T857" i="1"/>
  <c r="S857" i="1"/>
  <c r="P857" i="1"/>
  <c r="F857" i="1"/>
  <c r="T856" i="1"/>
  <c r="S856" i="1"/>
  <c r="P856" i="1"/>
  <c r="F856" i="1"/>
  <c r="T855" i="1"/>
  <c r="S855" i="1"/>
  <c r="P855" i="1"/>
  <c r="F855" i="1"/>
  <c r="T854" i="1"/>
  <c r="S854" i="1"/>
  <c r="P854" i="1"/>
  <c r="F854" i="1"/>
  <c r="T853" i="1"/>
  <c r="S853" i="1"/>
  <c r="P853" i="1"/>
  <c r="F853" i="1"/>
  <c r="T852" i="1"/>
  <c r="S852" i="1"/>
  <c r="P852" i="1"/>
  <c r="F852" i="1"/>
  <c r="T851" i="1"/>
  <c r="S851" i="1"/>
  <c r="P851" i="1"/>
  <c r="F851" i="1"/>
  <c r="T850" i="1"/>
  <c r="S850" i="1"/>
  <c r="P850" i="1"/>
  <c r="F850" i="1"/>
  <c r="T849" i="1"/>
  <c r="S849" i="1"/>
  <c r="P849" i="1"/>
  <c r="F849" i="1"/>
  <c r="T848" i="1"/>
  <c r="S848" i="1"/>
  <c r="P848" i="1"/>
  <c r="F848" i="1"/>
  <c r="T847" i="1"/>
  <c r="S847" i="1"/>
  <c r="P847" i="1"/>
  <c r="F847" i="1"/>
  <c r="T846" i="1"/>
  <c r="S846" i="1"/>
  <c r="P846" i="1"/>
  <c r="F846" i="1"/>
  <c r="T845" i="1"/>
  <c r="S845" i="1"/>
  <c r="P845" i="1"/>
  <c r="F845" i="1"/>
  <c r="T844" i="1"/>
  <c r="S844" i="1"/>
  <c r="P844" i="1"/>
  <c r="F844" i="1"/>
  <c r="T843" i="1"/>
  <c r="S843" i="1"/>
  <c r="P843" i="1"/>
  <c r="F843" i="1"/>
  <c r="T842" i="1"/>
  <c r="S842" i="1"/>
  <c r="P842" i="1"/>
  <c r="F842" i="1"/>
  <c r="T841" i="1"/>
  <c r="S841" i="1"/>
  <c r="P841" i="1"/>
  <c r="F841" i="1"/>
  <c r="T840" i="1"/>
  <c r="S840" i="1"/>
  <c r="P840" i="1"/>
  <c r="F840" i="1"/>
  <c r="T839" i="1"/>
  <c r="S839" i="1"/>
  <c r="P839" i="1"/>
  <c r="F839" i="1"/>
  <c r="T838" i="1"/>
  <c r="S838" i="1"/>
  <c r="P838" i="1"/>
  <c r="F838" i="1"/>
  <c r="T837" i="1"/>
  <c r="S837" i="1"/>
  <c r="P837" i="1"/>
  <c r="F837" i="1"/>
  <c r="T836" i="1"/>
  <c r="S836" i="1"/>
  <c r="P836" i="1"/>
  <c r="F836" i="1"/>
  <c r="T835" i="1"/>
  <c r="S835" i="1"/>
  <c r="P835" i="1"/>
  <c r="F835" i="1"/>
  <c r="T834" i="1"/>
  <c r="S834" i="1"/>
  <c r="P834" i="1"/>
  <c r="F834" i="1"/>
  <c r="T833" i="1"/>
  <c r="S833" i="1"/>
  <c r="P833" i="1"/>
  <c r="F833" i="1"/>
  <c r="T832" i="1"/>
  <c r="S832" i="1"/>
  <c r="P832" i="1"/>
  <c r="F832" i="1"/>
  <c r="T831" i="1"/>
  <c r="S831" i="1"/>
  <c r="P831" i="1"/>
  <c r="F831" i="1"/>
  <c r="T830" i="1"/>
  <c r="S830" i="1"/>
  <c r="P830" i="1"/>
  <c r="F830" i="1"/>
  <c r="T829" i="1"/>
  <c r="S829" i="1"/>
  <c r="P829" i="1"/>
  <c r="F829" i="1"/>
  <c r="T828" i="1"/>
  <c r="S828" i="1"/>
  <c r="P828" i="1"/>
  <c r="F828" i="1"/>
  <c r="T827" i="1"/>
  <c r="S827" i="1"/>
  <c r="P827" i="1"/>
  <c r="F827" i="1"/>
  <c r="T826" i="1"/>
  <c r="S826" i="1"/>
  <c r="P826" i="1"/>
  <c r="F826" i="1"/>
  <c r="T825" i="1"/>
  <c r="S825" i="1"/>
  <c r="P825" i="1"/>
  <c r="F825" i="1"/>
  <c r="T824" i="1"/>
  <c r="S824" i="1"/>
  <c r="P824" i="1"/>
  <c r="F824" i="1"/>
  <c r="T823" i="1"/>
  <c r="S823" i="1"/>
  <c r="P823" i="1"/>
  <c r="F823" i="1"/>
  <c r="T822" i="1"/>
  <c r="S822" i="1"/>
  <c r="P822" i="1"/>
  <c r="F822" i="1"/>
  <c r="T821" i="1"/>
  <c r="S821" i="1"/>
  <c r="P821" i="1"/>
  <c r="F821" i="1"/>
  <c r="T820" i="1"/>
  <c r="S820" i="1"/>
  <c r="P820" i="1"/>
  <c r="F820" i="1"/>
  <c r="T819" i="1"/>
  <c r="S819" i="1"/>
  <c r="P819" i="1"/>
  <c r="F819" i="1"/>
  <c r="T818" i="1"/>
  <c r="S818" i="1"/>
  <c r="P818" i="1"/>
  <c r="F818" i="1"/>
  <c r="T817" i="1"/>
  <c r="S817" i="1"/>
  <c r="P817" i="1"/>
  <c r="F817" i="1"/>
  <c r="T816" i="1"/>
  <c r="S816" i="1"/>
  <c r="P816" i="1"/>
  <c r="F816" i="1"/>
  <c r="T815" i="1"/>
  <c r="S815" i="1"/>
  <c r="P815" i="1"/>
  <c r="F815" i="1"/>
  <c r="T814" i="1"/>
  <c r="S814" i="1"/>
  <c r="P814" i="1"/>
  <c r="F814" i="1"/>
  <c r="T813" i="1"/>
  <c r="S813" i="1"/>
  <c r="P813" i="1"/>
  <c r="F813" i="1"/>
  <c r="T812" i="1"/>
  <c r="S812" i="1"/>
  <c r="P812" i="1"/>
  <c r="F812" i="1"/>
  <c r="T811" i="1"/>
  <c r="S811" i="1"/>
  <c r="P811" i="1"/>
  <c r="F811" i="1"/>
  <c r="T810" i="1"/>
  <c r="S810" i="1"/>
  <c r="P810" i="1"/>
  <c r="F810" i="1"/>
  <c r="T809" i="1"/>
  <c r="S809" i="1"/>
  <c r="P809" i="1"/>
  <c r="F809" i="1"/>
  <c r="T808" i="1"/>
  <c r="S808" i="1"/>
  <c r="P808" i="1"/>
  <c r="F808" i="1"/>
  <c r="T807" i="1"/>
  <c r="S807" i="1"/>
  <c r="P807" i="1"/>
  <c r="F807" i="1"/>
  <c r="T806" i="1"/>
  <c r="S806" i="1"/>
  <c r="P806" i="1"/>
  <c r="F806" i="1"/>
  <c r="T805" i="1"/>
  <c r="S805" i="1"/>
  <c r="P805" i="1"/>
  <c r="F805" i="1"/>
  <c r="T804" i="1"/>
  <c r="S804" i="1"/>
  <c r="P804" i="1"/>
  <c r="F804" i="1"/>
  <c r="T803" i="1"/>
  <c r="S803" i="1"/>
  <c r="P803" i="1"/>
  <c r="F803" i="1"/>
  <c r="T802" i="1"/>
  <c r="S802" i="1"/>
  <c r="P802" i="1"/>
  <c r="F802" i="1"/>
  <c r="T801" i="1"/>
  <c r="S801" i="1"/>
  <c r="P801" i="1"/>
  <c r="F801" i="1"/>
  <c r="T800" i="1"/>
  <c r="S800" i="1"/>
  <c r="P800" i="1"/>
  <c r="F800" i="1"/>
  <c r="T799" i="1"/>
  <c r="S799" i="1"/>
  <c r="P799" i="1"/>
  <c r="F799" i="1"/>
  <c r="T798" i="1"/>
  <c r="S798" i="1"/>
  <c r="P798" i="1"/>
  <c r="F798" i="1"/>
  <c r="T797" i="1"/>
  <c r="S797" i="1"/>
  <c r="P797" i="1"/>
  <c r="F797" i="1"/>
  <c r="T796" i="1"/>
  <c r="S796" i="1"/>
  <c r="P796" i="1"/>
  <c r="F796" i="1"/>
  <c r="T795" i="1"/>
  <c r="S795" i="1"/>
  <c r="P795" i="1"/>
  <c r="F795" i="1"/>
  <c r="T794" i="1"/>
  <c r="S794" i="1"/>
  <c r="P794" i="1"/>
  <c r="F794" i="1"/>
  <c r="T793" i="1"/>
  <c r="S793" i="1"/>
  <c r="P793" i="1"/>
  <c r="F793" i="1"/>
  <c r="T792" i="1"/>
  <c r="S792" i="1"/>
  <c r="P792" i="1"/>
  <c r="F792" i="1"/>
  <c r="T791" i="1"/>
  <c r="S791" i="1"/>
  <c r="P791" i="1"/>
  <c r="F791" i="1"/>
  <c r="T790" i="1"/>
  <c r="S790" i="1"/>
  <c r="P790" i="1"/>
  <c r="F790" i="1"/>
  <c r="T789" i="1"/>
  <c r="S789" i="1"/>
  <c r="P789" i="1"/>
  <c r="F789" i="1"/>
  <c r="T788" i="1"/>
  <c r="S788" i="1"/>
  <c r="P788" i="1"/>
  <c r="F788" i="1"/>
  <c r="T787" i="1"/>
  <c r="S787" i="1"/>
  <c r="P787" i="1"/>
  <c r="F787" i="1"/>
  <c r="T786" i="1"/>
  <c r="S786" i="1"/>
  <c r="P786" i="1"/>
  <c r="F786" i="1"/>
  <c r="T785" i="1"/>
  <c r="S785" i="1"/>
  <c r="P785" i="1"/>
  <c r="F785" i="1"/>
  <c r="T784" i="1"/>
  <c r="S784" i="1"/>
  <c r="P784" i="1"/>
  <c r="F784" i="1"/>
  <c r="T783" i="1"/>
  <c r="S783" i="1"/>
  <c r="P783" i="1"/>
  <c r="F783" i="1"/>
  <c r="T782" i="1"/>
  <c r="S782" i="1"/>
  <c r="P782" i="1"/>
  <c r="F782" i="1"/>
  <c r="T781" i="1"/>
  <c r="S781" i="1"/>
  <c r="P781" i="1"/>
  <c r="F781" i="1"/>
  <c r="T780" i="1"/>
  <c r="S780" i="1"/>
  <c r="P780" i="1"/>
  <c r="F780" i="1"/>
  <c r="T779" i="1"/>
  <c r="S779" i="1"/>
  <c r="P779" i="1"/>
  <c r="F779" i="1"/>
  <c r="T778" i="1"/>
  <c r="S778" i="1"/>
  <c r="P778" i="1"/>
  <c r="F778" i="1"/>
  <c r="T777" i="1"/>
  <c r="S777" i="1"/>
  <c r="P777" i="1"/>
  <c r="F777" i="1"/>
  <c r="T776" i="1"/>
  <c r="S776" i="1"/>
  <c r="P776" i="1"/>
  <c r="F776" i="1"/>
  <c r="T775" i="1"/>
  <c r="S775" i="1"/>
  <c r="P775" i="1"/>
  <c r="F775" i="1"/>
  <c r="T774" i="1"/>
  <c r="S774" i="1"/>
  <c r="P774" i="1"/>
  <c r="F774" i="1"/>
  <c r="T773" i="1"/>
  <c r="S773" i="1"/>
  <c r="P773" i="1"/>
  <c r="F773" i="1"/>
  <c r="T772" i="1"/>
  <c r="S772" i="1"/>
  <c r="P772" i="1"/>
  <c r="F772" i="1"/>
  <c r="T771" i="1"/>
  <c r="S771" i="1"/>
  <c r="P771" i="1"/>
  <c r="F771" i="1"/>
  <c r="T770" i="1"/>
  <c r="S770" i="1"/>
  <c r="P770" i="1"/>
  <c r="F770" i="1"/>
  <c r="T769" i="1"/>
  <c r="S769" i="1"/>
  <c r="P769" i="1"/>
  <c r="F769" i="1"/>
  <c r="T768" i="1"/>
  <c r="S768" i="1"/>
  <c r="P768" i="1"/>
  <c r="F768" i="1"/>
  <c r="T767" i="1"/>
  <c r="S767" i="1"/>
  <c r="P767" i="1"/>
  <c r="F767" i="1"/>
  <c r="T766" i="1"/>
  <c r="S766" i="1"/>
  <c r="P766" i="1"/>
  <c r="F766" i="1"/>
  <c r="T765" i="1"/>
  <c r="S765" i="1"/>
  <c r="P765" i="1"/>
  <c r="F765" i="1"/>
  <c r="T764" i="1"/>
  <c r="S764" i="1"/>
  <c r="P764" i="1"/>
  <c r="F764" i="1"/>
  <c r="T763" i="1"/>
  <c r="S763" i="1"/>
  <c r="P763" i="1"/>
  <c r="F763" i="1"/>
  <c r="T762" i="1"/>
  <c r="S762" i="1"/>
  <c r="P762" i="1"/>
  <c r="F762" i="1"/>
  <c r="T761" i="1"/>
  <c r="S761" i="1"/>
  <c r="P761" i="1"/>
  <c r="F761" i="1"/>
  <c r="T760" i="1"/>
  <c r="S760" i="1"/>
  <c r="P760" i="1"/>
  <c r="F760" i="1"/>
  <c r="T759" i="1"/>
  <c r="S759" i="1"/>
  <c r="P759" i="1"/>
  <c r="F759" i="1"/>
  <c r="T758" i="1"/>
  <c r="S758" i="1"/>
  <c r="P758" i="1"/>
  <c r="F758" i="1"/>
  <c r="T757" i="1"/>
  <c r="S757" i="1"/>
  <c r="P757" i="1"/>
  <c r="F757" i="1"/>
  <c r="T756" i="1"/>
  <c r="S756" i="1"/>
  <c r="P756" i="1"/>
  <c r="F756" i="1"/>
  <c r="T755" i="1"/>
  <c r="S755" i="1"/>
  <c r="P755" i="1"/>
  <c r="F755" i="1"/>
  <c r="T754" i="1"/>
  <c r="S754" i="1"/>
  <c r="P754" i="1"/>
  <c r="F754" i="1"/>
  <c r="T753" i="1"/>
  <c r="S753" i="1"/>
  <c r="P753" i="1"/>
  <c r="F753" i="1"/>
  <c r="T752" i="1"/>
  <c r="S752" i="1"/>
  <c r="P752" i="1"/>
  <c r="F752" i="1"/>
  <c r="T751" i="1"/>
  <c r="S751" i="1"/>
  <c r="P751" i="1"/>
  <c r="F751" i="1"/>
  <c r="T750" i="1"/>
  <c r="S750" i="1"/>
  <c r="P750" i="1"/>
  <c r="F750" i="1"/>
  <c r="T749" i="1"/>
  <c r="S749" i="1"/>
  <c r="P749" i="1"/>
  <c r="F749" i="1"/>
  <c r="T748" i="1"/>
  <c r="S748" i="1"/>
  <c r="P748" i="1"/>
  <c r="F748" i="1"/>
  <c r="T747" i="1"/>
  <c r="S747" i="1"/>
  <c r="P747" i="1"/>
  <c r="F747" i="1"/>
  <c r="T746" i="1"/>
  <c r="S746" i="1"/>
  <c r="P746" i="1"/>
  <c r="F746" i="1"/>
  <c r="T745" i="1"/>
  <c r="S745" i="1"/>
  <c r="P745" i="1"/>
  <c r="F745" i="1"/>
  <c r="T744" i="1"/>
  <c r="S744" i="1"/>
  <c r="P744" i="1"/>
  <c r="F744" i="1"/>
  <c r="T743" i="1"/>
  <c r="S743" i="1"/>
  <c r="P743" i="1"/>
  <c r="F743" i="1"/>
  <c r="T742" i="1"/>
  <c r="S742" i="1"/>
  <c r="P742" i="1"/>
  <c r="F742" i="1"/>
  <c r="T741" i="1"/>
  <c r="S741" i="1"/>
  <c r="P741" i="1"/>
  <c r="F741" i="1"/>
  <c r="T740" i="1"/>
  <c r="S740" i="1"/>
  <c r="P740" i="1"/>
  <c r="F740" i="1"/>
  <c r="T739" i="1"/>
  <c r="S739" i="1"/>
  <c r="P739" i="1"/>
  <c r="F739" i="1"/>
  <c r="T738" i="1"/>
  <c r="S738" i="1"/>
  <c r="P738" i="1"/>
  <c r="F738" i="1"/>
  <c r="T737" i="1"/>
  <c r="S737" i="1"/>
  <c r="P737" i="1"/>
  <c r="F737" i="1"/>
  <c r="T736" i="1"/>
  <c r="S736" i="1"/>
  <c r="P736" i="1"/>
  <c r="F736" i="1"/>
  <c r="T735" i="1"/>
  <c r="S735" i="1"/>
  <c r="P735" i="1"/>
  <c r="F735" i="1"/>
  <c r="T734" i="1"/>
  <c r="S734" i="1"/>
  <c r="P734" i="1"/>
  <c r="F734" i="1"/>
  <c r="T733" i="1"/>
  <c r="S733" i="1"/>
  <c r="P733" i="1"/>
  <c r="F733" i="1"/>
  <c r="T732" i="1"/>
  <c r="S732" i="1"/>
  <c r="P732" i="1"/>
  <c r="F732" i="1"/>
  <c r="T731" i="1"/>
  <c r="S731" i="1"/>
  <c r="P731" i="1"/>
  <c r="F731" i="1"/>
  <c r="T730" i="1"/>
  <c r="S730" i="1"/>
  <c r="P730" i="1"/>
  <c r="F730" i="1"/>
  <c r="T729" i="1"/>
  <c r="S729" i="1"/>
  <c r="P729" i="1"/>
  <c r="F729" i="1"/>
  <c r="T728" i="1"/>
  <c r="S728" i="1"/>
  <c r="P728" i="1"/>
  <c r="F728" i="1"/>
  <c r="T727" i="1"/>
  <c r="S727" i="1"/>
  <c r="P727" i="1"/>
  <c r="F727" i="1"/>
  <c r="T726" i="1"/>
  <c r="S726" i="1"/>
  <c r="P726" i="1"/>
  <c r="F726" i="1"/>
  <c r="T725" i="1"/>
  <c r="S725" i="1"/>
  <c r="P725" i="1"/>
  <c r="F725" i="1"/>
  <c r="T724" i="1"/>
  <c r="S724" i="1"/>
  <c r="P724" i="1"/>
  <c r="F724" i="1"/>
  <c r="T723" i="1"/>
  <c r="S723" i="1"/>
  <c r="P723" i="1"/>
  <c r="F723" i="1"/>
  <c r="T722" i="1"/>
  <c r="S722" i="1"/>
  <c r="P722" i="1"/>
  <c r="F722" i="1"/>
  <c r="T721" i="1"/>
  <c r="S721" i="1"/>
  <c r="P721" i="1"/>
  <c r="F721" i="1"/>
  <c r="T720" i="1"/>
  <c r="S720" i="1"/>
  <c r="P720" i="1"/>
  <c r="F720" i="1"/>
  <c r="T719" i="1"/>
  <c r="S719" i="1"/>
  <c r="P719" i="1"/>
  <c r="F719" i="1"/>
  <c r="T718" i="1"/>
  <c r="S718" i="1"/>
  <c r="P718" i="1"/>
  <c r="F718" i="1"/>
  <c r="T717" i="1"/>
  <c r="S717" i="1"/>
  <c r="P717" i="1"/>
  <c r="F717" i="1"/>
  <c r="T716" i="1"/>
  <c r="S716" i="1"/>
  <c r="P716" i="1"/>
  <c r="F716" i="1"/>
  <c r="T715" i="1"/>
  <c r="S715" i="1"/>
  <c r="P715" i="1"/>
  <c r="F715" i="1"/>
  <c r="T714" i="1"/>
  <c r="S714" i="1"/>
  <c r="P714" i="1"/>
  <c r="F714" i="1"/>
  <c r="T713" i="1"/>
  <c r="S713" i="1"/>
  <c r="P713" i="1"/>
  <c r="F713" i="1"/>
  <c r="T712" i="1"/>
  <c r="S712" i="1"/>
  <c r="P712" i="1"/>
  <c r="F712" i="1"/>
  <c r="T711" i="1"/>
  <c r="S711" i="1"/>
  <c r="P711" i="1"/>
  <c r="F711" i="1"/>
  <c r="T710" i="1"/>
  <c r="S710" i="1"/>
  <c r="P710" i="1"/>
  <c r="F710" i="1"/>
  <c r="T709" i="1"/>
  <c r="S709" i="1"/>
  <c r="P709" i="1"/>
  <c r="F709" i="1"/>
  <c r="T708" i="1"/>
  <c r="S708" i="1"/>
  <c r="P708" i="1"/>
  <c r="F708" i="1"/>
  <c r="T707" i="1"/>
  <c r="S707" i="1"/>
  <c r="P707" i="1"/>
  <c r="F707" i="1"/>
  <c r="T706" i="1"/>
  <c r="S706" i="1"/>
  <c r="P706" i="1"/>
  <c r="F706" i="1"/>
  <c r="T705" i="1"/>
  <c r="S705" i="1"/>
  <c r="P705" i="1"/>
  <c r="F705" i="1"/>
  <c r="T704" i="1"/>
  <c r="S704" i="1"/>
  <c r="P704" i="1"/>
  <c r="F704" i="1"/>
  <c r="T703" i="1"/>
  <c r="S703" i="1"/>
  <c r="P703" i="1"/>
  <c r="F703" i="1"/>
  <c r="T702" i="1"/>
  <c r="S702" i="1"/>
  <c r="P702" i="1"/>
  <c r="F702" i="1"/>
  <c r="T701" i="1"/>
  <c r="S701" i="1"/>
  <c r="P701" i="1"/>
  <c r="F701" i="1"/>
  <c r="T700" i="1"/>
  <c r="S700" i="1"/>
  <c r="P700" i="1"/>
  <c r="F700" i="1"/>
  <c r="T699" i="1"/>
  <c r="S699" i="1"/>
  <c r="P699" i="1"/>
  <c r="F699" i="1"/>
  <c r="T698" i="1"/>
  <c r="S698" i="1"/>
  <c r="P698" i="1"/>
  <c r="F698" i="1"/>
  <c r="T697" i="1"/>
  <c r="S697" i="1"/>
  <c r="P697" i="1"/>
  <c r="F697" i="1"/>
  <c r="T696" i="1"/>
  <c r="S696" i="1"/>
  <c r="P696" i="1"/>
  <c r="F696" i="1"/>
  <c r="T695" i="1"/>
  <c r="S695" i="1"/>
  <c r="P695" i="1"/>
  <c r="F695" i="1"/>
  <c r="T694" i="1"/>
  <c r="S694" i="1"/>
  <c r="P694" i="1"/>
  <c r="F694" i="1"/>
  <c r="T693" i="1"/>
  <c r="S693" i="1"/>
  <c r="P693" i="1"/>
  <c r="F693" i="1"/>
  <c r="T692" i="1"/>
  <c r="S692" i="1"/>
  <c r="P692" i="1"/>
  <c r="F692" i="1"/>
  <c r="T691" i="1"/>
  <c r="S691" i="1"/>
  <c r="P691" i="1"/>
  <c r="F691" i="1"/>
  <c r="T690" i="1"/>
  <c r="S690" i="1"/>
  <c r="P690" i="1"/>
  <c r="F690" i="1"/>
  <c r="T689" i="1"/>
  <c r="S689" i="1"/>
  <c r="P689" i="1"/>
  <c r="F689" i="1"/>
  <c r="T688" i="1"/>
  <c r="S688" i="1"/>
  <c r="P688" i="1"/>
  <c r="F688" i="1"/>
  <c r="T687" i="1"/>
  <c r="S687" i="1"/>
  <c r="P687" i="1"/>
  <c r="F687" i="1"/>
  <c r="T686" i="1"/>
  <c r="S686" i="1"/>
  <c r="P686" i="1"/>
  <c r="F686" i="1"/>
  <c r="T685" i="1"/>
  <c r="S685" i="1"/>
  <c r="P685" i="1"/>
  <c r="F685" i="1"/>
  <c r="T684" i="1"/>
  <c r="S684" i="1"/>
  <c r="P684" i="1"/>
  <c r="F684" i="1"/>
  <c r="T683" i="1"/>
  <c r="S683" i="1"/>
  <c r="P683" i="1"/>
  <c r="F683" i="1"/>
  <c r="T682" i="1"/>
  <c r="S682" i="1"/>
  <c r="P682" i="1"/>
  <c r="F682" i="1"/>
  <c r="T681" i="1"/>
  <c r="S681" i="1"/>
  <c r="P681" i="1"/>
  <c r="F681" i="1"/>
  <c r="T680" i="1"/>
  <c r="S680" i="1"/>
  <c r="P680" i="1"/>
  <c r="F680" i="1"/>
  <c r="T679" i="1"/>
  <c r="S679" i="1"/>
  <c r="P679" i="1"/>
  <c r="F679" i="1"/>
  <c r="T678" i="1"/>
  <c r="S678" i="1"/>
  <c r="P678" i="1"/>
  <c r="F678" i="1"/>
  <c r="T677" i="1"/>
  <c r="S677" i="1"/>
  <c r="P677" i="1"/>
  <c r="F677" i="1"/>
  <c r="T676" i="1"/>
  <c r="S676" i="1"/>
  <c r="P676" i="1"/>
  <c r="F676" i="1"/>
  <c r="T675" i="1"/>
  <c r="S675" i="1"/>
  <c r="P675" i="1"/>
  <c r="F675" i="1"/>
  <c r="T674" i="1"/>
  <c r="S674" i="1"/>
  <c r="P674" i="1"/>
  <c r="F674" i="1"/>
  <c r="T673" i="1"/>
  <c r="S673" i="1"/>
  <c r="P673" i="1"/>
  <c r="F673" i="1"/>
  <c r="T672" i="1"/>
  <c r="S672" i="1"/>
  <c r="P672" i="1"/>
  <c r="F672" i="1"/>
  <c r="T671" i="1"/>
  <c r="S671" i="1"/>
  <c r="P671" i="1"/>
  <c r="F671" i="1"/>
  <c r="T670" i="1"/>
  <c r="S670" i="1"/>
  <c r="P670" i="1"/>
  <c r="F670" i="1"/>
  <c r="T669" i="1"/>
  <c r="S669" i="1"/>
  <c r="P669" i="1"/>
  <c r="F669" i="1"/>
  <c r="T668" i="1"/>
  <c r="S668" i="1"/>
  <c r="P668" i="1"/>
  <c r="F668" i="1"/>
  <c r="T667" i="1"/>
  <c r="S667" i="1"/>
  <c r="P667" i="1"/>
  <c r="F667" i="1"/>
  <c r="T666" i="1"/>
  <c r="S666" i="1"/>
  <c r="P666" i="1"/>
  <c r="F666" i="1"/>
  <c r="T665" i="1"/>
  <c r="S665" i="1"/>
  <c r="P665" i="1"/>
  <c r="F665" i="1"/>
  <c r="T664" i="1"/>
  <c r="S664" i="1"/>
  <c r="P664" i="1"/>
  <c r="F664" i="1"/>
  <c r="T663" i="1"/>
  <c r="S663" i="1"/>
  <c r="P663" i="1"/>
  <c r="F663" i="1"/>
  <c r="T662" i="1"/>
  <c r="S662" i="1"/>
  <c r="P662" i="1"/>
  <c r="F662" i="1"/>
  <c r="T661" i="1"/>
  <c r="S661" i="1"/>
  <c r="P661" i="1"/>
  <c r="F661" i="1"/>
  <c r="T660" i="1"/>
  <c r="S660" i="1"/>
  <c r="P660" i="1"/>
  <c r="F660" i="1"/>
  <c r="T659" i="1"/>
  <c r="S659" i="1"/>
  <c r="P659" i="1"/>
  <c r="F659" i="1"/>
  <c r="T658" i="1"/>
  <c r="S658" i="1"/>
  <c r="P658" i="1"/>
  <c r="F658" i="1"/>
  <c r="T657" i="1"/>
  <c r="S657" i="1"/>
  <c r="P657" i="1"/>
  <c r="F657" i="1"/>
  <c r="T656" i="1"/>
  <c r="S656" i="1"/>
  <c r="P656" i="1"/>
  <c r="F656" i="1"/>
  <c r="T655" i="1"/>
  <c r="S655" i="1"/>
  <c r="P655" i="1"/>
  <c r="F655" i="1"/>
  <c r="T654" i="1"/>
  <c r="S654" i="1"/>
  <c r="P654" i="1"/>
  <c r="F654" i="1"/>
  <c r="T653" i="1"/>
  <c r="S653" i="1"/>
  <c r="P653" i="1"/>
  <c r="F653" i="1"/>
  <c r="T652" i="1"/>
  <c r="S652" i="1"/>
  <c r="P652" i="1"/>
  <c r="F652" i="1"/>
  <c r="T651" i="1"/>
  <c r="S651" i="1"/>
  <c r="P651" i="1"/>
  <c r="F651" i="1"/>
  <c r="T650" i="1"/>
  <c r="S650" i="1"/>
  <c r="P650" i="1"/>
  <c r="F650" i="1"/>
  <c r="T649" i="1"/>
  <c r="S649" i="1"/>
  <c r="P649" i="1"/>
  <c r="F649" i="1"/>
  <c r="T648" i="1"/>
  <c r="S648" i="1"/>
  <c r="P648" i="1"/>
  <c r="F648" i="1"/>
  <c r="T647" i="1"/>
  <c r="S647" i="1"/>
  <c r="P647" i="1"/>
  <c r="F647" i="1"/>
  <c r="T646" i="1"/>
  <c r="S646" i="1"/>
  <c r="P646" i="1"/>
  <c r="F646" i="1"/>
  <c r="T645" i="1"/>
  <c r="S645" i="1"/>
  <c r="P645" i="1"/>
  <c r="F645" i="1"/>
  <c r="T644" i="1"/>
  <c r="S644" i="1"/>
  <c r="P644" i="1"/>
  <c r="F644" i="1"/>
  <c r="T643" i="1"/>
  <c r="S643" i="1"/>
  <c r="P643" i="1"/>
  <c r="F643" i="1"/>
  <c r="T642" i="1"/>
  <c r="S642" i="1"/>
  <c r="P642" i="1"/>
  <c r="F642" i="1"/>
  <c r="T641" i="1"/>
  <c r="S641" i="1"/>
  <c r="P641" i="1"/>
  <c r="F641" i="1"/>
  <c r="T640" i="1"/>
  <c r="S640" i="1"/>
  <c r="P640" i="1"/>
  <c r="F640" i="1"/>
  <c r="T639" i="1"/>
  <c r="S639" i="1"/>
  <c r="P639" i="1"/>
  <c r="F639" i="1"/>
  <c r="T638" i="1"/>
  <c r="S638" i="1"/>
  <c r="P638" i="1"/>
  <c r="F638" i="1"/>
  <c r="T637" i="1"/>
  <c r="S637" i="1"/>
  <c r="P637" i="1"/>
  <c r="F637" i="1"/>
  <c r="T636" i="1"/>
  <c r="S636" i="1"/>
  <c r="P636" i="1"/>
  <c r="F636" i="1"/>
  <c r="T635" i="1"/>
  <c r="S635" i="1"/>
  <c r="P635" i="1"/>
  <c r="F635" i="1"/>
  <c r="T634" i="1"/>
  <c r="S634" i="1"/>
  <c r="P634" i="1"/>
  <c r="F634" i="1"/>
  <c r="T633" i="1"/>
  <c r="S633" i="1"/>
  <c r="P633" i="1"/>
  <c r="F633" i="1"/>
  <c r="T632" i="1"/>
  <c r="S632" i="1"/>
  <c r="P632" i="1"/>
  <c r="F632" i="1"/>
  <c r="T631" i="1"/>
  <c r="S631" i="1"/>
  <c r="P631" i="1"/>
  <c r="F631" i="1"/>
  <c r="T630" i="1"/>
  <c r="S630" i="1"/>
  <c r="P630" i="1"/>
  <c r="F630" i="1"/>
  <c r="T629" i="1"/>
  <c r="S629" i="1"/>
  <c r="P629" i="1"/>
  <c r="F629" i="1"/>
  <c r="T628" i="1"/>
  <c r="S628" i="1"/>
  <c r="P628" i="1"/>
  <c r="F628" i="1"/>
  <c r="T627" i="1"/>
  <c r="S627" i="1"/>
  <c r="P627" i="1"/>
  <c r="F627" i="1"/>
  <c r="T626" i="1"/>
  <c r="S626" i="1"/>
  <c r="P626" i="1"/>
  <c r="F626" i="1"/>
  <c r="T625" i="1"/>
  <c r="S625" i="1"/>
  <c r="P625" i="1"/>
  <c r="F625" i="1"/>
  <c r="T624" i="1"/>
  <c r="S624" i="1"/>
  <c r="P624" i="1"/>
  <c r="F624" i="1"/>
  <c r="T623" i="1"/>
  <c r="S623" i="1"/>
  <c r="P623" i="1"/>
  <c r="F623" i="1"/>
  <c r="T622" i="1"/>
  <c r="S622" i="1"/>
  <c r="P622" i="1"/>
  <c r="F622" i="1"/>
  <c r="T621" i="1"/>
  <c r="S621" i="1"/>
  <c r="P621" i="1"/>
  <c r="F621" i="1"/>
  <c r="T620" i="1"/>
  <c r="S620" i="1"/>
  <c r="P620" i="1"/>
  <c r="F620" i="1"/>
  <c r="T619" i="1"/>
  <c r="S619" i="1"/>
  <c r="P619" i="1"/>
  <c r="F619" i="1"/>
  <c r="T618" i="1"/>
  <c r="S618" i="1"/>
  <c r="P618" i="1"/>
  <c r="F618" i="1"/>
  <c r="T617" i="1"/>
  <c r="S617" i="1"/>
  <c r="P617" i="1"/>
  <c r="F617" i="1"/>
  <c r="T616" i="1"/>
  <c r="S616" i="1"/>
  <c r="P616" i="1"/>
  <c r="F616" i="1"/>
  <c r="T615" i="1"/>
  <c r="S615" i="1"/>
  <c r="P615" i="1"/>
  <c r="F615" i="1"/>
  <c r="T614" i="1"/>
  <c r="S614" i="1"/>
  <c r="P614" i="1"/>
  <c r="F614" i="1"/>
  <c r="T613" i="1"/>
  <c r="S613" i="1"/>
  <c r="P613" i="1"/>
  <c r="F613" i="1"/>
  <c r="T612" i="1"/>
  <c r="S612" i="1"/>
  <c r="P612" i="1"/>
  <c r="F612" i="1"/>
  <c r="T611" i="1"/>
  <c r="S611" i="1"/>
  <c r="P611" i="1"/>
  <c r="F611" i="1"/>
  <c r="T610" i="1"/>
  <c r="S610" i="1"/>
  <c r="P610" i="1"/>
  <c r="F610" i="1"/>
  <c r="T609" i="1"/>
  <c r="S609" i="1"/>
  <c r="P609" i="1"/>
  <c r="F609" i="1"/>
  <c r="T608" i="1"/>
  <c r="S608" i="1"/>
  <c r="P608" i="1"/>
  <c r="F608" i="1"/>
  <c r="T607" i="1"/>
  <c r="S607" i="1"/>
  <c r="P607" i="1"/>
  <c r="F607" i="1"/>
  <c r="T606" i="1"/>
  <c r="S606" i="1"/>
  <c r="P606" i="1"/>
  <c r="F606" i="1"/>
  <c r="T605" i="1"/>
  <c r="S605" i="1"/>
  <c r="P605" i="1"/>
  <c r="F605" i="1"/>
  <c r="T604" i="1"/>
  <c r="S604" i="1"/>
  <c r="P604" i="1"/>
  <c r="F604" i="1"/>
  <c r="T603" i="1"/>
  <c r="S603" i="1"/>
  <c r="P603" i="1"/>
  <c r="F603" i="1"/>
  <c r="T602" i="1"/>
  <c r="S602" i="1"/>
  <c r="P602" i="1"/>
  <c r="F602" i="1"/>
  <c r="T601" i="1"/>
  <c r="S601" i="1"/>
  <c r="P601" i="1"/>
  <c r="F601" i="1"/>
  <c r="T600" i="1"/>
  <c r="S600" i="1"/>
  <c r="P600" i="1"/>
  <c r="F600" i="1"/>
  <c r="T599" i="1"/>
  <c r="S599" i="1"/>
  <c r="P599" i="1"/>
  <c r="F599" i="1"/>
  <c r="T598" i="1"/>
  <c r="S598" i="1"/>
  <c r="P598" i="1"/>
  <c r="F598" i="1"/>
  <c r="T597" i="1"/>
  <c r="S597" i="1"/>
  <c r="P597" i="1"/>
  <c r="F597" i="1"/>
  <c r="T596" i="1"/>
  <c r="S596" i="1"/>
  <c r="P596" i="1"/>
  <c r="F596" i="1"/>
  <c r="T595" i="1"/>
  <c r="S595" i="1"/>
  <c r="P595" i="1"/>
  <c r="F595" i="1"/>
  <c r="T594" i="1"/>
  <c r="S594" i="1"/>
  <c r="P594" i="1"/>
  <c r="F594" i="1"/>
  <c r="T593" i="1"/>
  <c r="S593" i="1"/>
  <c r="P593" i="1"/>
  <c r="F593" i="1"/>
  <c r="T592" i="1"/>
  <c r="S592" i="1"/>
  <c r="P592" i="1"/>
  <c r="F592" i="1"/>
  <c r="T591" i="1"/>
  <c r="S591" i="1"/>
  <c r="P591" i="1"/>
  <c r="F591" i="1"/>
  <c r="T590" i="1"/>
  <c r="S590" i="1"/>
  <c r="P590" i="1"/>
  <c r="F590" i="1"/>
  <c r="T589" i="1"/>
  <c r="S589" i="1"/>
  <c r="P589" i="1"/>
  <c r="F589" i="1"/>
  <c r="T588" i="1"/>
  <c r="S588" i="1"/>
  <c r="P588" i="1"/>
  <c r="F588" i="1"/>
  <c r="T587" i="1"/>
  <c r="S587" i="1"/>
  <c r="P587" i="1"/>
  <c r="F587" i="1"/>
  <c r="T586" i="1"/>
  <c r="S586" i="1"/>
  <c r="P586" i="1"/>
  <c r="F586" i="1"/>
  <c r="T585" i="1"/>
  <c r="S585" i="1"/>
  <c r="P585" i="1"/>
  <c r="F585" i="1"/>
  <c r="T584" i="1"/>
  <c r="S584" i="1"/>
  <c r="P584" i="1"/>
  <c r="F584" i="1"/>
  <c r="T583" i="1"/>
  <c r="S583" i="1"/>
  <c r="P583" i="1"/>
  <c r="F583" i="1"/>
  <c r="T582" i="1"/>
  <c r="S582" i="1"/>
  <c r="P582" i="1"/>
  <c r="F582" i="1"/>
  <c r="T581" i="1"/>
  <c r="S581" i="1"/>
  <c r="P581" i="1"/>
  <c r="F581" i="1"/>
  <c r="T580" i="1"/>
  <c r="S580" i="1"/>
  <c r="P580" i="1"/>
  <c r="F580" i="1"/>
  <c r="T579" i="1"/>
  <c r="S579" i="1"/>
  <c r="P579" i="1"/>
  <c r="F579" i="1"/>
  <c r="T578" i="1"/>
  <c r="S578" i="1"/>
  <c r="P578" i="1"/>
  <c r="F578" i="1"/>
  <c r="T577" i="1"/>
  <c r="S577" i="1"/>
  <c r="P577" i="1"/>
  <c r="F577" i="1"/>
  <c r="T576" i="1"/>
  <c r="S576" i="1"/>
  <c r="P576" i="1"/>
  <c r="F576" i="1"/>
  <c r="T575" i="1"/>
  <c r="S575" i="1"/>
  <c r="P575" i="1"/>
  <c r="F575" i="1"/>
  <c r="T574" i="1"/>
  <c r="S574" i="1"/>
  <c r="P574" i="1"/>
  <c r="F574" i="1"/>
  <c r="T573" i="1"/>
  <c r="S573" i="1"/>
  <c r="P573" i="1"/>
  <c r="F573" i="1"/>
  <c r="T572" i="1"/>
  <c r="S572" i="1"/>
  <c r="P572" i="1"/>
  <c r="F572" i="1"/>
  <c r="T571" i="1"/>
  <c r="S571" i="1"/>
  <c r="P571" i="1"/>
  <c r="F571" i="1"/>
  <c r="T570" i="1"/>
  <c r="S570" i="1"/>
  <c r="P570" i="1"/>
  <c r="F570" i="1"/>
  <c r="T569" i="1"/>
  <c r="S569" i="1"/>
  <c r="P569" i="1"/>
  <c r="F569" i="1"/>
  <c r="T568" i="1"/>
  <c r="S568" i="1"/>
  <c r="P568" i="1"/>
  <c r="F568" i="1"/>
  <c r="T567" i="1"/>
  <c r="S567" i="1"/>
  <c r="P567" i="1"/>
  <c r="F567" i="1"/>
  <c r="T566" i="1"/>
  <c r="S566" i="1"/>
  <c r="P566" i="1"/>
  <c r="F566" i="1"/>
  <c r="T565" i="1"/>
  <c r="S565" i="1"/>
  <c r="P565" i="1"/>
  <c r="F565" i="1"/>
  <c r="T564" i="1"/>
  <c r="S564" i="1"/>
  <c r="P564" i="1"/>
  <c r="F564" i="1"/>
  <c r="T563" i="1"/>
  <c r="S563" i="1"/>
  <c r="P563" i="1"/>
  <c r="F563" i="1"/>
  <c r="T562" i="1"/>
  <c r="S562" i="1"/>
  <c r="P562" i="1"/>
  <c r="F562" i="1"/>
  <c r="T561" i="1"/>
  <c r="S561" i="1"/>
  <c r="P561" i="1"/>
  <c r="F561" i="1"/>
  <c r="T560" i="1"/>
  <c r="S560" i="1"/>
  <c r="P560" i="1"/>
  <c r="F560" i="1"/>
  <c r="T559" i="1"/>
  <c r="S559" i="1"/>
  <c r="P559" i="1"/>
  <c r="F559" i="1"/>
  <c r="T558" i="1"/>
  <c r="S558" i="1"/>
  <c r="P558" i="1"/>
  <c r="F558" i="1"/>
  <c r="T557" i="1"/>
  <c r="S557" i="1"/>
  <c r="P557" i="1"/>
  <c r="F557" i="1"/>
  <c r="T556" i="1"/>
  <c r="S556" i="1"/>
  <c r="P556" i="1"/>
  <c r="F556" i="1"/>
  <c r="T555" i="1"/>
  <c r="S555" i="1"/>
  <c r="P555" i="1"/>
  <c r="F555" i="1"/>
  <c r="T554" i="1"/>
  <c r="S554" i="1"/>
  <c r="P554" i="1"/>
  <c r="F554" i="1"/>
  <c r="T553" i="1"/>
  <c r="S553" i="1"/>
  <c r="P553" i="1"/>
  <c r="F553" i="1"/>
  <c r="T552" i="1"/>
  <c r="S552" i="1"/>
  <c r="P552" i="1"/>
  <c r="F552" i="1"/>
  <c r="T551" i="1"/>
  <c r="S551" i="1"/>
  <c r="P551" i="1"/>
  <c r="F551" i="1"/>
  <c r="T550" i="1"/>
  <c r="S550" i="1"/>
  <c r="P550" i="1"/>
  <c r="F550" i="1"/>
  <c r="T549" i="1"/>
  <c r="S549" i="1"/>
  <c r="P549" i="1"/>
  <c r="F549" i="1"/>
  <c r="T548" i="1"/>
  <c r="S548" i="1"/>
  <c r="P548" i="1"/>
  <c r="F548" i="1"/>
  <c r="T547" i="1"/>
  <c r="S547" i="1"/>
  <c r="P547" i="1"/>
  <c r="F547" i="1"/>
  <c r="T546" i="1"/>
  <c r="S546" i="1"/>
  <c r="P546" i="1"/>
  <c r="F546" i="1"/>
  <c r="T545" i="1"/>
  <c r="S545" i="1"/>
  <c r="P545" i="1"/>
  <c r="F545" i="1"/>
  <c r="T544" i="1"/>
  <c r="S544" i="1"/>
  <c r="P544" i="1"/>
  <c r="F544" i="1"/>
  <c r="T543" i="1"/>
  <c r="S543" i="1"/>
  <c r="P543" i="1"/>
  <c r="F543" i="1"/>
  <c r="T542" i="1"/>
  <c r="S542" i="1"/>
  <c r="P542" i="1"/>
  <c r="F542" i="1"/>
  <c r="T541" i="1"/>
  <c r="S541" i="1"/>
  <c r="P541" i="1"/>
  <c r="F541" i="1"/>
  <c r="T540" i="1"/>
  <c r="S540" i="1"/>
  <c r="P540" i="1"/>
  <c r="F540" i="1"/>
  <c r="T539" i="1"/>
  <c r="S539" i="1"/>
  <c r="P539" i="1"/>
  <c r="F539" i="1"/>
  <c r="T538" i="1"/>
  <c r="S538" i="1"/>
  <c r="P538" i="1"/>
  <c r="F538" i="1"/>
  <c r="T537" i="1"/>
  <c r="S537" i="1"/>
  <c r="P537" i="1"/>
  <c r="F537" i="1"/>
  <c r="T536" i="1"/>
  <c r="S536" i="1"/>
  <c r="P536" i="1"/>
  <c r="F536" i="1"/>
  <c r="T535" i="1"/>
  <c r="S535" i="1"/>
  <c r="P535" i="1"/>
  <c r="F535" i="1"/>
  <c r="T534" i="1"/>
  <c r="S534" i="1"/>
  <c r="P534" i="1"/>
  <c r="F534" i="1"/>
  <c r="T533" i="1"/>
  <c r="S533" i="1"/>
  <c r="P533" i="1"/>
  <c r="F533" i="1"/>
  <c r="T532" i="1"/>
  <c r="S532" i="1"/>
  <c r="P532" i="1"/>
  <c r="F532" i="1"/>
  <c r="T531" i="1"/>
  <c r="S531" i="1"/>
  <c r="P531" i="1"/>
  <c r="F531" i="1"/>
  <c r="T530" i="1"/>
  <c r="S530" i="1"/>
  <c r="P530" i="1"/>
  <c r="F530" i="1"/>
  <c r="T529" i="1"/>
  <c r="S529" i="1"/>
  <c r="P529" i="1"/>
  <c r="F529" i="1"/>
  <c r="T528" i="1"/>
  <c r="S528" i="1"/>
  <c r="P528" i="1"/>
  <c r="F528" i="1"/>
  <c r="T527" i="1"/>
  <c r="S527" i="1"/>
  <c r="P527" i="1"/>
  <c r="F527" i="1"/>
  <c r="T526" i="1"/>
  <c r="S526" i="1"/>
  <c r="P526" i="1"/>
  <c r="F526" i="1"/>
  <c r="T525" i="1"/>
  <c r="S525" i="1"/>
  <c r="P525" i="1"/>
  <c r="F525" i="1"/>
  <c r="T524" i="1"/>
  <c r="S524" i="1"/>
  <c r="P524" i="1"/>
  <c r="F524" i="1"/>
  <c r="T523" i="1"/>
  <c r="S523" i="1"/>
  <c r="P523" i="1"/>
  <c r="F523" i="1"/>
  <c r="T522" i="1"/>
  <c r="S522" i="1"/>
  <c r="P522" i="1"/>
  <c r="F522" i="1"/>
  <c r="T521" i="1"/>
  <c r="S521" i="1"/>
  <c r="P521" i="1"/>
  <c r="F521" i="1"/>
  <c r="T520" i="1"/>
  <c r="S520" i="1"/>
  <c r="P520" i="1"/>
  <c r="F520" i="1"/>
  <c r="T519" i="1"/>
  <c r="S519" i="1"/>
  <c r="P519" i="1"/>
  <c r="F519" i="1"/>
  <c r="T518" i="1"/>
  <c r="S518" i="1"/>
  <c r="P518" i="1"/>
  <c r="F518" i="1"/>
  <c r="T517" i="1"/>
  <c r="S517" i="1"/>
  <c r="P517" i="1"/>
  <c r="F517" i="1"/>
  <c r="T516" i="1"/>
  <c r="S516" i="1"/>
  <c r="P516" i="1"/>
  <c r="F516" i="1"/>
  <c r="T515" i="1"/>
  <c r="S515" i="1"/>
  <c r="P515" i="1"/>
  <c r="F515" i="1"/>
  <c r="T514" i="1"/>
  <c r="S514" i="1"/>
  <c r="P514" i="1"/>
  <c r="F514" i="1"/>
  <c r="T513" i="1"/>
  <c r="S513" i="1"/>
  <c r="P513" i="1"/>
  <c r="F513" i="1"/>
  <c r="T512" i="1"/>
  <c r="S512" i="1"/>
  <c r="P512" i="1"/>
  <c r="F512" i="1"/>
  <c r="T511" i="1"/>
  <c r="S511" i="1"/>
  <c r="P511" i="1"/>
  <c r="F511" i="1"/>
  <c r="T510" i="1"/>
  <c r="S510" i="1"/>
  <c r="P510" i="1"/>
  <c r="F510" i="1"/>
  <c r="T509" i="1"/>
  <c r="S509" i="1"/>
  <c r="P509" i="1"/>
  <c r="F509" i="1"/>
  <c r="T508" i="1"/>
  <c r="S508" i="1"/>
  <c r="P508" i="1"/>
  <c r="F508" i="1"/>
  <c r="T507" i="1"/>
  <c r="S507" i="1"/>
  <c r="P507" i="1"/>
  <c r="F507" i="1"/>
  <c r="T506" i="1"/>
  <c r="S506" i="1"/>
  <c r="P506" i="1"/>
  <c r="F506" i="1"/>
  <c r="T505" i="1"/>
  <c r="S505" i="1"/>
  <c r="P505" i="1"/>
  <c r="F505" i="1"/>
  <c r="T504" i="1"/>
  <c r="S504" i="1"/>
  <c r="P504" i="1"/>
  <c r="F504" i="1"/>
  <c r="T503" i="1"/>
  <c r="S503" i="1"/>
  <c r="P503" i="1"/>
  <c r="F503" i="1"/>
  <c r="T502" i="1"/>
  <c r="S502" i="1"/>
  <c r="P502" i="1"/>
  <c r="F502" i="1"/>
  <c r="T501" i="1"/>
  <c r="S501" i="1"/>
  <c r="P501" i="1"/>
  <c r="F501" i="1"/>
  <c r="T500" i="1"/>
  <c r="S500" i="1"/>
  <c r="P500" i="1"/>
  <c r="F500" i="1"/>
  <c r="T499" i="1"/>
  <c r="S499" i="1"/>
  <c r="P499" i="1"/>
  <c r="F499" i="1"/>
  <c r="T498" i="1"/>
  <c r="S498" i="1"/>
  <c r="P498" i="1"/>
  <c r="F498" i="1"/>
  <c r="T497" i="1"/>
  <c r="S497" i="1"/>
  <c r="P497" i="1"/>
  <c r="F497" i="1"/>
  <c r="T496" i="1"/>
  <c r="S496" i="1"/>
  <c r="P496" i="1"/>
  <c r="F496" i="1"/>
  <c r="T495" i="1"/>
  <c r="S495" i="1"/>
  <c r="P495" i="1"/>
  <c r="F495" i="1"/>
  <c r="T494" i="1"/>
  <c r="S494" i="1"/>
  <c r="P494" i="1"/>
  <c r="F494" i="1"/>
  <c r="T493" i="1"/>
  <c r="S493" i="1"/>
  <c r="P493" i="1"/>
  <c r="F493" i="1"/>
  <c r="T492" i="1"/>
  <c r="S492" i="1"/>
  <c r="P492" i="1"/>
  <c r="F492" i="1"/>
  <c r="T491" i="1"/>
  <c r="S491" i="1"/>
  <c r="P491" i="1"/>
  <c r="F491" i="1"/>
  <c r="T490" i="1"/>
  <c r="S490" i="1"/>
  <c r="P490" i="1"/>
  <c r="F490" i="1"/>
  <c r="T489" i="1"/>
  <c r="S489" i="1"/>
  <c r="P489" i="1"/>
  <c r="F489" i="1"/>
  <c r="T488" i="1"/>
  <c r="S488" i="1"/>
  <c r="P488" i="1"/>
  <c r="F488" i="1"/>
  <c r="T487" i="1"/>
  <c r="S487" i="1"/>
  <c r="P487" i="1"/>
  <c r="F487" i="1"/>
  <c r="T486" i="1"/>
  <c r="S486" i="1"/>
  <c r="P486" i="1"/>
  <c r="F486" i="1"/>
  <c r="T485" i="1"/>
  <c r="S485" i="1"/>
  <c r="P485" i="1"/>
  <c r="F485" i="1"/>
  <c r="T484" i="1"/>
  <c r="S484" i="1"/>
  <c r="P484" i="1"/>
  <c r="F484" i="1"/>
  <c r="T483" i="1"/>
  <c r="S483" i="1"/>
  <c r="P483" i="1"/>
  <c r="F483" i="1"/>
  <c r="T482" i="1"/>
  <c r="S482" i="1"/>
  <c r="P482" i="1"/>
  <c r="F482" i="1"/>
  <c r="T481" i="1"/>
  <c r="S481" i="1"/>
  <c r="P481" i="1"/>
  <c r="F481" i="1"/>
  <c r="T480" i="1"/>
  <c r="S480" i="1"/>
  <c r="P480" i="1"/>
  <c r="F480" i="1"/>
  <c r="T479" i="1"/>
  <c r="S479" i="1"/>
  <c r="P479" i="1"/>
  <c r="F479" i="1"/>
  <c r="T478" i="1"/>
  <c r="S478" i="1"/>
  <c r="P478" i="1"/>
  <c r="F478" i="1"/>
  <c r="T477" i="1"/>
  <c r="S477" i="1"/>
  <c r="P477" i="1"/>
  <c r="F477" i="1"/>
  <c r="T476" i="1"/>
  <c r="S476" i="1"/>
  <c r="P476" i="1"/>
  <c r="F476" i="1"/>
  <c r="T475" i="1"/>
  <c r="S475" i="1"/>
  <c r="P475" i="1"/>
  <c r="F475" i="1"/>
  <c r="T474" i="1"/>
  <c r="S474" i="1"/>
  <c r="P474" i="1"/>
  <c r="F474" i="1"/>
  <c r="T473" i="1"/>
  <c r="S473" i="1"/>
  <c r="P473" i="1"/>
  <c r="F473" i="1"/>
  <c r="T472" i="1"/>
  <c r="S472" i="1"/>
  <c r="P472" i="1"/>
  <c r="F472" i="1"/>
  <c r="T471" i="1"/>
  <c r="S471" i="1"/>
  <c r="P471" i="1"/>
  <c r="F471" i="1"/>
  <c r="T470" i="1"/>
  <c r="S470" i="1"/>
  <c r="P470" i="1"/>
  <c r="F470" i="1"/>
  <c r="T469" i="1"/>
  <c r="S469" i="1"/>
  <c r="P469" i="1"/>
  <c r="F469" i="1"/>
  <c r="T468" i="1"/>
  <c r="S468" i="1"/>
  <c r="P468" i="1"/>
  <c r="F468" i="1"/>
  <c r="T467" i="1"/>
  <c r="S467" i="1"/>
  <c r="P467" i="1"/>
  <c r="F467" i="1"/>
  <c r="T466" i="1"/>
  <c r="S466" i="1"/>
  <c r="P466" i="1"/>
  <c r="F466" i="1"/>
  <c r="T465" i="1"/>
  <c r="S465" i="1"/>
  <c r="P465" i="1"/>
  <c r="F465" i="1"/>
  <c r="T464" i="1"/>
  <c r="S464" i="1"/>
  <c r="P464" i="1"/>
  <c r="F464" i="1"/>
  <c r="T463" i="1"/>
  <c r="S463" i="1"/>
  <c r="P463" i="1"/>
  <c r="F463" i="1"/>
  <c r="T462" i="1"/>
  <c r="S462" i="1"/>
  <c r="P462" i="1"/>
  <c r="F462" i="1"/>
  <c r="T461" i="1"/>
  <c r="S461" i="1"/>
  <c r="P461" i="1"/>
  <c r="F461" i="1"/>
  <c r="T460" i="1"/>
  <c r="S460" i="1"/>
  <c r="P460" i="1"/>
  <c r="F460" i="1"/>
  <c r="T459" i="1"/>
  <c r="S459" i="1"/>
  <c r="P459" i="1"/>
  <c r="F459" i="1"/>
  <c r="T458" i="1"/>
  <c r="S458" i="1"/>
  <c r="P458" i="1"/>
  <c r="F458" i="1"/>
  <c r="T457" i="1"/>
  <c r="S457" i="1"/>
  <c r="P457" i="1"/>
  <c r="F457" i="1"/>
  <c r="T456" i="1"/>
  <c r="S456" i="1"/>
  <c r="P456" i="1"/>
  <c r="F456" i="1"/>
  <c r="T455" i="1"/>
  <c r="S455" i="1"/>
  <c r="P455" i="1"/>
  <c r="F455" i="1"/>
  <c r="T454" i="1"/>
  <c r="S454" i="1"/>
  <c r="P454" i="1"/>
  <c r="F454" i="1"/>
  <c r="T453" i="1"/>
  <c r="S453" i="1"/>
  <c r="P453" i="1"/>
  <c r="F453" i="1"/>
  <c r="T452" i="1"/>
  <c r="S452" i="1"/>
  <c r="P452" i="1"/>
  <c r="F452" i="1"/>
  <c r="T451" i="1"/>
  <c r="S451" i="1"/>
  <c r="P451" i="1"/>
  <c r="F451" i="1"/>
  <c r="T450" i="1"/>
  <c r="S450" i="1"/>
  <c r="P450" i="1"/>
  <c r="F450" i="1"/>
  <c r="T449" i="1"/>
  <c r="S449" i="1"/>
  <c r="P449" i="1"/>
  <c r="F449" i="1"/>
  <c r="T448" i="1"/>
  <c r="S448" i="1"/>
  <c r="P448" i="1"/>
  <c r="F448" i="1"/>
  <c r="T447" i="1"/>
  <c r="S447" i="1"/>
  <c r="P447" i="1"/>
  <c r="F447" i="1"/>
  <c r="T446" i="1"/>
  <c r="S446" i="1"/>
  <c r="P446" i="1"/>
  <c r="F446" i="1"/>
  <c r="T445" i="1"/>
  <c r="S445" i="1"/>
  <c r="P445" i="1"/>
  <c r="F445" i="1"/>
  <c r="T444" i="1"/>
  <c r="S444" i="1"/>
  <c r="P444" i="1"/>
  <c r="F444" i="1"/>
  <c r="T443" i="1"/>
  <c r="S443" i="1"/>
  <c r="P443" i="1"/>
  <c r="F443" i="1"/>
  <c r="T442" i="1"/>
  <c r="S442" i="1"/>
  <c r="P442" i="1"/>
  <c r="F442" i="1"/>
  <c r="T441" i="1"/>
  <c r="S441" i="1"/>
  <c r="P441" i="1"/>
  <c r="F441" i="1"/>
  <c r="T440" i="1"/>
  <c r="S440" i="1"/>
  <c r="P440" i="1"/>
  <c r="F440" i="1"/>
  <c r="T439" i="1"/>
  <c r="S439" i="1"/>
  <c r="P439" i="1"/>
  <c r="F439" i="1"/>
  <c r="T438" i="1"/>
  <c r="S438" i="1"/>
  <c r="P438" i="1"/>
  <c r="F438" i="1"/>
  <c r="T437" i="1"/>
  <c r="S437" i="1"/>
  <c r="P437" i="1"/>
  <c r="F437" i="1"/>
  <c r="T436" i="1"/>
  <c r="S436" i="1"/>
  <c r="P436" i="1"/>
  <c r="F436" i="1"/>
  <c r="T435" i="1"/>
  <c r="S435" i="1"/>
  <c r="P435" i="1"/>
  <c r="F435" i="1"/>
  <c r="T434" i="1"/>
  <c r="S434" i="1"/>
  <c r="P434" i="1"/>
  <c r="F434" i="1"/>
  <c r="T433" i="1"/>
  <c r="S433" i="1"/>
  <c r="P433" i="1"/>
  <c r="F433" i="1"/>
  <c r="T432" i="1"/>
  <c r="S432" i="1"/>
  <c r="P432" i="1"/>
  <c r="F432" i="1"/>
  <c r="T431" i="1"/>
  <c r="S431" i="1"/>
  <c r="P431" i="1"/>
  <c r="F431" i="1"/>
  <c r="T430" i="1"/>
  <c r="S430" i="1"/>
  <c r="P430" i="1"/>
  <c r="F430" i="1"/>
  <c r="T429" i="1"/>
  <c r="S429" i="1"/>
  <c r="P429" i="1"/>
  <c r="F429" i="1"/>
  <c r="T428" i="1"/>
  <c r="S428" i="1"/>
  <c r="P428" i="1"/>
  <c r="F428" i="1"/>
  <c r="T427" i="1"/>
  <c r="S427" i="1"/>
  <c r="P427" i="1"/>
  <c r="F427" i="1"/>
  <c r="T426" i="1"/>
  <c r="S426" i="1"/>
  <c r="P426" i="1"/>
  <c r="F426" i="1"/>
  <c r="T425" i="1"/>
  <c r="S425" i="1"/>
  <c r="P425" i="1"/>
  <c r="F425" i="1"/>
  <c r="T424" i="1"/>
  <c r="S424" i="1"/>
  <c r="P424" i="1"/>
  <c r="F424" i="1"/>
  <c r="T423" i="1"/>
  <c r="S423" i="1"/>
  <c r="P423" i="1"/>
  <c r="F423" i="1"/>
  <c r="T422" i="1"/>
  <c r="S422" i="1"/>
  <c r="P422" i="1"/>
  <c r="F422" i="1"/>
  <c r="T421" i="1"/>
  <c r="S421" i="1"/>
  <c r="P421" i="1"/>
  <c r="F421" i="1"/>
  <c r="T420" i="1"/>
  <c r="S420" i="1"/>
  <c r="P420" i="1"/>
  <c r="F420" i="1"/>
  <c r="T419" i="1"/>
  <c r="S419" i="1"/>
  <c r="P419" i="1"/>
  <c r="F419" i="1"/>
  <c r="T418" i="1"/>
  <c r="S418" i="1"/>
  <c r="P418" i="1"/>
  <c r="F418" i="1"/>
  <c r="T417" i="1"/>
  <c r="S417" i="1"/>
  <c r="P417" i="1"/>
  <c r="F417" i="1"/>
  <c r="T416" i="1"/>
  <c r="S416" i="1"/>
  <c r="P416" i="1"/>
  <c r="F416" i="1"/>
  <c r="T415" i="1"/>
  <c r="S415" i="1"/>
  <c r="P415" i="1"/>
  <c r="F415" i="1"/>
  <c r="T414" i="1"/>
  <c r="S414" i="1"/>
  <c r="P414" i="1"/>
  <c r="F414" i="1"/>
  <c r="T413" i="1"/>
  <c r="S413" i="1"/>
  <c r="P413" i="1"/>
  <c r="F413" i="1"/>
  <c r="T412" i="1"/>
  <c r="S412" i="1"/>
  <c r="P412" i="1"/>
  <c r="F412" i="1"/>
  <c r="T411" i="1"/>
  <c r="S411" i="1"/>
  <c r="P411" i="1"/>
  <c r="F411" i="1"/>
  <c r="T410" i="1"/>
  <c r="S410" i="1"/>
  <c r="P410" i="1"/>
  <c r="F410" i="1"/>
  <c r="T409" i="1"/>
  <c r="S409" i="1"/>
  <c r="P409" i="1"/>
  <c r="F409" i="1"/>
  <c r="T408" i="1"/>
  <c r="S408" i="1"/>
  <c r="P408" i="1"/>
  <c r="F408" i="1"/>
  <c r="T407" i="1"/>
  <c r="S407" i="1"/>
  <c r="P407" i="1"/>
  <c r="F407" i="1"/>
  <c r="T406" i="1"/>
  <c r="S406" i="1"/>
  <c r="P406" i="1"/>
  <c r="F406" i="1"/>
  <c r="T405" i="1"/>
  <c r="S405" i="1"/>
  <c r="P405" i="1"/>
  <c r="F405" i="1"/>
  <c r="T404" i="1"/>
  <c r="S404" i="1"/>
  <c r="P404" i="1"/>
  <c r="F404" i="1"/>
  <c r="T403" i="1"/>
  <c r="S403" i="1"/>
  <c r="P403" i="1"/>
  <c r="F403" i="1"/>
  <c r="T402" i="1"/>
  <c r="S402" i="1"/>
  <c r="P402" i="1"/>
  <c r="F402" i="1"/>
  <c r="T401" i="1"/>
  <c r="S401" i="1"/>
  <c r="P401" i="1"/>
  <c r="F401" i="1"/>
  <c r="T400" i="1"/>
  <c r="S400" i="1"/>
  <c r="P400" i="1"/>
  <c r="F400" i="1"/>
  <c r="T399" i="1"/>
  <c r="S399" i="1"/>
  <c r="P399" i="1"/>
  <c r="F399" i="1"/>
  <c r="T398" i="1"/>
  <c r="S398" i="1"/>
  <c r="P398" i="1"/>
  <c r="F398" i="1"/>
  <c r="T397" i="1"/>
  <c r="S397" i="1"/>
  <c r="P397" i="1"/>
  <c r="F397" i="1"/>
  <c r="T396" i="1"/>
  <c r="S396" i="1"/>
  <c r="P396" i="1"/>
  <c r="F396" i="1"/>
  <c r="T395" i="1"/>
  <c r="S395" i="1"/>
  <c r="P395" i="1"/>
  <c r="F395" i="1"/>
  <c r="T394" i="1"/>
  <c r="S394" i="1"/>
  <c r="P394" i="1"/>
  <c r="F394" i="1"/>
  <c r="T393" i="1"/>
  <c r="S393" i="1"/>
  <c r="P393" i="1"/>
  <c r="F393" i="1"/>
  <c r="T392" i="1"/>
  <c r="S392" i="1"/>
  <c r="P392" i="1"/>
  <c r="F392" i="1"/>
  <c r="T391" i="1"/>
  <c r="S391" i="1"/>
  <c r="P391" i="1"/>
  <c r="F391" i="1"/>
  <c r="T390" i="1"/>
  <c r="S390" i="1"/>
  <c r="P390" i="1"/>
  <c r="F390" i="1"/>
  <c r="T389" i="1"/>
  <c r="S389" i="1"/>
  <c r="P389" i="1"/>
  <c r="F389" i="1"/>
  <c r="T388" i="1"/>
  <c r="S388" i="1"/>
  <c r="P388" i="1"/>
  <c r="F388" i="1"/>
  <c r="T387" i="1"/>
  <c r="S387" i="1"/>
  <c r="P387" i="1"/>
  <c r="F387" i="1"/>
  <c r="T386" i="1"/>
  <c r="S386" i="1"/>
  <c r="P386" i="1"/>
  <c r="F386" i="1"/>
  <c r="T385" i="1"/>
  <c r="S385" i="1"/>
  <c r="P385" i="1"/>
  <c r="F385" i="1"/>
  <c r="T384" i="1"/>
  <c r="S384" i="1"/>
  <c r="P384" i="1"/>
  <c r="F384" i="1"/>
  <c r="T383" i="1"/>
  <c r="S383" i="1"/>
  <c r="P383" i="1"/>
  <c r="F383" i="1"/>
  <c r="T382" i="1"/>
  <c r="S382" i="1"/>
  <c r="P382" i="1"/>
  <c r="F382" i="1"/>
  <c r="T381" i="1"/>
  <c r="S381" i="1"/>
  <c r="P381" i="1"/>
  <c r="F381" i="1"/>
  <c r="T380" i="1"/>
  <c r="S380" i="1"/>
  <c r="P380" i="1"/>
  <c r="F380" i="1"/>
  <c r="T379" i="1"/>
  <c r="S379" i="1"/>
  <c r="P379" i="1"/>
  <c r="F379" i="1"/>
  <c r="T378" i="1"/>
  <c r="S378" i="1"/>
  <c r="P378" i="1"/>
  <c r="F378" i="1"/>
  <c r="T377" i="1"/>
  <c r="S377" i="1"/>
  <c r="P377" i="1"/>
  <c r="F377" i="1"/>
  <c r="T376" i="1"/>
  <c r="S376" i="1"/>
  <c r="P376" i="1"/>
  <c r="F376" i="1"/>
  <c r="T375" i="1"/>
  <c r="S375" i="1"/>
  <c r="P375" i="1"/>
  <c r="F375" i="1"/>
  <c r="T374" i="1"/>
  <c r="S374" i="1"/>
  <c r="P374" i="1"/>
  <c r="F374" i="1"/>
  <c r="T373" i="1"/>
  <c r="S373" i="1"/>
  <c r="P373" i="1"/>
  <c r="F373" i="1"/>
  <c r="T372" i="1"/>
  <c r="S372" i="1"/>
  <c r="P372" i="1"/>
  <c r="F372" i="1"/>
  <c r="T371" i="1"/>
  <c r="S371" i="1"/>
  <c r="P371" i="1"/>
  <c r="F371" i="1"/>
  <c r="T370" i="1"/>
  <c r="S370" i="1"/>
  <c r="P370" i="1"/>
  <c r="F370" i="1"/>
  <c r="T369" i="1"/>
  <c r="S369" i="1"/>
  <c r="P369" i="1"/>
  <c r="F369" i="1"/>
  <c r="T368" i="1"/>
  <c r="S368" i="1"/>
  <c r="P368" i="1"/>
  <c r="F368" i="1"/>
  <c r="T367" i="1"/>
  <c r="S367" i="1"/>
  <c r="P367" i="1"/>
  <c r="F367" i="1"/>
  <c r="T366" i="1"/>
  <c r="S366" i="1"/>
  <c r="P366" i="1"/>
  <c r="F366" i="1"/>
  <c r="T365" i="1"/>
  <c r="S365" i="1"/>
  <c r="P365" i="1"/>
  <c r="F365" i="1"/>
  <c r="T364" i="1"/>
  <c r="S364" i="1"/>
  <c r="P364" i="1"/>
  <c r="F364" i="1"/>
  <c r="T363" i="1"/>
  <c r="S363" i="1"/>
  <c r="P363" i="1"/>
  <c r="F363" i="1"/>
  <c r="T362" i="1"/>
  <c r="S362" i="1"/>
  <c r="P362" i="1"/>
  <c r="F362" i="1"/>
  <c r="T361" i="1"/>
  <c r="S361" i="1"/>
  <c r="P361" i="1"/>
  <c r="F361" i="1"/>
  <c r="T360" i="1"/>
  <c r="S360" i="1"/>
  <c r="P360" i="1"/>
  <c r="F360" i="1"/>
  <c r="T359" i="1"/>
  <c r="S359" i="1"/>
  <c r="P359" i="1"/>
  <c r="F359" i="1"/>
  <c r="T358" i="1"/>
  <c r="S358" i="1"/>
  <c r="P358" i="1"/>
  <c r="F358" i="1"/>
  <c r="T357" i="1"/>
  <c r="S357" i="1"/>
  <c r="P357" i="1"/>
  <c r="F357" i="1"/>
  <c r="T356" i="1"/>
  <c r="S356" i="1"/>
  <c r="P356" i="1"/>
  <c r="F356" i="1"/>
  <c r="T355" i="1"/>
  <c r="S355" i="1"/>
  <c r="P355" i="1"/>
  <c r="F355" i="1"/>
  <c r="T354" i="1"/>
  <c r="S354" i="1"/>
  <c r="P354" i="1"/>
  <c r="F354" i="1"/>
  <c r="T353" i="1"/>
  <c r="S353" i="1"/>
  <c r="P353" i="1"/>
  <c r="F353" i="1"/>
  <c r="T352" i="1"/>
  <c r="S352" i="1"/>
  <c r="P352" i="1"/>
  <c r="F352" i="1"/>
  <c r="T351" i="1"/>
  <c r="S351" i="1"/>
  <c r="P351" i="1"/>
  <c r="F351" i="1"/>
  <c r="T350" i="1"/>
  <c r="S350" i="1"/>
  <c r="P350" i="1"/>
  <c r="F350" i="1"/>
  <c r="T349" i="1"/>
  <c r="S349" i="1"/>
  <c r="P349" i="1"/>
  <c r="F349" i="1"/>
  <c r="T348" i="1"/>
  <c r="S348" i="1"/>
  <c r="P348" i="1"/>
  <c r="F348" i="1"/>
  <c r="T347" i="1"/>
  <c r="S347" i="1"/>
  <c r="P347" i="1"/>
  <c r="F347" i="1"/>
  <c r="T346" i="1"/>
  <c r="S346" i="1"/>
  <c r="P346" i="1"/>
  <c r="F346" i="1"/>
  <c r="T345" i="1"/>
  <c r="S345" i="1"/>
  <c r="P345" i="1"/>
  <c r="F345" i="1"/>
  <c r="T344" i="1"/>
  <c r="S344" i="1"/>
  <c r="P344" i="1"/>
  <c r="F344" i="1"/>
  <c r="T343" i="1"/>
  <c r="S343" i="1"/>
  <c r="P343" i="1"/>
  <c r="F343" i="1"/>
  <c r="T342" i="1"/>
  <c r="S342" i="1"/>
  <c r="P342" i="1"/>
  <c r="F342" i="1"/>
  <c r="T341" i="1"/>
  <c r="S341" i="1"/>
  <c r="P341" i="1"/>
  <c r="F341" i="1"/>
  <c r="T340" i="1"/>
  <c r="S340" i="1"/>
  <c r="P340" i="1"/>
  <c r="F340" i="1"/>
  <c r="T339" i="1"/>
  <c r="S339" i="1"/>
  <c r="P339" i="1"/>
  <c r="F339" i="1"/>
  <c r="T338" i="1"/>
  <c r="S338" i="1"/>
  <c r="P338" i="1"/>
  <c r="F338" i="1"/>
  <c r="T337" i="1"/>
  <c r="S337" i="1"/>
  <c r="P337" i="1"/>
  <c r="F337" i="1"/>
  <c r="T336" i="1"/>
  <c r="S336" i="1"/>
  <c r="P336" i="1"/>
  <c r="F336" i="1"/>
  <c r="T335" i="1"/>
  <c r="S335" i="1"/>
  <c r="P335" i="1"/>
  <c r="F335" i="1"/>
  <c r="T334" i="1"/>
  <c r="S334" i="1"/>
  <c r="P334" i="1"/>
  <c r="F334" i="1"/>
  <c r="T333" i="1"/>
  <c r="S333" i="1"/>
  <c r="P333" i="1"/>
  <c r="F333" i="1"/>
  <c r="T332" i="1"/>
  <c r="S332" i="1"/>
  <c r="P332" i="1"/>
  <c r="F332" i="1"/>
  <c r="T331" i="1"/>
  <c r="S331" i="1"/>
  <c r="P331" i="1"/>
  <c r="F331" i="1"/>
  <c r="T330" i="1"/>
  <c r="S330" i="1"/>
  <c r="P330" i="1"/>
  <c r="F330" i="1"/>
  <c r="T329" i="1"/>
  <c r="S329" i="1"/>
  <c r="P329" i="1"/>
  <c r="F329" i="1"/>
  <c r="T328" i="1"/>
  <c r="S328" i="1"/>
  <c r="P328" i="1"/>
  <c r="F328" i="1"/>
  <c r="T327" i="1"/>
  <c r="S327" i="1"/>
  <c r="P327" i="1"/>
  <c r="F327" i="1"/>
  <c r="T326" i="1"/>
  <c r="S326" i="1"/>
  <c r="P326" i="1"/>
  <c r="F326" i="1"/>
  <c r="T325" i="1"/>
  <c r="S325" i="1"/>
  <c r="P325" i="1"/>
  <c r="F325" i="1"/>
  <c r="T324" i="1"/>
  <c r="S324" i="1"/>
  <c r="P324" i="1"/>
  <c r="F324" i="1"/>
  <c r="T323" i="1"/>
  <c r="S323" i="1"/>
  <c r="P323" i="1"/>
  <c r="F323" i="1"/>
  <c r="T322" i="1"/>
  <c r="S322" i="1"/>
  <c r="P322" i="1"/>
  <c r="F322" i="1"/>
  <c r="T321" i="1"/>
  <c r="S321" i="1"/>
  <c r="P321" i="1"/>
  <c r="F321" i="1"/>
  <c r="T320" i="1"/>
  <c r="S320" i="1"/>
  <c r="P320" i="1"/>
  <c r="F320" i="1"/>
  <c r="T319" i="1"/>
  <c r="S319" i="1"/>
  <c r="P319" i="1"/>
  <c r="F319" i="1"/>
  <c r="T318" i="1"/>
  <c r="S318" i="1"/>
  <c r="P318" i="1"/>
  <c r="F318" i="1"/>
  <c r="T317" i="1"/>
  <c r="S317" i="1"/>
  <c r="P317" i="1"/>
  <c r="F317" i="1"/>
  <c r="T316" i="1"/>
  <c r="S316" i="1"/>
  <c r="P316" i="1"/>
  <c r="F316" i="1"/>
  <c r="T315" i="1"/>
  <c r="S315" i="1"/>
  <c r="P315" i="1"/>
  <c r="F315" i="1"/>
  <c r="T314" i="1"/>
  <c r="S314" i="1"/>
  <c r="P314" i="1"/>
  <c r="F314" i="1"/>
  <c r="T313" i="1"/>
  <c r="S313" i="1"/>
  <c r="P313" i="1"/>
  <c r="F313" i="1"/>
  <c r="T312" i="1"/>
  <c r="S312" i="1"/>
  <c r="P312" i="1"/>
  <c r="F312" i="1"/>
  <c r="T311" i="1"/>
  <c r="S311" i="1"/>
  <c r="P311" i="1"/>
  <c r="F311" i="1"/>
  <c r="T310" i="1"/>
  <c r="S310" i="1"/>
  <c r="P310" i="1"/>
  <c r="F310" i="1"/>
  <c r="T309" i="1"/>
  <c r="S309" i="1"/>
  <c r="P309" i="1"/>
  <c r="F309" i="1"/>
  <c r="T308" i="1"/>
  <c r="S308" i="1"/>
  <c r="P308" i="1"/>
  <c r="F308" i="1"/>
  <c r="T307" i="1"/>
  <c r="S307" i="1"/>
  <c r="P307" i="1"/>
  <c r="F307" i="1"/>
  <c r="T306" i="1"/>
  <c r="S306" i="1"/>
  <c r="P306" i="1"/>
  <c r="F306" i="1"/>
  <c r="T305" i="1"/>
  <c r="S305" i="1"/>
  <c r="P305" i="1"/>
  <c r="F305" i="1"/>
  <c r="T304" i="1"/>
  <c r="S304" i="1"/>
  <c r="P304" i="1"/>
  <c r="F304" i="1"/>
  <c r="T303" i="1"/>
  <c r="S303" i="1"/>
  <c r="P303" i="1"/>
  <c r="F303" i="1"/>
  <c r="T302" i="1"/>
  <c r="S302" i="1"/>
  <c r="P302" i="1"/>
  <c r="F302" i="1"/>
  <c r="T301" i="1"/>
  <c r="S301" i="1"/>
  <c r="P301" i="1"/>
  <c r="F301" i="1"/>
  <c r="T300" i="1"/>
  <c r="S300" i="1"/>
  <c r="P300" i="1"/>
  <c r="F300" i="1"/>
  <c r="T299" i="1"/>
  <c r="S299" i="1"/>
  <c r="P299" i="1"/>
  <c r="F299" i="1"/>
  <c r="T298" i="1"/>
  <c r="S298" i="1"/>
  <c r="P298" i="1"/>
  <c r="F298" i="1"/>
  <c r="T297" i="1"/>
  <c r="S297" i="1"/>
  <c r="P297" i="1"/>
  <c r="F297" i="1"/>
  <c r="T296" i="1"/>
  <c r="S296" i="1"/>
  <c r="P296" i="1"/>
  <c r="F296" i="1"/>
  <c r="T295" i="1"/>
  <c r="S295" i="1"/>
  <c r="P295" i="1"/>
  <c r="F295" i="1"/>
  <c r="T294" i="1"/>
  <c r="S294" i="1"/>
  <c r="P294" i="1"/>
  <c r="F294" i="1"/>
  <c r="T293" i="1"/>
  <c r="S293" i="1"/>
  <c r="P293" i="1"/>
  <c r="F293" i="1"/>
  <c r="T292" i="1"/>
  <c r="S292" i="1"/>
  <c r="P292" i="1"/>
  <c r="F292" i="1"/>
  <c r="T291" i="1"/>
  <c r="S291" i="1"/>
  <c r="P291" i="1"/>
  <c r="F291" i="1"/>
  <c r="T290" i="1"/>
  <c r="S290" i="1"/>
  <c r="P290" i="1"/>
  <c r="F290" i="1"/>
  <c r="T289" i="1"/>
  <c r="S289" i="1"/>
  <c r="P289" i="1"/>
  <c r="F289" i="1"/>
  <c r="T288" i="1"/>
  <c r="S288" i="1"/>
  <c r="P288" i="1"/>
  <c r="F288" i="1"/>
  <c r="T287" i="1"/>
  <c r="S287" i="1"/>
  <c r="P287" i="1"/>
  <c r="F287" i="1"/>
  <c r="T286" i="1"/>
  <c r="S286" i="1"/>
  <c r="P286" i="1"/>
  <c r="F286" i="1"/>
  <c r="T285" i="1"/>
  <c r="S285" i="1"/>
  <c r="P285" i="1"/>
  <c r="F285" i="1"/>
  <c r="T284" i="1"/>
  <c r="S284" i="1"/>
  <c r="P284" i="1"/>
  <c r="F284" i="1"/>
  <c r="T283" i="1"/>
  <c r="S283" i="1"/>
  <c r="P283" i="1"/>
  <c r="F283" i="1"/>
  <c r="T282" i="1"/>
  <c r="S282" i="1"/>
  <c r="P282" i="1"/>
  <c r="F282" i="1"/>
  <c r="T281" i="1"/>
  <c r="S281" i="1"/>
  <c r="P281" i="1"/>
  <c r="F281" i="1"/>
  <c r="T280" i="1"/>
  <c r="S280" i="1"/>
  <c r="P280" i="1"/>
  <c r="F280" i="1"/>
  <c r="T279" i="1"/>
  <c r="S279" i="1"/>
  <c r="P279" i="1"/>
  <c r="F279" i="1"/>
  <c r="T278" i="1"/>
  <c r="S278" i="1"/>
  <c r="P278" i="1"/>
  <c r="F278" i="1"/>
  <c r="T277" i="1"/>
  <c r="S277" i="1"/>
  <c r="P277" i="1"/>
  <c r="F277" i="1"/>
  <c r="T276" i="1"/>
  <c r="S276" i="1"/>
  <c r="P276" i="1"/>
  <c r="F276" i="1"/>
  <c r="T275" i="1"/>
  <c r="S275" i="1"/>
  <c r="P275" i="1"/>
  <c r="F275" i="1"/>
  <c r="T274" i="1"/>
  <c r="S274" i="1"/>
  <c r="P274" i="1"/>
  <c r="F274" i="1"/>
  <c r="T273" i="1"/>
  <c r="S273" i="1"/>
  <c r="P273" i="1"/>
  <c r="F273" i="1"/>
  <c r="T272" i="1"/>
  <c r="S272" i="1"/>
  <c r="P272" i="1"/>
  <c r="F272" i="1"/>
  <c r="T271" i="1"/>
  <c r="S271" i="1"/>
  <c r="P271" i="1"/>
  <c r="F271" i="1"/>
  <c r="T270" i="1"/>
  <c r="S270" i="1"/>
  <c r="P270" i="1"/>
  <c r="F270" i="1"/>
  <c r="T269" i="1"/>
  <c r="S269" i="1"/>
  <c r="P269" i="1"/>
  <c r="F269" i="1"/>
  <c r="T268" i="1"/>
  <c r="S268" i="1"/>
  <c r="P268" i="1"/>
  <c r="F268" i="1"/>
  <c r="T267" i="1"/>
  <c r="S267" i="1"/>
  <c r="P267" i="1"/>
  <c r="F267" i="1"/>
  <c r="T266" i="1"/>
  <c r="S266" i="1"/>
  <c r="P266" i="1"/>
  <c r="F266" i="1"/>
  <c r="T265" i="1"/>
  <c r="S265" i="1"/>
  <c r="P265" i="1"/>
  <c r="F265" i="1"/>
  <c r="T264" i="1"/>
  <c r="S264" i="1"/>
  <c r="P264" i="1"/>
  <c r="F264" i="1"/>
  <c r="T263" i="1"/>
  <c r="S263" i="1"/>
  <c r="P263" i="1"/>
  <c r="F263" i="1"/>
  <c r="T262" i="1"/>
  <c r="S262" i="1"/>
  <c r="P262" i="1"/>
  <c r="F262" i="1"/>
  <c r="T261" i="1"/>
  <c r="S261" i="1"/>
  <c r="P261" i="1"/>
  <c r="F261" i="1"/>
  <c r="T260" i="1"/>
  <c r="S260" i="1"/>
  <c r="P260" i="1"/>
  <c r="F260" i="1"/>
  <c r="T259" i="1"/>
  <c r="S259" i="1"/>
  <c r="P259" i="1"/>
  <c r="F259" i="1"/>
  <c r="T258" i="1"/>
  <c r="S258" i="1"/>
  <c r="P258" i="1"/>
  <c r="F258" i="1"/>
  <c r="T257" i="1"/>
  <c r="S257" i="1"/>
  <c r="P257" i="1"/>
  <c r="F257" i="1"/>
  <c r="T256" i="1"/>
  <c r="S256" i="1"/>
  <c r="P256" i="1"/>
  <c r="F256" i="1"/>
  <c r="T255" i="1"/>
  <c r="S255" i="1"/>
  <c r="P255" i="1"/>
  <c r="F255" i="1"/>
  <c r="T254" i="1"/>
  <c r="S254" i="1"/>
  <c r="P254" i="1"/>
  <c r="F254" i="1"/>
  <c r="T253" i="1"/>
  <c r="S253" i="1"/>
  <c r="P253" i="1"/>
  <c r="F253" i="1"/>
  <c r="T252" i="1"/>
  <c r="S252" i="1"/>
  <c r="P252" i="1"/>
  <c r="F252" i="1"/>
  <c r="T251" i="1"/>
  <c r="S251" i="1"/>
  <c r="P251" i="1"/>
  <c r="F251" i="1"/>
  <c r="T250" i="1"/>
  <c r="S250" i="1"/>
  <c r="P250" i="1"/>
  <c r="F250" i="1"/>
  <c r="T249" i="1"/>
  <c r="S249" i="1"/>
  <c r="P249" i="1"/>
  <c r="F249" i="1"/>
  <c r="T248" i="1"/>
  <c r="S248" i="1"/>
  <c r="P248" i="1"/>
  <c r="F248" i="1"/>
  <c r="T247" i="1"/>
  <c r="S247" i="1"/>
  <c r="P247" i="1"/>
  <c r="F247" i="1"/>
  <c r="T246" i="1"/>
  <c r="S246" i="1"/>
  <c r="P246" i="1"/>
  <c r="F246" i="1"/>
  <c r="T245" i="1"/>
  <c r="S245" i="1"/>
  <c r="P245" i="1"/>
  <c r="F245" i="1"/>
  <c r="T244" i="1"/>
  <c r="S244" i="1"/>
  <c r="P244" i="1"/>
  <c r="F244" i="1"/>
  <c r="T243" i="1"/>
  <c r="S243" i="1"/>
  <c r="P243" i="1"/>
  <c r="F243" i="1"/>
  <c r="T242" i="1"/>
  <c r="S242" i="1"/>
  <c r="P242" i="1"/>
  <c r="F242" i="1"/>
  <c r="T241" i="1"/>
  <c r="S241" i="1"/>
  <c r="P241" i="1"/>
  <c r="F241" i="1"/>
  <c r="T240" i="1"/>
  <c r="S240" i="1"/>
  <c r="P240" i="1"/>
  <c r="F240" i="1"/>
  <c r="T239" i="1"/>
  <c r="S239" i="1"/>
  <c r="P239" i="1"/>
  <c r="F239" i="1"/>
  <c r="T238" i="1"/>
  <c r="S238" i="1"/>
  <c r="P238" i="1"/>
  <c r="F238" i="1"/>
  <c r="T237" i="1"/>
  <c r="S237" i="1"/>
  <c r="P237" i="1"/>
  <c r="F237" i="1"/>
  <c r="T236" i="1"/>
  <c r="S236" i="1"/>
  <c r="P236" i="1"/>
  <c r="F236" i="1"/>
  <c r="T235" i="1"/>
  <c r="S235" i="1"/>
  <c r="P235" i="1"/>
  <c r="F235" i="1"/>
  <c r="T234" i="1"/>
  <c r="S234" i="1"/>
  <c r="P234" i="1"/>
  <c r="F234" i="1"/>
  <c r="T233" i="1"/>
  <c r="S233" i="1"/>
  <c r="P233" i="1"/>
  <c r="F233" i="1"/>
  <c r="T232" i="1"/>
  <c r="S232" i="1"/>
  <c r="P232" i="1"/>
  <c r="F232" i="1"/>
  <c r="T231" i="1"/>
  <c r="S231" i="1"/>
  <c r="P231" i="1"/>
  <c r="F231" i="1"/>
  <c r="T230" i="1"/>
  <c r="S230" i="1"/>
  <c r="P230" i="1"/>
  <c r="F230" i="1"/>
  <c r="T229" i="1"/>
  <c r="S229" i="1"/>
  <c r="P229" i="1"/>
  <c r="F229" i="1"/>
  <c r="T228" i="1"/>
  <c r="S228" i="1"/>
  <c r="P228" i="1"/>
  <c r="F228" i="1"/>
  <c r="T227" i="1"/>
  <c r="S227" i="1"/>
  <c r="P227" i="1"/>
  <c r="F227" i="1"/>
  <c r="T226" i="1"/>
  <c r="S226" i="1"/>
  <c r="P226" i="1"/>
  <c r="F226" i="1"/>
  <c r="T225" i="1"/>
  <c r="S225" i="1"/>
  <c r="P225" i="1"/>
  <c r="F225" i="1"/>
  <c r="T224" i="1"/>
  <c r="S224" i="1"/>
  <c r="P224" i="1"/>
  <c r="F224" i="1"/>
  <c r="T223" i="1"/>
  <c r="S223" i="1"/>
  <c r="P223" i="1"/>
  <c r="F223" i="1"/>
  <c r="T222" i="1"/>
  <c r="S222" i="1"/>
  <c r="P222" i="1"/>
  <c r="F222" i="1"/>
  <c r="T221" i="1"/>
  <c r="S221" i="1"/>
  <c r="P221" i="1"/>
  <c r="F221" i="1"/>
  <c r="T220" i="1"/>
  <c r="S220" i="1"/>
  <c r="P220" i="1"/>
  <c r="F220" i="1"/>
  <c r="T219" i="1"/>
  <c r="S219" i="1"/>
  <c r="P219" i="1"/>
  <c r="F219" i="1"/>
  <c r="T218" i="1"/>
  <c r="S218" i="1"/>
  <c r="P218" i="1"/>
  <c r="F218" i="1"/>
  <c r="T217" i="1"/>
  <c r="S217" i="1"/>
  <c r="P217" i="1"/>
  <c r="F217" i="1"/>
  <c r="T216" i="1"/>
  <c r="S216" i="1"/>
  <c r="P216" i="1"/>
  <c r="F216" i="1"/>
  <c r="T215" i="1"/>
  <c r="S215" i="1"/>
  <c r="P215" i="1"/>
  <c r="F215" i="1"/>
  <c r="T214" i="1"/>
  <c r="S214" i="1"/>
  <c r="P214" i="1"/>
  <c r="F214" i="1"/>
  <c r="T213" i="1"/>
  <c r="S213" i="1"/>
  <c r="P213" i="1"/>
  <c r="F213" i="1"/>
  <c r="T212" i="1"/>
  <c r="S212" i="1"/>
  <c r="P212" i="1"/>
  <c r="F212" i="1"/>
  <c r="T211" i="1"/>
  <c r="S211" i="1"/>
  <c r="P211" i="1"/>
  <c r="F211" i="1"/>
  <c r="T210" i="1"/>
  <c r="S210" i="1"/>
  <c r="P210" i="1"/>
  <c r="F210" i="1"/>
  <c r="T209" i="1"/>
  <c r="S209" i="1"/>
  <c r="P209" i="1"/>
  <c r="F209" i="1"/>
  <c r="T208" i="1"/>
  <c r="S208" i="1"/>
  <c r="P208" i="1"/>
  <c r="F208" i="1"/>
  <c r="T207" i="1"/>
  <c r="S207" i="1"/>
  <c r="P207" i="1"/>
  <c r="F207" i="1"/>
  <c r="T206" i="1"/>
  <c r="S206" i="1"/>
  <c r="P206" i="1"/>
  <c r="F206" i="1"/>
  <c r="T205" i="1"/>
  <c r="S205" i="1"/>
  <c r="P205" i="1"/>
  <c r="F205" i="1"/>
  <c r="T204" i="1"/>
  <c r="S204" i="1"/>
  <c r="P204" i="1"/>
  <c r="F204" i="1"/>
  <c r="T203" i="1"/>
  <c r="S203" i="1"/>
  <c r="P203" i="1"/>
  <c r="F203" i="1"/>
  <c r="T202" i="1"/>
  <c r="S202" i="1"/>
  <c r="P202" i="1"/>
  <c r="F202" i="1"/>
  <c r="T201" i="1"/>
  <c r="S201" i="1"/>
  <c r="P201" i="1"/>
  <c r="F201" i="1"/>
  <c r="T200" i="1"/>
  <c r="S200" i="1"/>
  <c r="P200" i="1"/>
  <c r="F200" i="1"/>
  <c r="T199" i="1"/>
  <c r="S199" i="1"/>
  <c r="P199" i="1"/>
  <c r="F199" i="1"/>
  <c r="T198" i="1"/>
  <c r="S198" i="1"/>
  <c r="P198" i="1"/>
  <c r="F198" i="1"/>
  <c r="T197" i="1"/>
  <c r="S197" i="1"/>
  <c r="P197" i="1"/>
  <c r="F197" i="1"/>
  <c r="T196" i="1"/>
  <c r="S196" i="1"/>
  <c r="P196" i="1"/>
  <c r="F196" i="1"/>
  <c r="T195" i="1"/>
  <c r="S195" i="1"/>
  <c r="P195" i="1"/>
  <c r="F195" i="1"/>
  <c r="T194" i="1"/>
  <c r="S194" i="1"/>
  <c r="P194" i="1"/>
  <c r="F194" i="1"/>
  <c r="T193" i="1"/>
  <c r="S193" i="1"/>
  <c r="P193" i="1"/>
  <c r="F193" i="1"/>
  <c r="T192" i="1"/>
  <c r="S192" i="1"/>
  <c r="P192" i="1"/>
  <c r="F192" i="1"/>
  <c r="T191" i="1"/>
  <c r="S191" i="1"/>
  <c r="P191" i="1"/>
  <c r="F191" i="1"/>
  <c r="T190" i="1"/>
  <c r="S190" i="1"/>
  <c r="P190" i="1"/>
  <c r="F190" i="1"/>
  <c r="T189" i="1"/>
  <c r="S189" i="1"/>
  <c r="P189" i="1"/>
  <c r="F189" i="1"/>
  <c r="T188" i="1"/>
  <c r="S188" i="1"/>
  <c r="P188" i="1"/>
  <c r="F188" i="1"/>
  <c r="T187" i="1"/>
  <c r="S187" i="1"/>
  <c r="P187" i="1"/>
  <c r="F187" i="1"/>
  <c r="T186" i="1"/>
  <c r="S186" i="1"/>
  <c r="P186" i="1"/>
  <c r="F186" i="1"/>
  <c r="T185" i="1"/>
  <c r="S185" i="1"/>
  <c r="P185" i="1"/>
  <c r="F185" i="1"/>
  <c r="T184" i="1"/>
  <c r="S184" i="1"/>
  <c r="P184" i="1"/>
  <c r="F184" i="1"/>
  <c r="T183" i="1"/>
  <c r="S183" i="1"/>
  <c r="P183" i="1"/>
  <c r="F183" i="1"/>
  <c r="T182" i="1"/>
  <c r="S182" i="1"/>
  <c r="P182" i="1"/>
  <c r="F182" i="1"/>
  <c r="T181" i="1"/>
  <c r="S181" i="1"/>
  <c r="P181" i="1"/>
  <c r="F181" i="1"/>
  <c r="T180" i="1"/>
  <c r="S180" i="1"/>
  <c r="P180" i="1"/>
  <c r="F180" i="1"/>
  <c r="T179" i="1"/>
  <c r="S179" i="1"/>
  <c r="P179" i="1"/>
  <c r="F179" i="1"/>
  <c r="T178" i="1"/>
  <c r="S178" i="1"/>
  <c r="P178" i="1"/>
  <c r="F178" i="1"/>
  <c r="T177" i="1"/>
  <c r="S177" i="1"/>
  <c r="P177" i="1"/>
  <c r="F177" i="1"/>
  <c r="T176" i="1"/>
  <c r="S176" i="1"/>
  <c r="P176" i="1"/>
  <c r="F176" i="1"/>
  <c r="T175" i="1"/>
  <c r="S175" i="1"/>
  <c r="P175" i="1"/>
  <c r="F175" i="1"/>
  <c r="T174" i="1"/>
  <c r="S174" i="1"/>
  <c r="P174" i="1"/>
  <c r="F174" i="1"/>
  <c r="T173" i="1"/>
  <c r="S173" i="1"/>
  <c r="P173" i="1"/>
  <c r="F173" i="1"/>
  <c r="T172" i="1"/>
  <c r="S172" i="1"/>
  <c r="P172" i="1"/>
  <c r="F172" i="1"/>
  <c r="T171" i="1"/>
  <c r="S171" i="1"/>
  <c r="P171" i="1"/>
  <c r="F171" i="1"/>
  <c r="T170" i="1"/>
  <c r="S170" i="1"/>
  <c r="P170" i="1"/>
  <c r="F170" i="1"/>
  <c r="T169" i="1"/>
  <c r="S169" i="1"/>
  <c r="P169" i="1"/>
  <c r="F169" i="1"/>
  <c r="T168" i="1"/>
  <c r="S168" i="1"/>
  <c r="P168" i="1"/>
  <c r="F168" i="1"/>
  <c r="T167" i="1"/>
  <c r="S167" i="1"/>
  <c r="P167" i="1"/>
  <c r="F167" i="1"/>
  <c r="T166" i="1"/>
  <c r="S166" i="1"/>
  <c r="P166" i="1"/>
  <c r="F166" i="1"/>
  <c r="T165" i="1"/>
  <c r="S165" i="1"/>
  <c r="P165" i="1"/>
  <c r="F165" i="1"/>
  <c r="T164" i="1"/>
  <c r="S164" i="1"/>
  <c r="P164" i="1"/>
  <c r="F164" i="1"/>
  <c r="T163" i="1"/>
  <c r="S163" i="1"/>
  <c r="P163" i="1"/>
  <c r="F163" i="1"/>
  <c r="T162" i="1"/>
  <c r="S162" i="1"/>
  <c r="P162" i="1"/>
  <c r="F162" i="1"/>
  <c r="T161" i="1"/>
  <c r="S161" i="1"/>
  <c r="P161" i="1"/>
  <c r="F161" i="1"/>
  <c r="T160" i="1"/>
  <c r="S160" i="1"/>
  <c r="P160" i="1"/>
  <c r="F160" i="1"/>
  <c r="T159" i="1"/>
  <c r="S159" i="1"/>
  <c r="P159" i="1"/>
  <c r="F159" i="1"/>
  <c r="T158" i="1"/>
  <c r="S158" i="1"/>
  <c r="P158" i="1"/>
  <c r="F158" i="1"/>
  <c r="T157" i="1"/>
  <c r="S157" i="1"/>
  <c r="P157" i="1"/>
  <c r="F157" i="1"/>
  <c r="T156" i="1"/>
  <c r="S156" i="1"/>
  <c r="P156" i="1"/>
  <c r="F156" i="1"/>
  <c r="T155" i="1"/>
  <c r="S155" i="1"/>
  <c r="P155" i="1"/>
  <c r="F155" i="1"/>
  <c r="T154" i="1"/>
  <c r="S154" i="1"/>
  <c r="P154" i="1"/>
  <c r="F154" i="1"/>
  <c r="T153" i="1"/>
  <c r="S153" i="1"/>
  <c r="P153" i="1"/>
  <c r="F153" i="1"/>
  <c r="T152" i="1"/>
  <c r="S152" i="1"/>
  <c r="P152" i="1"/>
  <c r="F152" i="1"/>
  <c r="T151" i="1"/>
  <c r="S151" i="1"/>
  <c r="P151" i="1"/>
  <c r="F151" i="1"/>
  <c r="T150" i="1"/>
  <c r="S150" i="1"/>
  <c r="P150" i="1"/>
  <c r="F150" i="1"/>
  <c r="T149" i="1"/>
  <c r="S149" i="1"/>
  <c r="P149" i="1"/>
  <c r="F149" i="1"/>
  <c r="T148" i="1"/>
  <c r="S148" i="1"/>
  <c r="P148" i="1"/>
  <c r="F148" i="1"/>
  <c r="T147" i="1"/>
  <c r="S147" i="1"/>
  <c r="P147" i="1"/>
  <c r="F147" i="1"/>
  <c r="T146" i="1"/>
  <c r="S146" i="1"/>
  <c r="P146" i="1"/>
  <c r="F146" i="1"/>
  <c r="T145" i="1"/>
  <c r="S145" i="1"/>
  <c r="P145" i="1"/>
  <c r="F145" i="1"/>
  <c r="T144" i="1"/>
  <c r="S144" i="1"/>
  <c r="P144" i="1"/>
  <c r="F144" i="1"/>
  <c r="T143" i="1"/>
  <c r="S143" i="1"/>
  <c r="P143" i="1"/>
  <c r="F143" i="1"/>
  <c r="T142" i="1"/>
  <c r="S142" i="1"/>
  <c r="P142" i="1"/>
  <c r="F142" i="1"/>
  <c r="T141" i="1"/>
  <c r="S141" i="1"/>
  <c r="P141" i="1"/>
  <c r="F141" i="1"/>
  <c r="T140" i="1"/>
  <c r="S140" i="1"/>
  <c r="P140" i="1"/>
  <c r="F140" i="1"/>
  <c r="T139" i="1"/>
  <c r="S139" i="1"/>
  <c r="P139" i="1"/>
  <c r="F139" i="1"/>
  <c r="T138" i="1"/>
  <c r="S138" i="1"/>
  <c r="P138" i="1"/>
  <c r="F138" i="1"/>
  <c r="T137" i="1"/>
  <c r="S137" i="1"/>
  <c r="P137" i="1"/>
  <c r="F137" i="1"/>
  <c r="T136" i="1"/>
  <c r="S136" i="1"/>
  <c r="P136" i="1"/>
  <c r="F136" i="1"/>
  <c r="T135" i="1"/>
  <c r="S135" i="1"/>
  <c r="P135" i="1"/>
  <c r="F135" i="1"/>
  <c r="T134" i="1"/>
  <c r="S134" i="1"/>
  <c r="P134" i="1"/>
  <c r="F134" i="1"/>
  <c r="T133" i="1"/>
  <c r="S133" i="1"/>
  <c r="P133" i="1"/>
  <c r="F133" i="1"/>
  <c r="T132" i="1"/>
  <c r="S132" i="1"/>
  <c r="P132" i="1"/>
  <c r="F132" i="1"/>
  <c r="T131" i="1"/>
  <c r="S131" i="1"/>
  <c r="P131" i="1"/>
  <c r="F131" i="1"/>
  <c r="T130" i="1"/>
  <c r="S130" i="1"/>
  <c r="P130" i="1"/>
  <c r="F130" i="1"/>
  <c r="T129" i="1"/>
  <c r="S129" i="1"/>
  <c r="P129" i="1"/>
  <c r="F129" i="1"/>
  <c r="T128" i="1"/>
  <c r="S128" i="1"/>
  <c r="P128" i="1"/>
  <c r="F128" i="1"/>
  <c r="T127" i="1"/>
  <c r="S127" i="1"/>
  <c r="P127" i="1"/>
  <c r="F127" i="1"/>
  <c r="T126" i="1"/>
  <c r="S126" i="1"/>
  <c r="P126" i="1"/>
  <c r="F126" i="1"/>
  <c r="T125" i="1"/>
  <c r="S125" i="1"/>
  <c r="P125" i="1"/>
  <c r="F125" i="1"/>
  <c r="T124" i="1"/>
  <c r="S124" i="1"/>
  <c r="P124" i="1"/>
  <c r="F124" i="1"/>
  <c r="T123" i="1"/>
  <c r="S123" i="1"/>
  <c r="P123" i="1"/>
  <c r="F123" i="1"/>
  <c r="T122" i="1"/>
  <c r="S122" i="1"/>
  <c r="P122" i="1"/>
  <c r="F122" i="1"/>
  <c r="T121" i="1"/>
  <c r="S121" i="1"/>
  <c r="P121" i="1"/>
  <c r="F121" i="1"/>
  <c r="T120" i="1"/>
  <c r="S120" i="1"/>
  <c r="P120" i="1"/>
  <c r="F120" i="1"/>
  <c r="T119" i="1"/>
  <c r="S119" i="1"/>
  <c r="P119" i="1"/>
  <c r="F119" i="1"/>
  <c r="T118" i="1"/>
  <c r="S118" i="1"/>
  <c r="P118" i="1"/>
  <c r="F118" i="1"/>
  <c r="T117" i="1"/>
  <c r="S117" i="1"/>
  <c r="P117" i="1"/>
  <c r="F117" i="1"/>
  <c r="T116" i="1"/>
  <c r="S116" i="1"/>
  <c r="P116" i="1"/>
  <c r="F116" i="1"/>
  <c r="T115" i="1"/>
  <c r="S115" i="1"/>
  <c r="P115" i="1"/>
  <c r="F115" i="1"/>
  <c r="T114" i="1"/>
  <c r="S114" i="1"/>
  <c r="P114" i="1"/>
  <c r="F114" i="1"/>
  <c r="T113" i="1"/>
  <c r="S113" i="1"/>
  <c r="P113" i="1"/>
  <c r="F113" i="1"/>
  <c r="T112" i="1"/>
  <c r="S112" i="1"/>
  <c r="P112" i="1"/>
  <c r="F112" i="1"/>
  <c r="T111" i="1"/>
  <c r="S111" i="1"/>
  <c r="P111" i="1"/>
  <c r="F111" i="1"/>
  <c r="T110" i="1"/>
  <c r="S110" i="1"/>
  <c r="P110" i="1"/>
  <c r="F110" i="1"/>
  <c r="T109" i="1"/>
  <c r="S109" i="1"/>
  <c r="P109" i="1"/>
  <c r="F109" i="1"/>
  <c r="T108" i="1"/>
  <c r="S108" i="1"/>
  <c r="P108" i="1"/>
  <c r="F108" i="1"/>
  <c r="T107" i="1"/>
  <c r="S107" i="1"/>
  <c r="P107" i="1"/>
  <c r="F107" i="1"/>
  <c r="T106" i="1"/>
  <c r="S106" i="1"/>
  <c r="P106" i="1"/>
  <c r="F106" i="1"/>
  <c r="T105" i="1"/>
  <c r="S105" i="1"/>
  <c r="P105" i="1"/>
  <c r="F105" i="1"/>
  <c r="T104" i="1"/>
  <c r="S104" i="1"/>
  <c r="P104" i="1"/>
  <c r="F104" i="1"/>
  <c r="T103" i="1"/>
  <c r="S103" i="1"/>
  <c r="P103" i="1"/>
  <c r="F103" i="1"/>
  <c r="T102" i="1"/>
  <c r="S102" i="1"/>
  <c r="P102" i="1"/>
  <c r="F102" i="1"/>
  <c r="T101" i="1"/>
  <c r="S101" i="1"/>
  <c r="P101" i="1"/>
  <c r="F101" i="1"/>
  <c r="T100" i="1"/>
  <c r="S100" i="1"/>
  <c r="P100" i="1"/>
  <c r="F100" i="1"/>
  <c r="T99" i="1"/>
  <c r="S99" i="1"/>
  <c r="P99" i="1"/>
  <c r="F99" i="1"/>
  <c r="T98" i="1"/>
  <c r="S98" i="1"/>
  <c r="P98" i="1"/>
  <c r="F98" i="1"/>
  <c r="T97" i="1"/>
  <c r="S97" i="1"/>
  <c r="P97" i="1"/>
  <c r="F97" i="1"/>
  <c r="T96" i="1"/>
  <c r="S96" i="1"/>
  <c r="P96" i="1"/>
  <c r="F96" i="1"/>
  <c r="T95" i="1"/>
  <c r="S95" i="1"/>
  <c r="P95" i="1"/>
  <c r="F95" i="1"/>
  <c r="T94" i="1"/>
  <c r="S94" i="1"/>
  <c r="P94" i="1"/>
  <c r="F94" i="1"/>
  <c r="T93" i="1"/>
  <c r="S93" i="1"/>
  <c r="P93" i="1"/>
  <c r="F93" i="1"/>
  <c r="T92" i="1"/>
  <c r="S92" i="1"/>
  <c r="P92" i="1"/>
  <c r="F92" i="1"/>
  <c r="T91" i="1"/>
  <c r="S91" i="1"/>
  <c r="P91" i="1"/>
  <c r="F91" i="1"/>
  <c r="T90" i="1"/>
  <c r="S90" i="1"/>
  <c r="P90" i="1"/>
  <c r="F90" i="1"/>
  <c r="T89" i="1"/>
  <c r="S89" i="1"/>
  <c r="P89" i="1"/>
  <c r="F89" i="1"/>
  <c r="T88" i="1"/>
  <c r="S88" i="1"/>
  <c r="P88" i="1"/>
  <c r="F88" i="1"/>
  <c r="T87" i="1"/>
  <c r="S87" i="1"/>
  <c r="P87" i="1"/>
  <c r="F87" i="1"/>
  <c r="T86" i="1"/>
  <c r="S86" i="1"/>
  <c r="P86" i="1"/>
  <c r="F86" i="1"/>
  <c r="T85" i="1"/>
  <c r="S85" i="1"/>
  <c r="P85" i="1"/>
  <c r="F85" i="1"/>
  <c r="T84" i="1"/>
  <c r="S84" i="1"/>
  <c r="P84" i="1"/>
  <c r="F84" i="1"/>
  <c r="T83" i="1"/>
  <c r="S83" i="1"/>
  <c r="P83" i="1"/>
  <c r="F83" i="1"/>
  <c r="T82" i="1"/>
  <c r="S82" i="1"/>
  <c r="P82" i="1"/>
  <c r="F82" i="1"/>
  <c r="T81" i="1"/>
  <c r="S81" i="1"/>
  <c r="P81" i="1"/>
  <c r="F81" i="1"/>
  <c r="T80" i="1"/>
  <c r="S80" i="1"/>
  <c r="P80" i="1"/>
  <c r="F80" i="1"/>
  <c r="T79" i="1"/>
  <c r="S79" i="1"/>
  <c r="P79" i="1"/>
  <c r="F79" i="1"/>
  <c r="T78" i="1"/>
  <c r="S78" i="1"/>
  <c r="P78" i="1"/>
  <c r="F78" i="1"/>
  <c r="T77" i="1"/>
  <c r="S77" i="1"/>
  <c r="P77" i="1"/>
  <c r="F77" i="1"/>
  <c r="T76" i="1"/>
  <c r="S76" i="1"/>
  <c r="P76" i="1"/>
  <c r="F76" i="1"/>
  <c r="T75" i="1"/>
  <c r="S75" i="1"/>
  <c r="P75" i="1"/>
  <c r="F75" i="1"/>
  <c r="T74" i="1"/>
  <c r="S74" i="1"/>
  <c r="P74" i="1"/>
  <c r="F74" i="1"/>
  <c r="T73" i="1"/>
  <c r="S73" i="1"/>
  <c r="P73" i="1"/>
  <c r="F73" i="1"/>
  <c r="T72" i="1"/>
  <c r="S72" i="1"/>
  <c r="P72" i="1"/>
  <c r="F72" i="1"/>
  <c r="T71" i="1"/>
  <c r="S71" i="1"/>
  <c r="P71" i="1"/>
  <c r="F71" i="1"/>
  <c r="T70" i="1"/>
  <c r="S70" i="1"/>
  <c r="P70" i="1"/>
  <c r="F70" i="1"/>
  <c r="T69" i="1"/>
  <c r="S69" i="1"/>
  <c r="P69" i="1"/>
  <c r="F69" i="1"/>
  <c r="T68" i="1"/>
  <c r="S68" i="1"/>
  <c r="P68" i="1"/>
  <c r="F68" i="1"/>
  <c r="T67" i="1"/>
  <c r="S67" i="1"/>
  <c r="P67" i="1"/>
  <c r="F67" i="1"/>
  <c r="T66" i="1"/>
  <c r="S66" i="1"/>
  <c r="P66" i="1"/>
  <c r="F66" i="1"/>
  <c r="T65" i="1"/>
  <c r="S65" i="1"/>
  <c r="P65" i="1"/>
  <c r="F65" i="1"/>
  <c r="T64" i="1"/>
  <c r="S64" i="1"/>
  <c r="P64" i="1"/>
  <c r="F64" i="1"/>
  <c r="T63" i="1"/>
  <c r="S63" i="1"/>
  <c r="P63" i="1"/>
  <c r="F63" i="1"/>
  <c r="T62" i="1"/>
  <c r="S62" i="1"/>
  <c r="P62" i="1"/>
  <c r="F62" i="1"/>
  <c r="T61" i="1"/>
  <c r="S61" i="1"/>
  <c r="P61" i="1"/>
  <c r="F61" i="1"/>
  <c r="T60" i="1"/>
  <c r="S60" i="1"/>
  <c r="P60" i="1"/>
  <c r="F60" i="1"/>
  <c r="T59" i="1"/>
  <c r="S59" i="1"/>
  <c r="P59" i="1"/>
  <c r="F59" i="1"/>
  <c r="T58" i="1"/>
  <c r="S58" i="1"/>
  <c r="P58" i="1"/>
  <c r="F58" i="1"/>
  <c r="T57" i="1"/>
  <c r="S57" i="1"/>
  <c r="P57" i="1"/>
  <c r="F57" i="1"/>
  <c r="T56" i="1"/>
  <c r="S56" i="1"/>
  <c r="P56" i="1"/>
  <c r="F56" i="1"/>
  <c r="T55" i="1"/>
  <c r="S55" i="1"/>
  <c r="P55" i="1"/>
  <c r="F55" i="1"/>
  <c r="T54" i="1"/>
  <c r="S54" i="1"/>
  <c r="P54" i="1"/>
  <c r="F54" i="1"/>
  <c r="T53" i="1"/>
  <c r="S53" i="1"/>
  <c r="P53" i="1"/>
  <c r="F53" i="1"/>
  <c r="T52" i="1"/>
  <c r="S52" i="1"/>
  <c r="P52" i="1"/>
  <c r="F52" i="1"/>
  <c r="T51" i="1"/>
  <c r="S51" i="1"/>
  <c r="P51" i="1"/>
  <c r="F51" i="1"/>
  <c r="T50" i="1"/>
  <c r="S50" i="1"/>
  <c r="P50" i="1"/>
  <c r="F50" i="1"/>
  <c r="T49" i="1"/>
  <c r="S49" i="1"/>
  <c r="P49" i="1"/>
  <c r="F49" i="1"/>
  <c r="T48" i="1"/>
  <c r="S48" i="1"/>
  <c r="P48" i="1"/>
  <c r="F48" i="1"/>
  <c r="T47" i="1"/>
  <c r="S47" i="1"/>
  <c r="P47" i="1"/>
  <c r="F47" i="1"/>
  <c r="T46" i="1"/>
  <c r="S46" i="1"/>
  <c r="P46" i="1"/>
  <c r="F46" i="1"/>
  <c r="T45" i="1"/>
  <c r="S45" i="1"/>
  <c r="P45" i="1"/>
  <c r="F45" i="1"/>
  <c r="T44" i="1"/>
  <c r="S44" i="1"/>
  <c r="P44" i="1"/>
  <c r="F44" i="1"/>
  <c r="T43" i="1"/>
  <c r="S43" i="1"/>
  <c r="P43" i="1"/>
  <c r="F43" i="1"/>
  <c r="T42" i="1"/>
  <c r="S42" i="1"/>
  <c r="P42" i="1"/>
  <c r="F42" i="1"/>
  <c r="T41" i="1"/>
  <c r="S41" i="1"/>
  <c r="P41" i="1"/>
  <c r="F41" i="1"/>
  <c r="T40" i="1"/>
  <c r="S40" i="1"/>
  <c r="P40" i="1"/>
  <c r="F40" i="1"/>
  <c r="T39" i="1"/>
  <c r="S39" i="1"/>
  <c r="P39" i="1"/>
  <c r="F39" i="1"/>
  <c r="T38" i="1"/>
  <c r="S38" i="1"/>
  <c r="P38" i="1"/>
  <c r="F38" i="1"/>
  <c r="T37" i="1"/>
  <c r="S37" i="1"/>
  <c r="P37" i="1"/>
  <c r="F37" i="1"/>
  <c r="T36" i="1"/>
  <c r="S36" i="1"/>
  <c r="P36" i="1"/>
  <c r="F36" i="1"/>
  <c r="T35" i="1"/>
  <c r="S35" i="1"/>
  <c r="P35" i="1"/>
  <c r="F35" i="1"/>
  <c r="T34" i="1"/>
  <c r="S34" i="1"/>
  <c r="P34" i="1"/>
  <c r="F34" i="1"/>
  <c r="T33" i="1"/>
  <c r="S33" i="1"/>
  <c r="P33" i="1"/>
  <c r="F33" i="1"/>
  <c r="T32" i="1"/>
  <c r="S32" i="1"/>
  <c r="P32" i="1"/>
  <c r="F32" i="1"/>
  <c r="T31" i="1"/>
  <c r="S31" i="1"/>
  <c r="P31" i="1"/>
  <c r="F31" i="1"/>
  <c r="T30" i="1"/>
  <c r="S30" i="1"/>
  <c r="P30" i="1"/>
  <c r="F30" i="1"/>
  <c r="T29" i="1"/>
  <c r="S29" i="1"/>
  <c r="P29" i="1"/>
  <c r="F29" i="1"/>
  <c r="T28" i="1"/>
  <c r="S28" i="1"/>
  <c r="P28" i="1"/>
  <c r="F28" i="1"/>
  <c r="T27" i="1"/>
  <c r="S27" i="1"/>
  <c r="P27" i="1"/>
  <c r="F27" i="1"/>
  <c r="T26" i="1"/>
  <c r="S26" i="1"/>
  <c r="P26" i="1"/>
  <c r="F26" i="1"/>
  <c r="T25" i="1"/>
  <c r="S25" i="1"/>
  <c r="P25" i="1"/>
  <c r="F25" i="1"/>
  <c r="T24" i="1"/>
  <c r="S24" i="1"/>
  <c r="P24" i="1"/>
  <c r="F24" i="1"/>
  <c r="T23" i="1"/>
  <c r="S23" i="1"/>
  <c r="P23" i="1"/>
  <c r="F23" i="1"/>
  <c r="T22" i="1"/>
  <c r="S22" i="1"/>
  <c r="P22" i="1"/>
  <c r="F22" i="1"/>
  <c r="T21" i="1"/>
  <c r="S21" i="1"/>
  <c r="P21" i="1"/>
  <c r="F21" i="1"/>
  <c r="T20" i="1"/>
  <c r="S20" i="1"/>
  <c r="P20" i="1"/>
  <c r="F20" i="1"/>
  <c r="T19" i="1"/>
  <c r="S19" i="1"/>
  <c r="P19" i="1"/>
  <c r="F19" i="1"/>
  <c r="T18" i="1"/>
  <c r="S18" i="1"/>
  <c r="P18" i="1"/>
  <c r="F18" i="1"/>
  <c r="T17" i="1"/>
  <c r="S17" i="1"/>
  <c r="P17" i="1"/>
  <c r="F17" i="1"/>
  <c r="T16" i="1"/>
  <c r="S16" i="1"/>
  <c r="P16" i="1"/>
  <c r="F16" i="1"/>
  <c r="T15" i="1"/>
  <c r="S15" i="1"/>
  <c r="P15" i="1"/>
  <c r="F15" i="1"/>
  <c r="T14" i="1"/>
  <c r="S14" i="1"/>
  <c r="P14" i="1"/>
  <c r="F14" i="1"/>
  <c r="T13" i="1"/>
  <c r="S13" i="1"/>
  <c r="P13" i="1"/>
  <c r="F13" i="1"/>
  <c r="T12" i="1"/>
  <c r="S12" i="1"/>
  <c r="P12" i="1"/>
  <c r="F12" i="1"/>
  <c r="T11" i="1"/>
  <c r="S11" i="1"/>
  <c r="P11" i="1"/>
  <c r="F11" i="1"/>
  <c r="T10" i="1"/>
  <c r="S10" i="1"/>
  <c r="P10" i="1"/>
  <c r="F10" i="1"/>
  <c r="T9" i="1"/>
  <c r="S9" i="1"/>
  <c r="P9" i="1"/>
  <c r="F9" i="1"/>
  <c r="T8" i="1"/>
  <c r="S8" i="1"/>
  <c r="P8" i="1"/>
  <c r="F8" i="1"/>
  <c r="T7" i="1"/>
  <c r="S7" i="1"/>
  <c r="P7" i="1"/>
  <c r="F7" i="1"/>
  <c r="T6" i="1"/>
  <c r="S6" i="1"/>
  <c r="P6" i="1"/>
  <c r="F6" i="1"/>
  <c r="T5" i="1"/>
  <c r="S5" i="1"/>
  <c r="P5" i="1"/>
  <c r="F5" i="1"/>
  <c r="T4" i="1"/>
  <c r="S4" i="1"/>
  <c r="P4" i="1"/>
  <c r="F4" i="1"/>
  <c r="T3" i="1"/>
  <c r="S3" i="1"/>
  <c r="P3" i="1"/>
  <c r="F3" i="1"/>
  <c r="T2" i="1"/>
  <c r="S2" i="1"/>
  <c r="P2" i="1"/>
  <c r="F2" i="1"/>
  <c r="J7" i="7"/>
  <c r="I7" i="7"/>
  <c r="J8" i="7"/>
  <c r="J6" i="7"/>
  <c r="J5" i="7"/>
  <c r="J4" i="7"/>
  <c r="I8" i="7"/>
  <c r="I6" i="7"/>
  <c r="I5" i="7"/>
  <c r="I4" i="7"/>
  <c r="J3" i="7"/>
  <c r="I3" i="7"/>
  <c r="D2" i="6" l="1"/>
  <c r="D13" i="6"/>
  <c r="D12" i="6"/>
  <c r="D11" i="6"/>
  <c r="D10" i="6"/>
  <c r="D9" i="6"/>
  <c r="D8" i="6"/>
  <c r="D7" i="6"/>
  <c r="D6" i="6"/>
  <c r="D5" i="6"/>
  <c r="D4" i="6"/>
  <c r="D3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B8" i="6"/>
  <c r="B7" i="6"/>
  <c r="B6" i="6"/>
  <c r="B5" i="6"/>
  <c r="B4" i="6"/>
  <c r="B3" i="6"/>
  <c r="B2" i="6"/>
  <c r="E3" i="6" l="1"/>
  <c r="F3" i="6" s="1"/>
  <c r="E11" i="6"/>
  <c r="H11" i="6" s="1"/>
  <c r="E9" i="6"/>
  <c r="H9" i="6" s="1"/>
  <c r="E10" i="6"/>
  <c r="F10" i="6" s="1"/>
  <c r="E8" i="6"/>
  <c r="H8" i="6" s="1"/>
  <c r="E7" i="6"/>
  <c r="F7" i="6" s="1"/>
  <c r="E6" i="6"/>
  <c r="H6" i="6" s="1"/>
  <c r="E13" i="6"/>
  <c r="G13" i="6" s="1"/>
  <c r="E5" i="6"/>
  <c r="F5" i="6" s="1"/>
  <c r="E12" i="6"/>
  <c r="F12" i="6" s="1"/>
  <c r="E4" i="6"/>
  <c r="G4" i="6" s="1"/>
  <c r="E2" i="6"/>
  <c r="F2" i="6" s="1"/>
  <c r="F11" i="6" l="1"/>
  <c r="G2" i="6"/>
  <c r="H3" i="6"/>
  <c r="G11" i="6"/>
  <c r="F9" i="6"/>
  <c r="G3" i="6"/>
  <c r="G10" i="6"/>
  <c r="G9" i="6"/>
  <c r="H10" i="6"/>
  <c r="G12" i="6"/>
  <c r="H5" i="6"/>
  <c r="H13" i="6"/>
  <c r="G5" i="6"/>
  <c r="F8" i="6"/>
  <c r="H12" i="6"/>
  <c r="F13" i="6"/>
  <c r="F4" i="6"/>
  <c r="H7" i="6"/>
  <c r="H2" i="6"/>
  <c r="H4" i="6"/>
  <c r="G7" i="6"/>
  <c r="G8" i="6"/>
  <c r="F6" i="6"/>
  <c r="G6" i="6"/>
</calcChain>
</file>

<file path=xl/sharedStrings.xml><?xml version="1.0" encoding="utf-8"?>
<sst xmlns="http://schemas.openxmlformats.org/spreadsheetml/2006/main" count="9063" uniqueCount="2115">
  <si>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</si>
  <si>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</si>
  <si>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</si>
  <si>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</si>
  <si>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</si>
  <si>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</si>
  <si>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</si>
  <si>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</si>
  <si>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</si>
  <si>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</si>
  <si>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</si>
  <si>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</si>
  <si>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</si>
  <si>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</si>
  <si>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</si>
  <si>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</si>
  <si>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</si>
  <si>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</si>
  <si>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</si>
  <si>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</si>
  <si>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</si>
  <si>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</si>
  <si>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</si>
  <si>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</si>
  <si>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</si>
  <si>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</si>
  <si>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</si>
  <si>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</si>
  <si>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</si>
  <si>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</si>
  <si>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</si>
  <si>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</si>
  <si>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</si>
  <si>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</si>
  <si>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</si>
  <si>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</si>
  <si>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</si>
  <si>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</si>
  <si>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</si>
  <si>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</si>
  <si>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</si>
  <si>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</si>
  <si>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</si>
  <si>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</si>
  <si>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</si>
  <si>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</si>
  <si>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</si>
  <si>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</si>
  <si>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</si>
  <si>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</si>
  <si>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</si>
  <si>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</si>
  <si>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</si>
  <si>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</si>
  <si>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</si>
  <si>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</si>
  <si>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</si>
  <si>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</si>
  <si>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</si>
  <si>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</si>
  <si>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</si>
  <si>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</si>
  <si>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</si>
  <si>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</si>
  <si>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</si>
  <si>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</si>
  <si>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</si>
  <si>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</si>
  <si>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</si>
  <si>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</si>
  <si>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</si>
  <si>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</si>
  <si>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</si>
  <si>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</si>
  <si>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</si>
  <si>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</si>
  <si>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</si>
  <si>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</si>
  <si>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</si>
  <si>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</si>
  <si>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</si>
  <si>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</si>
  <si>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</si>
  <si>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</si>
  <si>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</si>
  <si>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</si>
  <si>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</si>
  <si>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</si>
  <si>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</si>
  <si>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</si>
  <si>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</si>
  <si>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</si>
  <si>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</si>
  <si>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</si>
  <si>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</si>
  <si>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</si>
  <si>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</si>
  <si>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</si>
  <si>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</si>
  <si>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</si>
  <si>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</si>
  <si>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</si>
  <si>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</si>
  <si>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</si>
  <si>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</si>
  <si>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</si>
  <si>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</si>
  <si>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</si>
  <si>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</si>
  <si>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</si>
  <si>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</si>
  <si>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</si>
  <si>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</si>
  <si>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</si>
  <si>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</si>
  <si>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</si>
  <si>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</si>
  <si>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</si>
  <si>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</si>
  <si>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</si>
  <si>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</si>
  <si>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</si>
  <si>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</si>
  <si>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</si>
  <si>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</si>
  <si>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</si>
  <si>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</si>
  <si>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</si>
  <si>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</si>
  <si>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</si>
  <si>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</si>
  <si>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</si>
  <si>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</si>
  <si>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</si>
  <si>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</si>
  <si>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</si>
  <si>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</si>
  <si>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</si>
  <si>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</si>
  <si>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</si>
  <si>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</si>
  <si>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</si>
  <si>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</si>
  <si>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</si>
  <si>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</si>
  <si>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</si>
  <si>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</si>
  <si>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</si>
  <si>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</si>
  <si>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</si>
  <si>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</si>
  <si>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</si>
  <si>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</si>
  <si>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</si>
  <si>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</si>
  <si>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</si>
  <si>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</si>
  <si>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</si>
  <si>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</si>
  <si>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</si>
  <si>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</si>
  <si>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</si>
  <si>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</si>
  <si>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</si>
  <si>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</si>
  <si>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</si>
  <si>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</si>
  <si>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</si>
  <si>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</si>
  <si>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</si>
  <si>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</si>
  <si>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</si>
  <si>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</si>
  <si>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</si>
  <si>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</si>
  <si>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</si>
  <si>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</si>
  <si>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</si>
  <si>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</si>
  <si>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</si>
  <si>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</si>
  <si>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</si>
  <si>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</si>
  <si>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</si>
  <si>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</si>
  <si>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</si>
  <si>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</si>
  <si>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</si>
  <si>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</si>
  <si>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</si>
  <si>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</si>
  <si>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</si>
  <si>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</si>
  <si>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</si>
  <si>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</si>
  <si>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</si>
  <si>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</si>
  <si>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</si>
  <si>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</si>
  <si>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</si>
  <si>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</si>
  <si>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</si>
  <si>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</si>
  <si>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</si>
  <si>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</si>
  <si>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</si>
  <si>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</si>
  <si>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</si>
  <si>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</si>
  <si>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</si>
  <si>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</si>
  <si>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</si>
  <si>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</si>
  <si>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</si>
  <si>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</si>
  <si>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</si>
  <si>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</si>
  <si>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</si>
  <si>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</si>
  <si>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</si>
  <si>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</si>
  <si>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</si>
  <si>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</si>
  <si>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</si>
  <si>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</si>
  <si>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</si>
  <si>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</si>
  <si>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</si>
  <si>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</si>
  <si>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</si>
  <si>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</si>
  <si>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</si>
  <si>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</si>
  <si>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</si>
  <si>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</si>
  <si>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</si>
  <si>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</si>
  <si>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</si>
  <si>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</si>
  <si>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</si>
  <si>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</si>
  <si>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</si>
  <si>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</si>
  <si>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</si>
  <si>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</si>
  <si>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</si>
  <si>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</si>
  <si>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</si>
  <si>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</si>
  <si>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</si>
  <si>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</si>
  <si>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</si>
  <si>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</si>
  <si>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</si>
  <si>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</si>
  <si>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</si>
  <si>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</si>
  <si>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</si>
  <si>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</si>
  <si>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</si>
  <si>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</si>
  <si>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</si>
  <si>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</si>
  <si>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</si>
  <si>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</si>
  <si>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</si>
  <si>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</si>
  <si>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</si>
  <si>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</si>
  <si>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</si>
  <si>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</si>
  <si>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</si>
  <si>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</si>
  <si>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</si>
  <si>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</si>
  <si>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</si>
  <si>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</si>
  <si>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</si>
  <si>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</si>
  <si>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</si>
  <si>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</si>
  <si>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</si>
  <si>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</si>
  <si>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</si>
  <si>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</si>
  <si>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</si>
  <si>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</si>
  <si>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</si>
  <si>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</si>
  <si>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</si>
  <si>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</si>
  <si>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</si>
  <si>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</si>
  <si>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</si>
  <si>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</si>
  <si>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</si>
  <si>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</si>
  <si>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</si>
  <si>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</si>
  <si>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</si>
  <si>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</si>
  <si>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</si>
  <si>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</si>
  <si>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</si>
  <si>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</si>
  <si>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</si>
  <si>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</si>
  <si>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</si>
  <si>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</si>
  <si>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</si>
  <si>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</si>
  <si>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</si>
  <si>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</si>
  <si>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</si>
  <si>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</si>
  <si>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</si>
  <si>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</si>
  <si>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</si>
  <si>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</si>
  <si>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</si>
  <si>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</si>
  <si>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</si>
  <si>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</si>
  <si>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</si>
  <si>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</si>
  <si>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</si>
  <si>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</si>
  <si>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</si>
  <si>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</si>
  <si>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</si>
  <si>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</si>
  <si>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</si>
  <si>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</si>
  <si>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</si>
  <si>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</si>
  <si>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</si>
  <si>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</si>
  <si>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</si>
  <si>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</si>
  <si>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</si>
  <si>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</si>
  <si>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</si>
  <si>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</si>
  <si>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</si>
  <si>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</si>
  <si>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</si>
  <si>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</si>
  <si>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</si>
  <si>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</si>
  <si>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</si>
  <si>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</si>
  <si>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</si>
  <si>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</si>
  <si>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</si>
  <si>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</si>
  <si>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</si>
  <si>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</si>
  <si>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</si>
  <si>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</si>
  <si>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</si>
  <si>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</si>
  <si>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</si>
  <si>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</si>
  <si>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</si>
  <si>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</si>
  <si>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</si>
  <si>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</si>
  <si>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</si>
  <si>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</si>
  <si>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</si>
  <si>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</si>
  <si>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</si>
  <si>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</si>
  <si>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</si>
  <si>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</si>
  <si>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</si>
  <si>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</si>
  <si>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</si>
  <si>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</si>
  <si>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</si>
  <si>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</si>
  <si>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</si>
  <si>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</si>
  <si>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</si>
  <si>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</si>
  <si>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</si>
  <si>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</si>
  <si>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</si>
  <si>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</si>
  <si>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</si>
  <si>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</si>
  <si>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</si>
  <si>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</si>
  <si>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</si>
  <si>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</si>
  <si>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</si>
  <si>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</si>
  <si>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</si>
  <si>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</si>
  <si>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</si>
  <si>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</si>
  <si>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</si>
  <si>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</si>
  <si>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</si>
  <si>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</si>
  <si>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</si>
  <si>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</si>
  <si>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</si>
  <si>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</si>
  <si>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</si>
  <si>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</si>
  <si>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</si>
  <si>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</si>
  <si>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</si>
  <si>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</si>
  <si>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</si>
  <si>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</si>
  <si>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</si>
  <si>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</si>
  <si>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</si>
  <si>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</si>
  <si>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</si>
  <si>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</si>
  <si>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</si>
  <si>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</si>
  <si>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</si>
  <si>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</si>
  <si>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</si>
  <si>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</si>
  <si>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</si>
  <si>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</si>
  <si>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</si>
  <si>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</si>
  <si>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</si>
  <si>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</si>
  <si>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</si>
  <si>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</si>
  <si>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</si>
  <si>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</si>
  <si>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</si>
  <si>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</si>
  <si>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</si>
  <si>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</si>
  <si>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</si>
  <si>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</si>
  <si>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</si>
  <si>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</si>
  <si>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</si>
  <si>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</si>
  <si>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</si>
  <si>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</si>
  <si>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</si>
  <si>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</si>
  <si>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</si>
  <si>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</si>
  <si>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</si>
  <si>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</si>
  <si>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</si>
  <si>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</si>
  <si>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</si>
  <si>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</si>
  <si>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</si>
  <si>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</si>
  <si>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</si>
  <si>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</si>
  <si>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</si>
  <si>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</si>
  <si>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</si>
  <si>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</si>
  <si>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</si>
  <si>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</si>
  <si>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</si>
  <si>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</si>
  <si>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</si>
  <si>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</si>
  <si>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</si>
  <si>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</si>
  <si>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</si>
  <si>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</si>
  <si>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</si>
  <si>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</si>
  <si>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</si>
  <si>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</si>
  <si>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</si>
  <si>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</si>
  <si>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</si>
  <si>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</si>
  <si>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</si>
  <si>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</si>
  <si>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</si>
  <si>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</si>
  <si>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</si>
  <si>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</si>
  <si>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</si>
  <si>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</si>
  <si>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</si>
  <si>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</si>
  <si>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</si>
  <si>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</si>
  <si>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</si>
  <si>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</si>
  <si>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</si>
  <si>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</si>
  <si>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</si>
  <si>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</si>
  <si>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</si>
  <si>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</si>
  <si>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</si>
  <si>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</si>
  <si>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</si>
  <si>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</si>
  <si>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</si>
  <si>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</si>
  <si>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</si>
  <si>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</si>
  <si>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</si>
  <si>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</si>
  <si>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</si>
  <si>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</si>
  <si>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</si>
  <si>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</si>
  <si>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</si>
  <si>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</si>
  <si>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</si>
  <si>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</si>
  <si>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</si>
  <si>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</si>
  <si>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</si>
  <si>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</si>
  <si>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</si>
  <si>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</si>
  <si>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</si>
  <si>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</si>
  <si>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</si>
  <si>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</si>
  <si>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</si>
  <si>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</si>
  <si>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</si>
  <si>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</si>
  <si>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</si>
  <si>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</si>
  <si>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</si>
  <si>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</si>
  <si>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</si>
  <si>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</si>
  <si>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</si>
  <si>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</si>
  <si>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</si>
  <si>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</si>
  <si>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</si>
  <si>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</si>
  <si>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</si>
  <si>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</si>
  <si>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</si>
  <si>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</si>
  <si>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</si>
  <si>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</si>
  <si>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</si>
  <si>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</si>
  <si>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</si>
  <si>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</si>
  <si>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</si>
  <si>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</si>
  <si>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</si>
  <si>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</si>
  <si>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</si>
  <si>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</si>
  <si>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</si>
  <si>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</si>
  <si>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</si>
  <si>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</si>
  <si>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</si>
  <si>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</si>
  <si>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</si>
  <si>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</si>
  <si>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</si>
  <si>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</si>
  <si>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</si>
  <si>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</si>
  <si>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</si>
  <si>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</si>
  <si>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</si>
  <si>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</si>
  <si>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</si>
  <si>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</si>
  <si>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</si>
  <si>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</si>
  <si>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</si>
  <si>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</si>
  <si>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</si>
  <si>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</si>
  <si>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</si>
  <si>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</si>
  <si>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</si>
  <si>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</si>
  <si>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</si>
  <si>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</si>
  <si>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</si>
  <si>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</si>
  <si>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</si>
  <si>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</si>
  <si>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</si>
  <si>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</si>
  <si>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</si>
  <si>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</si>
  <si>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</si>
  <si>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</si>
  <si>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</si>
  <si>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</si>
  <si>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</si>
  <si>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</si>
  <si>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</si>
  <si>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</si>
  <si>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</si>
  <si>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</si>
  <si>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</si>
  <si>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</si>
  <si>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</si>
  <si>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</si>
  <si>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</si>
  <si>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</si>
  <si>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</si>
  <si>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</si>
  <si>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</si>
  <si>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</si>
  <si>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</si>
  <si>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</si>
  <si>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</si>
  <si>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</si>
  <si>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</si>
  <si>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</si>
  <si>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</si>
  <si>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</si>
  <si>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</si>
  <si>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</si>
  <si>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</si>
  <si>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</si>
  <si>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</si>
  <si>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</si>
  <si>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</si>
  <si>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</si>
  <si>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</si>
  <si>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</si>
  <si>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</si>
  <si>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</si>
  <si>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</si>
  <si>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</si>
  <si>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</si>
  <si>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</si>
  <si>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</si>
  <si>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</si>
  <si>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</si>
  <si>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</si>
  <si>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</si>
  <si>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</si>
  <si>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</si>
  <si>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</si>
  <si>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</si>
  <si>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</si>
  <si>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</si>
  <si>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</si>
  <si>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</si>
  <si>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</si>
  <si>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</si>
  <si>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</si>
  <si>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</si>
  <si>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</si>
  <si>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</si>
  <si>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</si>
  <si>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</si>
  <si>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</si>
  <si>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</si>
  <si>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</si>
  <si>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</si>
  <si>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</si>
  <si>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</si>
  <si>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</si>
  <si>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</si>
  <si>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</si>
  <si>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</si>
  <si>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</si>
  <si>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</si>
  <si>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</si>
  <si>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</si>
  <si>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</si>
  <si>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</si>
  <si>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</si>
  <si>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</si>
  <si>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</si>
  <si>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</si>
  <si>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</si>
  <si>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</si>
  <si>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</si>
  <si>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</si>
  <si>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</si>
  <si>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</si>
  <si>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</si>
  <si>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</si>
  <si>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</si>
  <si>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</si>
  <si>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</si>
  <si>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</si>
  <si>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</si>
  <si>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</si>
  <si>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</si>
  <si>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</si>
  <si>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</si>
  <si>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</si>
  <si>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</si>
  <si>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</si>
  <si>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</si>
  <si>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</si>
  <si>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</si>
  <si>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</si>
  <si>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</si>
  <si>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</si>
  <si>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</si>
  <si>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</si>
  <si>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</si>
  <si>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</si>
  <si>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</si>
  <si>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</si>
  <si>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</si>
  <si>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</si>
  <si>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</si>
  <si>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</si>
  <si>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</si>
  <si>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</si>
  <si>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</si>
  <si>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</si>
  <si>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</si>
  <si>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</si>
  <si>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</si>
  <si>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</si>
  <si>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</si>
  <si>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</si>
  <si>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</si>
  <si>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</si>
  <si>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</si>
  <si>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</si>
  <si>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</si>
  <si>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</si>
  <si>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</si>
  <si>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</si>
  <si>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</si>
  <si>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</si>
  <si>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</si>
  <si>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</si>
  <si>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</si>
  <si>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</si>
  <si>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</si>
  <si>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</si>
  <si>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</si>
  <si>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</si>
  <si>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</si>
  <si>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</si>
  <si>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</si>
  <si>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</si>
  <si>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</si>
  <si>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</si>
  <si>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</si>
  <si>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</si>
  <si>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</si>
  <si>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</si>
  <si>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</si>
  <si>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</si>
  <si>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</si>
  <si>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</si>
  <si>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</si>
  <si>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</si>
  <si>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</si>
  <si>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</si>
  <si>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</si>
  <si>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</si>
  <si>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</si>
  <si>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</si>
  <si>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</si>
  <si>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</si>
  <si>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</si>
  <si>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</si>
  <si>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</si>
  <si>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</si>
  <si>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</si>
  <si>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</si>
  <si>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</si>
  <si>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</si>
  <si>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</si>
  <si>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</si>
  <si>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</si>
  <si>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</si>
  <si>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</si>
  <si>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</si>
  <si>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</si>
  <si>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</si>
  <si>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</si>
  <si>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</si>
  <si>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</si>
  <si>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</si>
  <si>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</si>
  <si>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</si>
  <si>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</si>
  <si>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</si>
  <si>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</si>
  <si>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</si>
  <si>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</si>
  <si>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</si>
  <si>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</si>
  <si>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</si>
  <si>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</si>
  <si>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</si>
  <si>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</si>
  <si>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</si>
  <si>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</si>
  <si>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</si>
  <si>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</si>
  <si>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</si>
  <si>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</si>
  <si>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</si>
  <si>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</si>
  <si>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</si>
  <si>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</si>
  <si>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</si>
  <si>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</si>
  <si>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</si>
  <si>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</si>
  <si>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</si>
  <si>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</si>
  <si>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</si>
  <si>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</si>
  <si>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</si>
  <si>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</si>
  <si>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</si>
  <si>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</si>
  <si>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</si>
  <si>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</si>
  <si>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</si>
  <si>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</si>
  <si>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</si>
  <si>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</si>
  <si>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</si>
  <si>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</si>
  <si>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</si>
  <si>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</si>
  <si>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</si>
  <si>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</si>
  <si>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</si>
  <si>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</si>
  <si>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</si>
  <si>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</si>
  <si>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</si>
  <si>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</si>
  <si>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</si>
  <si>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</si>
  <si>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</si>
  <si>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</si>
  <si>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</si>
  <si>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</si>
  <si>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</si>
  <si>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</si>
  <si>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</si>
  <si>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</si>
  <si>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</si>
  <si>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</si>
  <si>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</si>
  <si>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</si>
  <si>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</si>
  <si>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</si>
  <si>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</si>
  <si>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</si>
  <si>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</si>
  <si>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</si>
  <si>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</si>
  <si>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</si>
  <si>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</si>
  <si>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</si>
  <si>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</si>
  <si>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</si>
  <si>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</si>
  <si>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</si>
  <si>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</si>
  <si>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</si>
  <si>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</si>
  <si>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</si>
  <si>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</si>
  <si>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</si>
  <si>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</si>
  <si>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</si>
  <si>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</si>
  <si>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</si>
  <si>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</si>
  <si>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</si>
  <si>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</si>
  <si>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</si>
  <si>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</si>
  <si>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</si>
  <si>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</si>
  <si>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</si>
  <si>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</si>
  <si>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</si>
  <si>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</si>
  <si>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</si>
  <si>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</si>
  <si>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</si>
  <si>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</si>
  <si>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</si>
  <si>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</si>
  <si>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</si>
  <si>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</si>
  <si>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</si>
  <si>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</si>
  <si>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</si>
  <si>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</si>
  <si>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</si>
  <si>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</si>
  <si>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</si>
  <si>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</si>
  <si>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</si>
  <si>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</si>
  <si>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</si>
  <si>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</si>
  <si>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</si>
  <si>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</si>
  <si>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</si>
  <si>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</si>
  <si>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</si>
  <si>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</si>
  <si>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</si>
  <si>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</si>
  <si>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</si>
  <si>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</si>
  <si>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</si>
  <si>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</si>
  <si>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</si>
  <si>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</si>
  <si>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</si>
  <si>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</si>
  <si>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</si>
  <si>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</si>
  <si>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</si>
  <si>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</si>
  <si>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</si>
  <si>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</si>
  <si>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</si>
  <si>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</si>
  <si>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</si>
  <si>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</si>
  <si>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</si>
  <si>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</si>
  <si>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</si>
  <si>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</si>
  <si>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</si>
  <si>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</si>
  <si>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</si>
  <si>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</si>
  <si>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</si>
  <si>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</si>
  <si>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</si>
  <si>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</si>
  <si>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</si>
  <si>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</si>
  <si>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</si>
  <si>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</si>
  <si>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</si>
  <si>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</si>
  <si>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</si>
  <si>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</si>
  <si>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</si>
  <si>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</si>
  <si>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</si>
  <si>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</si>
  <si>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</si>
  <si>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</si>
  <si>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</si>
  <si>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</si>
  <si>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</si>
  <si>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</si>
  <si>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</si>
  <si>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</si>
  <si>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</si>
  <si>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</si>
  <si>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</si>
  <si>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</si>
  <si>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</si>
  <si>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</si>
  <si>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</si>
  <si>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</si>
  <si>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</si>
  <si>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</si>
  <si>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</si>
  <si>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</si>
  <si>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</si>
  <si>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</si>
  <si>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</si>
  <si>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</si>
  <si>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</si>
  <si>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</si>
  <si>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</si>
  <si>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</si>
  <si>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</si>
  <si>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</si>
  <si>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</si>
  <si>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</si>
  <si>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</si>
  <si>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</si>
  <si>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</si>
  <si>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</si>
  <si>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</si>
  <si>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</si>
  <si>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</si>
  <si>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</si>
  <si>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</si>
  <si>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</si>
  <si>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</si>
  <si>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</si>
  <si>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</si>
  <si>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</si>
  <si>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</si>
  <si>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</si>
  <si>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</si>
  <si>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</si>
  <si>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</si>
  <si>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</si>
  <si>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</si>
  <si>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</si>
  <si>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</si>
  <si>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</si>
  <si>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</si>
  <si>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</si>
  <si>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</si>
  <si>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</si>
  <si>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</si>
  <si>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</si>
  <si>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</si>
  <si>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</si>
  <si>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</si>
  <si>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</si>
  <si>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</si>
  <si>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</si>
  <si>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</si>
  <si>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</si>
  <si>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</si>
  <si>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</si>
  <si>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</si>
  <si>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</si>
  <si>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</si>
  <si>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</si>
  <si>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</si>
  <si>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</si>
  <si>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</si>
  <si>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</si>
  <si>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</si>
  <si>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</si>
  <si>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</si>
  <si>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</si>
  <si>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</si>
  <si>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</si>
  <si>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</si>
  <si>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</si>
  <si>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</si>
  <si>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</si>
  <si>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</si>
  <si>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</si>
  <si>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</si>
  <si>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</si>
  <si>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</si>
  <si>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</si>
  <si>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</si>
  <si>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</si>
  <si>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</si>
  <si>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</si>
  <si>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</si>
  <si>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</si>
  <si>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</si>
  <si>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</si>
  <si>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</si>
  <si>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</si>
  <si>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</si>
  <si>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</si>
  <si>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</si>
  <si>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</si>
  <si>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</si>
  <si>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</si>
  <si>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</si>
  <si>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</si>
  <si>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</si>
  <si>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</si>
  <si>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</si>
  <si>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</si>
  <si>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</si>
  <si>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</si>
  <si>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</si>
  <si>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</si>
  <si>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</si>
  <si>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</si>
  <si>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</si>
  <si>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</si>
  <si>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</si>
  <si>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</si>
  <si>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</si>
  <si>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</si>
  <si>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</si>
  <si>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</si>
  <si>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</si>
  <si>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</si>
  <si>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</si>
  <si>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</si>
  <si>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</si>
  <si>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</si>
  <si>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</si>
  <si>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</si>
  <si>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</si>
  <si>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</si>
  <si>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</si>
  <si>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</si>
  <si>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</si>
  <si>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</si>
  <si>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</si>
  <si>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</si>
  <si>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</si>
  <si>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</si>
  <si>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</si>
  <si>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</si>
  <si>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</si>
  <si>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</si>
  <si>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</si>
  <si>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</si>
  <si>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</si>
  <si>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</si>
  <si>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</si>
  <si>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</si>
  <si>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</si>
  <si>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</si>
  <si>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</si>
  <si>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</si>
  <si>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</si>
  <si>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</si>
  <si>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</si>
  <si>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</si>
  <si>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</si>
  <si>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</si>
  <si>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</si>
  <si>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</si>
  <si>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</si>
  <si>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</si>
  <si>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</si>
  <si>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</si>
  <si>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</si>
  <si>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</si>
  <si>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</si>
  <si>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</si>
  <si>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</si>
  <si>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</si>
  <si>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</si>
  <si>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</si>
  <si>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</si>
  <si>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</si>
  <si>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</si>
  <si>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</si>
  <si>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</si>
  <si>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</si>
  <si>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</si>
  <si>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</si>
  <si>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</si>
  <si>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</si>
  <si>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</si>
  <si>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</si>
  <si>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</si>
  <si>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</si>
  <si>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</si>
  <si>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</si>
  <si>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</si>
  <si>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</si>
  <si>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</si>
  <si>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</si>
  <si>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</si>
  <si>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</si>
  <si>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</si>
  <si>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</si>
  <si>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</si>
  <si>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</si>
  <si>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</si>
  <si>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</si>
  <si>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</si>
  <si>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</si>
  <si>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</si>
  <si>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</si>
  <si>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</si>
  <si>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</si>
  <si>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</si>
  <si>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</si>
  <si>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</si>
  <si>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</si>
  <si>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</si>
  <si>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</si>
  <si>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</si>
  <si>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</si>
  <si>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</si>
  <si>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</si>
  <si>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</si>
  <si>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</si>
  <si>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</si>
  <si>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</si>
  <si>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</si>
  <si>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</si>
  <si>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</si>
  <si>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</si>
  <si>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</si>
  <si>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</si>
  <si>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</si>
  <si>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</si>
  <si>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</si>
  <si>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</si>
  <si>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</si>
  <si>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</si>
  <si>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</si>
  <si>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</si>
  <si>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</si>
  <si>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</si>
  <si>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</si>
  <si>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</si>
  <si>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</si>
  <si>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</si>
  <si>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</si>
  <si>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</si>
  <si>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</si>
  <si>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</si>
  <si>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</si>
  <si>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</si>
  <si>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</si>
  <si>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</si>
  <si>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</si>
  <si>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</si>
  <si>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</si>
  <si>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</si>
  <si>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</si>
  <si>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</si>
  <si>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</si>
  <si>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</si>
  <si>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</si>
  <si>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</si>
  <si>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</si>
  <si>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</si>
  <si>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</si>
  <si>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</si>
  <si>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</si>
  <si>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</si>
  <si>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</si>
  <si>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</si>
  <si>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</si>
  <si>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</si>
  <si>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</si>
  <si>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</si>
  <si>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</si>
  <si>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</si>
  <si>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</si>
  <si>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</si>
  <si>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</si>
  <si>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</si>
  <si>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</si>
  <si>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</si>
  <si>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</si>
  <si>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</si>
  <si>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</si>
  <si>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</si>
  <si>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</si>
  <si>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</si>
  <si>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</si>
  <si>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</si>
  <si>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</si>
  <si>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</si>
  <si>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</si>
  <si>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</si>
  <si>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</si>
  <si>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</si>
  <si>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</si>
  <si>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</si>
  <si>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</si>
  <si>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</si>
  <si>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</si>
  <si>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</si>
  <si>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</si>
  <si>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</si>
  <si>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</si>
  <si>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</si>
  <si>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</si>
  <si>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</si>
  <si>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</si>
  <si>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</si>
  <si>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</si>
  <si>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</si>
  <si>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</si>
  <si>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</si>
  <si>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</si>
  <si>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</si>
  <si>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</si>
  <si>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</si>
  <si>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</si>
  <si>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</si>
  <si>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</si>
  <si>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</si>
  <si>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</si>
  <si>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</si>
  <si>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</si>
  <si>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</si>
  <si>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</si>
  <si>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</si>
  <si>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</si>
  <si>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</si>
  <si>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</si>
  <si>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</si>
  <si>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</si>
  <si>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</si>
  <si>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</si>
  <si>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</si>
  <si>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</si>
  <si>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</si>
  <si>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</si>
  <si>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</si>
  <si>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</si>
  <si>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</si>
  <si>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</si>
  <si>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</si>
  <si>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</si>
  <si>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</si>
  <si>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</si>
  <si>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</si>
  <si>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</si>
  <si>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</si>
  <si>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</si>
  <si>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</si>
  <si>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</si>
  <si>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</si>
  <si>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</si>
  <si>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</si>
  <si>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</si>
  <si>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</si>
  <si>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</si>
  <si>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</si>
  <si>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</si>
  <si>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</si>
  <si>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</si>
  <si>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</si>
  <si>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</si>
  <si>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</si>
  <si>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</si>
  <si>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</si>
  <si>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</si>
  <si>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</si>
  <si>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</si>
  <si>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</si>
  <si>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</si>
  <si>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</si>
  <si>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</si>
  <si>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</si>
  <si>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</si>
  <si>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</si>
  <si>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</si>
  <si>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</si>
  <si>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</si>
  <si>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</si>
  <si>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</si>
  <si>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</si>
  <si>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</si>
  <si>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</si>
  <si>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</si>
  <si>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</si>
  <si>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</si>
  <si>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</si>
  <si>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</si>
  <si>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</si>
  <si>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</si>
  <si>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</si>
  <si>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</si>
  <si>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</si>
  <si>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</si>
  <si>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</si>
  <si>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</si>
  <si>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</si>
  <si>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</si>
  <si>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</si>
  <si>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</si>
  <si>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</si>
  <si>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</si>
  <si>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</si>
  <si>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</si>
  <si>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</si>
  <si>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</si>
  <si>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</si>
  <si>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</si>
  <si>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</si>
  <si>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</si>
  <si>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</si>
  <si>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</si>
  <si>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</si>
  <si>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</si>
  <si>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</si>
  <si>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</si>
  <si>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</si>
  <si>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</si>
  <si>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</si>
  <si>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</si>
  <si>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</si>
  <si>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</si>
  <si>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</si>
  <si>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</si>
  <si>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</si>
  <si>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</si>
  <si>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</si>
  <si>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</si>
  <si>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</si>
  <si>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</si>
  <si>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</si>
  <si>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</si>
  <si>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</si>
  <si>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</si>
  <si>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</si>
  <si>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</si>
  <si>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</si>
  <si>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</si>
  <si>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</si>
  <si>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</si>
  <si>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</si>
  <si>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</si>
  <si>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</si>
  <si>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</si>
  <si>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</si>
  <si>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</si>
  <si>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</si>
  <si>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</si>
  <si>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</si>
  <si>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</si>
  <si>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</si>
  <si>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</si>
  <si>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</si>
  <si>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</si>
  <si>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</si>
  <si>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</si>
  <si>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</si>
  <si>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</si>
  <si>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</si>
  <si>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</si>
  <si>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</si>
  <si>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</si>
  <si>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</si>
  <si>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</si>
  <si>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</si>
  <si>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</si>
  <si>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</si>
  <si>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</si>
  <si>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</si>
  <si>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</si>
  <si>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</si>
  <si>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</si>
  <si>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</si>
  <si>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</si>
  <si>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</si>
  <si>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</si>
  <si>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</si>
  <si>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</si>
  <si>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</si>
  <si>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</si>
  <si>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</si>
  <si>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</si>
  <si>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</si>
  <si>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</si>
  <si>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</si>
  <si>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</si>
  <si>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</si>
  <si>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</si>
  <si>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</si>
  <si>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</si>
  <si>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</si>
  <si>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</si>
  <si>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</si>
  <si>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</si>
  <si>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</si>
  <si>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</si>
  <si>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</si>
  <si>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</si>
  <si>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</si>
  <si>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</si>
  <si>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</si>
  <si>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</si>
  <si>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</si>
  <si>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</si>
  <si>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</si>
  <si>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</si>
  <si>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</si>
  <si>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</si>
  <si>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</si>
  <si>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</si>
  <si>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</si>
  <si>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</si>
  <si>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</si>
  <si>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</si>
  <si>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</si>
  <si>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</si>
  <si>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</si>
  <si>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</si>
  <si>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</si>
  <si>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</si>
  <si>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</si>
  <si>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</si>
  <si>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</si>
  <si>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</si>
  <si>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</si>
  <si>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</si>
  <si>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</si>
  <si>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</si>
  <si>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</si>
  <si>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</si>
  <si>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</si>
  <si>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</si>
  <si>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</si>
  <si>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</si>
  <si>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</si>
  <si>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</si>
  <si>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</si>
  <si>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</si>
  <si>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</si>
  <si>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</si>
  <si>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</si>
  <si>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</si>
  <si>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</si>
  <si>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</si>
  <si>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</si>
  <si>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</si>
  <si>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</si>
  <si>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</si>
  <si>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</si>
  <si>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</si>
  <si>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</si>
  <si>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</si>
  <si>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</si>
  <si>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</si>
  <si>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</si>
  <si>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</si>
  <si>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</si>
  <si>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</si>
  <si>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</si>
  <si>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</si>
  <si>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</si>
  <si>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</si>
  <si>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</si>
  <si>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</si>
  <si>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</si>
  <si>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</si>
  <si>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</si>
  <si>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</si>
  <si>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</si>
  <si>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</si>
  <si>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</si>
  <si>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</si>
  <si>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</si>
  <si>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</si>
  <si>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</si>
  <si>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</si>
  <si>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</si>
  <si>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</si>
  <si>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</si>
  <si>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</si>
  <si>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</si>
  <si>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</si>
  <si>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</si>
  <si>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</si>
  <si>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</si>
  <si>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</si>
  <si>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</si>
  <si>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</si>
  <si>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</si>
  <si>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</si>
  <si>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</si>
  <si>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</si>
  <si>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</si>
  <si>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</si>
  <si>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</si>
  <si>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</si>
  <si>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</si>
  <si>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</si>
  <si>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</si>
  <si>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</si>
  <si>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</si>
  <si>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</si>
  <si>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</si>
  <si>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</si>
  <si>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</si>
  <si>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</si>
  <si>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</si>
  <si>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</si>
  <si>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</si>
  <si>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</si>
  <si>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</si>
  <si>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</si>
  <si>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</si>
  <si>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</si>
  <si>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</si>
  <si>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</si>
  <si>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</si>
  <si>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</si>
  <si>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</si>
  <si>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</si>
  <si>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</si>
  <si>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</si>
  <si>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</si>
  <si>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</si>
  <si>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</si>
  <si>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</si>
  <si>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</si>
  <si>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</si>
  <si>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</si>
  <si>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</si>
  <si>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</si>
  <si>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</si>
  <si>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</si>
  <si>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</si>
  <si>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</si>
  <si>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</si>
  <si>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</si>
  <si>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</si>
  <si>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</si>
  <si>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</si>
  <si>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</si>
  <si>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</si>
  <si>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</si>
  <si>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</si>
  <si>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</si>
  <si>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</si>
  <si>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</si>
  <si>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</si>
  <si>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</si>
  <si>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</si>
  <si>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</si>
  <si>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</si>
  <si>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</si>
  <si>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</si>
  <si>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</si>
  <si>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</si>
  <si>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</si>
  <si>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</si>
  <si>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</si>
  <si>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</si>
  <si>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</si>
  <si>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</si>
  <si>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</si>
  <si>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</si>
  <si>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</si>
  <si>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</si>
  <si>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</si>
  <si>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</si>
  <si>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</si>
  <si>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</si>
  <si>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</si>
  <si>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</si>
  <si>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</si>
  <si>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</si>
  <si>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</si>
  <si>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</si>
  <si>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</si>
  <si>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</si>
  <si>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</si>
  <si>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</si>
  <si>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</si>
  <si>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</si>
  <si>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</si>
  <si>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</si>
  <si>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</si>
  <si>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</si>
  <si>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</si>
  <si>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</si>
  <si>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</si>
  <si>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</si>
  <si>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</si>
  <si>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</si>
  <si>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</si>
  <si>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</si>
  <si>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</si>
  <si>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</si>
  <si>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</si>
  <si>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</si>
  <si>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</si>
  <si>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</si>
  <si>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</si>
  <si>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</si>
  <si>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</si>
  <si>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</si>
  <si>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</si>
  <si>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</si>
  <si>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</si>
  <si>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</si>
  <si>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</si>
  <si>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</si>
  <si>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</si>
  <si>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</si>
  <si>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</si>
  <si>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</si>
  <si>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</si>
  <si>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</si>
  <si>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</si>
  <si>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</si>
  <si>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</si>
  <si>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</si>
  <si>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</si>
  <si>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</si>
  <si>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</si>
  <si>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</si>
  <si>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</si>
  <si>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</si>
  <si>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</si>
  <si>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</si>
  <si>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</si>
  <si>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</si>
  <si>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</si>
  <si>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</si>
  <si>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</si>
  <si>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</si>
  <si>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</si>
  <si>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</si>
  <si>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</si>
  <si>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</si>
  <si>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</si>
  <si>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</si>
  <si>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</si>
  <si>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</si>
  <si>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</si>
  <si>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</si>
  <si>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</si>
  <si>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</si>
  <si>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</si>
  <si>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</si>
  <si>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</si>
  <si>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</si>
  <si>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</si>
  <si>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</si>
  <si>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</si>
  <si>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</si>
  <si>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</si>
  <si>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</si>
  <si>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</si>
  <si>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</si>
  <si>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</si>
  <si>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</si>
  <si>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</si>
  <si>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</si>
  <si>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</si>
  <si>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</si>
  <si>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</si>
  <si>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</si>
  <si>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</si>
  <si>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</si>
  <si>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</si>
  <si>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</si>
  <si>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</si>
  <si>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</si>
  <si>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</si>
  <si>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</si>
  <si>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</si>
  <si>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</si>
  <si>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</si>
  <si>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</si>
  <si>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</si>
  <si>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</si>
  <si>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</si>
  <si>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</si>
  <si>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</si>
  <si>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</si>
  <si>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</si>
  <si>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</si>
  <si>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</si>
  <si>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</si>
  <si>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</si>
  <si>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</si>
  <si>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</si>
  <si>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</si>
  <si>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</si>
  <si>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</si>
  <si>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</si>
  <si>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</si>
  <si>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</si>
  <si>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</si>
  <si>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</si>
  <si>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</si>
  <si>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</si>
  <si>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</si>
  <si>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</si>
  <si>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</si>
  <si>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</si>
  <si>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</si>
  <si>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</si>
  <si>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</si>
  <si>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</si>
  <si>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</si>
  <si>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</si>
  <si>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</si>
  <si>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</si>
  <si>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</si>
  <si>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</si>
  <si>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</si>
  <si>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</si>
  <si>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</si>
  <si>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</si>
  <si>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</si>
  <si>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</si>
  <si>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</si>
  <si>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</si>
  <si>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</si>
  <si>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</si>
  <si>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</si>
  <si>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</si>
  <si>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</si>
  <si>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</si>
  <si>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</si>
  <si>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</si>
  <si>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</si>
  <si>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</si>
  <si>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</si>
  <si>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</si>
  <si>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</si>
  <si>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</si>
  <si>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</si>
  <si>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</si>
  <si>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</si>
  <si>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</si>
  <si>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</si>
  <si>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</si>
  <si>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</si>
  <si>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</si>
  <si>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</si>
  <si>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</si>
  <si>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</si>
  <si>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</si>
  <si>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</si>
  <si>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</si>
  <si>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</si>
  <si>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</si>
  <si>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</si>
  <si>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</si>
  <si>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</si>
  <si>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</si>
  <si>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</si>
  <si>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</si>
  <si>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</si>
  <si>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</si>
  <si>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</si>
  <si>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</si>
  <si>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</si>
  <si>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</si>
  <si>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</si>
  <si>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</si>
  <si>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</si>
  <si>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</si>
  <si>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</si>
  <si>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</si>
  <si>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</si>
  <si>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</si>
  <si>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</si>
  <si>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</si>
  <si>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</si>
  <si>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</si>
  <si>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</si>
  <si>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</si>
  <si>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</si>
  <si>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</si>
  <si>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</si>
  <si>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</si>
  <si>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</si>
  <si>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</si>
  <si>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</si>
  <si>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</si>
  <si>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</si>
  <si>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</si>
  <si>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</si>
  <si>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</si>
  <si>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</si>
  <si>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</si>
  <si>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</si>
  <si>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</si>
  <si>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</si>
  <si>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</si>
  <si>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</si>
  <si>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</si>
  <si>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</si>
  <si>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</si>
  <si>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</si>
  <si>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</si>
  <si>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</si>
  <si>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</si>
  <si>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</si>
  <si>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</si>
  <si>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</si>
  <si>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</si>
  <si>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</si>
  <si>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</si>
  <si>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</si>
  <si>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</si>
  <si>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</si>
  <si>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</si>
  <si>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</si>
  <si>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</si>
  <si>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</si>
  <si>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</si>
  <si>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</si>
  <si>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</si>
  <si>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</si>
  <si>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</si>
  <si>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</si>
  <si>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</si>
  <si>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</si>
  <si>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</si>
  <si>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</si>
  <si>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</si>
  <si>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</si>
  <si>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</si>
  <si>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</si>
  <si>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</si>
  <si>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</si>
  <si>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</si>
  <si>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</si>
  <si>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</si>
  <si>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</si>
  <si>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</si>
  <si>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</si>
  <si>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</si>
  <si>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</si>
  <si>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</si>
  <si>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</si>
  <si>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</si>
  <si>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</si>
  <si>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</si>
  <si>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</si>
  <si>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</si>
  <si>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</si>
  <si>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</si>
  <si>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</si>
  <si>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</si>
  <si>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</si>
  <si>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</si>
  <si>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</si>
  <si>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</si>
  <si>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</si>
  <si>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</si>
  <si>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</si>
  <si>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</si>
  <si>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</si>
  <si>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</si>
  <si>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</si>
  <si>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</si>
  <si>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</si>
  <si>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</si>
  <si>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</si>
  <si>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</si>
  <si>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</si>
  <si>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</si>
  <si>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</si>
  <si>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</si>
  <si>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</si>
  <si>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</si>
  <si>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</si>
  <si>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</si>
  <si>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</si>
  <si>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</si>
  <si>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</si>
  <si>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</si>
  <si>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</si>
  <si>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</si>
  <si>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</si>
  <si>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</si>
  <si>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</si>
  <si>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</si>
  <si>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</si>
  <si>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</si>
  <si>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</si>
  <si>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</si>
  <si>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</si>
  <si>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</si>
  <si>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</si>
  <si>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</si>
  <si>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</si>
  <si>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</si>
  <si>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</si>
  <si>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</si>
  <si>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</si>
  <si>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</si>
  <si>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</si>
  <si>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</si>
  <si>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</si>
  <si>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</si>
  <si>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</si>
  <si>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</si>
  <si>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</si>
  <si>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</si>
  <si>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</si>
  <si>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</si>
  <si>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</si>
  <si>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</si>
  <si>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</si>
  <si>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</si>
  <si>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</si>
  <si>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</si>
  <si>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</si>
  <si>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</si>
  <si>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</si>
  <si>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</si>
  <si>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</si>
  <si>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</si>
  <si>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</si>
  <si>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</si>
  <si>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</si>
  <si>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</si>
  <si>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</si>
  <si>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</si>
  <si>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</si>
  <si>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</si>
  <si>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</si>
  <si>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</si>
  <si>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</si>
  <si>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</si>
  <si>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</si>
  <si>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</si>
  <si>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</si>
  <si>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</si>
  <si>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</si>
  <si>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</si>
  <si>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</si>
  <si>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</si>
  <si>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</si>
  <si>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</si>
  <si>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</si>
  <si>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</si>
  <si>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</si>
  <si>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</si>
  <si>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</si>
  <si>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</si>
  <si>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</si>
  <si>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</si>
  <si>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</si>
  <si>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</si>
  <si>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</si>
  <si>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</si>
  <si>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</si>
  <si>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</si>
  <si>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</si>
  <si>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</si>
  <si>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</si>
  <si>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</si>
  <si>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</si>
  <si>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</si>
  <si>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</si>
  <si>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</si>
  <si>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</si>
  <si>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</si>
  <si>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</si>
  <si>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</si>
  <si>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</si>
  <si>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</si>
  <si>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</si>
  <si>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</si>
  <si>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</si>
  <si>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</si>
  <si>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</si>
  <si>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</si>
  <si>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</si>
  <si>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</si>
  <si>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</si>
  <si>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</si>
  <si>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</si>
  <si>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</si>
  <si>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</si>
  <si>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Column Labels</t>
  </si>
  <si>
    <t>Grand Total</t>
  </si>
  <si>
    <t>Row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</si>
  <si>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</si>
  <si>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</si>
  <si>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</si>
  <si>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</si>
  <si>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</si>
  <si>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</si>
  <si>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</si>
  <si>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</si>
  <si>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</si>
  <si>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</si>
  <si>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</si>
  <si>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</si>
  <si>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</si>
  <si>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</si>
  <si>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</si>
  <si>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</si>
  <si>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</si>
  <si>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Failed</t>
  </si>
  <si>
    <t xml:space="preserve">Number Canceled 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</si>
  <si>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</si>
  <si>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</si>
  <si>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</si>
  <si>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</si>
  <si>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</si>
  <si>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</si>
  <si>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</si>
  <si>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</si>
  <si>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</si>
  <si>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</si>
  <si>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</si>
  <si>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</si>
  <si>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</si>
  <si>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</si>
  <si>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</si>
  <si>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</si>
  <si>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Successful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</si>
  <si>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</si>
  <si>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</si>
  <si>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</si>
  <si>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</si>
  <si>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</si>
  <si>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</si>
  <si>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Succesfull</t>
  </si>
  <si>
    <t>Failed</t>
  </si>
  <si>
    <t>backers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</si>
</sst>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2B2B2B"/>
      <name val="Arial"/>
      <family val="2"/>
    </font>
    <font>
      <sz val="14"/>
      <color rgb="FF2B2B2B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8" fillId="0" borderId="0" xfId="0" applyFont="1"/>
    <xf numFmtId="9" fontId="0" fillId="0" borderId="0" xfId="0" applyNumberFormat="1"/>
    <xf numFmtId="0" fontId="0" fillId="33" borderId="0" xfId="0" applyFill="1"/>
    <xf numFmtId="0" fontId="0" fillId="34" borderId="0" xfId="0" applyFill="1"/>
    <xf numFmtId="1" fontId="0" fillId="0" borderId="0" xfId="0" applyNumberForma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C0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New.xlsx]Outcome by Category!PivotTable1</c:name>
    <c:fmtId val="0"/>
  </c:pivotSource>
  <c:chart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'Outcome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E-F74F-B89B-B974161B4049}"/>
            </c:ext>
          </c:extLst>
        </c:ser>
        <c:ser>
          <c:idx val="1"/>
          <c:order val="1"/>
          <c:tx>
            <c:strRef>
              <c:f>'Outcome by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'Outcome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5E-F74F-B89B-B974161B4049}"/>
            </c:ext>
          </c:extLst>
        </c:ser>
        <c:ser>
          <c:idx val="2"/>
          <c:order val="2"/>
          <c:tx>
            <c:strRef>
              <c:f>'Outcome by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'Outcome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5E-F74F-B89B-B974161B4049}"/>
            </c:ext>
          </c:extLst>
        </c:ser>
        <c:ser>
          <c:idx val="3"/>
          <c:order val="3"/>
          <c:tx>
            <c:strRef>
              <c:f>'Outcome by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5E-F74F-B89B-B974161B4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3269376"/>
        <c:axId val="225008304"/>
      </c:barChart>
      <c:catAx>
        <c:axId val="30326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08304"/>
        <c:crosses val="autoZero"/>
        <c:auto val="1"/>
        <c:lblAlgn val="ctr"/>
        <c:lblOffset val="100"/>
        <c:noMultiLvlLbl val="0"/>
      </c:catAx>
      <c:valAx>
        <c:axId val="2250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6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New.xlsx]Outcome by subcatagory!PivotTable4</c:name>
    <c:fmtId val="0"/>
  </c:pivotSource>
  <c:chart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subcatagory'!$B$4:$B$5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'Outcome by subcatagory'!$A$6:$A$30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subcatagory'!$B$6:$B$30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A1-4B41-A599-0EADB355D496}"/>
            </c:ext>
          </c:extLst>
        </c:ser>
        <c:ser>
          <c:idx val="1"/>
          <c:order val="1"/>
          <c:tx>
            <c:strRef>
              <c:f>'Outcome by subcatagory'!$C$4:$C$5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'Outcome by subcatagory'!$A$6:$A$30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subcatagory'!$C$6:$C$30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A1-4B41-A599-0EADB355D496}"/>
            </c:ext>
          </c:extLst>
        </c:ser>
        <c:ser>
          <c:idx val="2"/>
          <c:order val="2"/>
          <c:tx>
            <c:strRef>
              <c:f>'Outcome by subcatagory'!$D$4:$D$5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'Outcome by subcatagory'!$A$6:$A$30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subcatagory'!$D$6:$D$30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1-4B41-A599-0EADB355D496}"/>
            </c:ext>
          </c:extLst>
        </c:ser>
        <c:ser>
          <c:idx val="3"/>
          <c:order val="3"/>
          <c:tx>
            <c:strRef>
              <c:f>'Outcome by subcatagory'!$E$4:$E$5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by subcatagory'!$A$6:$A$30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subcatagory'!$E$6:$E$30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A1-4B41-A599-0EADB355D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3164575"/>
        <c:axId val="2043166303"/>
      </c:barChart>
      <c:catAx>
        <c:axId val="204316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66303"/>
        <c:crosses val="autoZero"/>
        <c:auto val="1"/>
        <c:lblAlgn val="ctr"/>
        <c:lblOffset val="100"/>
        <c:noMultiLvlLbl val="0"/>
      </c:catAx>
      <c:valAx>
        <c:axId val="204316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6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New.xlsx]Outcome by Creation date!PivotTable5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Creation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by Creation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Creation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07-DA45-9843-AE609C67D80A}"/>
            </c:ext>
          </c:extLst>
        </c:ser>
        <c:ser>
          <c:idx val="1"/>
          <c:order val="1"/>
          <c:tx>
            <c:strRef>
              <c:f>'Outcome by Creation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by Creation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Creation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07-DA45-9843-AE609C67D80A}"/>
            </c:ext>
          </c:extLst>
        </c:ser>
        <c:ser>
          <c:idx val="2"/>
          <c:order val="2"/>
          <c:tx>
            <c:strRef>
              <c:f>'Outcome by Creation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by Creation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Creation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07-DA45-9843-AE609C67D80A}"/>
            </c:ext>
          </c:extLst>
        </c:ser>
        <c:ser>
          <c:idx val="3"/>
          <c:order val="3"/>
          <c:tx>
            <c:strRef>
              <c:f>'Outcome by Creation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 by Creation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Creation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07-DA45-9843-AE609C67D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712544"/>
        <c:axId val="286588320"/>
      </c:lineChart>
      <c:catAx>
        <c:axId val="28671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88320"/>
        <c:crosses val="autoZero"/>
        <c:auto val="1"/>
        <c:lblAlgn val="ctr"/>
        <c:lblOffset val="100"/>
        <c:noMultiLvlLbl val="0"/>
      </c:catAx>
      <c:valAx>
        <c:axId val="2865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1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9-B44A-9442-75F3C4C5F1DE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D9-B44A-9442-75F3C4C5F1DE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D9-B44A-9442-75F3C4C5F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507552"/>
        <c:axId val="636509280"/>
      </c:lineChart>
      <c:catAx>
        <c:axId val="63650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09280"/>
        <c:crosses val="autoZero"/>
        <c:auto val="1"/>
        <c:lblAlgn val="ctr"/>
        <c:lblOffset val="100"/>
        <c:noMultiLvlLbl val="0"/>
      </c:catAx>
      <c:valAx>
        <c:axId val="6365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summary statistics table'!$E$1</c:f>
              <c:strCache>
                <c:ptCount val="1"/>
                <c:pt idx="0">
                  <c:v>backers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 summary statistics table'!$E$2:$E$569</c:f>
              <c:numCache>
                <c:formatCode>General</c:formatCode>
                <c:ptCount val="56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12</c:v>
                </c:pt>
                <c:pt idx="31">
                  <c:v>12</c:v>
                </c:pt>
                <c:pt idx="32">
                  <c:v>13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18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27</c:v>
                </c:pt>
                <c:pt idx="68">
                  <c:v>27</c:v>
                </c:pt>
                <c:pt idx="69">
                  <c:v>29</c:v>
                </c:pt>
                <c:pt idx="70">
                  <c:v>30</c:v>
                </c:pt>
                <c:pt idx="71">
                  <c:v>30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32</c:v>
                </c:pt>
                <c:pt idx="78">
                  <c:v>32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39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41</c:v>
                </c:pt>
                <c:pt idx="98">
                  <c:v>41</c:v>
                </c:pt>
                <c:pt idx="99">
                  <c:v>42</c:v>
                </c:pt>
                <c:pt idx="100">
                  <c:v>44</c:v>
                </c:pt>
                <c:pt idx="101">
                  <c:v>44</c:v>
                </c:pt>
                <c:pt idx="102">
                  <c:v>45</c:v>
                </c:pt>
                <c:pt idx="103">
                  <c:v>46</c:v>
                </c:pt>
                <c:pt idx="104">
                  <c:v>47</c:v>
                </c:pt>
                <c:pt idx="105">
                  <c:v>48</c:v>
                </c:pt>
                <c:pt idx="106">
                  <c:v>49</c:v>
                </c:pt>
                <c:pt idx="107">
                  <c:v>49</c:v>
                </c:pt>
                <c:pt idx="108">
                  <c:v>52</c:v>
                </c:pt>
                <c:pt idx="109">
                  <c:v>53</c:v>
                </c:pt>
                <c:pt idx="110">
                  <c:v>54</c:v>
                </c:pt>
                <c:pt idx="111">
                  <c:v>55</c:v>
                </c:pt>
                <c:pt idx="112">
                  <c:v>55</c:v>
                </c:pt>
                <c:pt idx="113">
                  <c:v>56</c:v>
                </c:pt>
                <c:pt idx="114">
                  <c:v>56</c:v>
                </c:pt>
                <c:pt idx="115">
                  <c:v>57</c:v>
                </c:pt>
                <c:pt idx="116">
                  <c:v>57</c:v>
                </c:pt>
                <c:pt idx="117">
                  <c:v>58</c:v>
                </c:pt>
                <c:pt idx="118">
                  <c:v>60</c:v>
                </c:pt>
                <c:pt idx="119">
                  <c:v>62</c:v>
                </c:pt>
                <c:pt idx="120">
                  <c:v>62</c:v>
                </c:pt>
                <c:pt idx="121">
                  <c:v>63</c:v>
                </c:pt>
                <c:pt idx="122">
                  <c:v>63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65</c:v>
                </c:pt>
                <c:pt idx="128">
                  <c:v>65</c:v>
                </c:pt>
                <c:pt idx="129">
                  <c:v>67</c:v>
                </c:pt>
                <c:pt idx="130">
                  <c:v>67</c:v>
                </c:pt>
                <c:pt idx="131">
                  <c:v>67</c:v>
                </c:pt>
                <c:pt idx="132">
                  <c:v>67</c:v>
                </c:pt>
                <c:pt idx="133">
                  <c:v>67</c:v>
                </c:pt>
                <c:pt idx="134">
                  <c:v>67</c:v>
                </c:pt>
                <c:pt idx="135">
                  <c:v>67</c:v>
                </c:pt>
                <c:pt idx="136">
                  <c:v>70</c:v>
                </c:pt>
                <c:pt idx="137">
                  <c:v>71</c:v>
                </c:pt>
                <c:pt idx="138">
                  <c:v>73</c:v>
                </c:pt>
                <c:pt idx="139">
                  <c:v>73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76</c:v>
                </c:pt>
                <c:pt idx="145">
                  <c:v>77</c:v>
                </c:pt>
                <c:pt idx="146">
                  <c:v>77</c:v>
                </c:pt>
                <c:pt idx="147">
                  <c:v>77</c:v>
                </c:pt>
                <c:pt idx="148">
                  <c:v>78</c:v>
                </c:pt>
                <c:pt idx="149">
                  <c:v>78</c:v>
                </c:pt>
                <c:pt idx="150">
                  <c:v>79</c:v>
                </c:pt>
                <c:pt idx="151">
                  <c:v>80</c:v>
                </c:pt>
                <c:pt idx="152">
                  <c:v>80</c:v>
                </c:pt>
                <c:pt idx="153">
                  <c:v>82</c:v>
                </c:pt>
                <c:pt idx="154">
                  <c:v>83</c:v>
                </c:pt>
                <c:pt idx="155">
                  <c:v>83</c:v>
                </c:pt>
                <c:pt idx="156">
                  <c:v>84</c:v>
                </c:pt>
                <c:pt idx="157">
                  <c:v>86</c:v>
                </c:pt>
                <c:pt idx="158">
                  <c:v>86</c:v>
                </c:pt>
                <c:pt idx="159">
                  <c:v>86</c:v>
                </c:pt>
                <c:pt idx="160">
                  <c:v>87</c:v>
                </c:pt>
                <c:pt idx="161">
                  <c:v>88</c:v>
                </c:pt>
                <c:pt idx="162">
                  <c:v>91</c:v>
                </c:pt>
                <c:pt idx="163">
                  <c:v>92</c:v>
                </c:pt>
                <c:pt idx="164">
                  <c:v>92</c:v>
                </c:pt>
                <c:pt idx="165">
                  <c:v>92</c:v>
                </c:pt>
                <c:pt idx="166">
                  <c:v>94</c:v>
                </c:pt>
                <c:pt idx="167">
                  <c:v>94</c:v>
                </c:pt>
                <c:pt idx="168">
                  <c:v>100</c:v>
                </c:pt>
                <c:pt idx="169">
                  <c:v>101</c:v>
                </c:pt>
                <c:pt idx="170">
                  <c:v>102</c:v>
                </c:pt>
                <c:pt idx="171">
                  <c:v>104</c:v>
                </c:pt>
                <c:pt idx="172">
                  <c:v>105</c:v>
                </c:pt>
                <c:pt idx="173">
                  <c:v>105</c:v>
                </c:pt>
                <c:pt idx="174">
                  <c:v>106</c:v>
                </c:pt>
                <c:pt idx="175">
                  <c:v>107</c:v>
                </c:pt>
                <c:pt idx="176">
                  <c:v>108</c:v>
                </c:pt>
                <c:pt idx="177">
                  <c:v>111</c:v>
                </c:pt>
                <c:pt idx="178">
                  <c:v>112</c:v>
                </c:pt>
                <c:pt idx="179">
                  <c:v>112</c:v>
                </c:pt>
                <c:pt idx="180">
                  <c:v>113</c:v>
                </c:pt>
                <c:pt idx="181">
                  <c:v>114</c:v>
                </c:pt>
                <c:pt idx="182">
                  <c:v>115</c:v>
                </c:pt>
                <c:pt idx="183">
                  <c:v>117</c:v>
                </c:pt>
                <c:pt idx="184">
                  <c:v>118</c:v>
                </c:pt>
                <c:pt idx="185">
                  <c:v>120</c:v>
                </c:pt>
                <c:pt idx="186">
                  <c:v>120</c:v>
                </c:pt>
                <c:pt idx="187">
                  <c:v>121</c:v>
                </c:pt>
                <c:pt idx="188">
                  <c:v>127</c:v>
                </c:pt>
                <c:pt idx="189">
                  <c:v>128</c:v>
                </c:pt>
                <c:pt idx="190">
                  <c:v>130</c:v>
                </c:pt>
                <c:pt idx="191">
                  <c:v>131</c:v>
                </c:pt>
                <c:pt idx="192">
                  <c:v>132</c:v>
                </c:pt>
                <c:pt idx="193">
                  <c:v>133</c:v>
                </c:pt>
                <c:pt idx="194">
                  <c:v>133</c:v>
                </c:pt>
                <c:pt idx="195">
                  <c:v>136</c:v>
                </c:pt>
                <c:pt idx="196">
                  <c:v>137</c:v>
                </c:pt>
                <c:pt idx="197">
                  <c:v>141</c:v>
                </c:pt>
                <c:pt idx="198">
                  <c:v>143</c:v>
                </c:pt>
                <c:pt idx="199">
                  <c:v>147</c:v>
                </c:pt>
                <c:pt idx="200">
                  <c:v>151</c:v>
                </c:pt>
                <c:pt idx="201">
                  <c:v>154</c:v>
                </c:pt>
                <c:pt idx="202">
                  <c:v>156</c:v>
                </c:pt>
                <c:pt idx="203">
                  <c:v>157</c:v>
                </c:pt>
                <c:pt idx="204">
                  <c:v>162</c:v>
                </c:pt>
                <c:pt idx="205">
                  <c:v>168</c:v>
                </c:pt>
                <c:pt idx="206">
                  <c:v>180</c:v>
                </c:pt>
                <c:pt idx="207">
                  <c:v>181</c:v>
                </c:pt>
                <c:pt idx="208">
                  <c:v>183</c:v>
                </c:pt>
                <c:pt idx="209">
                  <c:v>186</c:v>
                </c:pt>
                <c:pt idx="210">
                  <c:v>191</c:v>
                </c:pt>
                <c:pt idx="211">
                  <c:v>191</c:v>
                </c:pt>
                <c:pt idx="212">
                  <c:v>200</c:v>
                </c:pt>
                <c:pt idx="213">
                  <c:v>210</c:v>
                </c:pt>
                <c:pt idx="214">
                  <c:v>210</c:v>
                </c:pt>
                <c:pt idx="215">
                  <c:v>225</c:v>
                </c:pt>
                <c:pt idx="216">
                  <c:v>226</c:v>
                </c:pt>
                <c:pt idx="217">
                  <c:v>243</c:v>
                </c:pt>
                <c:pt idx="218">
                  <c:v>243</c:v>
                </c:pt>
                <c:pt idx="219">
                  <c:v>245</c:v>
                </c:pt>
                <c:pt idx="220">
                  <c:v>245</c:v>
                </c:pt>
                <c:pt idx="221">
                  <c:v>248</c:v>
                </c:pt>
                <c:pt idx="222">
                  <c:v>252</c:v>
                </c:pt>
                <c:pt idx="223">
                  <c:v>253</c:v>
                </c:pt>
                <c:pt idx="224">
                  <c:v>257</c:v>
                </c:pt>
                <c:pt idx="225">
                  <c:v>263</c:v>
                </c:pt>
                <c:pt idx="226">
                  <c:v>296</c:v>
                </c:pt>
                <c:pt idx="227">
                  <c:v>326</c:v>
                </c:pt>
                <c:pt idx="228">
                  <c:v>328</c:v>
                </c:pt>
                <c:pt idx="229">
                  <c:v>331</c:v>
                </c:pt>
                <c:pt idx="230">
                  <c:v>347</c:v>
                </c:pt>
                <c:pt idx="231">
                  <c:v>355</c:v>
                </c:pt>
                <c:pt idx="232">
                  <c:v>362</c:v>
                </c:pt>
                <c:pt idx="233">
                  <c:v>374</c:v>
                </c:pt>
                <c:pt idx="234">
                  <c:v>393</c:v>
                </c:pt>
                <c:pt idx="235">
                  <c:v>395</c:v>
                </c:pt>
                <c:pt idx="236">
                  <c:v>418</c:v>
                </c:pt>
                <c:pt idx="237">
                  <c:v>424</c:v>
                </c:pt>
                <c:pt idx="238">
                  <c:v>435</c:v>
                </c:pt>
                <c:pt idx="239">
                  <c:v>441</c:v>
                </c:pt>
                <c:pt idx="240">
                  <c:v>452</c:v>
                </c:pt>
                <c:pt idx="241">
                  <c:v>452</c:v>
                </c:pt>
                <c:pt idx="242">
                  <c:v>454</c:v>
                </c:pt>
                <c:pt idx="243">
                  <c:v>504</c:v>
                </c:pt>
                <c:pt idx="244">
                  <c:v>513</c:v>
                </c:pt>
                <c:pt idx="245">
                  <c:v>523</c:v>
                </c:pt>
                <c:pt idx="246">
                  <c:v>526</c:v>
                </c:pt>
                <c:pt idx="247">
                  <c:v>535</c:v>
                </c:pt>
                <c:pt idx="248">
                  <c:v>554</c:v>
                </c:pt>
                <c:pt idx="249">
                  <c:v>558</c:v>
                </c:pt>
                <c:pt idx="250">
                  <c:v>558</c:v>
                </c:pt>
                <c:pt idx="251">
                  <c:v>575</c:v>
                </c:pt>
                <c:pt idx="252">
                  <c:v>579</c:v>
                </c:pt>
                <c:pt idx="253">
                  <c:v>594</c:v>
                </c:pt>
                <c:pt idx="254">
                  <c:v>602</c:v>
                </c:pt>
                <c:pt idx="255">
                  <c:v>605</c:v>
                </c:pt>
                <c:pt idx="256">
                  <c:v>648</c:v>
                </c:pt>
                <c:pt idx="257">
                  <c:v>648</c:v>
                </c:pt>
                <c:pt idx="258">
                  <c:v>656</c:v>
                </c:pt>
                <c:pt idx="259">
                  <c:v>662</c:v>
                </c:pt>
                <c:pt idx="260">
                  <c:v>672</c:v>
                </c:pt>
                <c:pt idx="261">
                  <c:v>674</c:v>
                </c:pt>
                <c:pt idx="262">
                  <c:v>676</c:v>
                </c:pt>
                <c:pt idx="263">
                  <c:v>679</c:v>
                </c:pt>
                <c:pt idx="264">
                  <c:v>679</c:v>
                </c:pt>
                <c:pt idx="265">
                  <c:v>714</c:v>
                </c:pt>
                <c:pt idx="266">
                  <c:v>742</c:v>
                </c:pt>
                <c:pt idx="267">
                  <c:v>747</c:v>
                </c:pt>
                <c:pt idx="268">
                  <c:v>750</c:v>
                </c:pt>
                <c:pt idx="269">
                  <c:v>750</c:v>
                </c:pt>
                <c:pt idx="270">
                  <c:v>752</c:v>
                </c:pt>
                <c:pt idx="271">
                  <c:v>774</c:v>
                </c:pt>
                <c:pt idx="272">
                  <c:v>782</c:v>
                </c:pt>
                <c:pt idx="273">
                  <c:v>792</c:v>
                </c:pt>
                <c:pt idx="274">
                  <c:v>803</c:v>
                </c:pt>
                <c:pt idx="275">
                  <c:v>830</c:v>
                </c:pt>
                <c:pt idx="276">
                  <c:v>830</c:v>
                </c:pt>
                <c:pt idx="277">
                  <c:v>831</c:v>
                </c:pt>
                <c:pt idx="278">
                  <c:v>838</c:v>
                </c:pt>
                <c:pt idx="279">
                  <c:v>842</c:v>
                </c:pt>
                <c:pt idx="280">
                  <c:v>846</c:v>
                </c:pt>
                <c:pt idx="281">
                  <c:v>859</c:v>
                </c:pt>
                <c:pt idx="282">
                  <c:v>886</c:v>
                </c:pt>
                <c:pt idx="283">
                  <c:v>889</c:v>
                </c:pt>
                <c:pt idx="284">
                  <c:v>908</c:v>
                </c:pt>
                <c:pt idx="285">
                  <c:v>923</c:v>
                </c:pt>
                <c:pt idx="286">
                  <c:v>926</c:v>
                </c:pt>
                <c:pt idx="287">
                  <c:v>931</c:v>
                </c:pt>
                <c:pt idx="288">
                  <c:v>934</c:v>
                </c:pt>
                <c:pt idx="289">
                  <c:v>940</c:v>
                </c:pt>
                <c:pt idx="290">
                  <c:v>941</c:v>
                </c:pt>
                <c:pt idx="291">
                  <c:v>955</c:v>
                </c:pt>
                <c:pt idx="292">
                  <c:v>1000</c:v>
                </c:pt>
                <c:pt idx="293">
                  <c:v>1028</c:v>
                </c:pt>
                <c:pt idx="294">
                  <c:v>1059</c:v>
                </c:pt>
                <c:pt idx="295">
                  <c:v>1063</c:v>
                </c:pt>
                <c:pt idx="296">
                  <c:v>1068</c:v>
                </c:pt>
                <c:pt idx="297">
                  <c:v>1072</c:v>
                </c:pt>
                <c:pt idx="298">
                  <c:v>1120</c:v>
                </c:pt>
                <c:pt idx="299">
                  <c:v>1121</c:v>
                </c:pt>
                <c:pt idx="300">
                  <c:v>1130</c:v>
                </c:pt>
                <c:pt idx="301">
                  <c:v>1181</c:v>
                </c:pt>
                <c:pt idx="302">
                  <c:v>1194</c:v>
                </c:pt>
                <c:pt idx="303">
                  <c:v>1198</c:v>
                </c:pt>
                <c:pt idx="304">
                  <c:v>1220</c:v>
                </c:pt>
                <c:pt idx="305">
                  <c:v>1221</c:v>
                </c:pt>
                <c:pt idx="306">
                  <c:v>1225</c:v>
                </c:pt>
                <c:pt idx="307">
                  <c:v>1229</c:v>
                </c:pt>
                <c:pt idx="308">
                  <c:v>1257</c:v>
                </c:pt>
                <c:pt idx="309">
                  <c:v>1258</c:v>
                </c:pt>
                <c:pt idx="310">
                  <c:v>1274</c:v>
                </c:pt>
                <c:pt idx="311">
                  <c:v>1296</c:v>
                </c:pt>
                <c:pt idx="312">
                  <c:v>1335</c:v>
                </c:pt>
                <c:pt idx="313">
                  <c:v>1368</c:v>
                </c:pt>
                <c:pt idx="314">
                  <c:v>1439</c:v>
                </c:pt>
                <c:pt idx="315">
                  <c:v>1467</c:v>
                </c:pt>
                <c:pt idx="316">
                  <c:v>1467</c:v>
                </c:pt>
                <c:pt idx="317">
                  <c:v>1482</c:v>
                </c:pt>
                <c:pt idx="318">
                  <c:v>1538</c:v>
                </c:pt>
                <c:pt idx="319">
                  <c:v>1596</c:v>
                </c:pt>
                <c:pt idx="320">
                  <c:v>1608</c:v>
                </c:pt>
                <c:pt idx="321">
                  <c:v>1625</c:v>
                </c:pt>
                <c:pt idx="322">
                  <c:v>1657</c:v>
                </c:pt>
                <c:pt idx="323">
                  <c:v>1684</c:v>
                </c:pt>
                <c:pt idx="324">
                  <c:v>1691</c:v>
                </c:pt>
                <c:pt idx="325">
                  <c:v>1748</c:v>
                </c:pt>
                <c:pt idx="326">
                  <c:v>1758</c:v>
                </c:pt>
                <c:pt idx="327">
                  <c:v>1784</c:v>
                </c:pt>
                <c:pt idx="328">
                  <c:v>1790</c:v>
                </c:pt>
                <c:pt idx="329">
                  <c:v>1796</c:v>
                </c:pt>
                <c:pt idx="330">
                  <c:v>1825</c:v>
                </c:pt>
                <c:pt idx="331">
                  <c:v>1886</c:v>
                </c:pt>
                <c:pt idx="332">
                  <c:v>1910</c:v>
                </c:pt>
                <c:pt idx="333">
                  <c:v>1979</c:v>
                </c:pt>
                <c:pt idx="334">
                  <c:v>1999</c:v>
                </c:pt>
                <c:pt idx="335">
                  <c:v>2025</c:v>
                </c:pt>
                <c:pt idx="336">
                  <c:v>2062</c:v>
                </c:pt>
                <c:pt idx="337">
                  <c:v>2072</c:v>
                </c:pt>
                <c:pt idx="338">
                  <c:v>2108</c:v>
                </c:pt>
                <c:pt idx="339">
                  <c:v>2176</c:v>
                </c:pt>
                <c:pt idx="340">
                  <c:v>2179</c:v>
                </c:pt>
                <c:pt idx="341">
                  <c:v>2201</c:v>
                </c:pt>
                <c:pt idx="342">
                  <c:v>2253</c:v>
                </c:pt>
                <c:pt idx="343">
                  <c:v>2307</c:v>
                </c:pt>
                <c:pt idx="344">
                  <c:v>2468</c:v>
                </c:pt>
                <c:pt idx="345">
                  <c:v>2604</c:v>
                </c:pt>
                <c:pt idx="346">
                  <c:v>2690</c:v>
                </c:pt>
                <c:pt idx="347">
                  <c:v>2779</c:v>
                </c:pt>
                <c:pt idx="348">
                  <c:v>2915</c:v>
                </c:pt>
                <c:pt idx="349">
                  <c:v>2928</c:v>
                </c:pt>
                <c:pt idx="350">
                  <c:v>2955</c:v>
                </c:pt>
                <c:pt idx="351">
                  <c:v>3015</c:v>
                </c:pt>
                <c:pt idx="352">
                  <c:v>3182</c:v>
                </c:pt>
                <c:pt idx="353">
                  <c:v>3304</c:v>
                </c:pt>
                <c:pt idx="354">
                  <c:v>3387</c:v>
                </c:pt>
                <c:pt idx="355">
                  <c:v>3410</c:v>
                </c:pt>
                <c:pt idx="356">
                  <c:v>3483</c:v>
                </c:pt>
                <c:pt idx="357">
                  <c:v>3868</c:v>
                </c:pt>
                <c:pt idx="358">
                  <c:v>4405</c:v>
                </c:pt>
                <c:pt idx="359">
                  <c:v>4428</c:v>
                </c:pt>
                <c:pt idx="360">
                  <c:v>4697</c:v>
                </c:pt>
                <c:pt idx="361">
                  <c:v>5497</c:v>
                </c:pt>
                <c:pt idx="362">
                  <c:v>5681</c:v>
                </c:pt>
                <c:pt idx="363">
                  <c:v>6080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D-CE4C-B1AE-7C66220E0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520432"/>
        <c:axId val="1273522160"/>
      </c:barChart>
      <c:catAx>
        <c:axId val="127352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522160"/>
        <c:crosses val="autoZero"/>
        <c:auto val="1"/>
        <c:lblAlgn val="ctr"/>
        <c:lblOffset val="100"/>
        <c:noMultiLvlLbl val="0"/>
      </c:catAx>
      <c:valAx>
        <c:axId val="12735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52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summary statistics table'!$B$1</c:f>
              <c:strCache>
                <c:ptCount val="1"/>
                <c:pt idx="0">
                  <c:v>backers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 summary statistics table'!$B$2:$B$569</c:f>
              <c:numCache>
                <c:formatCode>General</c:formatCode>
                <c:ptCount val="568"/>
                <c:pt idx="0">
                  <c:v>16</c:v>
                </c:pt>
                <c:pt idx="1">
                  <c:v>26</c:v>
                </c:pt>
                <c:pt idx="2">
                  <c:v>27</c:v>
                </c:pt>
                <c:pt idx="3">
                  <c:v>32</c:v>
                </c:pt>
                <c:pt idx="4">
                  <c:v>32</c:v>
                </c:pt>
                <c:pt idx="5">
                  <c:v>34</c:v>
                </c:pt>
                <c:pt idx="6">
                  <c:v>40</c:v>
                </c:pt>
                <c:pt idx="7">
                  <c:v>41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43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52</c:v>
                </c:pt>
                <c:pt idx="19">
                  <c:v>53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59</c:v>
                </c:pt>
                <c:pt idx="25">
                  <c:v>62</c:v>
                </c:pt>
                <c:pt idx="26">
                  <c:v>64</c:v>
                </c:pt>
                <c:pt idx="27">
                  <c:v>65</c:v>
                </c:pt>
                <c:pt idx="28">
                  <c:v>65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76</c:v>
                </c:pt>
                <c:pt idx="38">
                  <c:v>78</c:v>
                </c:pt>
                <c:pt idx="39">
                  <c:v>78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81</c:v>
                </c:pt>
                <c:pt idx="47">
                  <c:v>82</c:v>
                </c:pt>
                <c:pt idx="48">
                  <c:v>82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87</c:v>
                </c:pt>
                <c:pt idx="63">
                  <c:v>87</c:v>
                </c:pt>
                <c:pt idx="64">
                  <c:v>87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89</c:v>
                </c:pt>
                <c:pt idx="70">
                  <c:v>89</c:v>
                </c:pt>
                <c:pt idx="71">
                  <c:v>91</c:v>
                </c:pt>
                <c:pt idx="72">
                  <c:v>92</c:v>
                </c:pt>
                <c:pt idx="73">
                  <c:v>92</c:v>
                </c:pt>
                <c:pt idx="74">
                  <c:v>92</c:v>
                </c:pt>
                <c:pt idx="75">
                  <c:v>92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94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98</c:v>
                </c:pt>
                <c:pt idx="88">
                  <c:v>100</c:v>
                </c:pt>
                <c:pt idx="89">
                  <c:v>100</c:v>
                </c:pt>
                <c:pt idx="90">
                  <c:v>101</c:v>
                </c:pt>
                <c:pt idx="91">
                  <c:v>101</c:v>
                </c:pt>
                <c:pt idx="92">
                  <c:v>102</c:v>
                </c:pt>
                <c:pt idx="93">
                  <c:v>102</c:v>
                </c:pt>
                <c:pt idx="94">
                  <c:v>103</c:v>
                </c:pt>
                <c:pt idx="95">
                  <c:v>103</c:v>
                </c:pt>
                <c:pt idx="96">
                  <c:v>105</c:v>
                </c:pt>
                <c:pt idx="97">
                  <c:v>106</c:v>
                </c:pt>
                <c:pt idx="98">
                  <c:v>106</c:v>
                </c:pt>
                <c:pt idx="99">
                  <c:v>107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107</c:v>
                </c:pt>
                <c:pt idx="104">
                  <c:v>110</c:v>
                </c:pt>
                <c:pt idx="105">
                  <c:v>110</c:v>
                </c:pt>
                <c:pt idx="106">
                  <c:v>110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112</c:v>
                </c:pt>
                <c:pt idx="111">
                  <c:v>112</c:v>
                </c:pt>
                <c:pt idx="112">
                  <c:v>113</c:v>
                </c:pt>
                <c:pt idx="113">
                  <c:v>113</c:v>
                </c:pt>
                <c:pt idx="114">
                  <c:v>114</c:v>
                </c:pt>
                <c:pt idx="115">
                  <c:v>114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116</c:v>
                </c:pt>
                <c:pt idx="120">
                  <c:v>117</c:v>
                </c:pt>
                <c:pt idx="121">
                  <c:v>117</c:v>
                </c:pt>
                <c:pt idx="122">
                  <c:v>119</c:v>
                </c:pt>
                <c:pt idx="123">
                  <c:v>121</c:v>
                </c:pt>
                <c:pt idx="124">
                  <c:v>121</c:v>
                </c:pt>
                <c:pt idx="125">
                  <c:v>121</c:v>
                </c:pt>
                <c:pt idx="126">
                  <c:v>122</c:v>
                </c:pt>
                <c:pt idx="127">
                  <c:v>122</c:v>
                </c:pt>
                <c:pt idx="128">
                  <c:v>122</c:v>
                </c:pt>
                <c:pt idx="129">
                  <c:v>122</c:v>
                </c:pt>
                <c:pt idx="130">
                  <c:v>123</c:v>
                </c:pt>
                <c:pt idx="131">
                  <c:v>123</c:v>
                </c:pt>
                <c:pt idx="132">
                  <c:v>123</c:v>
                </c:pt>
                <c:pt idx="133">
                  <c:v>125</c:v>
                </c:pt>
                <c:pt idx="134">
                  <c:v>126</c:v>
                </c:pt>
                <c:pt idx="135">
                  <c:v>126</c:v>
                </c:pt>
                <c:pt idx="136">
                  <c:v>126</c:v>
                </c:pt>
                <c:pt idx="137">
                  <c:v>126</c:v>
                </c:pt>
                <c:pt idx="138">
                  <c:v>126</c:v>
                </c:pt>
                <c:pt idx="139">
                  <c:v>127</c:v>
                </c:pt>
                <c:pt idx="140">
                  <c:v>127</c:v>
                </c:pt>
                <c:pt idx="141">
                  <c:v>128</c:v>
                </c:pt>
                <c:pt idx="142">
                  <c:v>128</c:v>
                </c:pt>
                <c:pt idx="143">
                  <c:v>129</c:v>
                </c:pt>
                <c:pt idx="144">
                  <c:v>129</c:v>
                </c:pt>
                <c:pt idx="145">
                  <c:v>130</c:v>
                </c:pt>
                <c:pt idx="146">
                  <c:v>130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132</c:v>
                </c:pt>
                <c:pt idx="153">
                  <c:v>132</c:v>
                </c:pt>
                <c:pt idx="154">
                  <c:v>132</c:v>
                </c:pt>
                <c:pt idx="155">
                  <c:v>133</c:v>
                </c:pt>
                <c:pt idx="156">
                  <c:v>133</c:v>
                </c:pt>
                <c:pt idx="157">
                  <c:v>133</c:v>
                </c:pt>
                <c:pt idx="158">
                  <c:v>134</c:v>
                </c:pt>
                <c:pt idx="159">
                  <c:v>134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137</c:v>
                </c:pt>
                <c:pt idx="166">
                  <c:v>137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139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142</c:v>
                </c:pt>
                <c:pt idx="176">
                  <c:v>142</c:v>
                </c:pt>
                <c:pt idx="177">
                  <c:v>142</c:v>
                </c:pt>
                <c:pt idx="178">
                  <c:v>142</c:v>
                </c:pt>
                <c:pt idx="179">
                  <c:v>143</c:v>
                </c:pt>
                <c:pt idx="180">
                  <c:v>144</c:v>
                </c:pt>
                <c:pt idx="181">
                  <c:v>144</c:v>
                </c:pt>
                <c:pt idx="182">
                  <c:v>144</c:v>
                </c:pt>
                <c:pt idx="183">
                  <c:v>144</c:v>
                </c:pt>
                <c:pt idx="184">
                  <c:v>146</c:v>
                </c:pt>
                <c:pt idx="185">
                  <c:v>147</c:v>
                </c:pt>
                <c:pt idx="186">
                  <c:v>147</c:v>
                </c:pt>
                <c:pt idx="187">
                  <c:v>147</c:v>
                </c:pt>
                <c:pt idx="188">
                  <c:v>148</c:v>
                </c:pt>
                <c:pt idx="189">
                  <c:v>148</c:v>
                </c:pt>
                <c:pt idx="190">
                  <c:v>149</c:v>
                </c:pt>
                <c:pt idx="191">
                  <c:v>149</c:v>
                </c:pt>
                <c:pt idx="192">
                  <c:v>150</c:v>
                </c:pt>
                <c:pt idx="193">
                  <c:v>150</c:v>
                </c:pt>
                <c:pt idx="194">
                  <c:v>154</c:v>
                </c:pt>
                <c:pt idx="195">
                  <c:v>154</c:v>
                </c:pt>
                <c:pt idx="196">
                  <c:v>154</c:v>
                </c:pt>
                <c:pt idx="197">
                  <c:v>154</c:v>
                </c:pt>
                <c:pt idx="198">
                  <c:v>155</c:v>
                </c:pt>
                <c:pt idx="199">
                  <c:v>155</c:v>
                </c:pt>
                <c:pt idx="200">
                  <c:v>155</c:v>
                </c:pt>
                <c:pt idx="201">
                  <c:v>155</c:v>
                </c:pt>
                <c:pt idx="202">
                  <c:v>156</c:v>
                </c:pt>
                <c:pt idx="203">
                  <c:v>156</c:v>
                </c:pt>
                <c:pt idx="204">
                  <c:v>157</c:v>
                </c:pt>
                <c:pt idx="205">
                  <c:v>157</c:v>
                </c:pt>
                <c:pt idx="206">
                  <c:v>157</c:v>
                </c:pt>
                <c:pt idx="207">
                  <c:v>157</c:v>
                </c:pt>
                <c:pt idx="208">
                  <c:v>157</c:v>
                </c:pt>
                <c:pt idx="209">
                  <c:v>158</c:v>
                </c:pt>
                <c:pt idx="210">
                  <c:v>158</c:v>
                </c:pt>
                <c:pt idx="211">
                  <c:v>159</c:v>
                </c:pt>
                <c:pt idx="212">
                  <c:v>159</c:v>
                </c:pt>
                <c:pt idx="213">
                  <c:v>159</c:v>
                </c:pt>
                <c:pt idx="214">
                  <c:v>160</c:v>
                </c:pt>
                <c:pt idx="215">
                  <c:v>160</c:v>
                </c:pt>
                <c:pt idx="216">
                  <c:v>161</c:v>
                </c:pt>
                <c:pt idx="217">
                  <c:v>163</c:v>
                </c:pt>
                <c:pt idx="218">
                  <c:v>163</c:v>
                </c:pt>
                <c:pt idx="219">
                  <c:v>164</c:v>
                </c:pt>
                <c:pt idx="220">
                  <c:v>164</c:v>
                </c:pt>
                <c:pt idx="221">
                  <c:v>164</c:v>
                </c:pt>
                <c:pt idx="222">
                  <c:v>164</c:v>
                </c:pt>
                <c:pt idx="223">
                  <c:v>164</c:v>
                </c:pt>
                <c:pt idx="224">
                  <c:v>165</c:v>
                </c:pt>
                <c:pt idx="225">
                  <c:v>165</c:v>
                </c:pt>
                <c:pt idx="226">
                  <c:v>165</c:v>
                </c:pt>
                <c:pt idx="227">
                  <c:v>165</c:v>
                </c:pt>
                <c:pt idx="228">
                  <c:v>166</c:v>
                </c:pt>
                <c:pt idx="229">
                  <c:v>168</c:v>
                </c:pt>
                <c:pt idx="230">
                  <c:v>168</c:v>
                </c:pt>
                <c:pt idx="231">
                  <c:v>169</c:v>
                </c:pt>
                <c:pt idx="232">
                  <c:v>170</c:v>
                </c:pt>
                <c:pt idx="233">
                  <c:v>170</c:v>
                </c:pt>
                <c:pt idx="234">
                  <c:v>170</c:v>
                </c:pt>
                <c:pt idx="235">
                  <c:v>172</c:v>
                </c:pt>
                <c:pt idx="236">
                  <c:v>173</c:v>
                </c:pt>
                <c:pt idx="237">
                  <c:v>174</c:v>
                </c:pt>
                <c:pt idx="238">
                  <c:v>174</c:v>
                </c:pt>
                <c:pt idx="239">
                  <c:v>175</c:v>
                </c:pt>
                <c:pt idx="240">
                  <c:v>176</c:v>
                </c:pt>
                <c:pt idx="241">
                  <c:v>179</c:v>
                </c:pt>
                <c:pt idx="242">
                  <c:v>180</c:v>
                </c:pt>
                <c:pt idx="243">
                  <c:v>180</c:v>
                </c:pt>
                <c:pt idx="244">
                  <c:v>180</c:v>
                </c:pt>
                <c:pt idx="245">
                  <c:v>180</c:v>
                </c:pt>
                <c:pt idx="246">
                  <c:v>181</c:v>
                </c:pt>
                <c:pt idx="247">
                  <c:v>181</c:v>
                </c:pt>
                <c:pt idx="248">
                  <c:v>182</c:v>
                </c:pt>
                <c:pt idx="249">
                  <c:v>183</c:v>
                </c:pt>
                <c:pt idx="250">
                  <c:v>183</c:v>
                </c:pt>
                <c:pt idx="251">
                  <c:v>184</c:v>
                </c:pt>
                <c:pt idx="252">
                  <c:v>185</c:v>
                </c:pt>
                <c:pt idx="253">
                  <c:v>186</c:v>
                </c:pt>
                <c:pt idx="254">
                  <c:v>186</c:v>
                </c:pt>
                <c:pt idx="255">
                  <c:v>186</c:v>
                </c:pt>
                <c:pt idx="256">
                  <c:v>186</c:v>
                </c:pt>
                <c:pt idx="257">
                  <c:v>186</c:v>
                </c:pt>
                <c:pt idx="258">
                  <c:v>187</c:v>
                </c:pt>
                <c:pt idx="259">
                  <c:v>189</c:v>
                </c:pt>
                <c:pt idx="260">
                  <c:v>189</c:v>
                </c:pt>
                <c:pt idx="261">
                  <c:v>190</c:v>
                </c:pt>
                <c:pt idx="262">
                  <c:v>190</c:v>
                </c:pt>
                <c:pt idx="263">
                  <c:v>191</c:v>
                </c:pt>
                <c:pt idx="264">
                  <c:v>191</c:v>
                </c:pt>
                <c:pt idx="265">
                  <c:v>191</c:v>
                </c:pt>
                <c:pt idx="266">
                  <c:v>192</c:v>
                </c:pt>
                <c:pt idx="267">
                  <c:v>192</c:v>
                </c:pt>
                <c:pt idx="268">
                  <c:v>193</c:v>
                </c:pt>
                <c:pt idx="269">
                  <c:v>194</c:v>
                </c:pt>
                <c:pt idx="270">
                  <c:v>194</c:v>
                </c:pt>
                <c:pt idx="271">
                  <c:v>194</c:v>
                </c:pt>
                <c:pt idx="272">
                  <c:v>194</c:v>
                </c:pt>
                <c:pt idx="273">
                  <c:v>195</c:v>
                </c:pt>
                <c:pt idx="274">
                  <c:v>195</c:v>
                </c:pt>
                <c:pt idx="275">
                  <c:v>196</c:v>
                </c:pt>
                <c:pt idx="276">
                  <c:v>198</c:v>
                </c:pt>
                <c:pt idx="277">
                  <c:v>198</c:v>
                </c:pt>
                <c:pt idx="278">
                  <c:v>198</c:v>
                </c:pt>
                <c:pt idx="279">
                  <c:v>199</c:v>
                </c:pt>
                <c:pt idx="280">
                  <c:v>199</c:v>
                </c:pt>
                <c:pt idx="281">
                  <c:v>199</c:v>
                </c:pt>
                <c:pt idx="282">
                  <c:v>201</c:v>
                </c:pt>
                <c:pt idx="283">
                  <c:v>202</c:v>
                </c:pt>
                <c:pt idx="284">
                  <c:v>202</c:v>
                </c:pt>
                <c:pt idx="285">
                  <c:v>203</c:v>
                </c:pt>
                <c:pt idx="286">
                  <c:v>203</c:v>
                </c:pt>
                <c:pt idx="287">
                  <c:v>205</c:v>
                </c:pt>
                <c:pt idx="288">
                  <c:v>206</c:v>
                </c:pt>
                <c:pt idx="289">
                  <c:v>207</c:v>
                </c:pt>
                <c:pt idx="290">
                  <c:v>207</c:v>
                </c:pt>
                <c:pt idx="291">
                  <c:v>209</c:v>
                </c:pt>
                <c:pt idx="292">
                  <c:v>210</c:v>
                </c:pt>
                <c:pt idx="293">
                  <c:v>211</c:v>
                </c:pt>
                <c:pt idx="294">
                  <c:v>211</c:v>
                </c:pt>
                <c:pt idx="295">
                  <c:v>214</c:v>
                </c:pt>
                <c:pt idx="296">
                  <c:v>216</c:v>
                </c:pt>
                <c:pt idx="297">
                  <c:v>217</c:v>
                </c:pt>
                <c:pt idx="298">
                  <c:v>218</c:v>
                </c:pt>
                <c:pt idx="299">
                  <c:v>218</c:v>
                </c:pt>
                <c:pt idx="300">
                  <c:v>219</c:v>
                </c:pt>
                <c:pt idx="301">
                  <c:v>220</c:v>
                </c:pt>
                <c:pt idx="302">
                  <c:v>220</c:v>
                </c:pt>
                <c:pt idx="303">
                  <c:v>221</c:v>
                </c:pt>
                <c:pt idx="304">
                  <c:v>221</c:v>
                </c:pt>
                <c:pt idx="305">
                  <c:v>222</c:v>
                </c:pt>
                <c:pt idx="306">
                  <c:v>222</c:v>
                </c:pt>
                <c:pt idx="307">
                  <c:v>223</c:v>
                </c:pt>
                <c:pt idx="308">
                  <c:v>225</c:v>
                </c:pt>
                <c:pt idx="309">
                  <c:v>226</c:v>
                </c:pt>
                <c:pt idx="310">
                  <c:v>226</c:v>
                </c:pt>
                <c:pt idx="311">
                  <c:v>227</c:v>
                </c:pt>
                <c:pt idx="312">
                  <c:v>233</c:v>
                </c:pt>
                <c:pt idx="313">
                  <c:v>234</c:v>
                </c:pt>
                <c:pt idx="314">
                  <c:v>235</c:v>
                </c:pt>
                <c:pt idx="315">
                  <c:v>236</c:v>
                </c:pt>
                <c:pt idx="316">
                  <c:v>236</c:v>
                </c:pt>
                <c:pt idx="317">
                  <c:v>237</c:v>
                </c:pt>
                <c:pt idx="318">
                  <c:v>238</c:v>
                </c:pt>
                <c:pt idx="319">
                  <c:v>238</c:v>
                </c:pt>
                <c:pt idx="320">
                  <c:v>239</c:v>
                </c:pt>
                <c:pt idx="321">
                  <c:v>241</c:v>
                </c:pt>
                <c:pt idx="322">
                  <c:v>244</c:v>
                </c:pt>
                <c:pt idx="323">
                  <c:v>244</c:v>
                </c:pt>
                <c:pt idx="324">
                  <c:v>245</c:v>
                </c:pt>
                <c:pt idx="325">
                  <c:v>246</c:v>
                </c:pt>
                <c:pt idx="326">
                  <c:v>246</c:v>
                </c:pt>
                <c:pt idx="327">
                  <c:v>247</c:v>
                </c:pt>
                <c:pt idx="328">
                  <c:v>247</c:v>
                </c:pt>
                <c:pt idx="329">
                  <c:v>249</c:v>
                </c:pt>
                <c:pt idx="330">
                  <c:v>249</c:v>
                </c:pt>
                <c:pt idx="331">
                  <c:v>250</c:v>
                </c:pt>
                <c:pt idx="332">
                  <c:v>252</c:v>
                </c:pt>
                <c:pt idx="333">
                  <c:v>253</c:v>
                </c:pt>
                <c:pt idx="334">
                  <c:v>254</c:v>
                </c:pt>
                <c:pt idx="335">
                  <c:v>255</c:v>
                </c:pt>
                <c:pt idx="336">
                  <c:v>261</c:v>
                </c:pt>
                <c:pt idx="337">
                  <c:v>261</c:v>
                </c:pt>
                <c:pt idx="338">
                  <c:v>264</c:v>
                </c:pt>
                <c:pt idx="339">
                  <c:v>266</c:v>
                </c:pt>
                <c:pt idx="340">
                  <c:v>268</c:v>
                </c:pt>
                <c:pt idx="341">
                  <c:v>269</c:v>
                </c:pt>
                <c:pt idx="342">
                  <c:v>270</c:v>
                </c:pt>
                <c:pt idx="343">
                  <c:v>272</c:v>
                </c:pt>
                <c:pt idx="344">
                  <c:v>275</c:v>
                </c:pt>
                <c:pt idx="345">
                  <c:v>279</c:v>
                </c:pt>
                <c:pt idx="346">
                  <c:v>280</c:v>
                </c:pt>
                <c:pt idx="347">
                  <c:v>282</c:v>
                </c:pt>
                <c:pt idx="348">
                  <c:v>288</c:v>
                </c:pt>
                <c:pt idx="349">
                  <c:v>290</c:v>
                </c:pt>
                <c:pt idx="350">
                  <c:v>295</c:v>
                </c:pt>
                <c:pt idx="351">
                  <c:v>296</c:v>
                </c:pt>
                <c:pt idx="352">
                  <c:v>297</c:v>
                </c:pt>
                <c:pt idx="353">
                  <c:v>299</c:v>
                </c:pt>
                <c:pt idx="354">
                  <c:v>300</c:v>
                </c:pt>
                <c:pt idx="355">
                  <c:v>300</c:v>
                </c:pt>
                <c:pt idx="356">
                  <c:v>303</c:v>
                </c:pt>
                <c:pt idx="357">
                  <c:v>307</c:v>
                </c:pt>
                <c:pt idx="358">
                  <c:v>307</c:v>
                </c:pt>
                <c:pt idx="359">
                  <c:v>316</c:v>
                </c:pt>
                <c:pt idx="360">
                  <c:v>323</c:v>
                </c:pt>
                <c:pt idx="361">
                  <c:v>329</c:v>
                </c:pt>
                <c:pt idx="362">
                  <c:v>330</c:v>
                </c:pt>
                <c:pt idx="363">
                  <c:v>331</c:v>
                </c:pt>
                <c:pt idx="364">
                  <c:v>336</c:v>
                </c:pt>
                <c:pt idx="365">
                  <c:v>337</c:v>
                </c:pt>
                <c:pt idx="366">
                  <c:v>340</c:v>
                </c:pt>
                <c:pt idx="367">
                  <c:v>361</c:v>
                </c:pt>
                <c:pt idx="368">
                  <c:v>363</c:v>
                </c:pt>
                <c:pt idx="369">
                  <c:v>366</c:v>
                </c:pt>
                <c:pt idx="370">
                  <c:v>369</c:v>
                </c:pt>
                <c:pt idx="371">
                  <c:v>374</c:v>
                </c:pt>
                <c:pt idx="372">
                  <c:v>375</c:v>
                </c:pt>
                <c:pt idx="373">
                  <c:v>381</c:v>
                </c:pt>
                <c:pt idx="374">
                  <c:v>381</c:v>
                </c:pt>
                <c:pt idx="375">
                  <c:v>393</c:v>
                </c:pt>
                <c:pt idx="376">
                  <c:v>397</c:v>
                </c:pt>
                <c:pt idx="377">
                  <c:v>409</c:v>
                </c:pt>
                <c:pt idx="378">
                  <c:v>411</c:v>
                </c:pt>
                <c:pt idx="379">
                  <c:v>419</c:v>
                </c:pt>
                <c:pt idx="380">
                  <c:v>432</c:v>
                </c:pt>
                <c:pt idx="381">
                  <c:v>452</c:v>
                </c:pt>
                <c:pt idx="382">
                  <c:v>454</c:v>
                </c:pt>
                <c:pt idx="383">
                  <c:v>460</c:v>
                </c:pt>
                <c:pt idx="384">
                  <c:v>462</c:v>
                </c:pt>
                <c:pt idx="385">
                  <c:v>470</c:v>
                </c:pt>
                <c:pt idx="386">
                  <c:v>480</c:v>
                </c:pt>
                <c:pt idx="387">
                  <c:v>484</c:v>
                </c:pt>
                <c:pt idx="388">
                  <c:v>498</c:v>
                </c:pt>
                <c:pt idx="389">
                  <c:v>524</c:v>
                </c:pt>
                <c:pt idx="390">
                  <c:v>533</c:v>
                </c:pt>
                <c:pt idx="391">
                  <c:v>536</c:v>
                </c:pt>
                <c:pt idx="392">
                  <c:v>546</c:v>
                </c:pt>
                <c:pt idx="393">
                  <c:v>554</c:v>
                </c:pt>
                <c:pt idx="394">
                  <c:v>555</c:v>
                </c:pt>
                <c:pt idx="395">
                  <c:v>589</c:v>
                </c:pt>
                <c:pt idx="396">
                  <c:v>645</c:v>
                </c:pt>
                <c:pt idx="397">
                  <c:v>659</c:v>
                </c:pt>
                <c:pt idx="398">
                  <c:v>676</c:v>
                </c:pt>
                <c:pt idx="399">
                  <c:v>723</c:v>
                </c:pt>
                <c:pt idx="400">
                  <c:v>762</c:v>
                </c:pt>
                <c:pt idx="401">
                  <c:v>768</c:v>
                </c:pt>
                <c:pt idx="402">
                  <c:v>820</c:v>
                </c:pt>
                <c:pt idx="403">
                  <c:v>890</c:v>
                </c:pt>
                <c:pt idx="404">
                  <c:v>903</c:v>
                </c:pt>
                <c:pt idx="405">
                  <c:v>909</c:v>
                </c:pt>
                <c:pt idx="406">
                  <c:v>943</c:v>
                </c:pt>
                <c:pt idx="407">
                  <c:v>980</c:v>
                </c:pt>
                <c:pt idx="408">
                  <c:v>1015</c:v>
                </c:pt>
                <c:pt idx="409">
                  <c:v>1022</c:v>
                </c:pt>
                <c:pt idx="410">
                  <c:v>1052</c:v>
                </c:pt>
                <c:pt idx="411">
                  <c:v>1071</c:v>
                </c:pt>
                <c:pt idx="412">
                  <c:v>1071</c:v>
                </c:pt>
                <c:pt idx="413">
                  <c:v>1073</c:v>
                </c:pt>
                <c:pt idx="414">
                  <c:v>1095</c:v>
                </c:pt>
                <c:pt idx="415">
                  <c:v>1101</c:v>
                </c:pt>
                <c:pt idx="416">
                  <c:v>1113</c:v>
                </c:pt>
                <c:pt idx="417">
                  <c:v>1137</c:v>
                </c:pt>
                <c:pt idx="418">
                  <c:v>1140</c:v>
                </c:pt>
                <c:pt idx="419">
                  <c:v>1152</c:v>
                </c:pt>
                <c:pt idx="420">
                  <c:v>1170</c:v>
                </c:pt>
                <c:pt idx="421">
                  <c:v>1249</c:v>
                </c:pt>
                <c:pt idx="422">
                  <c:v>1267</c:v>
                </c:pt>
                <c:pt idx="423">
                  <c:v>1280</c:v>
                </c:pt>
                <c:pt idx="424">
                  <c:v>1297</c:v>
                </c:pt>
                <c:pt idx="425">
                  <c:v>1345</c:v>
                </c:pt>
                <c:pt idx="426">
                  <c:v>1354</c:v>
                </c:pt>
                <c:pt idx="427">
                  <c:v>1385</c:v>
                </c:pt>
                <c:pt idx="428">
                  <c:v>1396</c:v>
                </c:pt>
                <c:pt idx="429">
                  <c:v>1396</c:v>
                </c:pt>
                <c:pt idx="430">
                  <c:v>1425</c:v>
                </c:pt>
                <c:pt idx="431">
                  <c:v>1442</c:v>
                </c:pt>
                <c:pt idx="432">
                  <c:v>1460</c:v>
                </c:pt>
                <c:pt idx="433">
                  <c:v>1467</c:v>
                </c:pt>
                <c:pt idx="434">
                  <c:v>1470</c:v>
                </c:pt>
                <c:pt idx="435">
                  <c:v>1518</c:v>
                </c:pt>
                <c:pt idx="436">
                  <c:v>1539</c:v>
                </c:pt>
                <c:pt idx="437">
                  <c:v>1548</c:v>
                </c:pt>
                <c:pt idx="438">
                  <c:v>1559</c:v>
                </c:pt>
                <c:pt idx="439">
                  <c:v>1561</c:v>
                </c:pt>
                <c:pt idx="440">
                  <c:v>1572</c:v>
                </c:pt>
                <c:pt idx="441">
                  <c:v>1573</c:v>
                </c:pt>
                <c:pt idx="442">
                  <c:v>1600</c:v>
                </c:pt>
                <c:pt idx="443">
                  <c:v>1604</c:v>
                </c:pt>
                <c:pt idx="444">
                  <c:v>1605</c:v>
                </c:pt>
                <c:pt idx="445">
                  <c:v>1606</c:v>
                </c:pt>
                <c:pt idx="446">
                  <c:v>1613</c:v>
                </c:pt>
                <c:pt idx="447">
                  <c:v>1621</c:v>
                </c:pt>
                <c:pt idx="448">
                  <c:v>1629</c:v>
                </c:pt>
                <c:pt idx="449">
                  <c:v>1681</c:v>
                </c:pt>
                <c:pt idx="450">
                  <c:v>1684</c:v>
                </c:pt>
                <c:pt idx="451">
                  <c:v>1690</c:v>
                </c:pt>
                <c:pt idx="452">
                  <c:v>1697</c:v>
                </c:pt>
                <c:pt idx="453">
                  <c:v>1703</c:v>
                </c:pt>
                <c:pt idx="454">
                  <c:v>1713</c:v>
                </c:pt>
                <c:pt idx="455">
                  <c:v>1773</c:v>
                </c:pt>
                <c:pt idx="456">
                  <c:v>1782</c:v>
                </c:pt>
                <c:pt idx="457">
                  <c:v>1784</c:v>
                </c:pt>
                <c:pt idx="458">
                  <c:v>1785</c:v>
                </c:pt>
                <c:pt idx="459">
                  <c:v>1797</c:v>
                </c:pt>
                <c:pt idx="460">
                  <c:v>1815</c:v>
                </c:pt>
                <c:pt idx="461">
                  <c:v>1821</c:v>
                </c:pt>
                <c:pt idx="462">
                  <c:v>1866</c:v>
                </c:pt>
                <c:pt idx="463">
                  <c:v>1884</c:v>
                </c:pt>
                <c:pt idx="464">
                  <c:v>1887</c:v>
                </c:pt>
                <c:pt idx="465">
                  <c:v>1894</c:v>
                </c:pt>
                <c:pt idx="466">
                  <c:v>1902</c:v>
                </c:pt>
                <c:pt idx="467">
                  <c:v>1917</c:v>
                </c:pt>
                <c:pt idx="468">
                  <c:v>1965</c:v>
                </c:pt>
                <c:pt idx="469">
                  <c:v>1989</c:v>
                </c:pt>
                <c:pt idx="470">
                  <c:v>1991</c:v>
                </c:pt>
                <c:pt idx="471">
                  <c:v>2013</c:v>
                </c:pt>
                <c:pt idx="472">
                  <c:v>2038</c:v>
                </c:pt>
                <c:pt idx="473">
                  <c:v>2043</c:v>
                </c:pt>
                <c:pt idx="474">
                  <c:v>2053</c:v>
                </c:pt>
                <c:pt idx="475">
                  <c:v>2080</c:v>
                </c:pt>
                <c:pt idx="476">
                  <c:v>2100</c:v>
                </c:pt>
                <c:pt idx="477">
                  <c:v>2105</c:v>
                </c:pt>
                <c:pt idx="478">
                  <c:v>2106</c:v>
                </c:pt>
                <c:pt idx="479">
                  <c:v>2107</c:v>
                </c:pt>
                <c:pt idx="480">
                  <c:v>2120</c:v>
                </c:pt>
                <c:pt idx="481">
                  <c:v>2144</c:v>
                </c:pt>
                <c:pt idx="482">
                  <c:v>2188</c:v>
                </c:pt>
                <c:pt idx="483">
                  <c:v>2218</c:v>
                </c:pt>
                <c:pt idx="484">
                  <c:v>2220</c:v>
                </c:pt>
                <c:pt idx="485">
                  <c:v>2230</c:v>
                </c:pt>
                <c:pt idx="486">
                  <c:v>2237</c:v>
                </c:pt>
                <c:pt idx="487">
                  <c:v>2261</c:v>
                </c:pt>
                <c:pt idx="488">
                  <c:v>2266</c:v>
                </c:pt>
                <c:pt idx="489">
                  <c:v>2283</c:v>
                </c:pt>
                <c:pt idx="490">
                  <c:v>2289</c:v>
                </c:pt>
                <c:pt idx="491">
                  <c:v>2293</c:v>
                </c:pt>
                <c:pt idx="492">
                  <c:v>2320</c:v>
                </c:pt>
                <c:pt idx="493">
                  <c:v>2326</c:v>
                </c:pt>
                <c:pt idx="494">
                  <c:v>2331</c:v>
                </c:pt>
                <c:pt idx="495">
                  <c:v>2346</c:v>
                </c:pt>
                <c:pt idx="496">
                  <c:v>2353</c:v>
                </c:pt>
                <c:pt idx="497">
                  <c:v>2409</c:v>
                </c:pt>
                <c:pt idx="498">
                  <c:v>2414</c:v>
                </c:pt>
                <c:pt idx="499">
                  <c:v>2431</c:v>
                </c:pt>
                <c:pt idx="500">
                  <c:v>2436</c:v>
                </c:pt>
                <c:pt idx="501">
                  <c:v>2441</c:v>
                </c:pt>
                <c:pt idx="502">
                  <c:v>2443</c:v>
                </c:pt>
                <c:pt idx="503">
                  <c:v>2443</c:v>
                </c:pt>
                <c:pt idx="504">
                  <c:v>2468</c:v>
                </c:pt>
                <c:pt idx="505">
                  <c:v>2475</c:v>
                </c:pt>
                <c:pt idx="506">
                  <c:v>2489</c:v>
                </c:pt>
                <c:pt idx="507">
                  <c:v>2506</c:v>
                </c:pt>
                <c:pt idx="508">
                  <c:v>2526</c:v>
                </c:pt>
                <c:pt idx="509">
                  <c:v>2528</c:v>
                </c:pt>
                <c:pt idx="510">
                  <c:v>2551</c:v>
                </c:pt>
                <c:pt idx="511">
                  <c:v>2662</c:v>
                </c:pt>
                <c:pt idx="512">
                  <c:v>2673</c:v>
                </c:pt>
                <c:pt idx="513">
                  <c:v>2693</c:v>
                </c:pt>
                <c:pt idx="514">
                  <c:v>2725</c:v>
                </c:pt>
                <c:pt idx="515">
                  <c:v>2739</c:v>
                </c:pt>
                <c:pt idx="516">
                  <c:v>2756</c:v>
                </c:pt>
                <c:pt idx="517">
                  <c:v>2768</c:v>
                </c:pt>
                <c:pt idx="518">
                  <c:v>2805</c:v>
                </c:pt>
                <c:pt idx="519">
                  <c:v>2857</c:v>
                </c:pt>
                <c:pt idx="520">
                  <c:v>2875</c:v>
                </c:pt>
                <c:pt idx="521">
                  <c:v>2893</c:v>
                </c:pt>
                <c:pt idx="522">
                  <c:v>2985</c:v>
                </c:pt>
                <c:pt idx="523">
                  <c:v>3016</c:v>
                </c:pt>
                <c:pt idx="524">
                  <c:v>3036</c:v>
                </c:pt>
                <c:pt idx="525">
                  <c:v>3059</c:v>
                </c:pt>
                <c:pt idx="526">
                  <c:v>3063</c:v>
                </c:pt>
                <c:pt idx="527">
                  <c:v>3116</c:v>
                </c:pt>
                <c:pt idx="528">
                  <c:v>3131</c:v>
                </c:pt>
                <c:pt idx="529">
                  <c:v>3177</c:v>
                </c:pt>
                <c:pt idx="530">
                  <c:v>3205</c:v>
                </c:pt>
                <c:pt idx="531">
                  <c:v>3272</c:v>
                </c:pt>
                <c:pt idx="532">
                  <c:v>3308</c:v>
                </c:pt>
                <c:pt idx="533">
                  <c:v>3318</c:v>
                </c:pt>
                <c:pt idx="534">
                  <c:v>3376</c:v>
                </c:pt>
                <c:pt idx="535">
                  <c:v>3388</c:v>
                </c:pt>
                <c:pt idx="536">
                  <c:v>3533</c:v>
                </c:pt>
                <c:pt idx="537">
                  <c:v>3537</c:v>
                </c:pt>
                <c:pt idx="538">
                  <c:v>3594</c:v>
                </c:pt>
                <c:pt idx="539">
                  <c:v>3596</c:v>
                </c:pt>
                <c:pt idx="540">
                  <c:v>3657</c:v>
                </c:pt>
                <c:pt idx="541">
                  <c:v>3727</c:v>
                </c:pt>
                <c:pt idx="542">
                  <c:v>3742</c:v>
                </c:pt>
                <c:pt idx="543">
                  <c:v>3777</c:v>
                </c:pt>
                <c:pt idx="544">
                  <c:v>3934</c:v>
                </c:pt>
                <c:pt idx="545">
                  <c:v>4006</c:v>
                </c:pt>
                <c:pt idx="546">
                  <c:v>4065</c:v>
                </c:pt>
                <c:pt idx="547">
                  <c:v>4233</c:v>
                </c:pt>
                <c:pt idx="548">
                  <c:v>4289</c:v>
                </c:pt>
                <c:pt idx="549">
                  <c:v>4358</c:v>
                </c:pt>
                <c:pt idx="550">
                  <c:v>4498</c:v>
                </c:pt>
                <c:pt idx="551">
                  <c:v>4799</c:v>
                </c:pt>
                <c:pt idx="552">
                  <c:v>5139</c:v>
                </c:pt>
                <c:pt idx="553">
                  <c:v>5168</c:v>
                </c:pt>
                <c:pt idx="554">
                  <c:v>5180</c:v>
                </c:pt>
                <c:pt idx="555">
                  <c:v>5203</c:v>
                </c:pt>
                <c:pt idx="556">
                  <c:v>5419</c:v>
                </c:pt>
                <c:pt idx="557">
                  <c:v>5512</c:v>
                </c:pt>
                <c:pt idx="558">
                  <c:v>5880</c:v>
                </c:pt>
                <c:pt idx="559">
                  <c:v>5966</c:v>
                </c:pt>
                <c:pt idx="560">
                  <c:v>6212</c:v>
                </c:pt>
                <c:pt idx="561">
                  <c:v>6286</c:v>
                </c:pt>
                <c:pt idx="562">
                  <c:v>6406</c:v>
                </c:pt>
                <c:pt idx="563">
                  <c:v>6465</c:v>
                </c:pt>
                <c:pt idx="564">
                  <c:v>7295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A-8A44-963D-D20356219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673616"/>
        <c:axId val="1273675888"/>
      </c:barChart>
      <c:catAx>
        <c:axId val="127367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675888"/>
        <c:crosses val="autoZero"/>
        <c:auto val="1"/>
        <c:lblAlgn val="ctr"/>
        <c:lblOffset val="100"/>
        <c:noMultiLvlLbl val="0"/>
      </c:catAx>
      <c:valAx>
        <c:axId val="12736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67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800100</xdr:colOff>
      <xdr:row>2</xdr:row>
      <xdr:rowOff>0</xdr:rowOff>
    </xdr:from>
    <xdr:to>
      <xdr:col>13</xdr:col>
      <xdr:colOff>419100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352BF-64BC-E022-5F11-39A88CEE1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12699</xdr:colOff>
      <xdr:row>12</xdr:row>
      <xdr:rowOff>139700</xdr:rowOff>
    </xdr:from>
    <xdr:to>
      <xdr:col>14</xdr:col>
      <xdr:colOff>3745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03E5D-05A5-D697-9523-72413B2F6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342899</xdr:colOff>
      <xdr:row>4</xdr:row>
      <xdr:rowOff>101600</xdr:rowOff>
    </xdr:from>
    <xdr:to>
      <xdr:col>16</xdr:col>
      <xdr:colOff>428088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D8156-EF1A-327C-F3C4-DB72D04AC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16</xdr:row>
      <xdr:rowOff>152400</xdr:rowOff>
    </xdr:from>
    <xdr:to>
      <xdr:col>3</xdr:col>
      <xdr:colOff>755650</xdr:colOff>
      <xdr:row>30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D3C4A8-FA10-7335-37A7-BD46C594F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1073150</xdr:colOff>
      <xdr:row>11</xdr:row>
      <xdr:rowOff>25400</xdr:rowOff>
    </xdr:from>
    <xdr:to>
      <xdr:col>7</xdr:col>
      <xdr:colOff>5645150</xdr:colOff>
      <xdr:row>24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F32402-ACA6-30F8-3C2E-469938D09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5581650</xdr:colOff>
      <xdr:row>12</xdr:row>
      <xdr:rowOff>38100</xdr:rowOff>
    </xdr:from>
    <xdr:to>
      <xdr:col>12</xdr:col>
      <xdr:colOff>552450</xdr:colOff>
      <xdr:row>25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2D18C1-45D8-38EA-0651-F4ED8432A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69.879334490739" createdVersion="8" refreshedVersion="8" minRefreshableVersion="3" recordCount="1001" xr:uid="{25A34040-6835-4D4A-A66E-2F80A5080BB0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Average Donation" numFmtId="0">
      <sharedItems containsBlank="1" containsMixedTypes="1" containsNumber="1" minValue="1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70.970946990739" createdVersion="8" refreshedVersion="8" minRefreshableVersion="3" recordCount="1001" xr:uid="{28A2BB35-9F61-FE45-BF51-E61D70380A07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Average Donation" numFmtId="0">
      <sharedItems containsBlank="1" containsMixedTypes="1" containsNumber="1" minValue="1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x v="0"/>
    <s v="CAD"/>
    <n v="1448690400"/>
    <n v="1450159200"/>
    <b v="0"/>
    <b v="0"/>
    <x v="0"/>
    <e v="#DIV/0!"/>
    <x v="0"/>
    <x v="0"/>
  </r>
  <r>
    <n v="1"/>
    <s v="Odom Inc"/>
    <s v="Managed bottom-line architecture"/>
    <n v="1400"/>
    <n v="14560"/>
    <n v="1040"/>
    <x v="1"/>
    <n v="158"/>
    <x v="1"/>
    <s v="USD"/>
    <n v="1408424400"/>
    <n v="1408597200"/>
    <b v="0"/>
    <b v="1"/>
    <x v="1"/>
    <n v="92.151898734177209"/>
    <x v="1"/>
    <x v="1"/>
  </r>
  <r>
    <n v="2"/>
    <s v="Melton, Robinson and Fritz"/>
    <s v="Function-based leadingedge pricing structure"/>
    <n v="108400"/>
    <n v="142523"/>
    <n v="131.4787822878229"/>
    <x v="1"/>
    <n v="1425"/>
    <x v="2"/>
    <s v="AUD"/>
    <n v="1384668000"/>
    <n v="1384840800"/>
    <b v="0"/>
    <b v="0"/>
    <x v="2"/>
    <n v="100.01614035087719"/>
    <x v="2"/>
    <x v="2"/>
  </r>
  <r>
    <n v="3"/>
    <s v="Mcdonald, Gonzalez and Ross"/>
    <s v="Vision-oriented fresh-thinking conglomeration"/>
    <n v="4200"/>
    <n v="2477"/>
    <n v="58.976190476190467"/>
    <x v="0"/>
    <n v="24"/>
    <x v="1"/>
    <s v="USD"/>
    <n v="1565499600"/>
    <n v="1568955600"/>
    <b v="0"/>
    <b v="0"/>
    <x v="1"/>
    <n v="103.20833333333333"/>
    <x v="1"/>
    <x v="1"/>
  </r>
  <r>
    <n v="4"/>
    <s v="Larson-Little"/>
    <s v="Proactive foreground core"/>
    <n v="7600"/>
    <n v="5265"/>
    <n v="69.276315789473685"/>
    <x v="0"/>
    <n v="53"/>
    <x v="1"/>
    <s v="USD"/>
    <n v="1547964000"/>
    <n v="1548309600"/>
    <b v="0"/>
    <b v="0"/>
    <x v="3"/>
    <n v="99.339622641509436"/>
    <x v="3"/>
    <x v="3"/>
  </r>
  <r>
    <n v="5"/>
    <s v="Harris Group"/>
    <s v="Open-source optimizing database"/>
    <n v="7600"/>
    <n v="13195"/>
    <n v="173.61842105263159"/>
    <x v="1"/>
    <n v="174"/>
    <x v="3"/>
    <s v="DKK"/>
    <n v="1346130000"/>
    <n v="1347080400"/>
    <b v="0"/>
    <b v="0"/>
    <x v="3"/>
    <n v="75.833333333333329"/>
    <x v="3"/>
    <x v="3"/>
  </r>
  <r>
    <n v="6"/>
    <s v="Ortiz, Coleman and Mitchell"/>
    <s v="Operative upward-trending algorithm"/>
    <n v="5200"/>
    <n v="1090"/>
    <n v="20.961538461538463"/>
    <x v="0"/>
    <n v="18"/>
    <x v="4"/>
    <s v="GBP"/>
    <n v="1505278800"/>
    <n v="1505365200"/>
    <b v="0"/>
    <b v="0"/>
    <x v="4"/>
    <n v="60.555555555555557"/>
    <x v="4"/>
    <x v="4"/>
  </r>
  <r>
    <n v="7"/>
    <s v="Carter-Guzman"/>
    <s v="Centralized cohesive challenge"/>
    <n v="4500"/>
    <n v="14741"/>
    <n v="327.57777777777778"/>
    <x v="1"/>
    <n v="227"/>
    <x v="3"/>
    <s v="DKK"/>
    <n v="1439442000"/>
    <n v="1439614800"/>
    <b v="0"/>
    <b v="0"/>
    <x v="3"/>
    <n v="64.93832599118943"/>
    <x v="3"/>
    <x v="3"/>
  </r>
  <r>
    <n v="8"/>
    <s v="Nunez-Richards"/>
    <s v="Exclusive attitude-oriented intranet"/>
    <n v="110100"/>
    <n v="21946"/>
    <n v="19.932788374205266"/>
    <x v="2"/>
    <n v="708"/>
    <x v="3"/>
    <s v="DKK"/>
    <n v="1281330000"/>
    <n v="1281502800"/>
    <b v="0"/>
    <b v="0"/>
    <x v="3"/>
    <n v="30.997175141242938"/>
    <x v="3"/>
    <x v="3"/>
  </r>
  <r>
    <n v="9"/>
    <s v="Rangel, Holt and Jones"/>
    <s v="Open-source fresh-thinking model"/>
    <n v="6200"/>
    <n v="3208"/>
    <n v="51.741935483870968"/>
    <x v="0"/>
    <n v="44"/>
    <x v="1"/>
    <s v="USD"/>
    <n v="1379566800"/>
    <n v="1383804000"/>
    <b v="0"/>
    <b v="0"/>
    <x v="5"/>
    <n v="72.909090909090907"/>
    <x v="1"/>
    <x v="5"/>
  </r>
  <r>
    <n v="10"/>
    <s v="Green Ltd"/>
    <s v="Monitored empowering installation"/>
    <n v="5200"/>
    <n v="13838"/>
    <n v="266.11538461538464"/>
    <x v="1"/>
    <n v="220"/>
    <x v="1"/>
    <s v="USD"/>
    <n v="1281762000"/>
    <n v="1285909200"/>
    <b v="0"/>
    <b v="0"/>
    <x v="6"/>
    <n v="62.9"/>
    <x v="4"/>
    <x v="6"/>
  </r>
  <r>
    <n v="11"/>
    <s v="Perez, Johnson and Gardner"/>
    <s v="Grass-roots zero administration system engine"/>
    <n v="6300"/>
    <n v="3030"/>
    <n v="48.095238095238095"/>
    <x v="0"/>
    <n v="27"/>
    <x v="1"/>
    <s v="USD"/>
    <n v="1285045200"/>
    <n v="1285563600"/>
    <b v="0"/>
    <b v="1"/>
    <x v="3"/>
    <n v="112.22222222222223"/>
    <x v="3"/>
    <x v="3"/>
  </r>
  <r>
    <n v="12"/>
    <s v="Kim Ltd"/>
    <s v="Assimilated hybrid intranet"/>
    <n v="6300"/>
    <n v="5629"/>
    <n v="89.349206349206341"/>
    <x v="0"/>
    <n v="55"/>
    <x v="1"/>
    <s v="USD"/>
    <n v="1571720400"/>
    <n v="1572411600"/>
    <b v="0"/>
    <b v="0"/>
    <x v="6"/>
    <n v="102.34545454545454"/>
    <x v="4"/>
    <x v="6"/>
  </r>
  <r>
    <n v="13"/>
    <s v="Walker, Taylor and Coleman"/>
    <s v="Multi-tiered directional open architecture"/>
    <n v="4200"/>
    <n v="10295"/>
    <n v="245.11904761904765"/>
    <x v="1"/>
    <n v="98"/>
    <x v="1"/>
    <s v="USD"/>
    <n v="1465621200"/>
    <n v="1466658000"/>
    <b v="0"/>
    <b v="0"/>
    <x v="7"/>
    <n v="105.05102040816327"/>
    <x v="1"/>
    <x v="7"/>
  </r>
  <r>
    <n v="14"/>
    <s v="Rodriguez, Rose and Stewart"/>
    <s v="Cloned directional synergy"/>
    <n v="28200"/>
    <n v="18829"/>
    <n v="66.769503546099301"/>
    <x v="0"/>
    <n v="200"/>
    <x v="1"/>
    <s v="USD"/>
    <n v="1331013600"/>
    <n v="1333342800"/>
    <b v="0"/>
    <b v="0"/>
    <x v="7"/>
    <n v="94.144999999999996"/>
    <x v="1"/>
    <x v="7"/>
  </r>
  <r>
    <n v="15"/>
    <s v="Wright, Hunt and Rowe"/>
    <s v="Extended eco-centric pricing structure"/>
    <n v="81200"/>
    <n v="38414"/>
    <n v="47.307881773399011"/>
    <x v="0"/>
    <n v="452"/>
    <x v="1"/>
    <s v="USD"/>
    <n v="1575957600"/>
    <n v="1576303200"/>
    <b v="0"/>
    <b v="0"/>
    <x v="8"/>
    <n v="84.986725663716811"/>
    <x v="2"/>
    <x v="8"/>
  </r>
  <r>
    <n v="16"/>
    <s v="Hines Inc"/>
    <s v="Cross-platform systemic adapter"/>
    <n v="1700"/>
    <n v="11041"/>
    <n v="649.47058823529414"/>
    <x v="1"/>
    <n v="100"/>
    <x v="1"/>
    <s v="USD"/>
    <n v="1390370400"/>
    <n v="1392271200"/>
    <b v="0"/>
    <b v="0"/>
    <x v="9"/>
    <n v="110.41"/>
    <x v="5"/>
    <x v="9"/>
  </r>
  <r>
    <n v="17"/>
    <s v="Cochran-Nguyen"/>
    <s v="Seamless 4thgeneration methodology"/>
    <n v="84600"/>
    <n v="134845"/>
    <n v="159.39125295508273"/>
    <x v="1"/>
    <n v="1249"/>
    <x v="1"/>
    <s v="USD"/>
    <n v="1294812000"/>
    <n v="1294898400"/>
    <b v="0"/>
    <b v="0"/>
    <x v="10"/>
    <n v="107.96236989591674"/>
    <x v="4"/>
    <x v="10"/>
  </r>
  <r>
    <n v="18"/>
    <s v="Johnson-Gould"/>
    <s v="Exclusive needs-based adapter"/>
    <n v="9100"/>
    <n v="6089"/>
    <n v="66.912087912087912"/>
    <x v="3"/>
    <n v="135"/>
    <x v="1"/>
    <s v="USD"/>
    <n v="1536382800"/>
    <n v="1537074000"/>
    <b v="0"/>
    <b v="0"/>
    <x v="3"/>
    <n v="45.103703703703701"/>
    <x v="3"/>
    <x v="3"/>
  </r>
  <r>
    <n v="19"/>
    <s v="Perez-Hess"/>
    <s v="Down-sized cohesive archive"/>
    <n v="62500"/>
    <n v="30331"/>
    <n v="48.529600000000002"/>
    <x v="0"/>
    <n v="674"/>
    <x v="1"/>
    <s v="USD"/>
    <n v="1551679200"/>
    <n v="1553490000"/>
    <b v="0"/>
    <b v="1"/>
    <x v="3"/>
    <n v="45.001483679525222"/>
    <x v="3"/>
    <x v="3"/>
  </r>
  <r>
    <n v="20"/>
    <s v="Reeves, Thompson and Richardson"/>
    <s v="Proactive composite alliance"/>
    <n v="131800"/>
    <n v="147936"/>
    <n v="112.24279210925646"/>
    <x v="1"/>
    <n v="1396"/>
    <x v="1"/>
    <s v="USD"/>
    <n v="1406523600"/>
    <n v="1406523600"/>
    <b v="0"/>
    <b v="0"/>
    <x v="6"/>
    <n v="105.97134670487107"/>
    <x v="4"/>
    <x v="6"/>
  </r>
  <r>
    <n v="21"/>
    <s v="Simmons-Reynolds"/>
    <s v="Re-engineered intangible definition"/>
    <n v="94000"/>
    <n v="38533"/>
    <n v="40.992553191489364"/>
    <x v="0"/>
    <n v="558"/>
    <x v="1"/>
    <s v="USD"/>
    <n v="1313384400"/>
    <n v="1316322000"/>
    <b v="0"/>
    <b v="0"/>
    <x v="3"/>
    <n v="69.055555555555557"/>
    <x v="3"/>
    <x v="3"/>
  </r>
  <r>
    <n v="22"/>
    <s v="Collier Inc"/>
    <s v="Enhanced dynamic definition"/>
    <n v="59100"/>
    <n v="75690"/>
    <n v="128.07106598984771"/>
    <x v="1"/>
    <n v="890"/>
    <x v="1"/>
    <s v="USD"/>
    <n v="1522731600"/>
    <n v="1524027600"/>
    <b v="0"/>
    <b v="0"/>
    <x v="3"/>
    <n v="85.044943820224717"/>
    <x v="3"/>
    <x v="3"/>
  </r>
  <r>
    <n v="23"/>
    <s v="Gray-Jenkins"/>
    <s v="Devolved next generation adapter"/>
    <n v="4500"/>
    <n v="14942"/>
    <n v="332.04444444444448"/>
    <x v="1"/>
    <n v="142"/>
    <x v="4"/>
    <s v="GBP"/>
    <n v="1550124000"/>
    <n v="1554699600"/>
    <b v="0"/>
    <b v="0"/>
    <x v="4"/>
    <n v="105.22535211267606"/>
    <x v="4"/>
    <x v="4"/>
  </r>
  <r>
    <n v="24"/>
    <s v="Scott, Wilson and Martin"/>
    <s v="Cross-platform intermediate frame"/>
    <n v="92400"/>
    <n v="104257"/>
    <n v="112.83225108225108"/>
    <x v="1"/>
    <n v="2673"/>
    <x v="1"/>
    <s v="USD"/>
    <n v="1403326800"/>
    <n v="1403499600"/>
    <b v="0"/>
    <b v="0"/>
    <x v="8"/>
    <n v="39.003741114852225"/>
    <x v="2"/>
    <x v="8"/>
  </r>
  <r>
    <n v="25"/>
    <s v="Caldwell, Velazquez and Wilson"/>
    <s v="Monitored impactful analyzer"/>
    <n v="5500"/>
    <n v="11904"/>
    <n v="216.43636363636364"/>
    <x v="1"/>
    <n v="163"/>
    <x v="1"/>
    <s v="USD"/>
    <n v="1305694800"/>
    <n v="1307422800"/>
    <b v="0"/>
    <b v="1"/>
    <x v="11"/>
    <n v="73.030674846625772"/>
    <x v="6"/>
    <x v="11"/>
  </r>
  <r>
    <n v="26"/>
    <s v="Spencer-Bates"/>
    <s v="Optional responsive customer loyalty"/>
    <n v="107500"/>
    <n v="51814"/>
    <n v="48.199069767441863"/>
    <x v="3"/>
    <n v="1480"/>
    <x v="1"/>
    <s v="USD"/>
    <n v="1533013200"/>
    <n v="1535346000"/>
    <b v="0"/>
    <b v="0"/>
    <x v="3"/>
    <n v="35.009459459459457"/>
    <x v="3"/>
    <x v="3"/>
  </r>
  <r>
    <n v="27"/>
    <s v="Best, Carr and Williams"/>
    <s v="Diverse transitional migration"/>
    <n v="2000"/>
    <n v="1599"/>
    <n v="79.95"/>
    <x v="0"/>
    <n v="15"/>
    <x v="1"/>
    <s v="USD"/>
    <n v="1443848400"/>
    <n v="1444539600"/>
    <b v="0"/>
    <b v="0"/>
    <x v="1"/>
    <n v="106.6"/>
    <x v="1"/>
    <x v="1"/>
  </r>
  <r>
    <n v="28"/>
    <s v="Campbell, Brown and Powell"/>
    <s v="Synchronized global task-force"/>
    <n v="130800"/>
    <n v="137635"/>
    <n v="105.22553516819573"/>
    <x v="1"/>
    <n v="2220"/>
    <x v="1"/>
    <s v="USD"/>
    <n v="1265695200"/>
    <n v="1267682400"/>
    <b v="0"/>
    <b v="1"/>
    <x v="3"/>
    <n v="61.997747747747745"/>
    <x v="3"/>
    <x v="3"/>
  </r>
  <r>
    <n v="29"/>
    <s v="Johnson, Parker and Haynes"/>
    <s v="Focused 6thgeneration forecast"/>
    <n v="45900"/>
    <n v="150965"/>
    <n v="328.89978213507629"/>
    <x v="1"/>
    <n v="1606"/>
    <x v="5"/>
    <s v="CHF"/>
    <n v="1532062800"/>
    <n v="1535518800"/>
    <b v="0"/>
    <b v="0"/>
    <x v="12"/>
    <n v="94.000622665006233"/>
    <x v="4"/>
    <x v="12"/>
  </r>
  <r>
    <n v="30"/>
    <s v="Clark-Cooke"/>
    <s v="Down-sized analyzing challenge"/>
    <n v="9000"/>
    <n v="14455"/>
    <n v="160.61111111111111"/>
    <x v="1"/>
    <n v="129"/>
    <x v="1"/>
    <s v="USD"/>
    <n v="1558674000"/>
    <n v="1559106000"/>
    <b v="0"/>
    <b v="0"/>
    <x v="10"/>
    <n v="112.05426356589147"/>
    <x v="4"/>
    <x v="10"/>
  </r>
  <r>
    <n v="31"/>
    <s v="Schroeder Ltd"/>
    <s v="Progressive needs-based focus group"/>
    <n v="3500"/>
    <n v="10850"/>
    <n v="310"/>
    <x v="1"/>
    <n v="226"/>
    <x v="4"/>
    <s v="GBP"/>
    <n v="1451973600"/>
    <n v="1454392800"/>
    <b v="0"/>
    <b v="0"/>
    <x v="11"/>
    <n v="48.008849557522126"/>
    <x v="6"/>
    <x v="11"/>
  </r>
  <r>
    <n v="32"/>
    <s v="Jackson PLC"/>
    <s v="Ergonomic 6thgeneration success"/>
    <n v="101000"/>
    <n v="87676"/>
    <n v="86.807920792079202"/>
    <x v="0"/>
    <n v="2307"/>
    <x v="6"/>
    <s v="EUR"/>
    <n v="1515564000"/>
    <n v="1517896800"/>
    <b v="0"/>
    <b v="0"/>
    <x v="4"/>
    <n v="38.004334633723452"/>
    <x v="4"/>
    <x v="4"/>
  </r>
  <r>
    <n v="33"/>
    <s v="Blair, Collins and Carter"/>
    <s v="Exclusive interactive approach"/>
    <n v="50200"/>
    <n v="189666"/>
    <n v="377.82071713147411"/>
    <x v="1"/>
    <n v="5419"/>
    <x v="1"/>
    <s v="USD"/>
    <n v="1412485200"/>
    <n v="1415685600"/>
    <b v="0"/>
    <b v="0"/>
    <x v="3"/>
    <n v="35.000184535892231"/>
    <x v="3"/>
    <x v="3"/>
  </r>
  <r>
    <n v="34"/>
    <s v="Maldonado and Sons"/>
    <s v="Reverse-engineered asynchronous archive"/>
    <n v="9300"/>
    <n v="14025"/>
    <n v="150.80645161290323"/>
    <x v="1"/>
    <n v="165"/>
    <x v="1"/>
    <s v="USD"/>
    <n v="1490245200"/>
    <n v="1490677200"/>
    <b v="0"/>
    <b v="0"/>
    <x v="4"/>
    <n v="85"/>
    <x v="4"/>
    <x v="4"/>
  </r>
  <r>
    <n v="35"/>
    <s v="Mitchell and Sons"/>
    <s v="Synergized intangible challenge"/>
    <n v="125500"/>
    <n v="188628"/>
    <n v="150.30119521912351"/>
    <x v="1"/>
    <n v="1965"/>
    <x v="3"/>
    <s v="DKK"/>
    <n v="1547877600"/>
    <n v="1551506400"/>
    <b v="0"/>
    <b v="1"/>
    <x v="6"/>
    <n v="95.993893129770996"/>
    <x v="4"/>
    <x v="6"/>
  </r>
  <r>
    <n v="36"/>
    <s v="Jackson-Lewis"/>
    <s v="Monitored multi-state encryption"/>
    <n v="700"/>
    <n v="1101"/>
    <n v="157.28571428571431"/>
    <x v="1"/>
    <n v="16"/>
    <x v="1"/>
    <s v="USD"/>
    <n v="1298700000"/>
    <n v="1300856400"/>
    <b v="0"/>
    <b v="0"/>
    <x v="3"/>
    <n v="68.8125"/>
    <x v="3"/>
    <x v="3"/>
  </r>
  <r>
    <n v="37"/>
    <s v="Black, Armstrong and Anderson"/>
    <s v="Profound attitude-oriented functionalities"/>
    <n v="8100"/>
    <n v="11339"/>
    <n v="139.98765432098764"/>
    <x v="1"/>
    <n v="107"/>
    <x v="1"/>
    <s v="USD"/>
    <n v="1570338000"/>
    <n v="1573192800"/>
    <b v="0"/>
    <b v="1"/>
    <x v="13"/>
    <n v="105.97196261682242"/>
    <x v="5"/>
    <x v="13"/>
  </r>
  <r>
    <n v="38"/>
    <s v="Maldonado-Gonzalez"/>
    <s v="Digitized client-driven database"/>
    <n v="3100"/>
    <n v="10085"/>
    <n v="325.32258064516128"/>
    <x v="1"/>
    <n v="134"/>
    <x v="1"/>
    <s v="USD"/>
    <n v="1287378000"/>
    <n v="1287810000"/>
    <b v="0"/>
    <b v="0"/>
    <x v="14"/>
    <n v="75.261194029850742"/>
    <x v="7"/>
    <x v="14"/>
  </r>
  <r>
    <n v="39"/>
    <s v="Kim-Rice"/>
    <s v="Organized bi-directional function"/>
    <n v="9900"/>
    <n v="5027"/>
    <n v="50.777777777777779"/>
    <x v="0"/>
    <n v="88"/>
    <x v="3"/>
    <s v="DKK"/>
    <n v="1361772000"/>
    <n v="1362978000"/>
    <b v="0"/>
    <b v="0"/>
    <x v="3"/>
    <n v="57.125"/>
    <x v="3"/>
    <x v="3"/>
  </r>
  <r>
    <n v="40"/>
    <s v="Garcia, Garcia and Lopez"/>
    <s v="Reduced stable middleware"/>
    <n v="8800"/>
    <n v="14878"/>
    <n v="169.06818181818181"/>
    <x v="1"/>
    <n v="198"/>
    <x v="1"/>
    <s v="USD"/>
    <n v="1275714000"/>
    <n v="1277355600"/>
    <b v="0"/>
    <b v="1"/>
    <x v="8"/>
    <n v="75.141414141414145"/>
    <x v="2"/>
    <x v="8"/>
  </r>
  <r>
    <n v="41"/>
    <s v="Watts Group"/>
    <s v="Universal 5thgeneration neural-net"/>
    <n v="5600"/>
    <n v="11924"/>
    <n v="212.92857142857144"/>
    <x v="1"/>
    <n v="111"/>
    <x v="6"/>
    <s v="EUR"/>
    <n v="1346734800"/>
    <n v="1348981200"/>
    <b v="0"/>
    <b v="1"/>
    <x v="1"/>
    <n v="107.42342342342343"/>
    <x v="1"/>
    <x v="1"/>
  </r>
  <r>
    <n v="42"/>
    <s v="Werner-Bryant"/>
    <s v="Virtual uniform frame"/>
    <n v="1800"/>
    <n v="7991"/>
    <n v="443.94444444444446"/>
    <x v="1"/>
    <n v="222"/>
    <x v="1"/>
    <s v="USD"/>
    <n v="1309755600"/>
    <n v="1310533200"/>
    <b v="0"/>
    <b v="0"/>
    <x v="0"/>
    <n v="35.995495495495497"/>
    <x v="0"/>
    <x v="0"/>
  </r>
  <r>
    <n v="43"/>
    <s v="Schmitt-Mendoza"/>
    <s v="Profound explicit paradigm"/>
    <n v="90200"/>
    <n v="167717"/>
    <n v="185.9390243902439"/>
    <x v="1"/>
    <n v="6212"/>
    <x v="1"/>
    <s v="USD"/>
    <n v="1406178000"/>
    <n v="1407560400"/>
    <b v="0"/>
    <b v="0"/>
    <x v="15"/>
    <n v="26.998873148744366"/>
    <x v="5"/>
    <x v="15"/>
  </r>
  <r>
    <n v="44"/>
    <s v="Reid-Mccullough"/>
    <s v="Visionary real-time groupware"/>
    <n v="1600"/>
    <n v="10541"/>
    <n v="658.8125"/>
    <x v="1"/>
    <n v="98"/>
    <x v="3"/>
    <s v="DKK"/>
    <n v="1552798800"/>
    <n v="1552885200"/>
    <b v="0"/>
    <b v="0"/>
    <x v="13"/>
    <n v="107.56122448979592"/>
    <x v="5"/>
    <x v="13"/>
  </r>
  <r>
    <n v="45"/>
    <s v="Woods-Clark"/>
    <s v="Networked tertiary Graphical User Interface"/>
    <n v="9500"/>
    <n v="4530"/>
    <n v="47.684210526315788"/>
    <x v="0"/>
    <n v="48"/>
    <x v="1"/>
    <s v="USD"/>
    <n v="1478062800"/>
    <n v="1479362400"/>
    <b v="0"/>
    <b v="1"/>
    <x v="3"/>
    <n v="94.375"/>
    <x v="3"/>
    <x v="3"/>
  </r>
  <r>
    <n v="46"/>
    <s v="Vaughn, Hunt and Caldwell"/>
    <s v="Virtual grid-enabled task-force"/>
    <n v="3700"/>
    <n v="4247"/>
    <n v="114.78378378378378"/>
    <x v="1"/>
    <n v="92"/>
    <x v="1"/>
    <s v="USD"/>
    <n v="1278565200"/>
    <n v="1280552400"/>
    <b v="0"/>
    <b v="0"/>
    <x v="1"/>
    <n v="46.163043478260867"/>
    <x v="1"/>
    <x v="1"/>
  </r>
  <r>
    <n v="47"/>
    <s v="Bennett and Sons"/>
    <s v="Function-based multi-state software"/>
    <n v="1500"/>
    <n v="7129"/>
    <n v="475.26666666666665"/>
    <x v="1"/>
    <n v="149"/>
    <x v="1"/>
    <s v="USD"/>
    <n v="1396069200"/>
    <n v="1398661200"/>
    <b v="0"/>
    <b v="0"/>
    <x v="3"/>
    <n v="47.845637583892618"/>
    <x v="3"/>
    <x v="3"/>
  </r>
  <r>
    <n v="48"/>
    <s v="Lamb Inc"/>
    <s v="Optimized leadingedge concept"/>
    <n v="33300"/>
    <n v="128862"/>
    <n v="386.97297297297297"/>
    <x v="1"/>
    <n v="2431"/>
    <x v="1"/>
    <s v="USD"/>
    <n v="1435208400"/>
    <n v="1436245200"/>
    <b v="0"/>
    <b v="0"/>
    <x v="3"/>
    <n v="53.007815713698065"/>
    <x v="3"/>
    <x v="3"/>
  </r>
  <r>
    <n v="49"/>
    <s v="Casey-Kelly"/>
    <s v="Sharable holistic interface"/>
    <n v="7200"/>
    <n v="13653"/>
    <n v="189.625"/>
    <x v="1"/>
    <n v="303"/>
    <x v="1"/>
    <s v="USD"/>
    <n v="1571547600"/>
    <n v="1575439200"/>
    <b v="0"/>
    <b v="0"/>
    <x v="1"/>
    <n v="45.059405940594061"/>
    <x v="1"/>
    <x v="1"/>
  </r>
  <r>
    <n v="50"/>
    <s v="Jones, Taylor and Moore"/>
    <s v="Down-sized system-worthy secured line"/>
    <n v="100"/>
    <n v="2"/>
    <n v="2"/>
    <x v="0"/>
    <n v="1"/>
    <x v="6"/>
    <s v="EUR"/>
    <n v="1375333200"/>
    <n v="1377752400"/>
    <b v="0"/>
    <b v="0"/>
    <x v="16"/>
    <n v="2"/>
    <x v="1"/>
    <x v="16"/>
  </r>
  <r>
    <n v="51"/>
    <s v="Bradshaw, Gill and Donovan"/>
    <s v="Inverse secondary infrastructure"/>
    <n v="158100"/>
    <n v="145243"/>
    <n v="91.867805186590772"/>
    <x v="0"/>
    <n v="1467"/>
    <x v="4"/>
    <s v="GBP"/>
    <n v="1332824400"/>
    <n v="1334206800"/>
    <b v="0"/>
    <b v="1"/>
    <x v="8"/>
    <n v="99.006816632583508"/>
    <x v="2"/>
    <x v="8"/>
  </r>
  <r>
    <n v="52"/>
    <s v="Hernandez, Rodriguez and Clark"/>
    <s v="Organic foreground leverage"/>
    <n v="7200"/>
    <n v="2459"/>
    <n v="34.152777777777779"/>
    <x v="0"/>
    <n v="75"/>
    <x v="1"/>
    <s v="USD"/>
    <n v="1284526800"/>
    <n v="1284872400"/>
    <b v="0"/>
    <b v="0"/>
    <x v="3"/>
    <n v="32.786666666666669"/>
    <x v="3"/>
    <x v="3"/>
  </r>
  <r>
    <n v="53"/>
    <s v="Smith-Jones"/>
    <s v="Reverse-engineered static concept"/>
    <n v="8800"/>
    <n v="12356"/>
    <n v="140.40909090909091"/>
    <x v="1"/>
    <n v="209"/>
    <x v="1"/>
    <s v="USD"/>
    <n v="1400562000"/>
    <n v="1403931600"/>
    <b v="0"/>
    <b v="0"/>
    <x v="6"/>
    <n v="59.119617224880386"/>
    <x v="4"/>
    <x v="6"/>
  </r>
  <r>
    <n v="54"/>
    <s v="Roy PLC"/>
    <s v="Multi-channeled neutral customer loyalty"/>
    <n v="6000"/>
    <n v="5392"/>
    <n v="89.86666666666666"/>
    <x v="0"/>
    <n v="120"/>
    <x v="1"/>
    <s v="USD"/>
    <n v="1520748000"/>
    <n v="1521262800"/>
    <b v="0"/>
    <b v="0"/>
    <x v="8"/>
    <n v="44.93333333333333"/>
    <x v="2"/>
    <x v="8"/>
  </r>
  <r>
    <n v="55"/>
    <s v="Wright, Brooks and Villarreal"/>
    <s v="Reverse-engineered bifurcated strategy"/>
    <n v="6600"/>
    <n v="11746"/>
    <n v="177.96969696969697"/>
    <x v="1"/>
    <n v="131"/>
    <x v="1"/>
    <s v="USD"/>
    <n v="1532926800"/>
    <n v="1533358800"/>
    <b v="0"/>
    <b v="0"/>
    <x v="17"/>
    <n v="89.664122137404576"/>
    <x v="1"/>
    <x v="17"/>
  </r>
  <r>
    <n v="56"/>
    <s v="Flores, Miller and Johnson"/>
    <s v="Horizontal context-sensitive knowledge user"/>
    <n v="8000"/>
    <n v="11493"/>
    <n v="143.66249999999999"/>
    <x v="1"/>
    <n v="164"/>
    <x v="1"/>
    <s v="USD"/>
    <n v="1420869600"/>
    <n v="1421474400"/>
    <b v="0"/>
    <b v="0"/>
    <x v="8"/>
    <n v="70.079268292682926"/>
    <x v="2"/>
    <x v="8"/>
  </r>
  <r>
    <n v="57"/>
    <s v="Bridges, Freeman and Kim"/>
    <s v="Cross-group multi-state task-force"/>
    <n v="2900"/>
    <n v="6243"/>
    <n v="215.27586206896552"/>
    <x v="1"/>
    <n v="201"/>
    <x v="1"/>
    <s v="USD"/>
    <n v="1504242000"/>
    <n v="1505278800"/>
    <b v="0"/>
    <b v="0"/>
    <x v="11"/>
    <n v="31.059701492537314"/>
    <x v="6"/>
    <x v="11"/>
  </r>
  <r>
    <n v="58"/>
    <s v="Anderson-Perez"/>
    <s v="Expanded 3rdgeneration strategy"/>
    <n v="2700"/>
    <n v="6132"/>
    <n v="227.11111111111114"/>
    <x v="1"/>
    <n v="211"/>
    <x v="1"/>
    <s v="USD"/>
    <n v="1442811600"/>
    <n v="1443934800"/>
    <b v="0"/>
    <b v="0"/>
    <x v="3"/>
    <n v="29.061611374407583"/>
    <x v="3"/>
    <x v="3"/>
  </r>
  <r>
    <n v="59"/>
    <s v="Wright, Fox and Marks"/>
    <s v="Assimilated real-time support"/>
    <n v="1400"/>
    <n v="3851"/>
    <n v="275.07142857142861"/>
    <x v="1"/>
    <n v="128"/>
    <x v="1"/>
    <s v="USD"/>
    <n v="1497243600"/>
    <n v="1498539600"/>
    <b v="0"/>
    <b v="1"/>
    <x v="3"/>
    <n v="30.0859375"/>
    <x v="3"/>
    <x v="3"/>
  </r>
  <r>
    <n v="60"/>
    <s v="Crawford-Peters"/>
    <s v="User-centric regional database"/>
    <n v="94200"/>
    <n v="135997"/>
    <n v="144.37048832271762"/>
    <x v="1"/>
    <n v="1600"/>
    <x v="0"/>
    <s v="CAD"/>
    <n v="1342501200"/>
    <n v="1342760400"/>
    <b v="0"/>
    <b v="0"/>
    <x v="3"/>
    <n v="84.998125000000002"/>
    <x v="3"/>
    <x v="3"/>
  </r>
  <r>
    <n v="61"/>
    <s v="Romero-Hoffman"/>
    <s v="Open-source zero administration complexity"/>
    <n v="199200"/>
    <n v="184750"/>
    <n v="92.74598393574297"/>
    <x v="0"/>
    <n v="2253"/>
    <x v="0"/>
    <s v="CAD"/>
    <n v="1298268000"/>
    <n v="1301720400"/>
    <b v="0"/>
    <b v="0"/>
    <x v="3"/>
    <n v="82.001775410563695"/>
    <x v="3"/>
    <x v="3"/>
  </r>
  <r>
    <n v="62"/>
    <s v="Sparks-West"/>
    <s v="Organized incremental standardization"/>
    <n v="2000"/>
    <n v="14452"/>
    <n v="722.6"/>
    <x v="1"/>
    <n v="249"/>
    <x v="1"/>
    <s v="USD"/>
    <n v="1433480400"/>
    <n v="1433566800"/>
    <b v="0"/>
    <b v="0"/>
    <x v="2"/>
    <n v="58.040160642570278"/>
    <x v="2"/>
    <x v="2"/>
  </r>
  <r>
    <n v="63"/>
    <s v="Baker, Morgan and Brown"/>
    <s v="Assimilated didactic open system"/>
    <n v="4700"/>
    <n v="557"/>
    <n v="11.851063829787234"/>
    <x v="0"/>
    <n v="5"/>
    <x v="1"/>
    <s v="USD"/>
    <n v="1493355600"/>
    <n v="1493874000"/>
    <b v="0"/>
    <b v="0"/>
    <x v="3"/>
    <n v="111.4"/>
    <x v="3"/>
    <x v="3"/>
  </r>
  <r>
    <n v="64"/>
    <s v="Mosley-Gilbert"/>
    <s v="Vision-oriented logistical intranet"/>
    <n v="2800"/>
    <n v="2734"/>
    <n v="97.642857142857139"/>
    <x v="0"/>
    <n v="38"/>
    <x v="1"/>
    <s v="USD"/>
    <n v="1530507600"/>
    <n v="1531803600"/>
    <b v="0"/>
    <b v="1"/>
    <x v="2"/>
    <n v="71.94736842105263"/>
    <x v="2"/>
    <x v="2"/>
  </r>
  <r>
    <n v="65"/>
    <s v="Berry-Boyer"/>
    <s v="Mandatory incremental projection"/>
    <n v="6100"/>
    <n v="14405"/>
    <n v="236.14754098360655"/>
    <x v="1"/>
    <n v="236"/>
    <x v="1"/>
    <s v="USD"/>
    <n v="1296108000"/>
    <n v="1296712800"/>
    <b v="0"/>
    <b v="0"/>
    <x v="3"/>
    <n v="61.038135593220339"/>
    <x v="3"/>
    <x v="3"/>
  </r>
  <r>
    <n v="66"/>
    <s v="Sanders-Allen"/>
    <s v="Grass-roots needs-based encryption"/>
    <n v="2900"/>
    <n v="1307"/>
    <n v="45.068965517241381"/>
    <x v="0"/>
    <n v="12"/>
    <x v="1"/>
    <s v="USD"/>
    <n v="1428469200"/>
    <n v="1428901200"/>
    <b v="0"/>
    <b v="1"/>
    <x v="3"/>
    <n v="108.91666666666667"/>
    <x v="3"/>
    <x v="3"/>
  </r>
  <r>
    <n v="67"/>
    <s v="Lopez Inc"/>
    <s v="Team-oriented 6thgeneration middleware"/>
    <n v="72600"/>
    <n v="117892"/>
    <n v="162.38567493112947"/>
    <x v="1"/>
    <n v="4065"/>
    <x v="4"/>
    <s v="GBP"/>
    <n v="1264399200"/>
    <n v="1264831200"/>
    <b v="0"/>
    <b v="1"/>
    <x v="8"/>
    <n v="29.001722017220171"/>
    <x v="2"/>
    <x v="8"/>
  </r>
  <r>
    <n v="68"/>
    <s v="Moreno-Turner"/>
    <s v="Inverse multi-tasking installation"/>
    <n v="5700"/>
    <n v="14508"/>
    <n v="254.52631578947367"/>
    <x v="1"/>
    <n v="246"/>
    <x v="6"/>
    <s v="EUR"/>
    <n v="1501131600"/>
    <n v="1505192400"/>
    <b v="0"/>
    <b v="1"/>
    <x v="3"/>
    <n v="58.975609756097562"/>
    <x v="3"/>
    <x v="3"/>
  </r>
  <r>
    <n v="69"/>
    <s v="Jones-Watson"/>
    <s v="Switchable disintermediate moderator"/>
    <n v="7900"/>
    <n v="1901"/>
    <n v="24.063291139240505"/>
    <x v="3"/>
    <n v="17"/>
    <x v="1"/>
    <s v="USD"/>
    <n v="1292738400"/>
    <n v="1295676000"/>
    <b v="0"/>
    <b v="0"/>
    <x v="3"/>
    <n v="111.82352941176471"/>
    <x v="3"/>
    <x v="3"/>
  </r>
  <r>
    <n v="70"/>
    <s v="Barker Inc"/>
    <s v="Re-engineered 24/7 task-force"/>
    <n v="128000"/>
    <n v="158389"/>
    <n v="123.74140625000001"/>
    <x v="1"/>
    <n v="2475"/>
    <x v="6"/>
    <s v="EUR"/>
    <n v="1288674000"/>
    <n v="1292911200"/>
    <b v="0"/>
    <b v="1"/>
    <x v="3"/>
    <n v="63.995555555555555"/>
    <x v="3"/>
    <x v="3"/>
  </r>
  <r>
    <n v="71"/>
    <s v="Tate, Bass and House"/>
    <s v="Organic object-oriented budgetary management"/>
    <n v="6000"/>
    <n v="6484"/>
    <n v="108.06666666666666"/>
    <x v="1"/>
    <n v="76"/>
    <x v="1"/>
    <s v="USD"/>
    <n v="1575093600"/>
    <n v="1575439200"/>
    <b v="0"/>
    <b v="0"/>
    <x v="3"/>
    <n v="85.315789473684205"/>
    <x v="3"/>
    <x v="3"/>
  </r>
  <r>
    <n v="72"/>
    <s v="Hampton, Lewis and Ray"/>
    <s v="Seamless coherent parallelism"/>
    <n v="600"/>
    <n v="4022"/>
    <n v="670.33333333333326"/>
    <x v="1"/>
    <n v="54"/>
    <x v="1"/>
    <s v="USD"/>
    <n v="1435726800"/>
    <n v="1438837200"/>
    <b v="0"/>
    <b v="0"/>
    <x v="10"/>
    <n v="74.481481481481481"/>
    <x v="4"/>
    <x v="10"/>
  </r>
  <r>
    <n v="73"/>
    <s v="Collins-Goodman"/>
    <s v="Cross-platform even-keeled initiative"/>
    <n v="1400"/>
    <n v="9253"/>
    <n v="660.92857142857144"/>
    <x v="1"/>
    <n v="88"/>
    <x v="1"/>
    <s v="USD"/>
    <n v="1480226400"/>
    <n v="1480485600"/>
    <b v="0"/>
    <b v="0"/>
    <x v="17"/>
    <n v="105.14772727272727"/>
    <x v="1"/>
    <x v="17"/>
  </r>
  <r>
    <n v="74"/>
    <s v="Davis-Michael"/>
    <s v="Progressive tertiary framework"/>
    <n v="3900"/>
    <n v="4776"/>
    <n v="122.46153846153847"/>
    <x v="1"/>
    <n v="85"/>
    <x v="4"/>
    <s v="GBP"/>
    <n v="1459054800"/>
    <n v="1459141200"/>
    <b v="0"/>
    <b v="0"/>
    <x v="16"/>
    <n v="56.188235294117646"/>
    <x v="1"/>
    <x v="16"/>
  </r>
  <r>
    <n v="75"/>
    <s v="White, Torres and Bishop"/>
    <s v="Multi-layered dynamic protocol"/>
    <n v="9700"/>
    <n v="14606"/>
    <n v="150.57731958762886"/>
    <x v="1"/>
    <n v="170"/>
    <x v="1"/>
    <s v="USD"/>
    <n v="1531630800"/>
    <n v="1532322000"/>
    <b v="0"/>
    <b v="0"/>
    <x v="14"/>
    <n v="85.917647058823533"/>
    <x v="7"/>
    <x v="14"/>
  </r>
  <r>
    <n v="76"/>
    <s v="Martin, Conway and Larsen"/>
    <s v="Horizontal next generation function"/>
    <n v="122900"/>
    <n v="95993"/>
    <n v="78.106590724165997"/>
    <x v="0"/>
    <n v="1684"/>
    <x v="1"/>
    <s v="USD"/>
    <n v="1421992800"/>
    <n v="1426222800"/>
    <b v="1"/>
    <b v="1"/>
    <x v="3"/>
    <n v="57.00296912114014"/>
    <x v="3"/>
    <x v="3"/>
  </r>
  <r>
    <n v="77"/>
    <s v="Acevedo-Huffman"/>
    <s v="Pre-emptive impactful model"/>
    <n v="9500"/>
    <n v="4460"/>
    <n v="46.94736842105263"/>
    <x v="0"/>
    <n v="56"/>
    <x v="1"/>
    <s v="USD"/>
    <n v="1285563600"/>
    <n v="1286773200"/>
    <b v="0"/>
    <b v="1"/>
    <x v="10"/>
    <n v="79.642857142857139"/>
    <x v="4"/>
    <x v="10"/>
  </r>
  <r>
    <n v="78"/>
    <s v="Montgomery, Larson and Spencer"/>
    <s v="User-centric bifurcated knowledge user"/>
    <n v="4500"/>
    <n v="13536"/>
    <n v="300.8"/>
    <x v="1"/>
    <n v="330"/>
    <x v="1"/>
    <s v="USD"/>
    <n v="1523854800"/>
    <n v="1523941200"/>
    <b v="0"/>
    <b v="0"/>
    <x v="18"/>
    <n v="41.018181818181816"/>
    <x v="5"/>
    <x v="18"/>
  </r>
  <r>
    <n v="79"/>
    <s v="Soto LLC"/>
    <s v="Triple-buffered reciprocal project"/>
    <n v="57800"/>
    <n v="40228"/>
    <n v="69.598615916955026"/>
    <x v="0"/>
    <n v="838"/>
    <x v="1"/>
    <s v="USD"/>
    <n v="1529125200"/>
    <n v="1529557200"/>
    <b v="0"/>
    <b v="0"/>
    <x v="3"/>
    <n v="48.004773269689736"/>
    <x v="3"/>
    <x v="3"/>
  </r>
  <r>
    <n v="80"/>
    <s v="Sutton, Barrett and Tucker"/>
    <s v="Cross-platform needs-based approach"/>
    <n v="1100"/>
    <n v="7012"/>
    <n v="637.4545454545455"/>
    <x v="1"/>
    <n v="127"/>
    <x v="1"/>
    <s v="USD"/>
    <n v="1503982800"/>
    <n v="1506574800"/>
    <b v="0"/>
    <b v="0"/>
    <x v="11"/>
    <n v="55.212598425196852"/>
    <x v="6"/>
    <x v="11"/>
  </r>
  <r>
    <n v="81"/>
    <s v="Gomez, Bailey and Flores"/>
    <s v="User-friendly static contingency"/>
    <n v="16800"/>
    <n v="37857"/>
    <n v="225.33928571428569"/>
    <x v="1"/>
    <n v="411"/>
    <x v="1"/>
    <s v="USD"/>
    <n v="1511416800"/>
    <n v="1513576800"/>
    <b v="0"/>
    <b v="0"/>
    <x v="1"/>
    <n v="92.109489051094897"/>
    <x v="1"/>
    <x v="1"/>
  </r>
  <r>
    <n v="82"/>
    <s v="Porter-George"/>
    <s v="Reactive content-based framework"/>
    <n v="1000"/>
    <n v="14973"/>
    <n v="1497.3000000000002"/>
    <x v="1"/>
    <n v="180"/>
    <x v="4"/>
    <s v="GBP"/>
    <n v="1547704800"/>
    <n v="1548309600"/>
    <b v="0"/>
    <b v="1"/>
    <x v="11"/>
    <n v="83.183333333333337"/>
    <x v="6"/>
    <x v="11"/>
  </r>
  <r>
    <n v="83"/>
    <s v="Fitzgerald PLC"/>
    <s v="Realigned user-facing concept"/>
    <n v="106400"/>
    <n v="39996"/>
    <n v="37.590225563909776"/>
    <x v="0"/>
    <n v="1000"/>
    <x v="1"/>
    <s v="USD"/>
    <n v="1469682000"/>
    <n v="1471582800"/>
    <b v="0"/>
    <b v="0"/>
    <x v="5"/>
    <n v="39.996000000000002"/>
    <x v="1"/>
    <x v="5"/>
  </r>
  <r>
    <n v="84"/>
    <s v="Cisneros-Burton"/>
    <s v="Public-key zero tolerance orchestration"/>
    <n v="31400"/>
    <n v="41564"/>
    <n v="132.36942675159236"/>
    <x v="1"/>
    <n v="374"/>
    <x v="1"/>
    <s v="USD"/>
    <n v="1343451600"/>
    <n v="1344315600"/>
    <b v="0"/>
    <b v="0"/>
    <x v="8"/>
    <n v="111.1336898395722"/>
    <x v="2"/>
    <x v="8"/>
  </r>
  <r>
    <n v="85"/>
    <s v="Hill, Lawson and Wilkinson"/>
    <s v="Multi-tiered eco-centric architecture"/>
    <n v="4900"/>
    <n v="6430"/>
    <n v="131.22448979591837"/>
    <x v="1"/>
    <n v="71"/>
    <x v="2"/>
    <s v="AUD"/>
    <n v="1315717200"/>
    <n v="1316408400"/>
    <b v="0"/>
    <b v="0"/>
    <x v="7"/>
    <n v="90.563380281690144"/>
    <x v="1"/>
    <x v="7"/>
  </r>
  <r>
    <n v="86"/>
    <s v="Davis-Smith"/>
    <s v="Organic motivating firmware"/>
    <n v="7400"/>
    <n v="12405"/>
    <n v="167.63513513513513"/>
    <x v="1"/>
    <n v="203"/>
    <x v="1"/>
    <s v="USD"/>
    <n v="1430715600"/>
    <n v="1431838800"/>
    <b v="1"/>
    <b v="0"/>
    <x v="3"/>
    <n v="61.108374384236456"/>
    <x v="3"/>
    <x v="3"/>
  </r>
  <r>
    <n v="87"/>
    <s v="Farrell and Sons"/>
    <s v="Synergized 4thgeneration conglomeration"/>
    <n v="198500"/>
    <n v="123040"/>
    <n v="61.984886649874063"/>
    <x v="0"/>
    <n v="1482"/>
    <x v="2"/>
    <s v="AUD"/>
    <n v="1299564000"/>
    <n v="1300510800"/>
    <b v="0"/>
    <b v="1"/>
    <x v="1"/>
    <n v="83.022941970310384"/>
    <x v="1"/>
    <x v="1"/>
  </r>
  <r>
    <n v="88"/>
    <s v="Clark Group"/>
    <s v="Grass-roots fault-tolerant policy"/>
    <n v="4800"/>
    <n v="12516"/>
    <n v="260.75"/>
    <x v="1"/>
    <n v="113"/>
    <x v="1"/>
    <s v="USD"/>
    <n v="1429160400"/>
    <n v="1431061200"/>
    <b v="0"/>
    <b v="0"/>
    <x v="18"/>
    <n v="110.76106194690266"/>
    <x v="5"/>
    <x v="18"/>
  </r>
  <r>
    <n v="89"/>
    <s v="White, Singleton and Zimmerman"/>
    <s v="Monitored scalable knowledgebase"/>
    <n v="3400"/>
    <n v="8588"/>
    <n v="252.58823529411765"/>
    <x v="1"/>
    <n v="96"/>
    <x v="1"/>
    <s v="USD"/>
    <n v="1271307600"/>
    <n v="1271480400"/>
    <b v="0"/>
    <b v="0"/>
    <x v="3"/>
    <n v="89.458333333333329"/>
    <x v="3"/>
    <x v="3"/>
  </r>
  <r>
    <n v="90"/>
    <s v="Kramer Group"/>
    <s v="Synergistic explicit parallelism"/>
    <n v="7800"/>
    <n v="6132"/>
    <n v="78.615384615384613"/>
    <x v="0"/>
    <n v="106"/>
    <x v="1"/>
    <s v="USD"/>
    <n v="1456380000"/>
    <n v="1456380000"/>
    <b v="0"/>
    <b v="1"/>
    <x v="3"/>
    <n v="57.849056603773583"/>
    <x v="3"/>
    <x v="3"/>
  </r>
  <r>
    <n v="91"/>
    <s v="Frazier, Patrick and Smith"/>
    <s v="Enhanced systemic analyzer"/>
    <n v="154300"/>
    <n v="74688"/>
    <n v="48.404406999351913"/>
    <x v="0"/>
    <n v="679"/>
    <x v="6"/>
    <s v="EUR"/>
    <n v="1470459600"/>
    <n v="1472878800"/>
    <b v="0"/>
    <b v="0"/>
    <x v="18"/>
    <n v="109.99705449189985"/>
    <x v="5"/>
    <x v="18"/>
  </r>
  <r>
    <n v="92"/>
    <s v="Santos, Bell and Lloyd"/>
    <s v="Object-based analyzing knowledge user"/>
    <n v="20000"/>
    <n v="51775"/>
    <n v="258.875"/>
    <x v="1"/>
    <n v="498"/>
    <x v="5"/>
    <s v="CHF"/>
    <n v="1277269200"/>
    <n v="1277355600"/>
    <b v="0"/>
    <b v="1"/>
    <x v="11"/>
    <n v="103.96586345381526"/>
    <x v="6"/>
    <x v="11"/>
  </r>
  <r>
    <n v="93"/>
    <s v="Hall and Sons"/>
    <s v="Pre-emptive radical architecture"/>
    <n v="108800"/>
    <n v="65877"/>
    <n v="60.548713235294116"/>
    <x v="3"/>
    <n v="610"/>
    <x v="1"/>
    <s v="USD"/>
    <n v="1350709200"/>
    <n v="1351054800"/>
    <b v="0"/>
    <b v="1"/>
    <x v="3"/>
    <n v="107.99508196721311"/>
    <x v="3"/>
    <x v="3"/>
  </r>
  <r>
    <n v="94"/>
    <s v="Hanson Inc"/>
    <s v="Grass-roots web-enabled contingency"/>
    <n v="2900"/>
    <n v="8807"/>
    <n v="303.68965517241378"/>
    <x v="1"/>
    <n v="180"/>
    <x v="4"/>
    <s v="GBP"/>
    <n v="1554613200"/>
    <n v="1555563600"/>
    <b v="0"/>
    <b v="0"/>
    <x v="2"/>
    <n v="48.927777777777777"/>
    <x v="2"/>
    <x v="2"/>
  </r>
  <r>
    <n v="95"/>
    <s v="Sanchez LLC"/>
    <s v="Stand-alone system-worthy standardization"/>
    <n v="900"/>
    <n v="1017"/>
    <n v="112.99999999999999"/>
    <x v="1"/>
    <n v="27"/>
    <x v="1"/>
    <s v="USD"/>
    <n v="1571029200"/>
    <n v="1571634000"/>
    <b v="0"/>
    <b v="0"/>
    <x v="4"/>
    <n v="37.666666666666664"/>
    <x v="4"/>
    <x v="4"/>
  </r>
  <r>
    <n v="96"/>
    <s v="Howard Ltd"/>
    <s v="Down-sized systematic policy"/>
    <n v="69700"/>
    <n v="151513"/>
    <n v="217.37876614060258"/>
    <x v="1"/>
    <n v="2331"/>
    <x v="1"/>
    <s v="USD"/>
    <n v="1299736800"/>
    <n v="1300856400"/>
    <b v="0"/>
    <b v="0"/>
    <x v="3"/>
    <n v="64.999141999141997"/>
    <x v="3"/>
    <x v="3"/>
  </r>
  <r>
    <n v="97"/>
    <s v="Stewart LLC"/>
    <s v="Cloned bi-directional architecture"/>
    <n v="1300"/>
    <n v="12047"/>
    <n v="926.69230769230762"/>
    <x v="1"/>
    <n v="113"/>
    <x v="1"/>
    <s v="USD"/>
    <n v="1435208400"/>
    <n v="1439874000"/>
    <b v="0"/>
    <b v="0"/>
    <x v="0"/>
    <n v="106.61061946902655"/>
    <x v="0"/>
    <x v="0"/>
  </r>
  <r>
    <n v="98"/>
    <s v="Arias, Allen and Miller"/>
    <s v="Seamless transitional portal"/>
    <n v="97800"/>
    <n v="32951"/>
    <n v="33.692229038854805"/>
    <x v="0"/>
    <n v="1220"/>
    <x v="2"/>
    <s v="AUD"/>
    <n v="1437973200"/>
    <n v="1438318800"/>
    <b v="0"/>
    <b v="0"/>
    <x v="11"/>
    <n v="27.009016393442622"/>
    <x v="6"/>
    <x v="11"/>
  </r>
  <r>
    <n v="99"/>
    <s v="Baker-Morris"/>
    <s v="Fully-configurable motivating approach"/>
    <n v="7600"/>
    <n v="14951"/>
    <n v="196.7236842105263"/>
    <x v="1"/>
    <n v="164"/>
    <x v="1"/>
    <s v="USD"/>
    <n v="1416895200"/>
    <n v="1419400800"/>
    <b v="0"/>
    <b v="0"/>
    <x v="3"/>
    <n v="91.16463414634147"/>
    <x v="3"/>
    <x v="3"/>
  </r>
  <r>
    <n v="100"/>
    <s v="Tucker, Fox and Green"/>
    <s v="Upgradable fault-tolerant approach"/>
    <n v="100"/>
    <n v="1"/>
    <n v="1"/>
    <x v="0"/>
    <n v="1"/>
    <x v="1"/>
    <s v="USD"/>
    <n v="1319000400"/>
    <n v="1320555600"/>
    <b v="0"/>
    <b v="0"/>
    <x v="3"/>
    <n v="1"/>
    <x v="3"/>
    <x v="3"/>
  </r>
  <r>
    <n v="101"/>
    <s v="Douglas LLC"/>
    <s v="Reduced heuristic moratorium"/>
    <n v="900"/>
    <n v="9193"/>
    <n v="1021.4444444444445"/>
    <x v="1"/>
    <n v="164"/>
    <x v="1"/>
    <s v="USD"/>
    <n v="1424498400"/>
    <n v="1425103200"/>
    <b v="0"/>
    <b v="1"/>
    <x v="5"/>
    <n v="56.054878048780488"/>
    <x v="1"/>
    <x v="5"/>
  </r>
  <r>
    <n v="102"/>
    <s v="Garcia Inc"/>
    <s v="Front-line web-enabled model"/>
    <n v="3700"/>
    <n v="10422"/>
    <n v="281.67567567567568"/>
    <x v="1"/>
    <n v="336"/>
    <x v="1"/>
    <s v="USD"/>
    <n v="1526274000"/>
    <n v="1526878800"/>
    <b v="0"/>
    <b v="1"/>
    <x v="8"/>
    <n v="31.017857142857142"/>
    <x v="2"/>
    <x v="8"/>
  </r>
  <r>
    <n v="103"/>
    <s v="Frye, Hunt and Powell"/>
    <s v="Polarized incremental emulation"/>
    <n v="10000"/>
    <n v="2461"/>
    <n v="24.610000000000003"/>
    <x v="0"/>
    <n v="37"/>
    <x v="6"/>
    <s v="EUR"/>
    <n v="1287896400"/>
    <n v="1288674000"/>
    <b v="0"/>
    <b v="0"/>
    <x v="5"/>
    <n v="66.513513513513516"/>
    <x v="1"/>
    <x v="5"/>
  </r>
  <r>
    <n v="104"/>
    <s v="Smith, Wells and Nguyen"/>
    <s v="Self-enabling grid-enabled initiative"/>
    <n v="119200"/>
    <n v="170623"/>
    <n v="143.14010067114094"/>
    <x v="1"/>
    <n v="1917"/>
    <x v="1"/>
    <s v="USD"/>
    <n v="1495515600"/>
    <n v="1495602000"/>
    <b v="0"/>
    <b v="0"/>
    <x v="7"/>
    <n v="89.005216484089729"/>
    <x v="1"/>
    <x v="7"/>
  </r>
  <r>
    <n v="105"/>
    <s v="Charles-Johnson"/>
    <s v="Total fresh-thinking system engine"/>
    <n v="6800"/>
    <n v="9829"/>
    <n v="144.54411764705884"/>
    <x v="1"/>
    <n v="95"/>
    <x v="1"/>
    <s v="USD"/>
    <n v="1364878800"/>
    <n v="1366434000"/>
    <b v="0"/>
    <b v="0"/>
    <x v="2"/>
    <n v="103.46315789473684"/>
    <x v="2"/>
    <x v="2"/>
  </r>
  <r>
    <n v="106"/>
    <s v="Brandt, Carter and Wood"/>
    <s v="Ameliorated clear-thinking circuit"/>
    <n v="3900"/>
    <n v="14006"/>
    <n v="359.12820512820514"/>
    <x v="1"/>
    <n v="147"/>
    <x v="1"/>
    <s v="USD"/>
    <n v="1567918800"/>
    <n v="1568350800"/>
    <b v="0"/>
    <b v="0"/>
    <x v="3"/>
    <n v="95.278911564625844"/>
    <x v="3"/>
    <x v="3"/>
  </r>
  <r>
    <n v="107"/>
    <s v="Tucker, Schmidt and Reid"/>
    <s v="Multi-layered encompassing installation"/>
    <n v="3500"/>
    <n v="6527"/>
    <n v="186.48571428571427"/>
    <x v="1"/>
    <n v="86"/>
    <x v="1"/>
    <s v="USD"/>
    <n v="1524459600"/>
    <n v="1525928400"/>
    <b v="0"/>
    <b v="1"/>
    <x v="3"/>
    <n v="75.895348837209298"/>
    <x v="3"/>
    <x v="3"/>
  </r>
  <r>
    <n v="108"/>
    <s v="Decker Inc"/>
    <s v="Universal encompassing implementation"/>
    <n v="1500"/>
    <n v="8929"/>
    <n v="595.26666666666665"/>
    <x v="1"/>
    <n v="83"/>
    <x v="1"/>
    <s v="USD"/>
    <n v="1333688400"/>
    <n v="1336885200"/>
    <b v="0"/>
    <b v="0"/>
    <x v="4"/>
    <n v="107.57831325301204"/>
    <x v="4"/>
    <x v="4"/>
  </r>
  <r>
    <n v="109"/>
    <s v="Romero and Sons"/>
    <s v="Object-based client-server application"/>
    <n v="5200"/>
    <n v="3079"/>
    <n v="59.21153846153846"/>
    <x v="0"/>
    <n v="60"/>
    <x v="1"/>
    <s v="USD"/>
    <n v="1389506400"/>
    <n v="1389679200"/>
    <b v="0"/>
    <b v="0"/>
    <x v="19"/>
    <n v="51.31666666666667"/>
    <x v="4"/>
    <x v="19"/>
  </r>
  <r>
    <n v="110"/>
    <s v="Castillo-Carey"/>
    <s v="Cross-platform solution-oriented process improvement"/>
    <n v="142400"/>
    <n v="21307"/>
    <n v="14.962780898876405"/>
    <x v="0"/>
    <n v="296"/>
    <x v="1"/>
    <s v="USD"/>
    <n v="1536642000"/>
    <n v="1538283600"/>
    <b v="0"/>
    <b v="0"/>
    <x v="0"/>
    <n v="71.983108108108112"/>
    <x v="0"/>
    <x v="0"/>
  </r>
  <r>
    <n v="111"/>
    <s v="Hart-Briggs"/>
    <s v="Re-engineered user-facing approach"/>
    <n v="61400"/>
    <n v="73653"/>
    <n v="119.95602605863192"/>
    <x v="1"/>
    <n v="676"/>
    <x v="1"/>
    <s v="USD"/>
    <n v="1348290000"/>
    <n v="1348808400"/>
    <b v="0"/>
    <b v="0"/>
    <x v="15"/>
    <n v="108.95414201183432"/>
    <x v="5"/>
    <x v="15"/>
  </r>
  <r>
    <n v="112"/>
    <s v="Jones-Meyer"/>
    <s v="Re-engineered client-driven hub"/>
    <n v="4700"/>
    <n v="12635"/>
    <n v="268.82978723404256"/>
    <x v="1"/>
    <n v="361"/>
    <x v="2"/>
    <s v="AUD"/>
    <n v="1408856400"/>
    <n v="1410152400"/>
    <b v="0"/>
    <b v="0"/>
    <x v="2"/>
    <n v="35"/>
    <x v="2"/>
    <x v="2"/>
  </r>
  <r>
    <n v="113"/>
    <s v="Wright, Hartman and Yu"/>
    <s v="User-friendly tertiary array"/>
    <n v="3300"/>
    <n v="12437"/>
    <n v="376.87878787878788"/>
    <x v="1"/>
    <n v="131"/>
    <x v="1"/>
    <s v="USD"/>
    <n v="1505192400"/>
    <n v="1505797200"/>
    <b v="0"/>
    <b v="0"/>
    <x v="0"/>
    <n v="94.938931297709928"/>
    <x v="0"/>
    <x v="0"/>
  </r>
  <r>
    <n v="114"/>
    <s v="Harper-Davis"/>
    <s v="Robust heuristic encoding"/>
    <n v="1900"/>
    <n v="13816"/>
    <n v="727.15789473684208"/>
    <x v="1"/>
    <n v="126"/>
    <x v="1"/>
    <s v="USD"/>
    <n v="1554786000"/>
    <n v="1554872400"/>
    <b v="0"/>
    <b v="1"/>
    <x v="8"/>
    <n v="109.65079365079364"/>
    <x v="2"/>
    <x v="8"/>
  </r>
  <r>
    <n v="115"/>
    <s v="Barrett PLC"/>
    <s v="Team-oriented clear-thinking capacity"/>
    <n v="166700"/>
    <n v="145382"/>
    <n v="87.211757648470297"/>
    <x v="0"/>
    <n v="3304"/>
    <x v="6"/>
    <s v="EUR"/>
    <n v="1510898400"/>
    <n v="1513922400"/>
    <b v="0"/>
    <b v="0"/>
    <x v="13"/>
    <n v="44.001815980629537"/>
    <x v="5"/>
    <x v="13"/>
  </r>
  <r>
    <n v="116"/>
    <s v="David-Clark"/>
    <s v="De-engineered motivating standardization"/>
    <n v="7200"/>
    <n v="6336"/>
    <n v="88"/>
    <x v="0"/>
    <n v="73"/>
    <x v="1"/>
    <s v="USD"/>
    <n v="1442552400"/>
    <n v="1442638800"/>
    <b v="0"/>
    <b v="0"/>
    <x v="3"/>
    <n v="86.794520547945211"/>
    <x v="3"/>
    <x v="3"/>
  </r>
  <r>
    <n v="117"/>
    <s v="Chaney-Dennis"/>
    <s v="Business-focused 24hour groupware"/>
    <n v="4900"/>
    <n v="8523"/>
    <n v="173.9387755102041"/>
    <x v="1"/>
    <n v="275"/>
    <x v="1"/>
    <s v="USD"/>
    <n v="1316667600"/>
    <n v="1317186000"/>
    <b v="0"/>
    <b v="0"/>
    <x v="19"/>
    <n v="30.992727272727272"/>
    <x v="4"/>
    <x v="19"/>
  </r>
  <r>
    <n v="118"/>
    <s v="Robinson, Lopez and Christensen"/>
    <s v="Organic next generation protocol"/>
    <n v="5400"/>
    <n v="6351"/>
    <n v="117.61111111111111"/>
    <x v="1"/>
    <n v="67"/>
    <x v="1"/>
    <s v="USD"/>
    <n v="1390716000"/>
    <n v="1391234400"/>
    <b v="0"/>
    <b v="0"/>
    <x v="14"/>
    <n v="94.791044776119406"/>
    <x v="7"/>
    <x v="14"/>
  </r>
  <r>
    <n v="119"/>
    <s v="Clark and Sons"/>
    <s v="Reverse-engineered full-range Internet solution"/>
    <n v="5000"/>
    <n v="10748"/>
    <n v="214.96"/>
    <x v="1"/>
    <n v="154"/>
    <x v="1"/>
    <s v="USD"/>
    <n v="1402894800"/>
    <n v="1404363600"/>
    <b v="0"/>
    <b v="1"/>
    <x v="4"/>
    <n v="69.79220779220779"/>
    <x v="4"/>
    <x v="4"/>
  </r>
  <r>
    <n v="120"/>
    <s v="Vega Group"/>
    <s v="Synchronized regional synergy"/>
    <n v="75100"/>
    <n v="112272"/>
    <n v="149.49667110519306"/>
    <x v="1"/>
    <n v="1782"/>
    <x v="1"/>
    <s v="USD"/>
    <n v="1429246800"/>
    <n v="1429592400"/>
    <b v="0"/>
    <b v="1"/>
    <x v="20"/>
    <n v="63.003367003367003"/>
    <x v="6"/>
    <x v="20"/>
  </r>
  <r>
    <n v="121"/>
    <s v="Brown-Brown"/>
    <s v="Multi-lateral homogeneous success"/>
    <n v="45300"/>
    <n v="99361"/>
    <n v="219.33995584988963"/>
    <x v="1"/>
    <n v="903"/>
    <x v="1"/>
    <s v="USD"/>
    <n v="1412485200"/>
    <n v="1413608400"/>
    <b v="0"/>
    <b v="0"/>
    <x v="11"/>
    <n v="110.0343300110742"/>
    <x v="6"/>
    <x v="11"/>
  </r>
  <r>
    <n v="122"/>
    <s v="Taylor PLC"/>
    <s v="Seamless zero-defect solution"/>
    <n v="136800"/>
    <n v="88055"/>
    <n v="64.367690058479525"/>
    <x v="0"/>
    <n v="3387"/>
    <x v="1"/>
    <s v="USD"/>
    <n v="1417068000"/>
    <n v="1419400800"/>
    <b v="0"/>
    <b v="0"/>
    <x v="13"/>
    <n v="25.997933274284026"/>
    <x v="5"/>
    <x v="13"/>
  </r>
  <r>
    <n v="123"/>
    <s v="Edwards-Lewis"/>
    <s v="Enhanced scalable concept"/>
    <n v="177700"/>
    <n v="33092"/>
    <n v="18.622397298818232"/>
    <x v="0"/>
    <n v="662"/>
    <x v="0"/>
    <s v="CAD"/>
    <n v="1448344800"/>
    <n v="1448604000"/>
    <b v="1"/>
    <b v="0"/>
    <x v="3"/>
    <n v="49.987915407854985"/>
    <x v="3"/>
    <x v="3"/>
  </r>
  <r>
    <n v="124"/>
    <s v="Stanton, Neal and Rodriguez"/>
    <s v="Polarized uniform software"/>
    <n v="2600"/>
    <n v="9562"/>
    <n v="367.76923076923077"/>
    <x v="1"/>
    <n v="94"/>
    <x v="6"/>
    <s v="EUR"/>
    <n v="1557723600"/>
    <n v="1562302800"/>
    <b v="0"/>
    <b v="0"/>
    <x v="14"/>
    <n v="101.72340425531915"/>
    <x v="7"/>
    <x v="14"/>
  </r>
  <r>
    <n v="125"/>
    <s v="Pratt LLC"/>
    <s v="Stand-alone web-enabled moderator"/>
    <n v="5300"/>
    <n v="8475"/>
    <n v="159.90566037735849"/>
    <x v="1"/>
    <n v="180"/>
    <x v="1"/>
    <s v="USD"/>
    <n v="1537333200"/>
    <n v="1537678800"/>
    <b v="0"/>
    <b v="0"/>
    <x v="3"/>
    <n v="47.083333333333336"/>
    <x v="3"/>
    <x v="3"/>
  </r>
  <r>
    <n v="126"/>
    <s v="Gross PLC"/>
    <s v="Proactive methodical benchmark"/>
    <n v="180200"/>
    <n v="69617"/>
    <n v="38.633185349611544"/>
    <x v="0"/>
    <n v="774"/>
    <x v="1"/>
    <s v="USD"/>
    <n v="1471150800"/>
    <n v="1473570000"/>
    <b v="0"/>
    <b v="1"/>
    <x v="3"/>
    <n v="89.944444444444443"/>
    <x v="3"/>
    <x v="3"/>
  </r>
  <r>
    <n v="127"/>
    <s v="Martinez, Gomez and Dalton"/>
    <s v="Team-oriented 6thgeneration matrix"/>
    <n v="103200"/>
    <n v="53067"/>
    <n v="51.42151162790698"/>
    <x v="0"/>
    <n v="672"/>
    <x v="0"/>
    <s v="CAD"/>
    <n v="1273640400"/>
    <n v="1273899600"/>
    <b v="0"/>
    <b v="0"/>
    <x v="3"/>
    <n v="78.96875"/>
    <x v="3"/>
    <x v="3"/>
  </r>
  <r>
    <n v="128"/>
    <s v="Allen-Curtis"/>
    <s v="Phased human-resource core"/>
    <n v="70600"/>
    <n v="42596"/>
    <n v="60.334277620396605"/>
    <x v="3"/>
    <n v="532"/>
    <x v="1"/>
    <s v="USD"/>
    <n v="1282885200"/>
    <n v="1284008400"/>
    <b v="0"/>
    <b v="0"/>
    <x v="1"/>
    <n v="80.067669172932327"/>
    <x v="1"/>
    <x v="1"/>
  </r>
  <r>
    <n v="129"/>
    <s v="Morgan-Martinez"/>
    <s v="Mandatory tertiary implementation"/>
    <n v="148500"/>
    <n v="4756"/>
    <n v="3.202693602693603"/>
    <x v="3"/>
    <n v="55"/>
    <x v="2"/>
    <s v="AUD"/>
    <n v="1422943200"/>
    <n v="1425103200"/>
    <b v="0"/>
    <b v="0"/>
    <x v="0"/>
    <n v="86.472727272727269"/>
    <x v="0"/>
    <x v="0"/>
  </r>
  <r>
    <n v="130"/>
    <s v="Luna, Anderson and Fox"/>
    <s v="Secured directional encryption"/>
    <n v="9600"/>
    <n v="14925"/>
    <n v="155.46875"/>
    <x v="1"/>
    <n v="533"/>
    <x v="3"/>
    <s v="DKK"/>
    <n v="1319605200"/>
    <n v="1320991200"/>
    <b v="0"/>
    <b v="0"/>
    <x v="6"/>
    <n v="28.001876172607879"/>
    <x v="4"/>
    <x v="6"/>
  </r>
  <r>
    <n v="131"/>
    <s v="Fleming, Zhang and Henderson"/>
    <s v="Distributed 5thgeneration implementation"/>
    <n v="164700"/>
    <n v="166116"/>
    <n v="100.85974499089254"/>
    <x v="1"/>
    <n v="2443"/>
    <x v="4"/>
    <s v="GBP"/>
    <n v="1385704800"/>
    <n v="1386828000"/>
    <b v="0"/>
    <b v="0"/>
    <x v="2"/>
    <n v="67.996725337699544"/>
    <x v="2"/>
    <x v="2"/>
  </r>
  <r>
    <n v="132"/>
    <s v="Flowers and Sons"/>
    <s v="Virtual static core"/>
    <n v="3300"/>
    <n v="3834"/>
    <n v="116.18181818181819"/>
    <x v="1"/>
    <n v="89"/>
    <x v="1"/>
    <s v="USD"/>
    <n v="1515736800"/>
    <n v="1517119200"/>
    <b v="0"/>
    <b v="1"/>
    <x v="3"/>
    <n v="43.078651685393261"/>
    <x v="3"/>
    <x v="3"/>
  </r>
  <r>
    <n v="133"/>
    <s v="Gates PLC"/>
    <s v="Secured content-based product"/>
    <n v="4500"/>
    <n v="13985"/>
    <n v="310.77777777777777"/>
    <x v="1"/>
    <n v="159"/>
    <x v="1"/>
    <s v="USD"/>
    <n v="1313125200"/>
    <n v="1315026000"/>
    <b v="0"/>
    <b v="0"/>
    <x v="21"/>
    <n v="87.95597484276729"/>
    <x v="1"/>
    <x v="21"/>
  </r>
  <r>
    <n v="134"/>
    <s v="Caldwell LLC"/>
    <s v="Secured executive concept"/>
    <n v="99500"/>
    <n v="89288"/>
    <n v="89.73668341708543"/>
    <x v="0"/>
    <n v="940"/>
    <x v="5"/>
    <s v="CHF"/>
    <n v="1308459600"/>
    <n v="1312693200"/>
    <b v="0"/>
    <b v="1"/>
    <x v="4"/>
    <n v="94.987234042553197"/>
    <x v="4"/>
    <x v="4"/>
  </r>
  <r>
    <n v="135"/>
    <s v="Le, Burton and Evans"/>
    <s v="Balanced zero-defect software"/>
    <n v="7700"/>
    <n v="5488"/>
    <n v="71.27272727272728"/>
    <x v="0"/>
    <n v="117"/>
    <x v="1"/>
    <s v="USD"/>
    <n v="1362636000"/>
    <n v="1363064400"/>
    <b v="0"/>
    <b v="1"/>
    <x v="3"/>
    <n v="46.905982905982903"/>
    <x v="3"/>
    <x v="3"/>
  </r>
  <r>
    <n v="136"/>
    <s v="Briggs PLC"/>
    <s v="Distributed context-sensitive flexibility"/>
    <n v="82800"/>
    <n v="2721"/>
    <n v="3.2862318840579712"/>
    <x v="3"/>
    <n v="58"/>
    <x v="1"/>
    <s v="USD"/>
    <n v="1402117200"/>
    <n v="1403154000"/>
    <b v="0"/>
    <b v="1"/>
    <x v="6"/>
    <n v="46.913793103448278"/>
    <x v="4"/>
    <x v="6"/>
  </r>
  <r>
    <n v="137"/>
    <s v="Hudson-Nguyen"/>
    <s v="Down-sized disintermediate support"/>
    <n v="1800"/>
    <n v="4712"/>
    <n v="261.77777777777777"/>
    <x v="1"/>
    <n v="50"/>
    <x v="1"/>
    <s v="USD"/>
    <n v="1286341200"/>
    <n v="1286859600"/>
    <b v="0"/>
    <b v="0"/>
    <x v="9"/>
    <n v="94.24"/>
    <x v="5"/>
    <x v="9"/>
  </r>
  <r>
    <n v="138"/>
    <s v="Hogan Ltd"/>
    <s v="Stand-alone mission-critical moratorium"/>
    <n v="9600"/>
    <n v="9216"/>
    <n v="96"/>
    <x v="0"/>
    <n v="115"/>
    <x v="1"/>
    <s v="USD"/>
    <n v="1348808400"/>
    <n v="1349326800"/>
    <b v="0"/>
    <b v="0"/>
    <x v="20"/>
    <n v="80.139130434782615"/>
    <x v="6"/>
    <x v="20"/>
  </r>
  <r>
    <n v="139"/>
    <s v="Hamilton, Wright and Chavez"/>
    <s v="Down-sized empowering protocol"/>
    <n v="92100"/>
    <n v="19246"/>
    <n v="20.896851248642779"/>
    <x v="0"/>
    <n v="326"/>
    <x v="1"/>
    <s v="USD"/>
    <n v="1429592400"/>
    <n v="1430974800"/>
    <b v="0"/>
    <b v="1"/>
    <x v="8"/>
    <n v="59.036809815950917"/>
    <x v="2"/>
    <x v="8"/>
  </r>
  <r>
    <n v="140"/>
    <s v="Bautista-Cross"/>
    <s v="Fully-configurable coherent Internet solution"/>
    <n v="5500"/>
    <n v="12274"/>
    <n v="223.16363636363636"/>
    <x v="1"/>
    <n v="186"/>
    <x v="1"/>
    <s v="USD"/>
    <n v="1519538400"/>
    <n v="1519970400"/>
    <b v="0"/>
    <b v="0"/>
    <x v="4"/>
    <n v="65.989247311827953"/>
    <x v="4"/>
    <x v="4"/>
  </r>
  <r>
    <n v="141"/>
    <s v="Jackson LLC"/>
    <s v="Distributed motivating algorithm"/>
    <n v="64300"/>
    <n v="65323"/>
    <n v="101.59097978227061"/>
    <x v="1"/>
    <n v="1071"/>
    <x v="1"/>
    <s v="USD"/>
    <n v="1434085200"/>
    <n v="1434603600"/>
    <b v="0"/>
    <b v="0"/>
    <x v="2"/>
    <n v="60.992530345471522"/>
    <x v="2"/>
    <x v="2"/>
  </r>
  <r>
    <n v="142"/>
    <s v="Figueroa Ltd"/>
    <s v="Expanded solution-oriented benchmark"/>
    <n v="5000"/>
    <n v="11502"/>
    <n v="230.03999999999996"/>
    <x v="1"/>
    <n v="117"/>
    <x v="1"/>
    <s v="USD"/>
    <n v="1333688400"/>
    <n v="1337230800"/>
    <b v="0"/>
    <b v="0"/>
    <x v="2"/>
    <n v="98.307692307692307"/>
    <x v="2"/>
    <x v="2"/>
  </r>
  <r>
    <n v="143"/>
    <s v="Avila-Jones"/>
    <s v="Implemented discrete secured line"/>
    <n v="5400"/>
    <n v="7322"/>
    <n v="135.59259259259261"/>
    <x v="1"/>
    <n v="70"/>
    <x v="1"/>
    <s v="USD"/>
    <n v="1277701200"/>
    <n v="1279429200"/>
    <b v="0"/>
    <b v="0"/>
    <x v="7"/>
    <n v="104.6"/>
    <x v="1"/>
    <x v="7"/>
  </r>
  <r>
    <n v="144"/>
    <s v="Martin, Lopez and Hunter"/>
    <s v="Multi-lateral actuating installation"/>
    <n v="9000"/>
    <n v="11619"/>
    <n v="129.1"/>
    <x v="1"/>
    <n v="135"/>
    <x v="1"/>
    <s v="USD"/>
    <n v="1560747600"/>
    <n v="1561438800"/>
    <b v="0"/>
    <b v="0"/>
    <x v="3"/>
    <n v="86.066666666666663"/>
    <x v="3"/>
    <x v="3"/>
  </r>
  <r>
    <n v="145"/>
    <s v="Fields-Moore"/>
    <s v="Secured reciprocal array"/>
    <n v="25000"/>
    <n v="59128"/>
    <n v="236.512"/>
    <x v="1"/>
    <n v="768"/>
    <x v="5"/>
    <s v="CHF"/>
    <n v="1410066000"/>
    <n v="1410498000"/>
    <b v="0"/>
    <b v="0"/>
    <x v="8"/>
    <n v="76.989583333333329"/>
    <x v="2"/>
    <x v="8"/>
  </r>
  <r>
    <n v="146"/>
    <s v="Harris-Golden"/>
    <s v="Optional bandwidth-monitored middleware"/>
    <n v="8800"/>
    <n v="1518"/>
    <n v="17.25"/>
    <x v="3"/>
    <n v="51"/>
    <x v="1"/>
    <s v="USD"/>
    <n v="1320732000"/>
    <n v="1322460000"/>
    <b v="0"/>
    <b v="0"/>
    <x v="3"/>
    <n v="29.764705882352942"/>
    <x v="3"/>
    <x v="3"/>
  </r>
  <r>
    <n v="147"/>
    <s v="Moss, Norman and Dunlap"/>
    <s v="Upgradable upward-trending workforce"/>
    <n v="8300"/>
    <n v="9337"/>
    <n v="112.49397590361446"/>
    <x v="1"/>
    <n v="199"/>
    <x v="1"/>
    <s v="USD"/>
    <n v="1465794000"/>
    <n v="1466312400"/>
    <b v="0"/>
    <b v="1"/>
    <x v="3"/>
    <n v="46.91959798994975"/>
    <x v="3"/>
    <x v="3"/>
  </r>
  <r>
    <n v="148"/>
    <s v="White, Larson and Wright"/>
    <s v="Upgradable hybrid capability"/>
    <n v="9300"/>
    <n v="11255"/>
    <n v="121.02150537634408"/>
    <x v="1"/>
    <n v="107"/>
    <x v="1"/>
    <s v="USD"/>
    <n v="1500958800"/>
    <n v="1501736400"/>
    <b v="0"/>
    <b v="0"/>
    <x v="8"/>
    <n v="105.18691588785046"/>
    <x v="2"/>
    <x v="8"/>
  </r>
  <r>
    <n v="149"/>
    <s v="Payne, Oliver and Burch"/>
    <s v="Managed fresh-thinking flexibility"/>
    <n v="6200"/>
    <n v="13632"/>
    <n v="219.87096774193549"/>
    <x v="1"/>
    <n v="195"/>
    <x v="1"/>
    <s v="USD"/>
    <n v="1357020000"/>
    <n v="1361512800"/>
    <b v="0"/>
    <b v="0"/>
    <x v="7"/>
    <n v="69.907692307692301"/>
    <x v="1"/>
    <x v="7"/>
  </r>
  <r>
    <n v="150"/>
    <s v="Brown, Palmer and Pace"/>
    <s v="Networked stable workforce"/>
    <n v="100"/>
    <n v="1"/>
    <n v="1"/>
    <x v="0"/>
    <n v="1"/>
    <x v="1"/>
    <s v="USD"/>
    <n v="1544940000"/>
    <n v="1545026400"/>
    <b v="0"/>
    <b v="0"/>
    <x v="1"/>
    <n v="1"/>
    <x v="1"/>
    <x v="1"/>
  </r>
  <r>
    <n v="151"/>
    <s v="Parker LLC"/>
    <s v="Customizable intermediate extranet"/>
    <n v="137200"/>
    <n v="88037"/>
    <n v="64.166909620991248"/>
    <x v="0"/>
    <n v="1467"/>
    <x v="1"/>
    <s v="USD"/>
    <n v="1402290000"/>
    <n v="1406696400"/>
    <b v="0"/>
    <b v="0"/>
    <x v="5"/>
    <n v="60.011588275391958"/>
    <x v="1"/>
    <x v="5"/>
  </r>
  <r>
    <n v="152"/>
    <s v="Bowen, Mcdonald and Hall"/>
    <s v="User-centric fault-tolerant task-force"/>
    <n v="41500"/>
    <n v="175573"/>
    <n v="423.06746987951806"/>
    <x v="1"/>
    <n v="3376"/>
    <x v="1"/>
    <s v="USD"/>
    <n v="1487311200"/>
    <n v="1487916000"/>
    <b v="0"/>
    <b v="0"/>
    <x v="7"/>
    <n v="52.006220379146917"/>
    <x v="1"/>
    <x v="7"/>
  </r>
  <r>
    <n v="153"/>
    <s v="Whitehead, Bell and Hughes"/>
    <s v="Multi-tiered radical definition"/>
    <n v="189400"/>
    <n v="176112"/>
    <n v="92.984160506863773"/>
    <x v="0"/>
    <n v="5681"/>
    <x v="1"/>
    <s v="USD"/>
    <n v="1350622800"/>
    <n v="1351141200"/>
    <b v="0"/>
    <b v="0"/>
    <x v="3"/>
    <n v="31.000176025347649"/>
    <x v="3"/>
    <x v="3"/>
  </r>
  <r>
    <n v="154"/>
    <s v="Rodriguez-Brown"/>
    <s v="Devolved foreground benchmark"/>
    <n v="171300"/>
    <n v="100650"/>
    <n v="58.756567425569173"/>
    <x v="0"/>
    <n v="1059"/>
    <x v="1"/>
    <s v="USD"/>
    <n v="1463029200"/>
    <n v="1465016400"/>
    <b v="0"/>
    <b v="1"/>
    <x v="7"/>
    <n v="95.042492917847028"/>
    <x v="1"/>
    <x v="7"/>
  </r>
  <r>
    <n v="155"/>
    <s v="Hall-Schaefer"/>
    <s v="Distributed eco-centric methodology"/>
    <n v="139500"/>
    <n v="90706"/>
    <n v="65.022222222222226"/>
    <x v="0"/>
    <n v="1194"/>
    <x v="1"/>
    <s v="USD"/>
    <n v="1269493200"/>
    <n v="1270789200"/>
    <b v="0"/>
    <b v="0"/>
    <x v="3"/>
    <n v="75.968174204355108"/>
    <x v="3"/>
    <x v="3"/>
  </r>
  <r>
    <n v="156"/>
    <s v="Meza-Rogers"/>
    <s v="Streamlined encompassing encryption"/>
    <n v="36400"/>
    <n v="26914"/>
    <n v="73.939560439560438"/>
    <x v="3"/>
    <n v="379"/>
    <x v="2"/>
    <s v="AUD"/>
    <n v="1570251600"/>
    <n v="1572325200"/>
    <b v="0"/>
    <b v="0"/>
    <x v="1"/>
    <n v="71.013192612137203"/>
    <x v="1"/>
    <x v="1"/>
  </r>
  <r>
    <n v="157"/>
    <s v="Curtis-Curtis"/>
    <s v="User-friendly reciprocal initiative"/>
    <n v="4200"/>
    <n v="2212"/>
    <n v="52.666666666666664"/>
    <x v="0"/>
    <n v="30"/>
    <x v="2"/>
    <s v="AUD"/>
    <n v="1388383200"/>
    <n v="1389420000"/>
    <b v="0"/>
    <b v="0"/>
    <x v="14"/>
    <n v="73.733333333333334"/>
    <x v="7"/>
    <x v="14"/>
  </r>
  <r>
    <n v="158"/>
    <s v="Carlson Inc"/>
    <s v="Ergonomic fresh-thinking installation"/>
    <n v="2100"/>
    <n v="4640"/>
    <n v="220.95238095238096"/>
    <x v="1"/>
    <n v="41"/>
    <x v="1"/>
    <s v="USD"/>
    <n v="1449554400"/>
    <n v="1449640800"/>
    <b v="0"/>
    <b v="0"/>
    <x v="1"/>
    <n v="113.17073170731707"/>
    <x v="1"/>
    <x v="1"/>
  </r>
  <r>
    <n v="159"/>
    <s v="Clarke, Anderson and Lee"/>
    <s v="Robust explicit hardware"/>
    <n v="191200"/>
    <n v="191222"/>
    <n v="100.01150627615063"/>
    <x v="1"/>
    <n v="1821"/>
    <x v="1"/>
    <s v="USD"/>
    <n v="1553662800"/>
    <n v="1555218000"/>
    <b v="0"/>
    <b v="1"/>
    <x v="3"/>
    <n v="105.00933552992861"/>
    <x v="3"/>
    <x v="3"/>
  </r>
  <r>
    <n v="160"/>
    <s v="Evans Group"/>
    <s v="Stand-alone actuating support"/>
    <n v="8000"/>
    <n v="12985"/>
    <n v="162.3125"/>
    <x v="1"/>
    <n v="164"/>
    <x v="1"/>
    <s v="USD"/>
    <n v="1556341200"/>
    <n v="1557723600"/>
    <b v="0"/>
    <b v="0"/>
    <x v="8"/>
    <n v="79.176829268292678"/>
    <x v="2"/>
    <x v="8"/>
  </r>
  <r>
    <n v="161"/>
    <s v="Bruce Group"/>
    <s v="Cross-platform methodical process improvement"/>
    <n v="5500"/>
    <n v="4300"/>
    <n v="78.181818181818187"/>
    <x v="0"/>
    <n v="75"/>
    <x v="1"/>
    <s v="USD"/>
    <n v="1442984400"/>
    <n v="1443502800"/>
    <b v="0"/>
    <b v="1"/>
    <x v="2"/>
    <n v="57.333333333333336"/>
    <x v="2"/>
    <x v="2"/>
  </r>
  <r>
    <n v="162"/>
    <s v="Keith, Alvarez and Potter"/>
    <s v="Extended bottom-line open architecture"/>
    <n v="6100"/>
    <n v="9134"/>
    <n v="149.73770491803279"/>
    <x v="1"/>
    <n v="157"/>
    <x v="5"/>
    <s v="CHF"/>
    <n v="1544248800"/>
    <n v="1546840800"/>
    <b v="0"/>
    <b v="0"/>
    <x v="1"/>
    <n v="58.178343949044589"/>
    <x v="1"/>
    <x v="1"/>
  </r>
  <r>
    <n v="163"/>
    <s v="Burton-Watkins"/>
    <s v="Extended reciprocal circuit"/>
    <n v="3500"/>
    <n v="8864"/>
    <n v="253.25714285714284"/>
    <x v="1"/>
    <n v="246"/>
    <x v="1"/>
    <s v="USD"/>
    <n v="1508475600"/>
    <n v="1512712800"/>
    <b v="0"/>
    <b v="1"/>
    <x v="14"/>
    <n v="36.032520325203251"/>
    <x v="7"/>
    <x v="14"/>
  </r>
  <r>
    <n v="164"/>
    <s v="Lopez and Sons"/>
    <s v="Polarized human-resource protocol"/>
    <n v="150500"/>
    <n v="150755"/>
    <n v="100.16943521594683"/>
    <x v="1"/>
    <n v="1396"/>
    <x v="1"/>
    <s v="USD"/>
    <n v="1507438800"/>
    <n v="1507525200"/>
    <b v="0"/>
    <b v="0"/>
    <x v="3"/>
    <n v="107.99068767908309"/>
    <x v="3"/>
    <x v="3"/>
  </r>
  <r>
    <n v="165"/>
    <s v="Cordova Ltd"/>
    <s v="Synergized radical product"/>
    <n v="90400"/>
    <n v="110279"/>
    <n v="121.99004424778761"/>
    <x v="1"/>
    <n v="2506"/>
    <x v="1"/>
    <s v="USD"/>
    <n v="1501563600"/>
    <n v="1504328400"/>
    <b v="0"/>
    <b v="0"/>
    <x v="2"/>
    <n v="44.005985634477256"/>
    <x v="2"/>
    <x v="2"/>
  </r>
  <r>
    <n v="166"/>
    <s v="Brown-Vang"/>
    <s v="Robust heuristic artificial intelligence"/>
    <n v="9800"/>
    <n v="13439"/>
    <n v="137.13265306122449"/>
    <x v="1"/>
    <n v="244"/>
    <x v="1"/>
    <s v="USD"/>
    <n v="1292997600"/>
    <n v="1293343200"/>
    <b v="0"/>
    <b v="0"/>
    <x v="14"/>
    <n v="55.077868852459019"/>
    <x v="7"/>
    <x v="14"/>
  </r>
  <r>
    <n v="167"/>
    <s v="Cruz-Ward"/>
    <s v="Robust content-based emulation"/>
    <n v="2600"/>
    <n v="10804"/>
    <n v="415.53846153846149"/>
    <x v="1"/>
    <n v="146"/>
    <x v="2"/>
    <s v="AUD"/>
    <n v="1370840400"/>
    <n v="1371704400"/>
    <b v="0"/>
    <b v="0"/>
    <x v="3"/>
    <n v="74"/>
    <x v="3"/>
    <x v="3"/>
  </r>
  <r>
    <n v="168"/>
    <s v="Hernandez Group"/>
    <s v="Ergonomic uniform open system"/>
    <n v="128100"/>
    <n v="40107"/>
    <n v="31.30913348946136"/>
    <x v="0"/>
    <n v="955"/>
    <x v="3"/>
    <s v="DKK"/>
    <n v="1550815200"/>
    <n v="1552798800"/>
    <b v="0"/>
    <b v="1"/>
    <x v="7"/>
    <n v="41.996858638743454"/>
    <x v="1"/>
    <x v="7"/>
  </r>
  <r>
    <n v="169"/>
    <s v="Tran, Steele and Wilson"/>
    <s v="Profit-focused modular product"/>
    <n v="23300"/>
    <n v="98811"/>
    <n v="424.08154506437768"/>
    <x v="1"/>
    <n v="1267"/>
    <x v="1"/>
    <s v="USD"/>
    <n v="1339909200"/>
    <n v="1342328400"/>
    <b v="0"/>
    <b v="1"/>
    <x v="12"/>
    <n v="77.988161010260455"/>
    <x v="4"/>
    <x v="12"/>
  </r>
  <r>
    <n v="170"/>
    <s v="Summers, Gallegos and Stein"/>
    <s v="Mandatory mobile product"/>
    <n v="188100"/>
    <n v="5528"/>
    <n v="2.93886230728336"/>
    <x v="0"/>
    <n v="67"/>
    <x v="1"/>
    <s v="USD"/>
    <n v="1501736400"/>
    <n v="1502341200"/>
    <b v="0"/>
    <b v="0"/>
    <x v="7"/>
    <n v="82.507462686567166"/>
    <x v="1"/>
    <x v="7"/>
  </r>
  <r>
    <n v="171"/>
    <s v="Blair Group"/>
    <s v="Public-key 3rdgeneration budgetary management"/>
    <n v="4900"/>
    <n v="521"/>
    <n v="10.63265306122449"/>
    <x v="0"/>
    <n v="5"/>
    <x v="1"/>
    <s v="USD"/>
    <n v="1395291600"/>
    <n v="1397192400"/>
    <b v="0"/>
    <b v="0"/>
    <x v="18"/>
    <n v="104.2"/>
    <x v="5"/>
    <x v="18"/>
  </r>
  <r>
    <n v="172"/>
    <s v="Nixon Inc"/>
    <s v="Centralized national firmware"/>
    <n v="800"/>
    <n v="663"/>
    <n v="82.875"/>
    <x v="0"/>
    <n v="26"/>
    <x v="1"/>
    <s v="USD"/>
    <n v="1405746000"/>
    <n v="1407042000"/>
    <b v="0"/>
    <b v="1"/>
    <x v="4"/>
    <n v="25.5"/>
    <x v="4"/>
    <x v="4"/>
  </r>
  <r>
    <n v="173"/>
    <s v="White LLC"/>
    <s v="Cross-group 4thgeneration middleware"/>
    <n v="96700"/>
    <n v="157635"/>
    <n v="163.01447776628748"/>
    <x v="1"/>
    <n v="1561"/>
    <x v="1"/>
    <s v="USD"/>
    <n v="1368853200"/>
    <n v="1369371600"/>
    <b v="0"/>
    <b v="0"/>
    <x v="3"/>
    <n v="100.98334401024984"/>
    <x v="3"/>
    <x v="3"/>
  </r>
  <r>
    <n v="174"/>
    <s v="Santos, Black and Donovan"/>
    <s v="Pre-emptive scalable access"/>
    <n v="600"/>
    <n v="5368"/>
    <n v="894.66666666666674"/>
    <x v="1"/>
    <n v="48"/>
    <x v="1"/>
    <s v="USD"/>
    <n v="1444021200"/>
    <n v="1444107600"/>
    <b v="0"/>
    <b v="1"/>
    <x v="8"/>
    <n v="111.83333333333333"/>
    <x v="2"/>
    <x v="8"/>
  </r>
  <r>
    <n v="175"/>
    <s v="Jones, Contreras and Burnett"/>
    <s v="Sharable intangible migration"/>
    <n v="181200"/>
    <n v="47459"/>
    <n v="26.191501103752756"/>
    <x v="0"/>
    <n v="1130"/>
    <x v="1"/>
    <s v="USD"/>
    <n v="1472619600"/>
    <n v="1474261200"/>
    <b v="0"/>
    <b v="0"/>
    <x v="3"/>
    <n v="41.999115044247787"/>
    <x v="3"/>
    <x v="3"/>
  </r>
  <r>
    <n v="176"/>
    <s v="Stone-Orozco"/>
    <s v="Proactive scalable Graphical User Interface"/>
    <n v="115000"/>
    <n v="86060"/>
    <n v="74.834782608695647"/>
    <x v="0"/>
    <n v="782"/>
    <x v="1"/>
    <s v="USD"/>
    <n v="1472878800"/>
    <n v="1473656400"/>
    <b v="0"/>
    <b v="0"/>
    <x v="3"/>
    <n v="110.05115089514067"/>
    <x v="3"/>
    <x v="3"/>
  </r>
  <r>
    <n v="177"/>
    <s v="Lee, Gibson and Morgan"/>
    <s v="Digitized solution-oriented product"/>
    <n v="38800"/>
    <n v="161593"/>
    <n v="416.47680412371136"/>
    <x v="1"/>
    <n v="2739"/>
    <x v="1"/>
    <s v="USD"/>
    <n v="1289800800"/>
    <n v="1291960800"/>
    <b v="0"/>
    <b v="0"/>
    <x v="3"/>
    <n v="58.997079225994888"/>
    <x v="3"/>
    <x v="3"/>
  </r>
  <r>
    <n v="178"/>
    <s v="Alexander-Williams"/>
    <s v="Triple-buffered cohesive structure"/>
    <n v="7200"/>
    <n v="6927"/>
    <n v="96.208333333333329"/>
    <x v="0"/>
    <n v="210"/>
    <x v="1"/>
    <s v="USD"/>
    <n v="1505970000"/>
    <n v="1506747600"/>
    <b v="0"/>
    <b v="0"/>
    <x v="0"/>
    <n v="32.985714285714288"/>
    <x v="0"/>
    <x v="0"/>
  </r>
  <r>
    <n v="179"/>
    <s v="Marks Ltd"/>
    <s v="Realigned human-resource orchestration"/>
    <n v="44500"/>
    <n v="159185"/>
    <n v="357.71910112359546"/>
    <x v="1"/>
    <n v="3537"/>
    <x v="0"/>
    <s v="CAD"/>
    <n v="1363496400"/>
    <n v="1363582800"/>
    <b v="0"/>
    <b v="1"/>
    <x v="3"/>
    <n v="45.005654509471306"/>
    <x v="3"/>
    <x v="3"/>
  </r>
  <r>
    <n v="180"/>
    <s v="Olsen, Edwards and Reid"/>
    <s v="Optional clear-thinking software"/>
    <n v="56000"/>
    <n v="172736"/>
    <n v="308.45714285714286"/>
    <x v="1"/>
    <n v="2107"/>
    <x v="2"/>
    <s v="AUD"/>
    <n v="1269234000"/>
    <n v="1269666000"/>
    <b v="0"/>
    <b v="0"/>
    <x v="8"/>
    <n v="81.98196487897485"/>
    <x v="2"/>
    <x v="8"/>
  </r>
  <r>
    <n v="181"/>
    <s v="Daniels, Rose and Tyler"/>
    <s v="Centralized global approach"/>
    <n v="8600"/>
    <n v="5315"/>
    <n v="61.802325581395344"/>
    <x v="0"/>
    <n v="136"/>
    <x v="1"/>
    <s v="USD"/>
    <n v="1507093200"/>
    <n v="1508648400"/>
    <b v="0"/>
    <b v="0"/>
    <x v="2"/>
    <n v="39.080882352941174"/>
    <x v="2"/>
    <x v="2"/>
  </r>
  <r>
    <n v="182"/>
    <s v="Adams Group"/>
    <s v="Reverse-engineered bandwidth-monitored contingency"/>
    <n v="27100"/>
    <n v="195750"/>
    <n v="722.32472324723244"/>
    <x v="1"/>
    <n v="3318"/>
    <x v="3"/>
    <s v="DKK"/>
    <n v="1560574800"/>
    <n v="1561957200"/>
    <b v="0"/>
    <b v="0"/>
    <x v="3"/>
    <n v="58.996383363471971"/>
    <x v="3"/>
    <x v="3"/>
  </r>
  <r>
    <n v="183"/>
    <s v="Rogers, Huerta and Medina"/>
    <s v="Pre-emptive bandwidth-monitored instruction set"/>
    <n v="5100"/>
    <n v="3525"/>
    <n v="69.117647058823522"/>
    <x v="0"/>
    <n v="86"/>
    <x v="0"/>
    <s v="CAD"/>
    <n v="1284008400"/>
    <n v="1285131600"/>
    <b v="0"/>
    <b v="0"/>
    <x v="1"/>
    <n v="40.988372093023258"/>
    <x v="1"/>
    <x v="1"/>
  </r>
  <r>
    <n v="184"/>
    <s v="Howard, Carter and Griffith"/>
    <s v="Adaptive asynchronous emulation"/>
    <n v="3600"/>
    <n v="10550"/>
    <n v="293.05555555555554"/>
    <x v="1"/>
    <n v="340"/>
    <x v="1"/>
    <s v="USD"/>
    <n v="1556859600"/>
    <n v="1556946000"/>
    <b v="0"/>
    <b v="0"/>
    <x v="3"/>
    <n v="31.029411764705884"/>
    <x v="3"/>
    <x v="3"/>
  </r>
  <r>
    <n v="185"/>
    <s v="Bailey PLC"/>
    <s v="Innovative actuating conglomeration"/>
    <n v="1000"/>
    <n v="718"/>
    <n v="71.8"/>
    <x v="0"/>
    <n v="19"/>
    <x v="1"/>
    <s v="USD"/>
    <n v="1526187600"/>
    <n v="1527138000"/>
    <b v="0"/>
    <b v="0"/>
    <x v="19"/>
    <n v="37.789473684210527"/>
    <x v="4"/>
    <x v="19"/>
  </r>
  <r>
    <n v="186"/>
    <s v="Parker Group"/>
    <s v="Grass-roots foreground policy"/>
    <n v="88800"/>
    <n v="28358"/>
    <n v="31.934684684684683"/>
    <x v="0"/>
    <n v="886"/>
    <x v="1"/>
    <s v="USD"/>
    <n v="1400821200"/>
    <n v="1402117200"/>
    <b v="0"/>
    <b v="0"/>
    <x v="3"/>
    <n v="32.006772009029348"/>
    <x v="3"/>
    <x v="3"/>
  </r>
  <r>
    <n v="187"/>
    <s v="Fox Group"/>
    <s v="Horizontal transitional paradigm"/>
    <n v="60200"/>
    <n v="138384"/>
    <n v="229.87375415282392"/>
    <x v="1"/>
    <n v="1442"/>
    <x v="0"/>
    <s v="CAD"/>
    <n v="1361599200"/>
    <n v="1364014800"/>
    <b v="0"/>
    <b v="1"/>
    <x v="12"/>
    <n v="95.966712898751737"/>
    <x v="4"/>
    <x v="12"/>
  </r>
  <r>
    <n v="188"/>
    <s v="Walker, Jones and Rodriguez"/>
    <s v="Networked didactic info-mediaries"/>
    <n v="8200"/>
    <n v="2625"/>
    <n v="32.012195121951223"/>
    <x v="0"/>
    <n v="35"/>
    <x v="6"/>
    <s v="EUR"/>
    <n v="1417500000"/>
    <n v="1417586400"/>
    <b v="0"/>
    <b v="0"/>
    <x v="3"/>
    <n v="75"/>
    <x v="3"/>
    <x v="3"/>
  </r>
  <r>
    <n v="189"/>
    <s v="Anthony-Shaw"/>
    <s v="Switchable contextually-based access"/>
    <n v="191300"/>
    <n v="45004"/>
    <n v="23.525352848928385"/>
    <x v="3"/>
    <n v="441"/>
    <x v="1"/>
    <s v="USD"/>
    <n v="1457071200"/>
    <n v="1457071200"/>
    <b v="0"/>
    <b v="0"/>
    <x v="3"/>
    <n v="102.0498866213152"/>
    <x v="3"/>
    <x v="3"/>
  </r>
  <r>
    <n v="190"/>
    <s v="Cook LLC"/>
    <s v="Up-sized dynamic throughput"/>
    <n v="3700"/>
    <n v="2538"/>
    <n v="68.594594594594597"/>
    <x v="0"/>
    <n v="24"/>
    <x v="1"/>
    <s v="USD"/>
    <n v="1370322000"/>
    <n v="1370408400"/>
    <b v="0"/>
    <b v="1"/>
    <x v="3"/>
    <n v="105.75"/>
    <x v="3"/>
    <x v="3"/>
  </r>
  <r>
    <n v="191"/>
    <s v="Sutton PLC"/>
    <s v="Mandatory reciprocal superstructure"/>
    <n v="8400"/>
    <n v="3188"/>
    <n v="37.952380952380956"/>
    <x v="0"/>
    <n v="86"/>
    <x v="6"/>
    <s v="EUR"/>
    <n v="1552366800"/>
    <n v="1552626000"/>
    <b v="0"/>
    <b v="0"/>
    <x v="3"/>
    <n v="37.069767441860463"/>
    <x v="3"/>
    <x v="3"/>
  </r>
  <r>
    <n v="192"/>
    <s v="Long, Morgan and Mitchell"/>
    <s v="Upgradable 4thgeneration productivity"/>
    <n v="42600"/>
    <n v="8517"/>
    <n v="19.992957746478872"/>
    <x v="0"/>
    <n v="243"/>
    <x v="1"/>
    <s v="USD"/>
    <n v="1403845200"/>
    <n v="1404190800"/>
    <b v="0"/>
    <b v="0"/>
    <x v="1"/>
    <n v="35.049382716049379"/>
    <x v="1"/>
    <x v="1"/>
  </r>
  <r>
    <n v="193"/>
    <s v="Calhoun, Rogers and Long"/>
    <s v="Progressive discrete hub"/>
    <n v="6600"/>
    <n v="3012"/>
    <n v="45.636363636363633"/>
    <x v="0"/>
    <n v="65"/>
    <x v="1"/>
    <s v="USD"/>
    <n v="1523163600"/>
    <n v="1523509200"/>
    <b v="1"/>
    <b v="0"/>
    <x v="7"/>
    <n v="46.338461538461537"/>
    <x v="1"/>
    <x v="7"/>
  </r>
  <r>
    <n v="194"/>
    <s v="Sandoval Group"/>
    <s v="Assimilated multi-tasking archive"/>
    <n v="7100"/>
    <n v="8716"/>
    <n v="122.7605633802817"/>
    <x v="1"/>
    <n v="126"/>
    <x v="1"/>
    <s v="USD"/>
    <n v="1442206800"/>
    <n v="1443589200"/>
    <b v="0"/>
    <b v="0"/>
    <x v="16"/>
    <n v="69.174603174603178"/>
    <x v="1"/>
    <x v="16"/>
  </r>
  <r>
    <n v="195"/>
    <s v="Smith and Sons"/>
    <s v="Upgradable high-level solution"/>
    <n v="15800"/>
    <n v="57157"/>
    <n v="361.75316455696202"/>
    <x v="1"/>
    <n v="524"/>
    <x v="1"/>
    <s v="USD"/>
    <n v="1532840400"/>
    <n v="1533445200"/>
    <b v="0"/>
    <b v="0"/>
    <x v="5"/>
    <n v="109.07824427480917"/>
    <x v="1"/>
    <x v="5"/>
  </r>
  <r>
    <n v="196"/>
    <s v="King Inc"/>
    <s v="Organic bandwidth-monitored frame"/>
    <n v="8200"/>
    <n v="5178"/>
    <n v="63.146341463414636"/>
    <x v="0"/>
    <n v="100"/>
    <x v="3"/>
    <s v="DKK"/>
    <n v="1472878800"/>
    <n v="1474520400"/>
    <b v="0"/>
    <b v="0"/>
    <x v="8"/>
    <n v="51.78"/>
    <x v="2"/>
    <x v="8"/>
  </r>
  <r>
    <n v="197"/>
    <s v="Perry and Sons"/>
    <s v="Business-focused logistical framework"/>
    <n v="54700"/>
    <n v="163118"/>
    <n v="298.20475319926874"/>
    <x v="1"/>
    <n v="1989"/>
    <x v="1"/>
    <s v="USD"/>
    <n v="1498194000"/>
    <n v="1499403600"/>
    <b v="0"/>
    <b v="0"/>
    <x v="6"/>
    <n v="82.010055304172951"/>
    <x v="4"/>
    <x v="6"/>
  </r>
  <r>
    <n v="198"/>
    <s v="Palmer Inc"/>
    <s v="Universal multi-state capability"/>
    <n v="63200"/>
    <n v="6041"/>
    <n v="9.5585443037974684"/>
    <x v="0"/>
    <n v="168"/>
    <x v="1"/>
    <s v="USD"/>
    <n v="1281070800"/>
    <n v="1283576400"/>
    <b v="0"/>
    <b v="0"/>
    <x v="5"/>
    <n v="35.958333333333336"/>
    <x v="1"/>
    <x v="5"/>
  </r>
  <r>
    <n v="199"/>
    <s v="Hull, Baker and Martinez"/>
    <s v="Digitized reciprocal infrastructure"/>
    <n v="1800"/>
    <n v="968"/>
    <n v="53.777777777777779"/>
    <x v="0"/>
    <n v="13"/>
    <x v="1"/>
    <s v="USD"/>
    <n v="1436245200"/>
    <n v="1436590800"/>
    <b v="0"/>
    <b v="0"/>
    <x v="1"/>
    <n v="74.461538461538467"/>
    <x v="1"/>
    <x v="1"/>
  </r>
  <r>
    <n v="200"/>
    <s v="Becker, Rice and White"/>
    <s v="Reduced dedicated capability"/>
    <n v="100"/>
    <n v="2"/>
    <n v="2"/>
    <x v="0"/>
    <n v="1"/>
    <x v="0"/>
    <s v="CAD"/>
    <n v="1269493200"/>
    <n v="1270443600"/>
    <b v="0"/>
    <b v="0"/>
    <x v="3"/>
    <n v="2"/>
    <x v="3"/>
    <x v="3"/>
  </r>
  <r>
    <n v="201"/>
    <s v="Osborne, Perkins and Knox"/>
    <s v="Cross-platform bi-directional workforce"/>
    <n v="2100"/>
    <n v="14305"/>
    <n v="681.19047619047615"/>
    <x v="1"/>
    <n v="157"/>
    <x v="1"/>
    <s v="USD"/>
    <n v="1406264400"/>
    <n v="1407819600"/>
    <b v="0"/>
    <b v="0"/>
    <x v="2"/>
    <n v="91.114649681528661"/>
    <x v="2"/>
    <x v="2"/>
  </r>
  <r>
    <n v="202"/>
    <s v="Mcknight-Freeman"/>
    <s v="Upgradable scalable methodology"/>
    <n v="8300"/>
    <n v="6543"/>
    <n v="78.831325301204828"/>
    <x v="3"/>
    <n v="82"/>
    <x v="1"/>
    <s v="USD"/>
    <n v="1317531600"/>
    <n v="1317877200"/>
    <b v="0"/>
    <b v="0"/>
    <x v="0"/>
    <n v="79.792682926829272"/>
    <x v="0"/>
    <x v="0"/>
  </r>
  <r>
    <n v="203"/>
    <s v="Hayden, Shannon and Stein"/>
    <s v="Customer-focused client-server service-desk"/>
    <n v="143900"/>
    <n v="193413"/>
    <n v="134.40792216817235"/>
    <x v="1"/>
    <n v="4498"/>
    <x v="2"/>
    <s v="AUD"/>
    <n v="1484632800"/>
    <n v="1484805600"/>
    <b v="0"/>
    <b v="0"/>
    <x v="3"/>
    <n v="42.999777678968428"/>
    <x v="3"/>
    <x v="3"/>
  </r>
  <r>
    <n v="204"/>
    <s v="Daniel-Luna"/>
    <s v="Mandatory multimedia leverage"/>
    <n v="75000"/>
    <n v="2529"/>
    <n v="3.3719999999999999"/>
    <x v="0"/>
    <n v="40"/>
    <x v="1"/>
    <s v="USD"/>
    <n v="1301806800"/>
    <n v="1302670800"/>
    <b v="0"/>
    <b v="0"/>
    <x v="17"/>
    <n v="63.225000000000001"/>
    <x v="1"/>
    <x v="17"/>
  </r>
  <r>
    <n v="205"/>
    <s v="Weaver-Marquez"/>
    <s v="Focused analyzing circuit"/>
    <n v="1300"/>
    <n v="5614"/>
    <n v="431.84615384615387"/>
    <x v="1"/>
    <n v="80"/>
    <x v="1"/>
    <s v="USD"/>
    <n v="1539752400"/>
    <n v="1540789200"/>
    <b v="1"/>
    <b v="0"/>
    <x v="3"/>
    <n v="70.174999999999997"/>
    <x v="3"/>
    <x v="3"/>
  </r>
  <r>
    <n v="206"/>
    <s v="Austin, Baker and Kelley"/>
    <s v="Fundamental grid-enabled strategy"/>
    <n v="9000"/>
    <n v="3496"/>
    <n v="38.844444444444441"/>
    <x v="3"/>
    <n v="57"/>
    <x v="1"/>
    <s v="USD"/>
    <n v="1267250400"/>
    <n v="1268028000"/>
    <b v="0"/>
    <b v="0"/>
    <x v="13"/>
    <n v="61.333333333333336"/>
    <x v="5"/>
    <x v="13"/>
  </r>
  <r>
    <n v="207"/>
    <s v="Carney-Anderson"/>
    <s v="Digitized 5thgeneration knowledgebase"/>
    <n v="1000"/>
    <n v="4257"/>
    <n v="425.7"/>
    <x v="1"/>
    <n v="43"/>
    <x v="1"/>
    <s v="USD"/>
    <n v="1535432400"/>
    <n v="1537160400"/>
    <b v="0"/>
    <b v="1"/>
    <x v="1"/>
    <n v="99"/>
    <x v="1"/>
    <x v="1"/>
  </r>
  <r>
    <n v="208"/>
    <s v="Jackson Inc"/>
    <s v="Mandatory multi-tasking encryption"/>
    <n v="196900"/>
    <n v="199110"/>
    <n v="101.12239715591672"/>
    <x v="1"/>
    <n v="2053"/>
    <x v="1"/>
    <s v="USD"/>
    <n v="1510207200"/>
    <n v="1512280800"/>
    <b v="0"/>
    <b v="0"/>
    <x v="4"/>
    <n v="96.984900146127615"/>
    <x v="4"/>
    <x v="4"/>
  </r>
  <r>
    <n v="209"/>
    <s v="Warren Ltd"/>
    <s v="Distributed system-worthy application"/>
    <n v="194500"/>
    <n v="41212"/>
    <n v="21.188688946015425"/>
    <x v="2"/>
    <n v="808"/>
    <x v="2"/>
    <s v="AUD"/>
    <n v="1462510800"/>
    <n v="1463115600"/>
    <b v="0"/>
    <b v="0"/>
    <x v="4"/>
    <n v="51.004950495049506"/>
    <x v="4"/>
    <x v="4"/>
  </r>
  <r>
    <n v="210"/>
    <s v="Schultz Inc"/>
    <s v="Synergistic tertiary time-frame"/>
    <n v="9400"/>
    <n v="6338"/>
    <n v="67.425531914893625"/>
    <x v="0"/>
    <n v="226"/>
    <x v="3"/>
    <s v="DKK"/>
    <n v="1488520800"/>
    <n v="1490850000"/>
    <b v="0"/>
    <b v="0"/>
    <x v="22"/>
    <n v="28.044247787610619"/>
    <x v="4"/>
    <x v="22"/>
  </r>
  <r>
    <n v="211"/>
    <s v="Thompson LLC"/>
    <s v="Customer-focused impactful benchmark"/>
    <n v="104400"/>
    <n v="99100"/>
    <n v="94.923371647509583"/>
    <x v="0"/>
    <n v="1625"/>
    <x v="1"/>
    <s v="USD"/>
    <n v="1377579600"/>
    <n v="1379653200"/>
    <b v="0"/>
    <b v="0"/>
    <x v="3"/>
    <n v="60.984615384615381"/>
    <x v="3"/>
    <x v="3"/>
  </r>
  <r>
    <n v="212"/>
    <s v="Johnson Inc"/>
    <s v="Profound next generation infrastructure"/>
    <n v="8100"/>
    <n v="12300"/>
    <n v="151.85185185185185"/>
    <x v="1"/>
    <n v="168"/>
    <x v="1"/>
    <s v="USD"/>
    <n v="1576389600"/>
    <n v="1580364000"/>
    <b v="0"/>
    <b v="0"/>
    <x v="3"/>
    <n v="73.214285714285708"/>
    <x v="3"/>
    <x v="3"/>
  </r>
  <r>
    <n v="213"/>
    <s v="Morgan-Warren"/>
    <s v="Face-to-face encompassing info-mediaries"/>
    <n v="87900"/>
    <n v="171549"/>
    <n v="195.16382252559728"/>
    <x v="1"/>
    <n v="4289"/>
    <x v="1"/>
    <s v="USD"/>
    <n v="1289019600"/>
    <n v="1289714400"/>
    <b v="0"/>
    <b v="1"/>
    <x v="7"/>
    <n v="39.997435299603637"/>
    <x v="1"/>
    <x v="7"/>
  </r>
  <r>
    <n v="214"/>
    <s v="Sullivan Group"/>
    <s v="Open-source fresh-thinking policy"/>
    <n v="1400"/>
    <n v="14324"/>
    <n v="1023.1428571428571"/>
    <x v="1"/>
    <n v="165"/>
    <x v="1"/>
    <s v="USD"/>
    <n v="1282194000"/>
    <n v="1282712400"/>
    <b v="0"/>
    <b v="0"/>
    <x v="1"/>
    <n v="86.812121212121212"/>
    <x v="1"/>
    <x v="1"/>
  </r>
  <r>
    <n v="215"/>
    <s v="Vargas, Banks and Palmer"/>
    <s v="Extended 24/7 implementation"/>
    <n v="156800"/>
    <n v="6024"/>
    <n v="3.841836734693878"/>
    <x v="0"/>
    <n v="143"/>
    <x v="1"/>
    <s v="USD"/>
    <n v="1550037600"/>
    <n v="1550210400"/>
    <b v="0"/>
    <b v="0"/>
    <x v="3"/>
    <n v="42.125874125874127"/>
    <x v="3"/>
    <x v="3"/>
  </r>
  <r>
    <n v="216"/>
    <s v="Johnson, Dixon and Zimmerman"/>
    <s v="Organic dynamic algorithm"/>
    <n v="121700"/>
    <n v="188721"/>
    <n v="155.07066557107643"/>
    <x v="1"/>
    <n v="1815"/>
    <x v="1"/>
    <s v="USD"/>
    <n v="1321941600"/>
    <n v="1322114400"/>
    <b v="0"/>
    <b v="0"/>
    <x v="3"/>
    <n v="103.97851239669421"/>
    <x v="3"/>
    <x v="3"/>
  </r>
  <r>
    <n v="217"/>
    <s v="Moore, Dudley and Navarro"/>
    <s v="Organic multi-tasking focus group"/>
    <n v="129400"/>
    <n v="57911"/>
    <n v="44.753477588871718"/>
    <x v="0"/>
    <n v="934"/>
    <x v="1"/>
    <s v="USD"/>
    <n v="1556427600"/>
    <n v="1557205200"/>
    <b v="0"/>
    <b v="0"/>
    <x v="22"/>
    <n v="62.003211991434689"/>
    <x v="4"/>
    <x v="22"/>
  </r>
  <r>
    <n v="218"/>
    <s v="Price-Rodriguez"/>
    <s v="Adaptive logistical initiative"/>
    <n v="5700"/>
    <n v="12309"/>
    <n v="215.94736842105263"/>
    <x v="1"/>
    <n v="397"/>
    <x v="4"/>
    <s v="GBP"/>
    <n v="1320991200"/>
    <n v="1323928800"/>
    <b v="0"/>
    <b v="1"/>
    <x v="12"/>
    <n v="31.005037783375315"/>
    <x v="4"/>
    <x v="12"/>
  </r>
  <r>
    <n v="219"/>
    <s v="Huang-Henderson"/>
    <s v="Stand-alone mobile customer loyalty"/>
    <n v="41700"/>
    <n v="138497"/>
    <n v="332.12709832134288"/>
    <x v="1"/>
    <n v="1539"/>
    <x v="1"/>
    <s v="USD"/>
    <n v="1345093200"/>
    <n v="1346130000"/>
    <b v="0"/>
    <b v="0"/>
    <x v="10"/>
    <n v="89.991552956465242"/>
    <x v="4"/>
    <x v="10"/>
  </r>
  <r>
    <n v="220"/>
    <s v="Owens-Le"/>
    <s v="Focused composite approach"/>
    <n v="7900"/>
    <n v="667"/>
    <n v="8.4430379746835449"/>
    <x v="0"/>
    <n v="17"/>
    <x v="1"/>
    <s v="USD"/>
    <n v="1309496400"/>
    <n v="1311051600"/>
    <b v="1"/>
    <b v="0"/>
    <x v="3"/>
    <n v="39.235294117647058"/>
    <x v="3"/>
    <x v="3"/>
  </r>
  <r>
    <n v="221"/>
    <s v="Huff LLC"/>
    <s v="Face-to-face clear-thinking Local Area Network"/>
    <n v="121500"/>
    <n v="119830"/>
    <n v="98.625514403292186"/>
    <x v="0"/>
    <n v="2179"/>
    <x v="1"/>
    <s v="USD"/>
    <n v="1340254800"/>
    <n v="1340427600"/>
    <b v="1"/>
    <b v="0"/>
    <x v="0"/>
    <n v="54.993116108306566"/>
    <x v="0"/>
    <x v="0"/>
  </r>
  <r>
    <n v="222"/>
    <s v="Johnson LLC"/>
    <s v="Cross-group cohesive circuit"/>
    <n v="4800"/>
    <n v="6623"/>
    <n v="137.97916666666669"/>
    <x v="1"/>
    <n v="138"/>
    <x v="1"/>
    <s v="USD"/>
    <n v="1412226000"/>
    <n v="1412312400"/>
    <b v="0"/>
    <b v="0"/>
    <x v="14"/>
    <n v="47.992753623188406"/>
    <x v="7"/>
    <x v="14"/>
  </r>
  <r>
    <n v="223"/>
    <s v="Chavez, Garcia and Cantu"/>
    <s v="Synergistic explicit capability"/>
    <n v="87300"/>
    <n v="81897"/>
    <n v="93.81099656357388"/>
    <x v="0"/>
    <n v="931"/>
    <x v="1"/>
    <s v="USD"/>
    <n v="1458104400"/>
    <n v="1459314000"/>
    <b v="0"/>
    <b v="0"/>
    <x v="3"/>
    <n v="87.966702470461868"/>
    <x v="3"/>
    <x v="3"/>
  </r>
  <r>
    <n v="224"/>
    <s v="Lester-Moore"/>
    <s v="Diverse analyzing definition"/>
    <n v="46300"/>
    <n v="186885"/>
    <n v="403.63930885529157"/>
    <x v="1"/>
    <n v="3594"/>
    <x v="1"/>
    <s v="USD"/>
    <n v="1411534800"/>
    <n v="1415426400"/>
    <b v="0"/>
    <b v="0"/>
    <x v="22"/>
    <n v="51.999165275459099"/>
    <x v="4"/>
    <x v="22"/>
  </r>
  <r>
    <n v="225"/>
    <s v="Fox-Quinn"/>
    <s v="Enterprise-wide reciprocal success"/>
    <n v="67800"/>
    <n v="176398"/>
    <n v="260.1740412979351"/>
    <x v="1"/>
    <n v="5880"/>
    <x v="1"/>
    <s v="USD"/>
    <n v="1399093200"/>
    <n v="1399093200"/>
    <b v="1"/>
    <b v="0"/>
    <x v="1"/>
    <n v="29.999659863945578"/>
    <x v="1"/>
    <x v="1"/>
  </r>
  <r>
    <n v="226"/>
    <s v="Garcia Inc"/>
    <s v="Progressive neutral middleware"/>
    <n v="3000"/>
    <n v="10999"/>
    <n v="366.63333333333333"/>
    <x v="1"/>
    <n v="112"/>
    <x v="1"/>
    <s v="USD"/>
    <n v="1270702800"/>
    <n v="1273899600"/>
    <b v="0"/>
    <b v="0"/>
    <x v="14"/>
    <n v="98.205357142857139"/>
    <x v="7"/>
    <x v="14"/>
  </r>
  <r>
    <n v="227"/>
    <s v="Johnson-Lee"/>
    <s v="Intuitive exuding process improvement"/>
    <n v="60900"/>
    <n v="102751"/>
    <n v="168.72085385878489"/>
    <x v="1"/>
    <n v="943"/>
    <x v="1"/>
    <s v="USD"/>
    <n v="1431666000"/>
    <n v="1432184400"/>
    <b v="0"/>
    <b v="0"/>
    <x v="20"/>
    <n v="108.96182396606575"/>
    <x v="6"/>
    <x v="20"/>
  </r>
  <r>
    <n v="228"/>
    <s v="Pineda Group"/>
    <s v="Exclusive real-time protocol"/>
    <n v="137900"/>
    <n v="165352"/>
    <n v="119.90717911530093"/>
    <x v="1"/>
    <n v="2468"/>
    <x v="1"/>
    <s v="USD"/>
    <n v="1472619600"/>
    <n v="1474779600"/>
    <b v="0"/>
    <b v="0"/>
    <x v="10"/>
    <n v="66.998379254457049"/>
    <x v="4"/>
    <x v="10"/>
  </r>
  <r>
    <n v="229"/>
    <s v="Hoffman-Howard"/>
    <s v="Extended encompassing application"/>
    <n v="85600"/>
    <n v="165798"/>
    <n v="193.68925233644859"/>
    <x v="1"/>
    <n v="2551"/>
    <x v="1"/>
    <s v="USD"/>
    <n v="1496293200"/>
    <n v="1500440400"/>
    <b v="0"/>
    <b v="1"/>
    <x v="20"/>
    <n v="64.99333594668758"/>
    <x v="6"/>
    <x v="20"/>
  </r>
  <r>
    <n v="230"/>
    <s v="Miranda, Hall and Mcgrath"/>
    <s v="Progressive value-added ability"/>
    <n v="2400"/>
    <n v="10084"/>
    <n v="420.16666666666669"/>
    <x v="1"/>
    <n v="101"/>
    <x v="1"/>
    <s v="USD"/>
    <n v="1575612000"/>
    <n v="1575612000"/>
    <b v="0"/>
    <b v="0"/>
    <x v="11"/>
    <n v="99.841584158415841"/>
    <x v="6"/>
    <x v="11"/>
  </r>
  <r>
    <n v="231"/>
    <s v="Williams, Carter and Gonzalez"/>
    <s v="Cross-platform uniform hardware"/>
    <n v="7200"/>
    <n v="5523"/>
    <n v="76.708333333333329"/>
    <x v="3"/>
    <n v="67"/>
    <x v="1"/>
    <s v="USD"/>
    <n v="1369112400"/>
    <n v="1374123600"/>
    <b v="0"/>
    <b v="0"/>
    <x v="3"/>
    <n v="82.432835820895519"/>
    <x v="3"/>
    <x v="3"/>
  </r>
  <r>
    <n v="232"/>
    <s v="Davis-Rodriguez"/>
    <s v="Progressive secondary portal"/>
    <n v="3400"/>
    <n v="5823"/>
    <n v="171.26470588235293"/>
    <x v="1"/>
    <n v="92"/>
    <x v="1"/>
    <s v="USD"/>
    <n v="1469422800"/>
    <n v="1469509200"/>
    <b v="0"/>
    <b v="0"/>
    <x v="3"/>
    <n v="63.293478260869563"/>
    <x v="3"/>
    <x v="3"/>
  </r>
  <r>
    <n v="233"/>
    <s v="Reid, Rivera and Perry"/>
    <s v="Multi-lateral national adapter"/>
    <n v="3800"/>
    <n v="6000"/>
    <n v="157.89473684210526"/>
    <x v="1"/>
    <n v="62"/>
    <x v="1"/>
    <s v="USD"/>
    <n v="1307854800"/>
    <n v="1309237200"/>
    <b v="0"/>
    <b v="0"/>
    <x v="10"/>
    <n v="96.774193548387103"/>
    <x v="4"/>
    <x v="10"/>
  </r>
  <r>
    <n v="234"/>
    <s v="Mendoza-Parker"/>
    <s v="Enterprise-wide motivating matrices"/>
    <n v="7500"/>
    <n v="8181"/>
    <n v="109.08"/>
    <x v="1"/>
    <n v="149"/>
    <x v="6"/>
    <s v="EUR"/>
    <n v="1503378000"/>
    <n v="1503982800"/>
    <b v="0"/>
    <b v="1"/>
    <x v="11"/>
    <n v="54.906040268456373"/>
    <x v="6"/>
    <x v="11"/>
  </r>
  <r>
    <n v="235"/>
    <s v="Lee, Ali and Guzman"/>
    <s v="Polarized upward-trending Local Area Network"/>
    <n v="8600"/>
    <n v="3589"/>
    <n v="41.732558139534881"/>
    <x v="0"/>
    <n v="92"/>
    <x v="1"/>
    <s v="USD"/>
    <n v="1486965600"/>
    <n v="1487397600"/>
    <b v="0"/>
    <b v="0"/>
    <x v="10"/>
    <n v="39.010869565217391"/>
    <x v="4"/>
    <x v="10"/>
  </r>
  <r>
    <n v="236"/>
    <s v="Gallegos-Cobb"/>
    <s v="Object-based directional function"/>
    <n v="39500"/>
    <n v="4323"/>
    <n v="10.944303797468354"/>
    <x v="0"/>
    <n v="57"/>
    <x v="2"/>
    <s v="AUD"/>
    <n v="1561438800"/>
    <n v="1562043600"/>
    <b v="0"/>
    <b v="1"/>
    <x v="1"/>
    <n v="75.84210526315789"/>
    <x v="1"/>
    <x v="1"/>
  </r>
  <r>
    <n v="237"/>
    <s v="Ellison PLC"/>
    <s v="Re-contextualized tangible open architecture"/>
    <n v="9300"/>
    <n v="14822"/>
    <n v="159.3763440860215"/>
    <x v="1"/>
    <n v="329"/>
    <x v="1"/>
    <s v="USD"/>
    <n v="1398402000"/>
    <n v="1398574800"/>
    <b v="0"/>
    <b v="0"/>
    <x v="10"/>
    <n v="45.051671732522799"/>
    <x v="4"/>
    <x v="10"/>
  </r>
  <r>
    <n v="238"/>
    <s v="Bolton, Sanchez and Carrillo"/>
    <s v="Distributed systemic adapter"/>
    <n v="2400"/>
    <n v="10138"/>
    <n v="422.41666666666669"/>
    <x v="1"/>
    <n v="97"/>
    <x v="3"/>
    <s v="DKK"/>
    <n v="1513231200"/>
    <n v="1515391200"/>
    <b v="0"/>
    <b v="1"/>
    <x v="3"/>
    <n v="104.51546391752578"/>
    <x v="3"/>
    <x v="3"/>
  </r>
  <r>
    <n v="239"/>
    <s v="Mason-Sanders"/>
    <s v="Networked web-enabled instruction set"/>
    <n v="3200"/>
    <n v="3127"/>
    <n v="97.71875"/>
    <x v="0"/>
    <n v="41"/>
    <x v="1"/>
    <s v="USD"/>
    <n v="1440824400"/>
    <n v="1441170000"/>
    <b v="0"/>
    <b v="0"/>
    <x v="8"/>
    <n v="76.268292682926827"/>
    <x v="2"/>
    <x v="8"/>
  </r>
  <r>
    <n v="240"/>
    <s v="Pitts-Reed"/>
    <s v="Vision-oriented dynamic service-desk"/>
    <n v="29400"/>
    <n v="123124"/>
    <n v="418.78911564625849"/>
    <x v="1"/>
    <n v="1784"/>
    <x v="1"/>
    <s v="USD"/>
    <n v="1281070800"/>
    <n v="1281157200"/>
    <b v="0"/>
    <b v="0"/>
    <x v="3"/>
    <n v="69.015695067264573"/>
    <x v="3"/>
    <x v="3"/>
  </r>
  <r>
    <n v="241"/>
    <s v="Gonzalez-Martinez"/>
    <s v="Vision-oriented actuating open system"/>
    <n v="168500"/>
    <n v="171729"/>
    <n v="101.91632047477745"/>
    <x v="1"/>
    <n v="1684"/>
    <x v="2"/>
    <s v="AUD"/>
    <n v="1397365200"/>
    <n v="1398229200"/>
    <b v="0"/>
    <b v="1"/>
    <x v="9"/>
    <n v="101.97684085510689"/>
    <x v="5"/>
    <x v="9"/>
  </r>
  <r>
    <n v="242"/>
    <s v="Hill, Martin and Garcia"/>
    <s v="Sharable scalable core"/>
    <n v="8400"/>
    <n v="10729"/>
    <n v="127.72619047619047"/>
    <x v="1"/>
    <n v="250"/>
    <x v="1"/>
    <s v="USD"/>
    <n v="1494392400"/>
    <n v="1495256400"/>
    <b v="0"/>
    <b v="1"/>
    <x v="1"/>
    <n v="42.915999999999997"/>
    <x v="1"/>
    <x v="1"/>
  </r>
  <r>
    <n v="243"/>
    <s v="Garcia PLC"/>
    <s v="Customer-focused attitude-oriented function"/>
    <n v="2300"/>
    <n v="10240"/>
    <n v="445.21739130434781"/>
    <x v="1"/>
    <n v="238"/>
    <x v="1"/>
    <s v="USD"/>
    <n v="1520143200"/>
    <n v="1520402400"/>
    <b v="0"/>
    <b v="0"/>
    <x v="3"/>
    <n v="43.025210084033617"/>
    <x v="3"/>
    <x v="3"/>
  </r>
  <r>
    <n v="244"/>
    <s v="Herring-Bailey"/>
    <s v="Reverse-engineered system-worthy extranet"/>
    <n v="700"/>
    <n v="3988"/>
    <n v="569.71428571428578"/>
    <x v="1"/>
    <n v="53"/>
    <x v="1"/>
    <s v="USD"/>
    <n v="1405314000"/>
    <n v="1409806800"/>
    <b v="0"/>
    <b v="0"/>
    <x v="3"/>
    <n v="75.245283018867923"/>
    <x v="3"/>
    <x v="3"/>
  </r>
  <r>
    <n v="245"/>
    <s v="Russell-Gardner"/>
    <s v="Re-engineered systematic monitoring"/>
    <n v="2900"/>
    <n v="14771"/>
    <n v="509.34482758620686"/>
    <x v="1"/>
    <n v="214"/>
    <x v="1"/>
    <s v="USD"/>
    <n v="1396846800"/>
    <n v="1396933200"/>
    <b v="0"/>
    <b v="0"/>
    <x v="3"/>
    <n v="69.023364485981304"/>
    <x v="3"/>
    <x v="3"/>
  </r>
  <r>
    <n v="246"/>
    <s v="Walters-Carter"/>
    <s v="Seamless value-added standardization"/>
    <n v="4500"/>
    <n v="14649"/>
    <n v="325.5333333333333"/>
    <x v="1"/>
    <n v="222"/>
    <x v="1"/>
    <s v="USD"/>
    <n v="1375678800"/>
    <n v="1376024400"/>
    <b v="0"/>
    <b v="0"/>
    <x v="2"/>
    <n v="65.986486486486484"/>
    <x v="2"/>
    <x v="2"/>
  </r>
  <r>
    <n v="247"/>
    <s v="Johnson, Patterson and Montoya"/>
    <s v="Triple-buffered fresh-thinking frame"/>
    <n v="19800"/>
    <n v="184658"/>
    <n v="932.61616161616166"/>
    <x v="1"/>
    <n v="1884"/>
    <x v="1"/>
    <s v="USD"/>
    <n v="1482386400"/>
    <n v="1483682400"/>
    <b v="0"/>
    <b v="1"/>
    <x v="13"/>
    <n v="98.013800424628457"/>
    <x v="5"/>
    <x v="13"/>
  </r>
  <r>
    <n v="248"/>
    <s v="Roberts and Sons"/>
    <s v="Streamlined holistic knowledgebase"/>
    <n v="6200"/>
    <n v="13103"/>
    <n v="211.33870967741933"/>
    <x v="1"/>
    <n v="218"/>
    <x v="2"/>
    <s v="AUD"/>
    <n v="1420005600"/>
    <n v="1420437600"/>
    <b v="0"/>
    <b v="0"/>
    <x v="20"/>
    <n v="60.105504587155963"/>
    <x v="6"/>
    <x v="20"/>
  </r>
  <r>
    <n v="249"/>
    <s v="Avila-Nelson"/>
    <s v="Up-sized intermediate website"/>
    <n v="61500"/>
    <n v="168095"/>
    <n v="273.32520325203251"/>
    <x v="1"/>
    <n v="6465"/>
    <x v="1"/>
    <s v="USD"/>
    <n v="1420178400"/>
    <n v="1420783200"/>
    <b v="0"/>
    <b v="0"/>
    <x v="18"/>
    <n v="26.000773395204948"/>
    <x v="5"/>
    <x v="18"/>
  </r>
  <r>
    <n v="250"/>
    <s v="Robbins and Sons"/>
    <s v="Future-proofed directional synergy"/>
    <n v="100"/>
    <n v="3"/>
    <n v="3"/>
    <x v="0"/>
    <n v="1"/>
    <x v="1"/>
    <s v="USD"/>
    <n v="1264399200"/>
    <n v="1267423200"/>
    <b v="0"/>
    <b v="0"/>
    <x v="1"/>
    <n v="3"/>
    <x v="1"/>
    <x v="1"/>
  </r>
  <r>
    <n v="251"/>
    <s v="Singleton Ltd"/>
    <s v="Enhanced user-facing function"/>
    <n v="7100"/>
    <n v="3840"/>
    <n v="54.084507042253513"/>
    <x v="0"/>
    <n v="101"/>
    <x v="1"/>
    <s v="USD"/>
    <n v="1355032800"/>
    <n v="1355205600"/>
    <b v="0"/>
    <b v="0"/>
    <x v="3"/>
    <n v="38.019801980198018"/>
    <x v="3"/>
    <x v="3"/>
  </r>
  <r>
    <n v="252"/>
    <s v="Perez PLC"/>
    <s v="Operative bandwidth-monitored interface"/>
    <n v="1000"/>
    <n v="6263"/>
    <n v="626.29999999999995"/>
    <x v="1"/>
    <n v="59"/>
    <x v="1"/>
    <s v="USD"/>
    <n v="1382677200"/>
    <n v="1383109200"/>
    <b v="0"/>
    <b v="0"/>
    <x v="3"/>
    <n v="106.15254237288136"/>
    <x v="3"/>
    <x v="3"/>
  </r>
  <r>
    <n v="253"/>
    <s v="Rogers, Jacobs and Jackson"/>
    <s v="Upgradable multi-state instruction set"/>
    <n v="121500"/>
    <n v="108161"/>
    <n v="89.021399176954731"/>
    <x v="0"/>
    <n v="1335"/>
    <x v="0"/>
    <s v="CAD"/>
    <n v="1302238800"/>
    <n v="1303275600"/>
    <b v="0"/>
    <b v="0"/>
    <x v="6"/>
    <n v="81.019475655430711"/>
    <x v="4"/>
    <x v="6"/>
  </r>
  <r>
    <n v="254"/>
    <s v="Barry Group"/>
    <s v="De-engineered static Local Area Network"/>
    <n v="4600"/>
    <n v="8505"/>
    <n v="184.89130434782609"/>
    <x v="1"/>
    <n v="88"/>
    <x v="1"/>
    <s v="USD"/>
    <n v="1487656800"/>
    <n v="1487829600"/>
    <b v="0"/>
    <b v="0"/>
    <x v="9"/>
    <n v="96.647727272727266"/>
    <x v="5"/>
    <x v="9"/>
  </r>
  <r>
    <n v="255"/>
    <s v="Rosales, Branch and Harmon"/>
    <s v="Upgradable grid-enabled superstructure"/>
    <n v="80500"/>
    <n v="96735"/>
    <n v="120.16770186335404"/>
    <x v="1"/>
    <n v="1697"/>
    <x v="1"/>
    <s v="USD"/>
    <n v="1297836000"/>
    <n v="1298268000"/>
    <b v="0"/>
    <b v="1"/>
    <x v="1"/>
    <n v="57.003535651149086"/>
    <x v="1"/>
    <x v="1"/>
  </r>
  <r>
    <n v="256"/>
    <s v="Smith-Reid"/>
    <s v="Optimized actuating toolset"/>
    <n v="4100"/>
    <n v="959"/>
    <n v="23.390243902439025"/>
    <x v="0"/>
    <n v="15"/>
    <x v="4"/>
    <s v="GBP"/>
    <n v="1453615200"/>
    <n v="1456812000"/>
    <b v="0"/>
    <b v="0"/>
    <x v="1"/>
    <n v="63.93333333333333"/>
    <x v="1"/>
    <x v="1"/>
  </r>
  <r>
    <n v="257"/>
    <s v="Williams Inc"/>
    <s v="Decentralized exuding strategy"/>
    <n v="5700"/>
    <n v="8322"/>
    <n v="146"/>
    <x v="1"/>
    <n v="92"/>
    <x v="1"/>
    <s v="USD"/>
    <n v="1362463200"/>
    <n v="1363669200"/>
    <b v="0"/>
    <b v="0"/>
    <x v="3"/>
    <n v="90.456521739130437"/>
    <x v="3"/>
    <x v="3"/>
  </r>
  <r>
    <n v="258"/>
    <s v="Duncan, Mcdonald and Miller"/>
    <s v="Assimilated coherent hardware"/>
    <n v="5000"/>
    <n v="13424"/>
    <n v="268.48"/>
    <x v="1"/>
    <n v="186"/>
    <x v="1"/>
    <s v="USD"/>
    <n v="1481176800"/>
    <n v="1482904800"/>
    <b v="0"/>
    <b v="1"/>
    <x v="3"/>
    <n v="72.172043010752688"/>
    <x v="3"/>
    <x v="3"/>
  </r>
  <r>
    <n v="259"/>
    <s v="Watkins Ltd"/>
    <s v="Multi-channeled responsive implementation"/>
    <n v="1800"/>
    <n v="10755"/>
    <n v="597.5"/>
    <x v="1"/>
    <n v="138"/>
    <x v="1"/>
    <s v="USD"/>
    <n v="1354946400"/>
    <n v="1356588000"/>
    <b v="1"/>
    <b v="0"/>
    <x v="14"/>
    <n v="77.934782608695656"/>
    <x v="7"/>
    <x v="14"/>
  </r>
  <r>
    <n v="260"/>
    <s v="Allen-Jones"/>
    <s v="Centralized modular initiative"/>
    <n v="6300"/>
    <n v="9935"/>
    <n v="157.69841269841268"/>
    <x v="1"/>
    <n v="261"/>
    <x v="1"/>
    <s v="USD"/>
    <n v="1348808400"/>
    <n v="1349845200"/>
    <b v="0"/>
    <b v="0"/>
    <x v="1"/>
    <n v="38.065134099616856"/>
    <x v="1"/>
    <x v="1"/>
  </r>
  <r>
    <n v="261"/>
    <s v="Mason-Smith"/>
    <s v="Reverse-engineered cohesive migration"/>
    <n v="84300"/>
    <n v="26303"/>
    <n v="31.201660735468568"/>
    <x v="0"/>
    <n v="454"/>
    <x v="1"/>
    <s v="USD"/>
    <n v="1282712400"/>
    <n v="1283058000"/>
    <b v="0"/>
    <b v="1"/>
    <x v="1"/>
    <n v="57.936123348017624"/>
    <x v="1"/>
    <x v="1"/>
  </r>
  <r>
    <n v="262"/>
    <s v="Lloyd, Kennedy and Davis"/>
    <s v="Compatible multimedia hub"/>
    <n v="1700"/>
    <n v="5328"/>
    <n v="313.41176470588238"/>
    <x v="1"/>
    <n v="107"/>
    <x v="1"/>
    <s v="USD"/>
    <n v="1301979600"/>
    <n v="1304226000"/>
    <b v="0"/>
    <b v="1"/>
    <x v="7"/>
    <n v="49.794392523364486"/>
    <x v="1"/>
    <x v="7"/>
  </r>
  <r>
    <n v="263"/>
    <s v="Walker Ltd"/>
    <s v="Organic eco-centric success"/>
    <n v="2900"/>
    <n v="10756"/>
    <n v="370.89655172413791"/>
    <x v="1"/>
    <n v="199"/>
    <x v="1"/>
    <s v="USD"/>
    <n v="1263016800"/>
    <n v="1263016800"/>
    <b v="0"/>
    <b v="0"/>
    <x v="14"/>
    <n v="54.050251256281406"/>
    <x v="7"/>
    <x v="14"/>
  </r>
  <r>
    <n v="264"/>
    <s v="Gordon PLC"/>
    <s v="Virtual reciprocal policy"/>
    <n v="45600"/>
    <n v="165375"/>
    <n v="362.66447368421052"/>
    <x v="1"/>
    <n v="5512"/>
    <x v="1"/>
    <s v="USD"/>
    <n v="1360648800"/>
    <n v="1362031200"/>
    <b v="0"/>
    <b v="0"/>
    <x v="3"/>
    <n v="30.002721335268504"/>
    <x v="3"/>
    <x v="3"/>
  </r>
  <r>
    <n v="265"/>
    <s v="Lee and Sons"/>
    <s v="Persevering interactive emulation"/>
    <n v="4900"/>
    <n v="6031"/>
    <n v="123.08163265306122"/>
    <x v="1"/>
    <n v="86"/>
    <x v="1"/>
    <s v="USD"/>
    <n v="1451800800"/>
    <n v="1455602400"/>
    <b v="0"/>
    <b v="0"/>
    <x v="3"/>
    <n v="70.127906976744185"/>
    <x v="3"/>
    <x v="3"/>
  </r>
  <r>
    <n v="266"/>
    <s v="Cole LLC"/>
    <s v="Proactive responsive emulation"/>
    <n v="111900"/>
    <n v="85902"/>
    <n v="76.766756032171585"/>
    <x v="0"/>
    <n v="3182"/>
    <x v="6"/>
    <s v="EUR"/>
    <n v="1415340000"/>
    <n v="1418191200"/>
    <b v="0"/>
    <b v="1"/>
    <x v="17"/>
    <n v="26.996228786926462"/>
    <x v="1"/>
    <x v="17"/>
  </r>
  <r>
    <n v="267"/>
    <s v="Acosta PLC"/>
    <s v="Extended eco-centric function"/>
    <n v="61600"/>
    <n v="143910"/>
    <n v="233.62012987012989"/>
    <x v="1"/>
    <n v="2768"/>
    <x v="2"/>
    <s v="AUD"/>
    <n v="1351054800"/>
    <n v="1352440800"/>
    <b v="0"/>
    <b v="0"/>
    <x v="3"/>
    <n v="51.990606936416185"/>
    <x v="3"/>
    <x v="3"/>
  </r>
  <r>
    <n v="268"/>
    <s v="Brown-Mckee"/>
    <s v="Networked optimal productivity"/>
    <n v="1500"/>
    <n v="2708"/>
    <n v="180.53333333333333"/>
    <x v="1"/>
    <n v="48"/>
    <x v="1"/>
    <s v="USD"/>
    <n v="1349326800"/>
    <n v="1353304800"/>
    <b v="0"/>
    <b v="0"/>
    <x v="4"/>
    <n v="56.416666666666664"/>
    <x v="4"/>
    <x v="4"/>
  </r>
  <r>
    <n v="269"/>
    <s v="Miles and Sons"/>
    <s v="Persistent attitude-oriented approach"/>
    <n v="3500"/>
    <n v="8842"/>
    <n v="252.62857142857143"/>
    <x v="1"/>
    <n v="87"/>
    <x v="1"/>
    <s v="USD"/>
    <n v="1548914400"/>
    <n v="1550728800"/>
    <b v="0"/>
    <b v="0"/>
    <x v="19"/>
    <n v="101.63218390804597"/>
    <x v="4"/>
    <x v="19"/>
  </r>
  <r>
    <n v="270"/>
    <s v="Sawyer, Horton and Williams"/>
    <s v="Triple-buffered 4thgeneration toolset"/>
    <n v="173900"/>
    <n v="47260"/>
    <n v="27.176538240368025"/>
    <x v="3"/>
    <n v="1890"/>
    <x v="1"/>
    <s v="USD"/>
    <n v="1291269600"/>
    <n v="1291442400"/>
    <b v="0"/>
    <b v="0"/>
    <x v="11"/>
    <n v="25.005291005291006"/>
    <x v="6"/>
    <x v="11"/>
  </r>
  <r>
    <n v="271"/>
    <s v="Foley-Cox"/>
    <s v="Progressive zero administration leverage"/>
    <n v="153700"/>
    <n v="1953"/>
    <n v="1.2706571242680547"/>
    <x v="2"/>
    <n v="61"/>
    <x v="1"/>
    <s v="USD"/>
    <n v="1449468000"/>
    <n v="1452146400"/>
    <b v="0"/>
    <b v="0"/>
    <x v="14"/>
    <n v="32.016393442622949"/>
    <x v="7"/>
    <x v="14"/>
  </r>
  <r>
    <n v="272"/>
    <s v="Horton, Morrison and Clark"/>
    <s v="Networked radical neural-net"/>
    <n v="51100"/>
    <n v="155349"/>
    <n v="304.0097847358121"/>
    <x v="1"/>
    <n v="1894"/>
    <x v="1"/>
    <s v="USD"/>
    <n v="1562734800"/>
    <n v="1564894800"/>
    <b v="0"/>
    <b v="1"/>
    <x v="3"/>
    <n v="82.021647307286173"/>
    <x v="3"/>
    <x v="3"/>
  </r>
  <r>
    <n v="273"/>
    <s v="Thomas and Sons"/>
    <s v="Re-engineered heuristic forecast"/>
    <n v="7800"/>
    <n v="10704"/>
    <n v="137.23076923076923"/>
    <x v="1"/>
    <n v="282"/>
    <x v="0"/>
    <s v="CAD"/>
    <n v="1505624400"/>
    <n v="1505883600"/>
    <b v="0"/>
    <b v="0"/>
    <x v="3"/>
    <n v="37.957446808510639"/>
    <x v="3"/>
    <x v="3"/>
  </r>
  <r>
    <n v="274"/>
    <s v="Morgan-Jenkins"/>
    <s v="Fully-configurable background algorithm"/>
    <n v="2400"/>
    <n v="773"/>
    <n v="32.208333333333336"/>
    <x v="0"/>
    <n v="15"/>
    <x v="1"/>
    <s v="USD"/>
    <n v="1509948000"/>
    <n v="1510380000"/>
    <b v="0"/>
    <b v="0"/>
    <x v="3"/>
    <n v="51.533333333333331"/>
    <x v="3"/>
    <x v="3"/>
  </r>
  <r>
    <n v="275"/>
    <s v="Ward, Sanchez and Kemp"/>
    <s v="Stand-alone discrete Graphical User Interface"/>
    <n v="3900"/>
    <n v="9419"/>
    <n v="241.51282051282053"/>
    <x v="1"/>
    <n v="116"/>
    <x v="1"/>
    <s v="USD"/>
    <n v="1554526800"/>
    <n v="1555218000"/>
    <b v="0"/>
    <b v="0"/>
    <x v="18"/>
    <n v="81.198275862068968"/>
    <x v="5"/>
    <x v="18"/>
  </r>
  <r>
    <n v="276"/>
    <s v="Fields Ltd"/>
    <s v="Front-line foreground project"/>
    <n v="5500"/>
    <n v="5324"/>
    <n v="96.8"/>
    <x v="0"/>
    <n v="133"/>
    <x v="1"/>
    <s v="USD"/>
    <n v="1334811600"/>
    <n v="1335243600"/>
    <b v="0"/>
    <b v="1"/>
    <x v="11"/>
    <n v="40.030075187969928"/>
    <x v="6"/>
    <x v="11"/>
  </r>
  <r>
    <n v="277"/>
    <s v="Ramos-Mitchell"/>
    <s v="Persevering system-worthy info-mediaries"/>
    <n v="700"/>
    <n v="7465"/>
    <n v="1066.4285714285716"/>
    <x v="1"/>
    <n v="83"/>
    <x v="1"/>
    <s v="USD"/>
    <n v="1279515600"/>
    <n v="1279688400"/>
    <b v="0"/>
    <b v="0"/>
    <x v="3"/>
    <n v="89.939759036144579"/>
    <x v="3"/>
    <x v="3"/>
  </r>
  <r>
    <n v="278"/>
    <s v="Higgins, Davis and Salazar"/>
    <s v="Distributed multi-tasking strategy"/>
    <n v="2700"/>
    <n v="8799"/>
    <n v="325.88888888888891"/>
    <x v="1"/>
    <n v="91"/>
    <x v="1"/>
    <s v="USD"/>
    <n v="1353909600"/>
    <n v="1356069600"/>
    <b v="0"/>
    <b v="0"/>
    <x v="2"/>
    <n v="96.692307692307693"/>
    <x v="2"/>
    <x v="2"/>
  </r>
  <r>
    <n v="279"/>
    <s v="Smith-Jenkins"/>
    <s v="Vision-oriented methodical application"/>
    <n v="8000"/>
    <n v="13656"/>
    <n v="170.70000000000002"/>
    <x v="1"/>
    <n v="546"/>
    <x v="1"/>
    <s v="USD"/>
    <n v="1535950800"/>
    <n v="1536210000"/>
    <b v="0"/>
    <b v="0"/>
    <x v="3"/>
    <n v="25.010989010989011"/>
    <x v="3"/>
    <x v="3"/>
  </r>
  <r>
    <n v="280"/>
    <s v="Braun PLC"/>
    <s v="Function-based high-level infrastructure"/>
    <n v="2500"/>
    <n v="14536"/>
    <n v="581.44000000000005"/>
    <x v="1"/>
    <n v="393"/>
    <x v="1"/>
    <s v="USD"/>
    <n v="1511244000"/>
    <n v="1511762400"/>
    <b v="0"/>
    <b v="0"/>
    <x v="10"/>
    <n v="36.987277353689571"/>
    <x v="4"/>
    <x v="10"/>
  </r>
  <r>
    <n v="281"/>
    <s v="Drake PLC"/>
    <s v="Profound object-oriented paradigm"/>
    <n v="164500"/>
    <n v="150552"/>
    <n v="91.520972644376897"/>
    <x v="0"/>
    <n v="2062"/>
    <x v="1"/>
    <s v="USD"/>
    <n v="1331445600"/>
    <n v="1333256400"/>
    <b v="0"/>
    <b v="1"/>
    <x v="3"/>
    <n v="73.012609117361791"/>
    <x v="3"/>
    <x v="3"/>
  </r>
  <r>
    <n v="282"/>
    <s v="Ross, Kelly and Brown"/>
    <s v="Virtual contextually-based circuit"/>
    <n v="8400"/>
    <n v="9076"/>
    <n v="108.04761904761904"/>
    <x v="1"/>
    <n v="133"/>
    <x v="1"/>
    <s v="USD"/>
    <n v="1480226400"/>
    <n v="1480744800"/>
    <b v="0"/>
    <b v="1"/>
    <x v="19"/>
    <n v="68.240601503759393"/>
    <x v="4"/>
    <x v="19"/>
  </r>
  <r>
    <n v="283"/>
    <s v="Lucas-Mullins"/>
    <s v="Business-focused dynamic instruction set"/>
    <n v="8100"/>
    <n v="1517"/>
    <n v="18.728395061728396"/>
    <x v="0"/>
    <n v="29"/>
    <x v="3"/>
    <s v="DKK"/>
    <n v="1464584400"/>
    <n v="1465016400"/>
    <b v="0"/>
    <b v="0"/>
    <x v="1"/>
    <n v="52.310344827586206"/>
    <x v="1"/>
    <x v="1"/>
  </r>
  <r>
    <n v="284"/>
    <s v="Tran LLC"/>
    <s v="Ameliorated fresh-thinking protocol"/>
    <n v="9800"/>
    <n v="8153"/>
    <n v="83.193877551020407"/>
    <x v="0"/>
    <n v="132"/>
    <x v="1"/>
    <s v="USD"/>
    <n v="1335848400"/>
    <n v="1336280400"/>
    <b v="0"/>
    <b v="0"/>
    <x v="2"/>
    <n v="61.765151515151516"/>
    <x v="2"/>
    <x v="2"/>
  </r>
  <r>
    <n v="285"/>
    <s v="Dawson, Brady and Gilbert"/>
    <s v="Front-line optimizing emulation"/>
    <n v="900"/>
    <n v="6357"/>
    <n v="706.33333333333337"/>
    <x v="1"/>
    <n v="254"/>
    <x v="1"/>
    <s v="USD"/>
    <n v="1473483600"/>
    <n v="1476766800"/>
    <b v="0"/>
    <b v="0"/>
    <x v="3"/>
    <n v="25.027559055118111"/>
    <x v="3"/>
    <x v="3"/>
  </r>
  <r>
    <n v="286"/>
    <s v="Obrien-Aguirre"/>
    <s v="Devolved uniform complexity"/>
    <n v="112100"/>
    <n v="19557"/>
    <n v="17.446030330062445"/>
    <x v="3"/>
    <n v="184"/>
    <x v="1"/>
    <s v="USD"/>
    <n v="1479880800"/>
    <n v="1480485600"/>
    <b v="0"/>
    <b v="0"/>
    <x v="3"/>
    <n v="106.28804347826087"/>
    <x v="3"/>
    <x v="3"/>
  </r>
  <r>
    <n v="287"/>
    <s v="Ferguson PLC"/>
    <s v="Public-key intangible superstructure"/>
    <n v="6300"/>
    <n v="13213"/>
    <n v="209.73015873015873"/>
    <x v="1"/>
    <n v="176"/>
    <x v="1"/>
    <s v="USD"/>
    <n v="1430197200"/>
    <n v="1430197200"/>
    <b v="0"/>
    <b v="0"/>
    <x v="5"/>
    <n v="75.07386363636364"/>
    <x v="1"/>
    <x v="5"/>
  </r>
  <r>
    <n v="288"/>
    <s v="Garcia Ltd"/>
    <s v="Secured global success"/>
    <n v="5600"/>
    <n v="5476"/>
    <n v="97.785714285714292"/>
    <x v="0"/>
    <n v="137"/>
    <x v="3"/>
    <s v="DKK"/>
    <n v="1331701200"/>
    <n v="1331787600"/>
    <b v="0"/>
    <b v="1"/>
    <x v="16"/>
    <n v="39.970802919708028"/>
    <x v="1"/>
    <x v="16"/>
  </r>
  <r>
    <n v="289"/>
    <s v="Smith, Love and Smith"/>
    <s v="Grass-roots mission-critical capability"/>
    <n v="800"/>
    <n v="13474"/>
    <n v="1684.25"/>
    <x v="1"/>
    <n v="337"/>
    <x v="0"/>
    <s v="CAD"/>
    <n v="1438578000"/>
    <n v="1438837200"/>
    <b v="0"/>
    <b v="0"/>
    <x v="3"/>
    <n v="39.982195845697326"/>
    <x v="3"/>
    <x v="3"/>
  </r>
  <r>
    <n v="290"/>
    <s v="Wilson, Hall and Osborne"/>
    <s v="Advanced global data-warehouse"/>
    <n v="168600"/>
    <n v="91722"/>
    <n v="54.402135231316727"/>
    <x v="0"/>
    <n v="908"/>
    <x v="1"/>
    <s v="USD"/>
    <n v="1368162000"/>
    <n v="1370926800"/>
    <b v="0"/>
    <b v="1"/>
    <x v="4"/>
    <n v="101.01541850220265"/>
    <x v="4"/>
    <x v="4"/>
  </r>
  <r>
    <n v="291"/>
    <s v="Bell, Grimes and Kerr"/>
    <s v="Self-enabling uniform complexity"/>
    <n v="1800"/>
    <n v="8219"/>
    <n v="456.61111111111109"/>
    <x v="1"/>
    <n v="107"/>
    <x v="1"/>
    <s v="USD"/>
    <n v="1318654800"/>
    <n v="1319000400"/>
    <b v="1"/>
    <b v="0"/>
    <x v="2"/>
    <n v="76.813084112149539"/>
    <x v="2"/>
    <x v="2"/>
  </r>
  <r>
    <n v="292"/>
    <s v="Ho-Harris"/>
    <s v="Versatile cohesive encoding"/>
    <n v="7300"/>
    <n v="717"/>
    <n v="9.8219178082191778"/>
    <x v="0"/>
    <n v="10"/>
    <x v="1"/>
    <s v="USD"/>
    <n v="1331874000"/>
    <n v="1333429200"/>
    <b v="0"/>
    <b v="0"/>
    <x v="0"/>
    <n v="71.7"/>
    <x v="0"/>
    <x v="0"/>
  </r>
  <r>
    <n v="293"/>
    <s v="Ross Group"/>
    <s v="Organized executive solution"/>
    <n v="6500"/>
    <n v="1065"/>
    <n v="16.384615384615383"/>
    <x v="3"/>
    <n v="32"/>
    <x v="6"/>
    <s v="EUR"/>
    <n v="1286254800"/>
    <n v="1287032400"/>
    <b v="0"/>
    <b v="0"/>
    <x v="3"/>
    <n v="33.28125"/>
    <x v="3"/>
    <x v="3"/>
  </r>
  <r>
    <n v="294"/>
    <s v="Turner-Davis"/>
    <s v="Automated local emulation"/>
    <n v="600"/>
    <n v="8038"/>
    <n v="1339.6666666666667"/>
    <x v="1"/>
    <n v="183"/>
    <x v="1"/>
    <s v="USD"/>
    <n v="1540530000"/>
    <n v="1541570400"/>
    <b v="0"/>
    <b v="0"/>
    <x v="3"/>
    <n v="43.923497267759565"/>
    <x v="3"/>
    <x v="3"/>
  </r>
  <r>
    <n v="295"/>
    <s v="Smith, Jackson and Herrera"/>
    <s v="Enterprise-wide intermediate middleware"/>
    <n v="192900"/>
    <n v="68769"/>
    <n v="35.650077760497666"/>
    <x v="0"/>
    <n v="1910"/>
    <x v="5"/>
    <s v="CHF"/>
    <n v="1381813200"/>
    <n v="1383976800"/>
    <b v="0"/>
    <b v="0"/>
    <x v="3"/>
    <n v="36.004712041884815"/>
    <x v="3"/>
    <x v="3"/>
  </r>
  <r>
    <n v="296"/>
    <s v="Smith-Hess"/>
    <s v="Grass-roots real-time Local Area Network"/>
    <n v="6100"/>
    <n v="3352"/>
    <n v="54.950819672131146"/>
    <x v="0"/>
    <n v="38"/>
    <x v="2"/>
    <s v="AUD"/>
    <n v="1548655200"/>
    <n v="1550556000"/>
    <b v="0"/>
    <b v="0"/>
    <x v="3"/>
    <n v="88.21052631578948"/>
    <x v="3"/>
    <x v="3"/>
  </r>
  <r>
    <n v="297"/>
    <s v="Brown, Herring and Bass"/>
    <s v="Organized client-driven capacity"/>
    <n v="7200"/>
    <n v="6785"/>
    <n v="94.236111111111114"/>
    <x v="0"/>
    <n v="104"/>
    <x v="2"/>
    <s v="AUD"/>
    <n v="1389679200"/>
    <n v="1390456800"/>
    <b v="0"/>
    <b v="1"/>
    <x v="3"/>
    <n v="65.240384615384613"/>
    <x v="3"/>
    <x v="3"/>
  </r>
  <r>
    <n v="298"/>
    <s v="Chase, Garcia and Johnson"/>
    <s v="Adaptive intangible database"/>
    <n v="3500"/>
    <n v="5037"/>
    <n v="143.91428571428571"/>
    <x v="1"/>
    <n v="72"/>
    <x v="1"/>
    <s v="USD"/>
    <n v="1456466400"/>
    <n v="1458018000"/>
    <b v="0"/>
    <b v="1"/>
    <x v="1"/>
    <n v="69.958333333333329"/>
    <x v="1"/>
    <x v="1"/>
  </r>
  <r>
    <n v="299"/>
    <s v="Ramsey and Sons"/>
    <s v="Grass-roots contextually-based algorithm"/>
    <n v="3800"/>
    <n v="1954"/>
    <n v="51.421052631578945"/>
    <x v="0"/>
    <n v="49"/>
    <x v="1"/>
    <s v="USD"/>
    <n v="1456984800"/>
    <n v="1461819600"/>
    <b v="0"/>
    <b v="0"/>
    <x v="0"/>
    <n v="39.877551020408163"/>
    <x v="0"/>
    <x v="0"/>
  </r>
  <r>
    <n v="300"/>
    <s v="Cooke PLC"/>
    <s v="Focused executive core"/>
    <n v="100"/>
    <n v="5"/>
    <n v="5"/>
    <x v="0"/>
    <n v="1"/>
    <x v="3"/>
    <s v="DKK"/>
    <n v="1504069200"/>
    <n v="1504155600"/>
    <b v="0"/>
    <b v="1"/>
    <x v="9"/>
    <n v="5"/>
    <x v="5"/>
    <x v="9"/>
  </r>
  <r>
    <n v="301"/>
    <s v="Wong-Walker"/>
    <s v="Multi-channeled disintermediate policy"/>
    <n v="900"/>
    <n v="12102"/>
    <n v="1344.6666666666667"/>
    <x v="1"/>
    <n v="295"/>
    <x v="1"/>
    <s v="USD"/>
    <n v="1424930400"/>
    <n v="1426395600"/>
    <b v="0"/>
    <b v="0"/>
    <x v="4"/>
    <n v="41.023728813559323"/>
    <x v="4"/>
    <x v="4"/>
  </r>
  <r>
    <n v="302"/>
    <s v="Ferguson, Collins and Mata"/>
    <s v="Customizable bi-directional hardware"/>
    <n v="76100"/>
    <n v="24234"/>
    <n v="31.844940867279899"/>
    <x v="0"/>
    <n v="245"/>
    <x v="1"/>
    <s v="USD"/>
    <n v="1535864400"/>
    <n v="1537074000"/>
    <b v="0"/>
    <b v="0"/>
    <x v="3"/>
    <n v="98.914285714285711"/>
    <x v="3"/>
    <x v="3"/>
  </r>
  <r>
    <n v="303"/>
    <s v="Guerrero, Flores and Jenkins"/>
    <s v="Networked optimal architecture"/>
    <n v="3400"/>
    <n v="2809"/>
    <n v="82.617647058823536"/>
    <x v="0"/>
    <n v="32"/>
    <x v="1"/>
    <s v="USD"/>
    <n v="1452146400"/>
    <n v="1452578400"/>
    <b v="0"/>
    <b v="0"/>
    <x v="7"/>
    <n v="87.78125"/>
    <x v="1"/>
    <x v="7"/>
  </r>
  <r>
    <n v="304"/>
    <s v="Peterson PLC"/>
    <s v="User-friendly discrete benchmark"/>
    <n v="2100"/>
    <n v="11469"/>
    <n v="546.14285714285722"/>
    <x v="1"/>
    <n v="142"/>
    <x v="1"/>
    <s v="USD"/>
    <n v="1470546000"/>
    <n v="1474088400"/>
    <b v="0"/>
    <b v="0"/>
    <x v="4"/>
    <n v="80.767605633802816"/>
    <x v="4"/>
    <x v="4"/>
  </r>
  <r>
    <n v="305"/>
    <s v="Townsend Ltd"/>
    <s v="Grass-roots actuating policy"/>
    <n v="2800"/>
    <n v="8014"/>
    <n v="286.21428571428572"/>
    <x v="1"/>
    <n v="85"/>
    <x v="1"/>
    <s v="USD"/>
    <n v="1458363600"/>
    <n v="1461906000"/>
    <b v="0"/>
    <b v="0"/>
    <x v="3"/>
    <n v="94.28235294117647"/>
    <x v="3"/>
    <x v="3"/>
  </r>
  <r>
    <n v="306"/>
    <s v="Rush, Reed and Hall"/>
    <s v="Enterprise-wide 3rdgeneration knowledge user"/>
    <n v="6500"/>
    <n v="514"/>
    <n v="7.9076923076923071"/>
    <x v="0"/>
    <n v="7"/>
    <x v="1"/>
    <s v="USD"/>
    <n v="1500008400"/>
    <n v="1500267600"/>
    <b v="0"/>
    <b v="1"/>
    <x v="3"/>
    <n v="73.428571428571431"/>
    <x v="3"/>
    <x v="3"/>
  </r>
  <r>
    <n v="307"/>
    <s v="Salazar-Dodson"/>
    <s v="Face-to-face zero tolerance moderator"/>
    <n v="32900"/>
    <n v="43473"/>
    <n v="132.13677811550153"/>
    <x v="1"/>
    <n v="659"/>
    <x v="3"/>
    <s v="DKK"/>
    <n v="1338958800"/>
    <n v="1340686800"/>
    <b v="0"/>
    <b v="1"/>
    <x v="13"/>
    <n v="65.968133535660087"/>
    <x v="5"/>
    <x v="13"/>
  </r>
  <r>
    <n v="308"/>
    <s v="Davis Ltd"/>
    <s v="Grass-roots optimizing projection"/>
    <n v="118200"/>
    <n v="87560"/>
    <n v="74.077834179357026"/>
    <x v="0"/>
    <n v="803"/>
    <x v="1"/>
    <s v="USD"/>
    <n v="1303102800"/>
    <n v="1303189200"/>
    <b v="0"/>
    <b v="0"/>
    <x v="3"/>
    <n v="109.04109589041096"/>
    <x v="3"/>
    <x v="3"/>
  </r>
  <r>
    <n v="309"/>
    <s v="Harris-Perry"/>
    <s v="User-centric 6thgeneration attitude"/>
    <n v="4100"/>
    <n v="3087"/>
    <n v="75.292682926829272"/>
    <x v="3"/>
    <n v="75"/>
    <x v="1"/>
    <s v="USD"/>
    <n v="1316581200"/>
    <n v="1318309200"/>
    <b v="0"/>
    <b v="1"/>
    <x v="7"/>
    <n v="41.16"/>
    <x v="1"/>
    <x v="7"/>
  </r>
  <r>
    <n v="310"/>
    <s v="Velazquez, Hunt and Ortiz"/>
    <s v="Switchable zero tolerance website"/>
    <n v="7800"/>
    <n v="1586"/>
    <n v="20.333333333333332"/>
    <x v="0"/>
    <n v="16"/>
    <x v="1"/>
    <s v="USD"/>
    <n v="1270789200"/>
    <n v="1272171600"/>
    <b v="0"/>
    <b v="0"/>
    <x v="11"/>
    <n v="99.125"/>
    <x v="6"/>
    <x v="11"/>
  </r>
  <r>
    <n v="311"/>
    <s v="Flores PLC"/>
    <s v="Focused real-time help-desk"/>
    <n v="6300"/>
    <n v="12812"/>
    <n v="203.36507936507937"/>
    <x v="1"/>
    <n v="121"/>
    <x v="1"/>
    <s v="USD"/>
    <n v="1297836000"/>
    <n v="1298872800"/>
    <b v="0"/>
    <b v="0"/>
    <x v="3"/>
    <n v="105.88429752066116"/>
    <x v="3"/>
    <x v="3"/>
  </r>
  <r>
    <n v="312"/>
    <s v="Martinez LLC"/>
    <s v="Robust impactful approach"/>
    <n v="59100"/>
    <n v="183345"/>
    <n v="310.2284263959391"/>
    <x v="1"/>
    <n v="3742"/>
    <x v="1"/>
    <s v="USD"/>
    <n v="1382677200"/>
    <n v="1383282000"/>
    <b v="0"/>
    <b v="0"/>
    <x v="3"/>
    <n v="48.996525921966864"/>
    <x v="3"/>
    <x v="3"/>
  </r>
  <r>
    <n v="313"/>
    <s v="Miller-Irwin"/>
    <s v="Secured maximized policy"/>
    <n v="2200"/>
    <n v="8697"/>
    <n v="395.31818181818181"/>
    <x v="1"/>
    <n v="223"/>
    <x v="1"/>
    <s v="USD"/>
    <n v="1330322400"/>
    <n v="1330495200"/>
    <b v="0"/>
    <b v="0"/>
    <x v="1"/>
    <n v="39"/>
    <x v="1"/>
    <x v="1"/>
  </r>
  <r>
    <n v="314"/>
    <s v="Sanchez-Morgan"/>
    <s v="Realigned upward-trending strategy"/>
    <n v="1400"/>
    <n v="4126"/>
    <n v="294.71428571428572"/>
    <x v="1"/>
    <n v="133"/>
    <x v="1"/>
    <s v="USD"/>
    <n v="1552366800"/>
    <n v="1552798800"/>
    <b v="0"/>
    <b v="1"/>
    <x v="4"/>
    <n v="31.022556390977442"/>
    <x v="4"/>
    <x v="4"/>
  </r>
  <r>
    <n v="315"/>
    <s v="Lopez, Adams and Johnson"/>
    <s v="Open-source interactive knowledge user"/>
    <n v="9500"/>
    <n v="3220"/>
    <n v="33.89473684210526"/>
    <x v="0"/>
    <n v="31"/>
    <x v="1"/>
    <s v="USD"/>
    <n v="1400907600"/>
    <n v="1403413200"/>
    <b v="0"/>
    <b v="0"/>
    <x v="3"/>
    <n v="103.87096774193549"/>
    <x v="3"/>
    <x v="3"/>
  </r>
  <r>
    <n v="316"/>
    <s v="Martin-Marshall"/>
    <s v="Configurable demand-driven matrix"/>
    <n v="9600"/>
    <n v="6401"/>
    <n v="66.677083333333329"/>
    <x v="0"/>
    <n v="108"/>
    <x v="6"/>
    <s v="EUR"/>
    <n v="1574143200"/>
    <n v="1574229600"/>
    <b v="0"/>
    <b v="1"/>
    <x v="0"/>
    <n v="59.268518518518519"/>
    <x v="0"/>
    <x v="0"/>
  </r>
  <r>
    <n v="317"/>
    <s v="Summers PLC"/>
    <s v="Cross-group coherent hierarchy"/>
    <n v="6600"/>
    <n v="1269"/>
    <n v="19.227272727272727"/>
    <x v="0"/>
    <n v="30"/>
    <x v="1"/>
    <s v="USD"/>
    <n v="1494738000"/>
    <n v="1495861200"/>
    <b v="0"/>
    <b v="0"/>
    <x v="3"/>
    <n v="42.3"/>
    <x v="3"/>
    <x v="3"/>
  </r>
  <r>
    <n v="318"/>
    <s v="Young, Hart and Ryan"/>
    <s v="Decentralized demand-driven open system"/>
    <n v="5700"/>
    <n v="903"/>
    <n v="15.842105263157894"/>
    <x v="0"/>
    <n v="17"/>
    <x v="1"/>
    <s v="USD"/>
    <n v="1392357600"/>
    <n v="1392530400"/>
    <b v="0"/>
    <b v="0"/>
    <x v="1"/>
    <n v="53.117647058823529"/>
    <x v="1"/>
    <x v="1"/>
  </r>
  <r>
    <n v="319"/>
    <s v="Mills Group"/>
    <s v="Advanced empowering matrix"/>
    <n v="8400"/>
    <n v="3251"/>
    <n v="38.702380952380956"/>
    <x v="3"/>
    <n v="64"/>
    <x v="1"/>
    <s v="USD"/>
    <n v="1281589200"/>
    <n v="1283662800"/>
    <b v="0"/>
    <b v="0"/>
    <x v="2"/>
    <n v="50.796875"/>
    <x v="2"/>
    <x v="2"/>
  </r>
  <r>
    <n v="320"/>
    <s v="Sandoval-Powell"/>
    <s v="Phased holistic implementation"/>
    <n v="84400"/>
    <n v="8092"/>
    <n v="9.5876777251184837"/>
    <x v="0"/>
    <n v="80"/>
    <x v="1"/>
    <s v="USD"/>
    <n v="1305003600"/>
    <n v="1305781200"/>
    <b v="0"/>
    <b v="0"/>
    <x v="13"/>
    <n v="101.15"/>
    <x v="5"/>
    <x v="13"/>
  </r>
  <r>
    <n v="321"/>
    <s v="Mills, Frazier and Perez"/>
    <s v="Proactive attitude-oriented knowledge user"/>
    <n v="170400"/>
    <n v="160422"/>
    <n v="94.144366197183089"/>
    <x v="0"/>
    <n v="2468"/>
    <x v="1"/>
    <s v="USD"/>
    <n v="1301634000"/>
    <n v="1302325200"/>
    <b v="0"/>
    <b v="0"/>
    <x v="12"/>
    <n v="65.000810372771468"/>
    <x v="4"/>
    <x v="12"/>
  </r>
  <r>
    <n v="322"/>
    <s v="Hebert Group"/>
    <s v="Visionary asymmetric Graphical User Interface"/>
    <n v="117900"/>
    <n v="196377"/>
    <n v="166.56234096692114"/>
    <x v="1"/>
    <n v="5168"/>
    <x v="1"/>
    <s v="USD"/>
    <n v="1290664800"/>
    <n v="1291788000"/>
    <b v="0"/>
    <b v="0"/>
    <x v="3"/>
    <n v="37.998645510835914"/>
    <x v="3"/>
    <x v="3"/>
  </r>
  <r>
    <n v="323"/>
    <s v="Cole, Smith and Wood"/>
    <s v="Integrated zero-defect help-desk"/>
    <n v="8900"/>
    <n v="2148"/>
    <n v="24.134831460674157"/>
    <x v="0"/>
    <n v="26"/>
    <x v="4"/>
    <s v="GBP"/>
    <n v="1395896400"/>
    <n v="1396069200"/>
    <b v="0"/>
    <b v="0"/>
    <x v="4"/>
    <n v="82.615384615384613"/>
    <x v="4"/>
    <x v="4"/>
  </r>
  <r>
    <n v="324"/>
    <s v="Harris, Hall and Harris"/>
    <s v="Inverse analyzing matrices"/>
    <n v="7100"/>
    <n v="11648"/>
    <n v="164.05633802816902"/>
    <x v="1"/>
    <n v="307"/>
    <x v="1"/>
    <s v="USD"/>
    <n v="1434862800"/>
    <n v="1435899600"/>
    <b v="0"/>
    <b v="1"/>
    <x v="3"/>
    <n v="37.941368078175898"/>
    <x v="3"/>
    <x v="3"/>
  </r>
  <r>
    <n v="325"/>
    <s v="Saunders Group"/>
    <s v="Programmable systemic implementation"/>
    <n v="6500"/>
    <n v="5897"/>
    <n v="90.723076923076931"/>
    <x v="0"/>
    <n v="73"/>
    <x v="1"/>
    <s v="USD"/>
    <n v="1529125200"/>
    <n v="1531112400"/>
    <b v="0"/>
    <b v="1"/>
    <x v="3"/>
    <n v="80.780821917808225"/>
    <x v="3"/>
    <x v="3"/>
  </r>
  <r>
    <n v="326"/>
    <s v="Pham, Avila and Nash"/>
    <s v="Multi-channeled next generation architecture"/>
    <n v="7200"/>
    <n v="3326"/>
    <n v="46.194444444444443"/>
    <x v="0"/>
    <n v="128"/>
    <x v="1"/>
    <s v="USD"/>
    <n v="1451109600"/>
    <n v="1451628000"/>
    <b v="0"/>
    <b v="0"/>
    <x v="10"/>
    <n v="25.984375"/>
    <x v="4"/>
    <x v="10"/>
  </r>
  <r>
    <n v="327"/>
    <s v="Patterson, Salinas and Lucas"/>
    <s v="Digitized 3rdgeneration encoding"/>
    <n v="2600"/>
    <n v="1002"/>
    <n v="38.53846153846154"/>
    <x v="0"/>
    <n v="33"/>
    <x v="1"/>
    <s v="USD"/>
    <n v="1566968400"/>
    <n v="1567314000"/>
    <b v="0"/>
    <b v="1"/>
    <x v="3"/>
    <n v="30.363636363636363"/>
    <x v="3"/>
    <x v="3"/>
  </r>
  <r>
    <n v="328"/>
    <s v="Young PLC"/>
    <s v="Innovative well-modulated functionalities"/>
    <n v="98700"/>
    <n v="131826"/>
    <n v="133.56231003039514"/>
    <x v="1"/>
    <n v="2441"/>
    <x v="1"/>
    <s v="USD"/>
    <n v="1543557600"/>
    <n v="1544508000"/>
    <b v="0"/>
    <b v="0"/>
    <x v="1"/>
    <n v="54.004916018025398"/>
    <x v="1"/>
    <x v="1"/>
  </r>
  <r>
    <n v="329"/>
    <s v="Willis and Sons"/>
    <s v="Fundamental incremental database"/>
    <n v="93800"/>
    <n v="21477"/>
    <n v="22.896588486140725"/>
    <x v="2"/>
    <n v="211"/>
    <x v="1"/>
    <s v="USD"/>
    <n v="1481522400"/>
    <n v="1482472800"/>
    <b v="0"/>
    <b v="0"/>
    <x v="11"/>
    <n v="101.78672985781991"/>
    <x v="6"/>
    <x v="11"/>
  </r>
  <r>
    <n v="330"/>
    <s v="Thompson-Bates"/>
    <s v="Expanded encompassing open architecture"/>
    <n v="33700"/>
    <n v="62330"/>
    <n v="184.95548961424333"/>
    <x v="1"/>
    <n v="1385"/>
    <x v="4"/>
    <s v="GBP"/>
    <n v="1512712800"/>
    <n v="1512799200"/>
    <b v="0"/>
    <b v="0"/>
    <x v="4"/>
    <n v="45.003610108303249"/>
    <x v="4"/>
    <x v="4"/>
  </r>
  <r>
    <n v="331"/>
    <s v="Rose-Silva"/>
    <s v="Intuitive static portal"/>
    <n v="3300"/>
    <n v="14643"/>
    <n v="443.72727272727275"/>
    <x v="1"/>
    <n v="190"/>
    <x v="1"/>
    <s v="USD"/>
    <n v="1324274400"/>
    <n v="1324360800"/>
    <b v="0"/>
    <b v="0"/>
    <x v="0"/>
    <n v="77.068421052631578"/>
    <x v="0"/>
    <x v="0"/>
  </r>
  <r>
    <n v="332"/>
    <s v="Pacheco, Johnson and Torres"/>
    <s v="Optional bandwidth-monitored definition"/>
    <n v="20700"/>
    <n v="41396"/>
    <n v="199.9806763285024"/>
    <x v="1"/>
    <n v="470"/>
    <x v="1"/>
    <s v="USD"/>
    <n v="1364446800"/>
    <n v="1364533200"/>
    <b v="0"/>
    <b v="0"/>
    <x v="8"/>
    <n v="88.076595744680844"/>
    <x v="2"/>
    <x v="8"/>
  </r>
  <r>
    <n v="333"/>
    <s v="Carlson, Dixon and Jones"/>
    <s v="Persistent well-modulated synergy"/>
    <n v="9600"/>
    <n v="11900"/>
    <n v="123.95833333333333"/>
    <x v="1"/>
    <n v="253"/>
    <x v="1"/>
    <s v="USD"/>
    <n v="1542693600"/>
    <n v="1545112800"/>
    <b v="0"/>
    <b v="0"/>
    <x v="3"/>
    <n v="47.035573122529641"/>
    <x v="3"/>
    <x v="3"/>
  </r>
  <r>
    <n v="334"/>
    <s v="Mcgee Group"/>
    <s v="Assimilated discrete algorithm"/>
    <n v="66200"/>
    <n v="123538"/>
    <n v="186.61329305135951"/>
    <x v="1"/>
    <n v="1113"/>
    <x v="1"/>
    <s v="USD"/>
    <n v="1515564000"/>
    <n v="1516168800"/>
    <b v="0"/>
    <b v="0"/>
    <x v="1"/>
    <n v="110.99550763701707"/>
    <x v="1"/>
    <x v="1"/>
  </r>
  <r>
    <n v="335"/>
    <s v="Jordan-Acosta"/>
    <s v="Operative uniform hub"/>
    <n v="173800"/>
    <n v="198628"/>
    <n v="114.28538550057536"/>
    <x v="1"/>
    <n v="2283"/>
    <x v="1"/>
    <s v="USD"/>
    <n v="1573797600"/>
    <n v="1574920800"/>
    <b v="0"/>
    <b v="0"/>
    <x v="1"/>
    <n v="87.003066141042481"/>
    <x v="1"/>
    <x v="1"/>
  </r>
  <r>
    <n v="336"/>
    <s v="Nunez Inc"/>
    <s v="Customizable intangible capability"/>
    <n v="70700"/>
    <n v="68602"/>
    <n v="97.032531824611041"/>
    <x v="0"/>
    <n v="1072"/>
    <x v="1"/>
    <s v="USD"/>
    <n v="1292392800"/>
    <n v="1292479200"/>
    <b v="0"/>
    <b v="1"/>
    <x v="1"/>
    <n v="63.994402985074629"/>
    <x v="1"/>
    <x v="1"/>
  </r>
  <r>
    <n v="337"/>
    <s v="Hayden Ltd"/>
    <s v="Innovative didactic analyzer"/>
    <n v="94500"/>
    <n v="116064"/>
    <n v="122.81904761904762"/>
    <x v="1"/>
    <n v="1095"/>
    <x v="1"/>
    <s v="USD"/>
    <n v="1573452000"/>
    <n v="1573538400"/>
    <b v="0"/>
    <b v="0"/>
    <x v="3"/>
    <n v="105.9945205479452"/>
    <x v="3"/>
    <x v="3"/>
  </r>
  <r>
    <n v="338"/>
    <s v="Gonzalez-Burton"/>
    <s v="Decentralized intangible encoding"/>
    <n v="69800"/>
    <n v="125042"/>
    <n v="179.14326647564468"/>
    <x v="1"/>
    <n v="1690"/>
    <x v="1"/>
    <s v="USD"/>
    <n v="1317790800"/>
    <n v="1320382800"/>
    <b v="0"/>
    <b v="0"/>
    <x v="3"/>
    <n v="73.989349112426041"/>
    <x v="3"/>
    <x v="3"/>
  </r>
  <r>
    <n v="339"/>
    <s v="Lewis, Taylor and Rivers"/>
    <s v="Front-line transitional algorithm"/>
    <n v="136300"/>
    <n v="108974"/>
    <n v="79.951577402787962"/>
    <x v="3"/>
    <n v="1297"/>
    <x v="0"/>
    <s v="CAD"/>
    <n v="1501650000"/>
    <n v="1502859600"/>
    <b v="0"/>
    <b v="0"/>
    <x v="3"/>
    <n v="84.02004626060139"/>
    <x v="3"/>
    <x v="3"/>
  </r>
  <r>
    <n v="340"/>
    <s v="Butler, Henry and Espinoza"/>
    <s v="Switchable didactic matrices"/>
    <n v="37100"/>
    <n v="34964"/>
    <n v="94.242587601078171"/>
    <x v="0"/>
    <n v="393"/>
    <x v="1"/>
    <s v="USD"/>
    <n v="1323669600"/>
    <n v="1323756000"/>
    <b v="0"/>
    <b v="0"/>
    <x v="14"/>
    <n v="88.966921119592882"/>
    <x v="7"/>
    <x v="14"/>
  </r>
  <r>
    <n v="341"/>
    <s v="Guzman Group"/>
    <s v="Ameliorated disintermediate utilization"/>
    <n v="114300"/>
    <n v="96777"/>
    <n v="84.669291338582681"/>
    <x v="0"/>
    <n v="1257"/>
    <x v="1"/>
    <s v="USD"/>
    <n v="1440738000"/>
    <n v="1441342800"/>
    <b v="0"/>
    <b v="0"/>
    <x v="7"/>
    <n v="76.990453460620529"/>
    <x v="1"/>
    <x v="7"/>
  </r>
  <r>
    <n v="342"/>
    <s v="Gibson-Hernandez"/>
    <s v="Visionary foreground middleware"/>
    <n v="47900"/>
    <n v="31864"/>
    <n v="66.521920668058456"/>
    <x v="0"/>
    <n v="328"/>
    <x v="1"/>
    <s v="USD"/>
    <n v="1374296400"/>
    <n v="1375333200"/>
    <b v="0"/>
    <b v="0"/>
    <x v="3"/>
    <n v="97.146341463414629"/>
    <x v="3"/>
    <x v="3"/>
  </r>
  <r>
    <n v="343"/>
    <s v="Spencer-Weber"/>
    <s v="Optional zero-defect task-force"/>
    <n v="9000"/>
    <n v="4853"/>
    <n v="53.922222222222224"/>
    <x v="0"/>
    <n v="147"/>
    <x v="1"/>
    <s v="USD"/>
    <n v="1384840800"/>
    <n v="1389420000"/>
    <b v="0"/>
    <b v="0"/>
    <x v="3"/>
    <n v="33.013605442176868"/>
    <x v="3"/>
    <x v="3"/>
  </r>
  <r>
    <n v="344"/>
    <s v="Berger, Johnson and Marshall"/>
    <s v="Devolved exuding emulation"/>
    <n v="197600"/>
    <n v="82959"/>
    <n v="41.983299595141702"/>
    <x v="0"/>
    <n v="830"/>
    <x v="1"/>
    <s v="USD"/>
    <n v="1516600800"/>
    <n v="1520056800"/>
    <b v="0"/>
    <b v="0"/>
    <x v="11"/>
    <n v="99.950602409638549"/>
    <x v="6"/>
    <x v="11"/>
  </r>
  <r>
    <n v="345"/>
    <s v="Taylor, Cisneros and Romero"/>
    <s v="Open-source neutral task-force"/>
    <n v="157600"/>
    <n v="23159"/>
    <n v="14.69479695431472"/>
    <x v="0"/>
    <n v="331"/>
    <x v="4"/>
    <s v="GBP"/>
    <n v="1436418000"/>
    <n v="1436504400"/>
    <b v="0"/>
    <b v="0"/>
    <x v="6"/>
    <n v="69.966767371601208"/>
    <x v="4"/>
    <x v="6"/>
  </r>
  <r>
    <n v="346"/>
    <s v="Little-Marsh"/>
    <s v="Virtual attitude-oriented migration"/>
    <n v="8000"/>
    <n v="2758"/>
    <n v="34.475000000000001"/>
    <x v="0"/>
    <n v="25"/>
    <x v="1"/>
    <s v="USD"/>
    <n v="1503550800"/>
    <n v="1508302800"/>
    <b v="0"/>
    <b v="1"/>
    <x v="7"/>
    <n v="110.32"/>
    <x v="1"/>
    <x v="7"/>
  </r>
  <r>
    <n v="347"/>
    <s v="Petersen and Sons"/>
    <s v="Open-source full-range portal"/>
    <n v="900"/>
    <n v="12607"/>
    <n v="1400.7777777777778"/>
    <x v="1"/>
    <n v="191"/>
    <x v="1"/>
    <s v="USD"/>
    <n v="1423634400"/>
    <n v="1425708000"/>
    <b v="0"/>
    <b v="0"/>
    <x v="2"/>
    <n v="66.005235602094245"/>
    <x v="2"/>
    <x v="2"/>
  </r>
  <r>
    <n v="348"/>
    <s v="Hensley Ltd"/>
    <s v="Versatile cohesive open system"/>
    <n v="199000"/>
    <n v="142823"/>
    <n v="71.770351758793964"/>
    <x v="0"/>
    <n v="3483"/>
    <x v="1"/>
    <s v="USD"/>
    <n v="1487224800"/>
    <n v="1488348000"/>
    <b v="0"/>
    <b v="0"/>
    <x v="0"/>
    <n v="41.005742176284812"/>
    <x v="0"/>
    <x v="0"/>
  </r>
  <r>
    <n v="349"/>
    <s v="Navarro and Sons"/>
    <s v="Multi-layered bottom-line frame"/>
    <n v="180800"/>
    <n v="95958"/>
    <n v="53.074115044247783"/>
    <x v="0"/>
    <n v="923"/>
    <x v="1"/>
    <s v="USD"/>
    <n v="1500008400"/>
    <n v="1502600400"/>
    <b v="0"/>
    <b v="0"/>
    <x v="3"/>
    <n v="103.96316359696641"/>
    <x v="3"/>
    <x v="3"/>
  </r>
  <r>
    <n v="350"/>
    <s v="Shannon Ltd"/>
    <s v="Pre-emptive neutral capacity"/>
    <n v="100"/>
    <n v="5"/>
    <n v="5"/>
    <x v="0"/>
    <n v="1"/>
    <x v="1"/>
    <s v="USD"/>
    <n v="1432098000"/>
    <n v="1433653200"/>
    <b v="0"/>
    <b v="1"/>
    <x v="17"/>
    <n v="5"/>
    <x v="1"/>
    <x v="17"/>
  </r>
  <r>
    <n v="351"/>
    <s v="Young LLC"/>
    <s v="Universal maximized methodology"/>
    <n v="74100"/>
    <n v="94631"/>
    <n v="127.70715249662618"/>
    <x v="1"/>
    <n v="2013"/>
    <x v="1"/>
    <s v="USD"/>
    <n v="1440392400"/>
    <n v="1441602000"/>
    <b v="0"/>
    <b v="0"/>
    <x v="1"/>
    <n v="47.009935419771487"/>
    <x v="1"/>
    <x v="1"/>
  </r>
  <r>
    <n v="352"/>
    <s v="Adams, Willis and Sanchez"/>
    <s v="Expanded hybrid hardware"/>
    <n v="2800"/>
    <n v="977"/>
    <n v="34.892857142857139"/>
    <x v="0"/>
    <n v="33"/>
    <x v="0"/>
    <s v="CAD"/>
    <n v="1446876000"/>
    <n v="1447567200"/>
    <b v="0"/>
    <b v="0"/>
    <x v="3"/>
    <n v="29.606060606060606"/>
    <x v="3"/>
    <x v="3"/>
  </r>
  <r>
    <n v="353"/>
    <s v="Mills-Roy"/>
    <s v="Profit-focused multi-tasking access"/>
    <n v="33600"/>
    <n v="137961"/>
    <n v="410.59821428571428"/>
    <x v="1"/>
    <n v="1703"/>
    <x v="1"/>
    <s v="USD"/>
    <n v="1562302800"/>
    <n v="1562389200"/>
    <b v="0"/>
    <b v="0"/>
    <x v="3"/>
    <n v="81.010569583088667"/>
    <x v="3"/>
    <x v="3"/>
  </r>
  <r>
    <n v="354"/>
    <s v="Brown Group"/>
    <s v="Profit-focused transitional capability"/>
    <n v="6100"/>
    <n v="7548"/>
    <n v="123.73770491803278"/>
    <x v="1"/>
    <n v="80"/>
    <x v="3"/>
    <s v="DKK"/>
    <n v="1378184400"/>
    <n v="1378789200"/>
    <b v="0"/>
    <b v="0"/>
    <x v="4"/>
    <n v="94.35"/>
    <x v="4"/>
    <x v="4"/>
  </r>
  <r>
    <n v="355"/>
    <s v="Burns-Burnett"/>
    <s v="Front-line scalable definition"/>
    <n v="3800"/>
    <n v="2241"/>
    <n v="58.973684210526315"/>
    <x v="2"/>
    <n v="86"/>
    <x v="1"/>
    <s v="USD"/>
    <n v="1485064800"/>
    <n v="1488520800"/>
    <b v="0"/>
    <b v="0"/>
    <x v="8"/>
    <n v="26.058139534883722"/>
    <x v="2"/>
    <x v="8"/>
  </r>
  <r>
    <n v="356"/>
    <s v="Glass, Nunez and Mcdonald"/>
    <s v="Open-source systematic protocol"/>
    <n v="9300"/>
    <n v="3431"/>
    <n v="36.892473118279568"/>
    <x v="0"/>
    <n v="40"/>
    <x v="6"/>
    <s v="EUR"/>
    <n v="1326520800"/>
    <n v="1327298400"/>
    <b v="0"/>
    <b v="0"/>
    <x v="3"/>
    <n v="85.775000000000006"/>
    <x v="3"/>
    <x v="3"/>
  </r>
  <r>
    <n v="357"/>
    <s v="Perez, Davis and Wilson"/>
    <s v="Implemented tangible algorithm"/>
    <n v="2300"/>
    <n v="4253"/>
    <n v="184.91304347826087"/>
    <x v="1"/>
    <n v="41"/>
    <x v="1"/>
    <s v="USD"/>
    <n v="1441256400"/>
    <n v="1443416400"/>
    <b v="0"/>
    <b v="0"/>
    <x v="11"/>
    <n v="103.73170731707317"/>
    <x v="6"/>
    <x v="11"/>
  </r>
  <r>
    <n v="358"/>
    <s v="Diaz-Garcia"/>
    <s v="Profit-focused 3rdgeneration circuit"/>
    <n v="9700"/>
    <n v="1146"/>
    <n v="11.814432989690722"/>
    <x v="0"/>
    <n v="23"/>
    <x v="0"/>
    <s v="CAD"/>
    <n v="1533877200"/>
    <n v="1534136400"/>
    <b v="1"/>
    <b v="0"/>
    <x v="14"/>
    <n v="49.826086956521742"/>
    <x v="7"/>
    <x v="14"/>
  </r>
  <r>
    <n v="359"/>
    <s v="Salazar-Moon"/>
    <s v="Compatible needs-based architecture"/>
    <n v="4000"/>
    <n v="11948"/>
    <n v="298.7"/>
    <x v="1"/>
    <n v="187"/>
    <x v="1"/>
    <s v="USD"/>
    <n v="1314421200"/>
    <n v="1315026000"/>
    <b v="0"/>
    <b v="0"/>
    <x v="10"/>
    <n v="63.893048128342244"/>
    <x v="4"/>
    <x v="10"/>
  </r>
  <r>
    <n v="360"/>
    <s v="Larsen-Chung"/>
    <s v="Right-sized zero tolerance migration"/>
    <n v="59700"/>
    <n v="135132"/>
    <n v="226.35175879396985"/>
    <x v="1"/>
    <n v="2875"/>
    <x v="4"/>
    <s v="GBP"/>
    <n v="1293861600"/>
    <n v="1295071200"/>
    <b v="0"/>
    <b v="1"/>
    <x v="3"/>
    <n v="47.002434782608695"/>
    <x v="3"/>
    <x v="3"/>
  </r>
  <r>
    <n v="361"/>
    <s v="Anderson and Sons"/>
    <s v="Quality-focused reciprocal structure"/>
    <n v="5500"/>
    <n v="9546"/>
    <n v="173.56363636363636"/>
    <x v="1"/>
    <n v="88"/>
    <x v="1"/>
    <s v="USD"/>
    <n v="1507352400"/>
    <n v="1509426000"/>
    <b v="0"/>
    <b v="0"/>
    <x v="3"/>
    <n v="108.47727272727273"/>
    <x v="3"/>
    <x v="3"/>
  </r>
  <r>
    <n v="362"/>
    <s v="Lawrence Group"/>
    <s v="Automated actuating conglomeration"/>
    <n v="3700"/>
    <n v="13755"/>
    <n v="371.75675675675677"/>
    <x v="1"/>
    <n v="191"/>
    <x v="1"/>
    <s v="USD"/>
    <n v="1296108000"/>
    <n v="1299391200"/>
    <b v="0"/>
    <b v="0"/>
    <x v="1"/>
    <n v="72.015706806282722"/>
    <x v="1"/>
    <x v="1"/>
  </r>
  <r>
    <n v="363"/>
    <s v="Gray-Davis"/>
    <s v="Re-contextualized local initiative"/>
    <n v="5200"/>
    <n v="8330"/>
    <n v="160.19230769230771"/>
    <x v="1"/>
    <n v="139"/>
    <x v="1"/>
    <s v="USD"/>
    <n v="1324965600"/>
    <n v="1325052000"/>
    <b v="0"/>
    <b v="0"/>
    <x v="1"/>
    <n v="59.928057553956833"/>
    <x v="1"/>
    <x v="1"/>
  </r>
  <r>
    <n v="364"/>
    <s v="Ramirez-Myers"/>
    <s v="Switchable intangible definition"/>
    <n v="900"/>
    <n v="14547"/>
    <n v="1616.3333333333335"/>
    <x v="1"/>
    <n v="186"/>
    <x v="1"/>
    <s v="USD"/>
    <n v="1520229600"/>
    <n v="1522818000"/>
    <b v="0"/>
    <b v="0"/>
    <x v="7"/>
    <n v="78.209677419354833"/>
    <x v="1"/>
    <x v="7"/>
  </r>
  <r>
    <n v="365"/>
    <s v="Lucas, Hall and Bonilla"/>
    <s v="Networked bottom-line initiative"/>
    <n v="1600"/>
    <n v="11735"/>
    <n v="733.4375"/>
    <x v="1"/>
    <n v="112"/>
    <x v="2"/>
    <s v="AUD"/>
    <n v="1482991200"/>
    <n v="1485324000"/>
    <b v="0"/>
    <b v="0"/>
    <x v="3"/>
    <n v="104.77678571428571"/>
    <x v="3"/>
    <x v="3"/>
  </r>
  <r>
    <n v="366"/>
    <s v="Williams, Perez and Villegas"/>
    <s v="Robust directional system engine"/>
    <n v="1800"/>
    <n v="10658"/>
    <n v="592.11111111111109"/>
    <x v="1"/>
    <n v="101"/>
    <x v="1"/>
    <s v="USD"/>
    <n v="1294034400"/>
    <n v="1294120800"/>
    <b v="0"/>
    <b v="1"/>
    <x v="3"/>
    <n v="105.52475247524752"/>
    <x v="3"/>
    <x v="3"/>
  </r>
  <r>
    <n v="367"/>
    <s v="Brooks, Jones and Ingram"/>
    <s v="Triple-buffered explicit methodology"/>
    <n v="9900"/>
    <n v="1870"/>
    <n v="18.888888888888889"/>
    <x v="0"/>
    <n v="75"/>
    <x v="1"/>
    <s v="USD"/>
    <n v="1413608400"/>
    <n v="1415685600"/>
    <b v="0"/>
    <b v="1"/>
    <x v="3"/>
    <n v="24.933333333333334"/>
    <x v="3"/>
    <x v="3"/>
  </r>
  <r>
    <n v="368"/>
    <s v="Whitaker, Wallace and Daniels"/>
    <s v="Reactive directional capacity"/>
    <n v="5200"/>
    <n v="14394"/>
    <n v="276.80769230769232"/>
    <x v="1"/>
    <n v="206"/>
    <x v="4"/>
    <s v="GBP"/>
    <n v="1286946000"/>
    <n v="1288933200"/>
    <b v="0"/>
    <b v="1"/>
    <x v="4"/>
    <n v="69.873786407766985"/>
    <x v="4"/>
    <x v="4"/>
  </r>
  <r>
    <n v="369"/>
    <s v="Smith-Gonzalez"/>
    <s v="Polarized needs-based approach"/>
    <n v="5400"/>
    <n v="14743"/>
    <n v="273.01851851851848"/>
    <x v="1"/>
    <n v="154"/>
    <x v="1"/>
    <s v="USD"/>
    <n v="1359871200"/>
    <n v="1363237200"/>
    <b v="0"/>
    <b v="1"/>
    <x v="19"/>
    <n v="95.733766233766232"/>
    <x v="4"/>
    <x v="19"/>
  </r>
  <r>
    <n v="370"/>
    <s v="Skinner PLC"/>
    <s v="Intuitive well-modulated middleware"/>
    <n v="112300"/>
    <n v="178965"/>
    <n v="159.36331255565449"/>
    <x v="1"/>
    <n v="5966"/>
    <x v="1"/>
    <s v="USD"/>
    <n v="1555304400"/>
    <n v="1555822800"/>
    <b v="0"/>
    <b v="0"/>
    <x v="3"/>
    <n v="29.997485752598056"/>
    <x v="3"/>
    <x v="3"/>
  </r>
  <r>
    <n v="371"/>
    <s v="Nolan, Smith and Sanchez"/>
    <s v="Multi-channeled logistical matrices"/>
    <n v="189200"/>
    <n v="128410"/>
    <n v="67.869978858350947"/>
    <x v="0"/>
    <n v="2176"/>
    <x v="1"/>
    <s v="USD"/>
    <n v="1423375200"/>
    <n v="1427778000"/>
    <b v="0"/>
    <b v="0"/>
    <x v="3"/>
    <n v="59.011948529411768"/>
    <x v="3"/>
    <x v="3"/>
  </r>
  <r>
    <n v="372"/>
    <s v="Green-Carr"/>
    <s v="Pre-emptive bifurcated artificial intelligence"/>
    <n v="900"/>
    <n v="14324"/>
    <n v="1591.5555555555554"/>
    <x v="1"/>
    <n v="169"/>
    <x v="1"/>
    <s v="USD"/>
    <n v="1420696800"/>
    <n v="1422424800"/>
    <b v="0"/>
    <b v="1"/>
    <x v="4"/>
    <n v="84.757396449704146"/>
    <x v="4"/>
    <x v="4"/>
  </r>
  <r>
    <n v="373"/>
    <s v="Brown-Parker"/>
    <s v="Down-sized coherent toolset"/>
    <n v="22500"/>
    <n v="164291"/>
    <n v="730.18222222222221"/>
    <x v="1"/>
    <n v="2106"/>
    <x v="1"/>
    <s v="USD"/>
    <n v="1502946000"/>
    <n v="1503637200"/>
    <b v="0"/>
    <b v="0"/>
    <x v="3"/>
    <n v="78.010921177587846"/>
    <x v="3"/>
    <x v="3"/>
  </r>
  <r>
    <n v="374"/>
    <s v="Marshall Inc"/>
    <s v="Open-source multi-tasking data-warehouse"/>
    <n v="167400"/>
    <n v="22073"/>
    <n v="13.185782556750297"/>
    <x v="0"/>
    <n v="441"/>
    <x v="1"/>
    <s v="USD"/>
    <n v="1547186400"/>
    <n v="1547618400"/>
    <b v="0"/>
    <b v="1"/>
    <x v="4"/>
    <n v="50.05215419501134"/>
    <x v="4"/>
    <x v="4"/>
  </r>
  <r>
    <n v="375"/>
    <s v="Leblanc-Pineda"/>
    <s v="Future-proofed upward-trending contingency"/>
    <n v="2700"/>
    <n v="1479"/>
    <n v="54.777777777777779"/>
    <x v="0"/>
    <n v="25"/>
    <x v="1"/>
    <s v="USD"/>
    <n v="1444971600"/>
    <n v="1449900000"/>
    <b v="0"/>
    <b v="0"/>
    <x v="7"/>
    <n v="59.16"/>
    <x v="1"/>
    <x v="7"/>
  </r>
  <r>
    <n v="376"/>
    <s v="Perry PLC"/>
    <s v="Mandatory uniform matrix"/>
    <n v="3400"/>
    <n v="12275"/>
    <n v="361.02941176470591"/>
    <x v="1"/>
    <n v="131"/>
    <x v="1"/>
    <s v="USD"/>
    <n v="1404622800"/>
    <n v="1405141200"/>
    <b v="0"/>
    <b v="0"/>
    <x v="1"/>
    <n v="93.702290076335885"/>
    <x v="1"/>
    <x v="1"/>
  </r>
  <r>
    <n v="377"/>
    <s v="Klein, Stark and Livingston"/>
    <s v="Phased methodical initiative"/>
    <n v="49700"/>
    <n v="5098"/>
    <n v="10.257545271629779"/>
    <x v="0"/>
    <n v="127"/>
    <x v="1"/>
    <s v="USD"/>
    <n v="1571720400"/>
    <n v="1572933600"/>
    <b v="0"/>
    <b v="0"/>
    <x v="3"/>
    <n v="40.14173228346457"/>
    <x v="3"/>
    <x v="3"/>
  </r>
  <r>
    <n v="378"/>
    <s v="Fleming-Oliver"/>
    <s v="Managed stable function"/>
    <n v="178200"/>
    <n v="24882"/>
    <n v="13.962962962962964"/>
    <x v="0"/>
    <n v="355"/>
    <x v="1"/>
    <s v="USD"/>
    <n v="1526878800"/>
    <n v="1530162000"/>
    <b v="0"/>
    <b v="0"/>
    <x v="4"/>
    <n v="70.090140845070422"/>
    <x v="4"/>
    <x v="4"/>
  </r>
  <r>
    <n v="379"/>
    <s v="Reilly, Aguirre and Johnson"/>
    <s v="Realigned clear-thinking migration"/>
    <n v="7200"/>
    <n v="2912"/>
    <n v="40.444444444444443"/>
    <x v="0"/>
    <n v="44"/>
    <x v="4"/>
    <s v="GBP"/>
    <n v="1319691600"/>
    <n v="1320904800"/>
    <b v="0"/>
    <b v="0"/>
    <x v="3"/>
    <n v="66.181818181818187"/>
    <x v="3"/>
    <x v="3"/>
  </r>
  <r>
    <n v="380"/>
    <s v="Davidson, Wilcox and Lewis"/>
    <s v="Optional clear-thinking process improvement"/>
    <n v="2500"/>
    <n v="4008"/>
    <n v="160.32"/>
    <x v="1"/>
    <n v="84"/>
    <x v="1"/>
    <s v="USD"/>
    <n v="1371963600"/>
    <n v="1372395600"/>
    <b v="0"/>
    <b v="0"/>
    <x v="3"/>
    <n v="47.714285714285715"/>
    <x v="3"/>
    <x v="3"/>
  </r>
  <r>
    <n v="381"/>
    <s v="Michael, Anderson and Vincent"/>
    <s v="Cross-group global moratorium"/>
    <n v="5300"/>
    <n v="9749"/>
    <n v="183.9433962264151"/>
    <x v="1"/>
    <n v="155"/>
    <x v="1"/>
    <s v="USD"/>
    <n v="1433739600"/>
    <n v="1437714000"/>
    <b v="0"/>
    <b v="0"/>
    <x v="3"/>
    <n v="62.896774193548389"/>
    <x v="3"/>
    <x v="3"/>
  </r>
  <r>
    <n v="382"/>
    <s v="King Ltd"/>
    <s v="Visionary systemic process improvement"/>
    <n v="9100"/>
    <n v="5803"/>
    <n v="63.769230769230766"/>
    <x v="0"/>
    <n v="67"/>
    <x v="1"/>
    <s v="USD"/>
    <n v="1508130000"/>
    <n v="1509771600"/>
    <b v="0"/>
    <b v="0"/>
    <x v="14"/>
    <n v="86.611940298507463"/>
    <x v="7"/>
    <x v="14"/>
  </r>
  <r>
    <n v="383"/>
    <s v="Baker Ltd"/>
    <s v="Progressive intangible flexibility"/>
    <n v="6300"/>
    <n v="14199"/>
    <n v="225.38095238095238"/>
    <x v="1"/>
    <n v="189"/>
    <x v="1"/>
    <s v="USD"/>
    <n v="1550037600"/>
    <n v="1550556000"/>
    <b v="0"/>
    <b v="1"/>
    <x v="0"/>
    <n v="75.126984126984127"/>
    <x v="0"/>
    <x v="0"/>
  </r>
  <r>
    <n v="384"/>
    <s v="Baker, Collins and Smith"/>
    <s v="Reactive real-time software"/>
    <n v="114400"/>
    <n v="196779"/>
    <n v="172.00961538461539"/>
    <x v="1"/>
    <n v="4799"/>
    <x v="1"/>
    <s v="USD"/>
    <n v="1486706400"/>
    <n v="1489039200"/>
    <b v="1"/>
    <b v="1"/>
    <x v="4"/>
    <n v="41.004167534903104"/>
    <x v="4"/>
    <x v="4"/>
  </r>
  <r>
    <n v="385"/>
    <s v="Warren-Harrison"/>
    <s v="Programmable incremental knowledge user"/>
    <n v="38900"/>
    <n v="56859"/>
    <n v="146.16709511568124"/>
    <x v="1"/>
    <n v="1137"/>
    <x v="1"/>
    <s v="USD"/>
    <n v="1553835600"/>
    <n v="1556600400"/>
    <b v="0"/>
    <b v="0"/>
    <x v="9"/>
    <n v="50.007915567282325"/>
    <x v="5"/>
    <x v="9"/>
  </r>
  <r>
    <n v="386"/>
    <s v="Gardner Group"/>
    <s v="Progressive 5thgeneration customer loyalty"/>
    <n v="135500"/>
    <n v="103554"/>
    <n v="76.42361623616236"/>
    <x v="0"/>
    <n v="1068"/>
    <x v="1"/>
    <s v="USD"/>
    <n v="1277528400"/>
    <n v="1278565200"/>
    <b v="0"/>
    <b v="0"/>
    <x v="3"/>
    <n v="96.960674157303373"/>
    <x v="3"/>
    <x v="3"/>
  </r>
  <r>
    <n v="387"/>
    <s v="Flores-Lambert"/>
    <s v="Triple-buffered logistical frame"/>
    <n v="109000"/>
    <n v="42795"/>
    <n v="39.261467889908261"/>
    <x v="0"/>
    <n v="424"/>
    <x v="1"/>
    <s v="USD"/>
    <n v="1339477200"/>
    <n v="1339909200"/>
    <b v="0"/>
    <b v="0"/>
    <x v="8"/>
    <n v="100.93160377358491"/>
    <x v="2"/>
    <x v="8"/>
  </r>
  <r>
    <n v="388"/>
    <s v="Cruz Ltd"/>
    <s v="Exclusive dynamic adapter"/>
    <n v="114800"/>
    <n v="12938"/>
    <n v="11.270034843205574"/>
    <x v="3"/>
    <n v="145"/>
    <x v="5"/>
    <s v="CHF"/>
    <n v="1325656800"/>
    <n v="1325829600"/>
    <b v="0"/>
    <b v="0"/>
    <x v="7"/>
    <n v="89.227586206896547"/>
    <x v="1"/>
    <x v="7"/>
  </r>
  <r>
    <n v="389"/>
    <s v="Knox-Garner"/>
    <s v="Automated systemic hierarchy"/>
    <n v="83000"/>
    <n v="101352"/>
    <n v="122.11084337349398"/>
    <x v="1"/>
    <n v="1152"/>
    <x v="1"/>
    <s v="USD"/>
    <n v="1288242000"/>
    <n v="1290578400"/>
    <b v="0"/>
    <b v="0"/>
    <x v="3"/>
    <n v="87.979166666666671"/>
    <x v="3"/>
    <x v="3"/>
  </r>
  <r>
    <n v="390"/>
    <s v="Davis-Allen"/>
    <s v="Digitized eco-centric core"/>
    <n v="2400"/>
    <n v="4477"/>
    <n v="186.54166666666669"/>
    <x v="1"/>
    <n v="50"/>
    <x v="1"/>
    <s v="USD"/>
    <n v="1379048400"/>
    <n v="1380344400"/>
    <b v="0"/>
    <b v="0"/>
    <x v="14"/>
    <n v="89.54"/>
    <x v="7"/>
    <x v="14"/>
  </r>
  <r>
    <n v="391"/>
    <s v="Miller-Patel"/>
    <s v="Mandatory uniform strategy"/>
    <n v="60400"/>
    <n v="4393"/>
    <n v="7.2731788079470201"/>
    <x v="0"/>
    <n v="151"/>
    <x v="1"/>
    <s v="USD"/>
    <n v="1389679200"/>
    <n v="1389852000"/>
    <b v="0"/>
    <b v="0"/>
    <x v="9"/>
    <n v="29.09271523178808"/>
    <x v="5"/>
    <x v="9"/>
  </r>
  <r>
    <n v="392"/>
    <s v="Hernandez-Grimes"/>
    <s v="Profit-focused zero administration forecast"/>
    <n v="102900"/>
    <n v="67546"/>
    <n v="65.642371234207957"/>
    <x v="0"/>
    <n v="1608"/>
    <x v="1"/>
    <s v="USD"/>
    <n v="1294293600"/>
    <n v="1294466400"/>
    <b v="0"/>
    <b v="0"/>
    <x v="8"/>
    <n v="42.006218905472636"/>
    <x v="2"/>
    <x v="8"/>
  </r>
  <r>
    <n v="393"/>
    <s v="Owens, Hall and Gonzalez"/>
    <s v="De-engineered static orchestration"/>
    <n v="62800"/>
    <n v="143788"/>
    <n v="228.96178343949046"/>
    <x v="1"/>
    <n v="3059"/>
    <x v="0"/>
    <s v="CAD"/>
    <n v="1500267600"/>
    <n v="1500354000"/>
    <b v="0"/>
    <b v="0"/>
    <x v="17"/>
    <n v="47.004903563255965"/>
    <x v="1"/>
    <x v="17"/>
  </r>
  <r>
    <n v="394"/>
    <s v="Noble-Bailey"/>
    <s v="Customizable dynamic info-mediaries"/>
    <n v="800"/>
    <n v="3755"/>
    <n v="469.37499999999994"/>
    <x v="1"/>
    <n v="34"/>
    <x v="1"/>
    <s v="USD"/>
    <n v="1375074000"/>
    <n v="1375938000"/>
    <b v="0"/>
    <b v="1"/>
    <x v="4"/>
    <n v="110.44117647058823"/>
    <x v="4"/>
    <x v="4"/>
  </r>
  <r>
    <n v="395"/>
    <s v="Taylor PLC"/>
    <s v="Enhanced incremental budgetary management"/>
    <n v="7100"/>
    <n v="9238"/>
    <n v="130.11267605633802"/>
    <x v="1"/>
    <n v="220"/>
    <x v="1"/>
    <s v="USD"/>
    <n v="1323324000"/>
    <n v="1323410400"/>
    <b v="1"/>
    <b v="0"/>
    <x v="3"/>
    <n v="41.990909090909092"/>
    <x v="3"/>
    <x v="3"/>
  </r>
  <r>
    <n v="396"/>
    <s v="Holmes PLC"/>
    <s v="Digitized local info-mediaries"/>
    <n v="46100"/>
    <n v="77012"/>
    <n v="167.05422993492408"/>
    <x v="1"/>
    <n v="1604"/>
    <x v="2"/>
    <s v="AUD"/>
    <n v="1538715600"/>
    <n v="1539406800"/>
    <b v="0"/>
    <b v="0"/>
    <x v="6"/>
    <n v="48.012468827930178"/>
    <x v="4"/>
    <x v="6"/>
  </r>
  <r>
    <n v="397"/>
    <s v="Jones-Martin"/>
    <s v="Virtual systematic monitoring"/>
    <n v="8100"/>
    <n v="14083"/>
    <n v="173.8641975308642"/>
    <x v="1"/>
    <n v="454"/>
    <x v="1"/>
    <s v="USD"/>
    <n v="1369285200"/>
    <n v="1369803600"/>
    <b v="0"/>
    <b v="0"/>
    <x v="1"/>
    <n v="31.019823788546255"/>
    <x v="1"/>
    <x v="1"/>
  </r>
  <r>
    <n v="398"/>
    <s v="Myers LLC"/>
    <s v="Reactive bottom-line open architecture"/>
    <n v="1700"/>
    <n v="12202"/>
    <n v="717.76470588235293"/>
    <x v="1"/>
    <n v="123"/>
    <x v="6"/>
    <s v="EUR"/>
    <n v="1525755600"/>
    <n v="1525928400"/>
    <b v="0"/>
    <b v="1"/>
    <x v="10"/>
    <n v="99.203252032520325"/>
    <x v="4"/>
    <x v="10"/>
  </r>
  <r>
    <n v="399"/>
    <s v="Acosta, Mullins and Morris"/>
    <s v="Pre-emptive interactive model"/>
    <n v="97300"/>
    <n v="62127"/>
    <n v="63.850976361767728"/>
    <x v="0"/>
    <n v="941"/>
    <x v="1"/>
    <s v="USD"/>
    <n v="1296626400"/>
    <n v="1297231200"/>
    <b v="0"/>
    <b v="0"/>
    <x v="7"/>
    <n v="66.022316684378325"/>
    <x v="1"/>
    <x v="7"/>
  </r>
  <r>
    <n v="400"/>
    <s v="Bell PLC"/>
    <s v="Ergonomic eco-centric open architecture"/>
    <n v="100"/>
    <n v="2"/>
    <n v="2"/>
    <x v="0"/>
    <n v="1"/>
    <x v="1"/>
    <s v="USD"/>
    <n v="1376629200"/>
    <n v="1378530000"/>
    <b v="0"/>
    <b v="1"/>
    <x v="14"/>
    <n v="2"/>
    <x v="7"/>
    <x v="14"/>
  </r>
  <r>
    <n v="401"/>
    <s v="Smith-Schmidt"/>
    <s v="Inverse radical hierarchy"/>
    <n v="900"/>
    <n v="13772"/>
    <n v="1530.2222222222222"/>
    <x v="1"/>
    <n v="299"/>
    <x v="1"/>
    <s v="USD"/>
    <n v="1572152400"/>
    <n v="1572152400"/>
    <b v="0"/>
    <b v="0"/>
    <x v="3"/>
    <n v="46.060200668896321"/>
    <x v="3"/>
    <x v="3"/>
  </r>
  <r>
    <n v="402"/>
    <s v="Ruiz, Richardson and Cole"/>
    <s v="Team-oriented static interface"/>
    <n v="7300"/>
    <n v="2946"/>
    <n v="40.356164383561641"/>
    <x v="0"/>
    <n v="40"/>
    <x v="1"/>
    <s v="USD"/>
    <n v="1325829600"/>
    <n v="1329890400"/>
    <b v="0"/>
    <b v="1"/>
    <x v="12"/>
    <n v="73.650000000000006"/>
    <x v="4"/>
    <x v="12"/>
  </r>
  <r>
    <n v="403"/>
    <s v="Leonard-Mcclain"/>
    <s v="Virtual foreground throughput"/>
    <n v="195800"/>
    <n v="168820"/>
    <n v="86.220633299284984"/>
    <x v="0"/>
    <n v="3015"/>
    <x v="0"/>
    <s v="CAD"/>
    <n v="1273640400"/>
    <n v="1276750800"/>
    <b v="0"/>
    <b v="1"/>
    <x v="3"/>
    <n v="55.99336650082919"/>
    <x v="3"/>
    <x v="3"/>
  </r>
  <r>
    <n v="404"/>
    <s v="Bailey-Boyer"/>
    <s v="Visionary exuding Internet solution"/>
    <n v="48900"/>
    <n v="154321"/>
    <n v="315.58486707566465"/>
    <x v="1"/>
    <n v="2237"/>
    <x v="1"/>
    <s v="USD"/>
    <n v="1510639200"/>
    <n v="1510898400"/>
    <b v="0"/>
    <b v="0"/>
    <x v="3"/>
    <n v="68.985695127402778"/>
    <x v="3"/>
    <x v="3"/>
  </r>
  <r>
    <n v="405"/>
    <s v="Lee LLC"/>
    <s v="Synchronized secondary analyzer"/>
    <n v="29600"/>
    <n v="26527"/>
    <n v="89.618243243243242"/>
    <x v="0"/>
    <n v="435"/>
    <x v="1"/>
    <s v="USD"/>
    <n v="1528088400"/>
    <n v="1532408400"/>
    <b v="0"/>
    <b v="0"/>
    <x v="3"/>
    <n v="60.981609195402299"/>
    <x v="3"/>
    <x v="3"/>
  </r>
  <r>
    <n v="406"/>
    <s v="Lyons Inc"/>
    <s v="Balanced attitude-oriented parallelism"/>
    <n v="39300"/>
    <n v="71583"/>
    <n v="182.14503816793894"/>
    <x v="1"/>
    <n v="645"/>
    <x v="1"/>
    <s v="USD"/>
    <n v="1359525600"/>
    <n v="1360562400"/>
    <b v="1"/>
    <b v="0"/>
    <x v="4"/>
    <n v="110.98139534883721"/>
    <x v="4"/>
    <x v="4"/>
  </r>
  <r>
    <n v="407"/>
    <s v="Herrera-Wilson"/>
    <s v="Organized bandwidth-monitored core"/>
    <n v="3400"/>
    <n v="12100"/>
    <n v="355.88235294117646"/>
    <x v="1"/>
    <n v="484"/>
    <x v="3"/>
    <s v="DKK"/>
    <n v="1570942800"/>
    <n v="1571547600"/>
    <b v="0"/>
    <b v="0"/>
    <x v="3"/>
    <n v="25"/>
    <x v="3"/>
    <x v="3"/>
  </r>
  <r>
    <n v="408"/>
    <s v="Mahoney, Adams and Lucas"/>
    <s v="Cloned leadingedge utilization"/>
    <n v="9200"/>
    <n v="12129"/>
    <n v="131.83695652173913"/>
    <x v="1"/>
    <n v="154"/>
    <x v="0"/>
    <s v="CAD"/>
    <n v="1466398800"/>
    <n v="1468126800"/>
    <b v="0"/>
    <b v="0"/>
    <x v="4"/>
    <n v="78.759740259740255"/>
    <x v="4"/>
    <x v="4"/>
  </r>
  <r>
    <n v="409"/>
    <s v="Stewart LLC"/>
    <s v="Secured asymmetric projection"/>
    <n v="135600"/>
    <n v="62804"/>
    <n v="46.315634218289084"/>
    <x v="0"/>
    <n v="714"/>
    <x v="1"/>
    <s v="USD"/>
    <n v="1492491600"/>
    <n v="1492837200"/>
    <b v="0"/>
    <b v="0"/>
    <x v="1"/>
    <n v="87.960784313725483"/>
    <x v="1"/>
    <x v="1"/>
  </r>
  <r>
    <n v="410"/>
    <s v="Mcmillan Group"/>
    <s v="Advanced cohesive Graphic Interface"/>
    <n v="153700"/>
    <n v="55536"/>
    <n v="36.132726089785294"/>
    <x v="2"/>
    <n v="1111"/>
    <x v="1"/>
    <s v="USD"/>
    <n v="1430197200"/>
    <n v="1430197200"/>
    <b v="0"/>
    <b v="0"/>
    <x v="20"/>
    <n v="49.987398739873989"/>
    <x v="6"/>
    <x v="20"/>
  </r>
  <r>
    <n v="411"/>
    <s v="Beck, Thompson and Martinez"/>
    <s v="Down-sized maximized function"/>
    <n v="7800"/>
    <n v="8161"/>
    <n v="104.62820512820512"/>
    <x v="1"/>
    <n v="82"/>
    <x v="1"/>
    <s v="USD"/>
    <n v="1496034000"/>
    <n v="1496206800"/>
    <b v="0"/>
    <b v="0"/>
    <x v="3"/>
    <n v="99.524390243902445"/>
    <x v="3"/>
    <x v="3"/>
  </r>
  <r>
    <n v="412"/>
    <s v="Rodriguez-Scott"/>
    <s v="Realigned zero tolerance software"/>
    <n v="2100"/>
    <n v="14046"/>
    <n v="668.85714285714289"/>
    <x v="1"/>
    <n v="134"/>
    <x v="1"/>
    <s v="USD"/>
    <n v="1388728800"/>
    <n v="1389592800"/>
    <b v="0"/>
    <b v="0"/>
    <x v="13"/>
    <n v="104.82089552238806"/>
    <x v="5"/>
    <x v="13"/>
  </r>
  <r>
    <n v="413"/>
    <s v="Rush-Bowers"/>
    <s v="Persevering analyzing extranet"/>
    <n v="189500"/>
    <n v="117628"/>
    <n v="62.072823218997364"/>
    <x v="2"/>
    <n v="1089"/>
    <x v="1"/>
    <s v="USD"/>
    <n v="1543298400"/>
    <n v="1545631200"/>
    <b v="0"/>
    <b v="0"/>
    <x v="10"/>
    <n v="108.01469237832875"/>
    <x v="4"/>
    <x v="10"/>
  </r>
  <r>
    <n v="414"/>
    <s v="Davis and Sons"/>
    <s v="Innovative human-resource migration"/>
    <n v="188200"/>
    <n v="159405"/>
    <n v="84.699787460148784"/>
    <x v="0"/>
    <n v="5497"/>
    <x v="1"/>
    <s v="USD"/>
    <n v="1271739600"/>
    <n v="1272430800"/>
    <b v="0"/>
    <b v="1"/>
    <x v="0"/>
    <n v="28.998544660724033"/>
    <x v="0"/>
    <x v="0"/>
  </r>
  <r>
    <n v="415"/>
    <s v="Anderson-Pham"/>
    <s v="Intuitive needs-based monitoring"/>
    <n v="113500"/>
    <n v="12552"/>
    <n v="11.059030837004405"/>
    <x v="0"/>
    <n v="418"/>
    <x v="1"/>
    <s v="USD"/>
    <n v="1326434400"/>
    <n v="1327903200"/>
    <b v="0"/>
    <b v="0"/>
    <x v="3"/>
    <n v="30.028708133971293"/>
    <x v="3"/>
    <x v="3"/>
  </r>
  <r>
    <n v="416"/>
    <s v="Stewart-Coleman"/>
    <s v="Customer-focused disintermediate toolset"/>
    <n v="134600"/>
    <n v="59007"/>
    <n v="43.838781575037146"/>
    <x v="0"/>
    <n v="1439"/>
    <x v="1"/>
    <s v="USD"/>
    <n v="1295244000"/>
    <n v="1296021600"/>
    <b v="0"/>
    <b v="1"/>
    <x v="4"/>
    <n v="41.005559416261292"/>
    <x v="4"/>
    <x v="4"/>
  </r>
  <r>
    <n v="417"/>
    <s v="Bradshaw, Smith and Ryan"/>
    <s v="Upgradable 24/7 emulation"/>
    <n v="1700"/>
    <n v="943"/>
    <n v="55.470588235294116"/>
    <x v="0"/>
    <n v="15"/>
    <x v="1"/>
    <s v="USD"/>
    <n v="1541221200"/>
    <n v="1543298400"/>
    <b v="0"/>
    <b v="0"/>
    <x v="3"/>
    <n v="62.866666666666667"/>
    <x v="3"/>
    <x v="3"/>
  </r>
  <r>
    <n v="418"/>
    <s v="Jackson PLC"/>
    <s v="Quality-focused client-server core"/>
    <n v="163700"/>
    <n v="93963"/>
    <n v="57.399511301160658"/>
    <x v="0"/>
    <n v="1999"/>
    <x v="0"/>
    <s v="CAD"/>
    <n v="1336280400"/>
    <n v="1336366800"/>
    <b v="0"/>
    <b v="0"/>
    <x v="4"/>
    <n v="47.005002501250623"/>
    <x v="4"/>
    <x v="4"/>
  </r>
  <r>
    <n v="419"/>
    <s v="Ware-Arias"/>
    <s v="Upgradable maximized protocol"/>
    <n v="113800"/>
    <n v="140469"/>
    <n v="123.43497363796135"/>
    <x v="1"/>
    <n v="5203"/>
    <x v="1"/>
    <s v="USD"/>
    <n v="1324533600"/>
    <n v="1325052000"/>
    <b v="0"/>
    <b v="0"/>
    <x v="2"/>
    <n v="26.997693638285604"/>
    <x v="2"/>
    <x v="2"/>
  </r>
  <r>
    <n v="420"/>
    <s v="Blair, Reyes and Woods"/>
    <s v="Cross-platform interactive synergy"/>
    <n v="5000"/>
    <n v="6423"/>
    <n v="128.46"/>
    <x v="1"/>
    <n v="94"/>
    <x v="1"/>
    <s v="USD"/>
    <n v="1498366800"/>
    <n v="1499576400"/>
    <b v="0"/>
    <b v="0"/>
    <x v="3"/>
    <n v="68.329787234042556"/>
    <x v="3"/>
    <x v="3"/>
  </r>
  <r>
    <n v="421"/>
    <s v="Thomas-Lopez"/>
    <s v="User-centric fault-tolerant archive"/>
    <n v="9400"/>
    <n v="6015"/>
    <n v="63.989361702127653"/>
    <x v="0"/>
    <n v="118"/>
    <x v="1"/>
    <s v="USD"/>
    <n v="1498712400"/>
    <n v="1501304400"/>
    <b v="0"/>
    <b v="1"/>
    <x v="8"/>
    <n v="50.974576271186443"/>
    <x v="2"/>
    <x v="8"/>
  </r>
  <r>
    <n v="422"/>
    <s v="Brown, Davies and Pacheco"/>
    <s v="Reverse-engineered regional knowledge user"/>
    <n v="8700"/>
    <n v="11075"/>
    <n v="127.29885057471265"/>
    <x v="1"/>
    <n v="205"/>
    <x v="1"/>
    <s v="USD"/>
    <n v="1271480400"/>
    <n v="1273208400"/>
    <b v="0"/>
    <b v="1"/>
    <x v="3"/>
    <n v="54.024390243902438"/>
    <x v="3"/>
    <x v="3"/>
  </r>
  <r>
    <n v="423"/>
    <s v="Jones-Riddle"/>
    <s v="Self-enabling real-time definition"/>
    <n v="147800"/>
    <n v="15723"/>
    <n v="10.638024357239512"/>
    <x v="0"/>
    <n v="162"/>
    <x v="1"/>
    <s v="USD"/>
    <n v="1316667600"/>
    <n v="1316840400"/>
    <b v="0"/>
    <b v="1"/>
    <x v="0"/>
    <n v="97.055555555555557"/>
    <x v="0"/>
    <x v="0"/>
  </r>
  <r>
    <n v="424"/>
    <s v="Schmidt-Gomez"/>
    <s v="User-centric impactful projection"/>
    <n v="5100"/>
    <n v="2064"/>
    <n v="40.470588235294116"/>
    <x v="0"/>
    <n v="83"/>
    <x v="1"/>
    <s v="USD"/>
    <n v="1524027600"/>
    <n v="1524546000"/>
    <b v="0"/>
    <b v="0"/>
    <x v="7"/>
    <n v="24.867469879518072"/>
    <x v="1"/>
    <x v="7"/>
  </r>
  <r>
    <n v="425"/>
    <s v="Sullivan, Davis and Booth"/>
    <s v="Vision-oriented actuating hardware"/>
    <n v="2700"/>
    <n v="7767"/>
    <n v="287.66666666666663"/>
    <x v="1"/>
    <n v="92"/>
    <x v="1"/>
    <s v="USD"/>
    <n v="1438059600"/>
    <n v="1438578000"/>
    <b v="0"/>
    <b v="0"/>
    <x v="14"/>
    <n v="84.423913043478265"/>
    <x v="7"/>
    <x v="14"/>
  </r>
  <r>
    <n v="426"/>
    <s v="Edwards-Kane"/>
    <s v="Virtual leadingedge framework"/>
    <n v="1800"/>
    <n v="10313"/>
    <n v="572.94444444444446"/>
    <x v="1"/>
    <n v="219"/>
    <x v="1"/>
    <s v="USD"/>
    <n v="1361944800"/>
    <n v="1362549600"/>
    <b v="0"/>
    <b v="0"/>
    <x v="3"/>
    <n v="47.091324200913242"/>
    <x v="3"/>
    <x v="3"/>
  </r>
  <r>
    <n v="427"/>
    <s v="Hicks, Wall and Webb"/>
    <s v="Managed discrete framework"/>
    <n v="174500"/>
    <n v="197018"/>
    <n v="112.90429799426933"/>
    <x v="1"/>
    <n v="2526"/>
    <x v="1"/>
    <s v="USD"/>
    <n v="1410584400"/>
    <n v="1413349200"/>
    <b v="0"/>
    <b v="1"/>
    <x v="3"/>
    <n v="77.996041171813147"/>
    <x v="3"/>
    <x v="3"/>
  </r>
  <r>
    <n v="428"/>
    <s v="Mayer-Richmond"/>
    <s v="Progressive zero-defect capability"/>
    <n v="101400"/>
    <n v="47037"/>
    <n v="46.387573964497044"/>
    <x v="0"/>
    <n v="747"/>
    <x v="1"/>
    <s v="USD"/>
    <n v="1297404000"/>
    <n v="1298008800"/>
    <b v="0"/>
    <b v="0"/>
    <x v="10"/>
    <n v="62.967871485943775"/>
    <x v="4"/>
    <x v="10"/>
  </r>
  <r>
    <n v="429"/>
    <s v="Robles Ltd"/>
    <s v="Right-sized demand-driven adapter"/>
    <n v="191000"/>
    <n v="173191"/>
    <n v="90.675916230366497"/>
    <x v="3"/>
    <n v="2138"/>
    <x v="1"/>
    <s v="USD"/>
    <n v="1392012000"/>
    <n v="1394427600"/>
    <b v="0"/>
    <b v="1"/>
    <x v="14"/>
    <n v="81.006080449017773"/>
    <x v="7"/>
    <x v="14"/>
  </r>
  <r>
    <n v="430"/>
    <s v="Cochran Ltd"/>
    <s v="Re-engineered attitude-oriented frame"/>
    <n v="8100"/>
    <n v="5487"/>
    <n v="67.740740740740748"/>
    <x v="0"/>
    <n v="84"/>
    <x v="1"/>
    <s v="USD"/>
    <n v="1569733200"/>
    <n v="1572670800"/>
    <b v="0"/>
    <b v="0"/>
    <x v="3"/>
    <n v="65.321428571428569"/>
    <x v="3"/>
    <x v="3"/>
  </r>
  <r>
    <n v="431"/>
    <s v="Rosales LLC"/>
    <s v="Compatible multimedia utilization"/>
    <n v="5100"/>
    <n v="9817"/>
    <n v="192.49019607843135"/>
    <x v="1"/>
    <n v="94"/>
    <x v="1"/>
    <s v="USD"/>
    <n v="1529643600"/>
    <n v="1531112400"/>
    <b v="1"/>
    <b v="0"/>
    <x v="3"/>
    <n v="104.43617021276596"/>
    <x v="3"/>
    <x v="3"/>
  </r>
  <r>
    <n v="432"/>
    <s v="Harper-Bryan"/>
    <s v="Re-contextualized dedicated hardware"/>
    <n v="7700"/>
    <n v="6369"/>
    <n v="82.714285714285722"/>
    <x v="0"/>
    <n v="91"/>
    <x v="1"/>
    <s v="USD"/>
    <n v="1399006800"/>
    <n v="1400734800"/>
    <b v="0"/>
    <b v="0"/>
    <x v="3"/>
    <n v="69.989010989010993"/>
    <x v="3"/>
    <x v="3"/>
  </r>
  <r>
    <n v="433"/>
    <s v="Potter, Harper and Everett"/>
    <s v="Decentralized composite paradigm"/>
    <n v="121400"/>
    <n v="65755"/>
    <n v="54.163920922570021"/>
    <x v="0"/>
    <n v="792"/>
    <x v="1"/>
    <s v="USD"/>
    <n v="1385359200"/>
    <n v="1386741600"/>
    <b v="0"/>
    <b v="1"/>
    <x v="4"/>
    <n v="83.023989898989896"/>
    <x v="4"/>
    <x v="4"/>
  </r>
  <r>
    <n v="434"/>
    <s v="Floyd-Sims"/>
    <s v="Cloned transitional hierarchy"/>
    <n v="5400"/>
    <n v="903"/>
    <n v="16.722222222222221"/>
    <x v="3"/>
    <n v="10"/>
    <x v="0"/>
    <s v="CAD"/>
    <n v="1480572000"/>
    <n v="1481781600"/>
    <b v="1"/>
    <b v="0"/>
    <x v="3"/>
    <n v="90.3"/>
    <x v="3"/>
    <x v="3"/>
  </r>
  <r>
    <n v="435"/>
    <s v="Spence, Jackson and Kelly"/>
    <s v="Advanced discrete leverage"/>
    <n v="152400"/>
    <n v="178120"/>
    <n v="116.87664041994749"/>
    <x v="1"/>
    <n v="1713"/>
    <x v="6"/>
    <s v="EUR"/>
    <n v="1418623200"/>
    <n v="1419660000"/>
    <b v="0"/>
    <b v="1"/>
    <x v="3"/>
    <n v="103.98131932282546"/>
    <x v="3"/>
    <x v="3"/>
  </r>
  <r>
    <n v="436"/>
    <s v="King-Nguyen"/>
    <s v="Open-source incremental throughput"/>
    <n v="1300"/>
    <n v="13678"/>
    <n v="1052.1538461538462"/>
    <x v="1"/>
    <n v="249"/>
    <x v="1"/>
    <s v="USD"/>
    <n v="1555736400"/>
    <n v="1555822800"/>
    <b v="0"/>
    <b v="0"/>
    <x v="17"/>
    <n v="54.931726907630519"/>
    <x v="1"/>
    <x v="17"/>
  </r>
  <r>
    <n v="437"/>
    <s v="Hansen Group"/>
    <s v="Centralized regional interface"/>
    <n v="8100"/>
    <n v="9969"/>
    <n v="123.07407407407408"/>
    <x v="1"/>
    <n v="192"/>
    <x v="1"/>
    <s v="USD"/>
    <n v="1442120400"/>
    <n v="1442379600"/>
    <b v="0"/>
    <b v="1"/>
    <x v="10"/>
    <n v="51.921875"/>
    <x v="4"/>
    <x v="10"/>
  </r>
  <r>
    <n v="438"/>
    <s v="Mathis, Hall and Hansen"/>
    <s v="Streamlined web-enabled knowledgebase"/>
    <n v="8300"/>
    <n v="14827"/>
    <n v="178.63855421686748"/>
    <x v="1"/>
    <n v="247"/>
    <x v="1"/>
    <s v="USD"/>
    <n v="1362376800"/>
    <n v="1364965200"/>
    <b v="0"/>
    <b v="0"/>
    <x v="3"/>
    <n v="60.02834008097166"/>
    <x v="3"/>
    <x v="3"/>
  </r>
  <r>
    <n v="439"/>
    <s v="Cummings Inc"/>
    <s v="Digitized transitional monitoring"/>
    <n v="28400"/>
    <n v="100900"/>
    <n v="355.28169014084506"/>
    <x v="1"/>
    <n v="2293"/>
    <x v="1"/>
    <s v="USD"/>
    <n v="1478408400"/>
    <n v="1479016800"/>
    <b v="0"/>
    <b v="0"/>
    <x v="22"/>
    <n v="44.003488879197555"/>
    <x v="4"/>
    <x v="22"/>
  </r>
  <r>
    <n v="440"/>
    <s v="Miller-Poole"/>
    <s v="Networked optimal adapter"/>
    <n v="102500"/>
    <n v="165954"/>
    <n v="161.90634146341463"/>
    <x v="1"/>
    <n v="3131"/>
    <x v="1"/>
    <s v="USD"/>
    <n v="1498798800"/>
    <n v="1499662800"/>
    <b v="0"/>
    <b v="0"/>
    <x v="19"/>
    <n v="53.003513254551258"/>
    <x v="4"/>
    <x v="19"/>
  </r>
  <r>
    <n v="441"/>
    <s v="Rodriguez-West"/>
    <s v="Automated optimal function"/>
    <n v="7000"/>
    <n v="1744"/>
    <n v="24.914285714285715"/>
    <x v="0"/>
    <n v="32"/>
    <x v="1"/>
    <s v="USD"/>
    <n v="1335416400"/>
    <n v="1337835600"/>
    <b v="0"/>
    <b v="0"/>
    <x v="8"/>
    <n v="54.5"/>
    <x v="2"/>
    <x v="8"/>
  </r>
  <r>
    <n v="442"/>
    <s v="Calderon, Bradford and Dean"/>
    <s v="Devolved system-worthy framework"/>
    <n v="5400"/>
    <n v="10731"/>
    <n v="198.72222222222223"/>
    <x v="1"/>
    <n v="143"/>
    <x v="6"/>
    <s v="EUR"/>
    <n v="1504328400"/>
    <n v="1505710800"/>
    <b v="0"/>
    <b v="0"/>
    <x v="3"/>
    <n v="75.04195804195804"/>
    <x v="3"/>
    <x v="3"/>
  </r>
  <r>
    <n v="443"/>
    <s v="Clark-Bowman"/>
    <s v="Stand-alone user-facing service-desk"/>
    <n v="9300"/>
    <n v="3232"/>
    <n v="34.752688172043008"/>
    <x v="3"/>
    <n v="90"/>
    <x v="1"/>
    <s v="USD"/>
    <n v="1285822800"/>
    <n v="1287464400"/>
    <b v="0"/>
    <b v="0"/>
    <x v="3"/>
    <n v="35.911111111111111"/>
    <x v="3"/>
    <x v="3"/>
  </r>
  <r>
    <n v="444"/>
    <s v="Hensley Ltd"/>
    <s v="Versatile global attitude"/>
    <n v="6200"/>
    <n v="10938"/>
    <n v="176.41935483870967"/>
    <x v="1"/>
    <n v="296"/>
    <x v="1"/>
    <s v="USD"/>
    <n v="1311483600"/>
    <n v="1311656400"/>
    <b v="0"/>
    <b v="1"/>
    <x v="7"/>
    <n v="36.952702702702702"/>
    <x v="1"/>
    <x v="7"/>
  </r>
  <r>
    <n v="445"/>
    <s v="Anderson-Pearson"/>
    <s v="Intuitive demand-driven Local Area Network"/>
    <n v="2100"/>
    <n v="10739"/>
    <n v="511.38095238095235"/>
    <x v="1"/>
    <n v="170"/>
    <x v="1"/>
    <s v="USD"/>
    <n v="1291356000"/>
    <n v="1293170400"/>
    <b v="0"/>
    <b v="1"/>
    <x v="3"/>
    <n v="63.170588235294119"/>
    <x v="3"/>
    <x v="3"/>
  </r>
  <r>
    <n v="446"/>
    <s v="Martin, Martin and Solis"/>
    <s v="Assimilated uniform methodology"/>
    <n v="6800"/>
    <n v="5579"/>
    <n v="82.044117647058826"/>
    <x v="0"/>
    <n v="186"/>
    <x v="1"/>
    <s v="USD"/>
    <n v="1355810400"/>
    <n v="1355983200"/>
    <b v="0"/>
    <b v="0"/>
    <x v="8"/>
    <n v="29.99462365591398"/>
    <x v="2"/>
    <x v="8"/>
  </r>
  <r>
    <n v="447"/>
    <s v="Harrington-Harper"/>
    <s v="Self-enabling next generation algorithm"/>
    <n v="155200"/>
    <n v="37754"/>
    <n v="24.326030927835053"/>
    <x v="3"/>
    <n v="439"/>
    <x v="4"/>
    <s v="GBP"/>
    <n v="1513663200"/>
    <n v="1515045600"/>
    <b v="0"/>
    <b v="0"/>
    <x v="19"/>
    <n v="86"/>
    <x v="4"/>
    <x v="19"/>
  </r>
  <r>
    <n v="448"/>
    <s v="Price and Sons"/>
    <s v="Object-based demand-driven strategy"/>
    <n v="89900"/>
    <n v="45384"/>
    <n v="50.482758620689658"/>
    <x v="0"/>
    <n v="605"/>
    <x v="1"/>
    <s v="USD"/>
    <n v="1365915600"/>
    <n v="1366088400"/>
    <b v="0"/>
    <b v="1"/>
    <x v="11"/>
    <n v="75.014876033057845"/>
    <x v="6"/>
    <x v="11"/>
  </r>
  <r>
    <n v="449"/>
    <s v="Cuevas-Morales"/>
    <s v="Public-key coherent ability"/>
    <n v="900"/>
    <n v="8703"/>
    <n v="967"/>
    <x v="1"/>
    <n v="86"/>
    <x v="3"/>
    <s v="DKK"/>
    <n v="1551852000"/>
    <n v="1553317200"/>
    <b v="0"/>
    <b v="0"/>
    <x v="11"/>
    <n v="101.19767441860465"/>
    <x v="6"/>
    <x v="11"/>
  </r>
  <r>
    <n v="450"/>
    <s v="Delgado-Hatfield"/>
    <s v="Up-sized composite success"/>
    <n v="100"/>
    <n v="4"/>
    <n v="4"/>
    <x v="0"/>
    <n v="1"/>
    <x v="0"/>
    <s v="CAD"/>
    <n v="1540098000"/>
    <n v="1542088800"/>
    <b v="0"/>
    <b v="0"/>
    <x v="10"/>
    <n v="4"/>
    <x v="4"/>
    <x v="10"/>
  </r>
  <r>
    <n v="451"/>
    <s v="Padilla-Porter"/>
    <s v="Innovative exuding matrix"/>
    <n v="148400"/>
    <n v="182302"/>
    <n v="122.84501347708894"/>
    <x v="1"/>
    <n v="6286"/>
    <x v="1"/>
    <s v="USD"/>
    <n v="1500440400"/>
    <n v="1503118800"/>
    <b v="0"/>
    <b v="0"/>
    <x v="1"/>
    <n v="29.001272669424118"/>
    <x v="1"/>
    <x v="1"/>
  </r>
  <r>
    <n v="452"/>
    <s v="Morris Group"/>
    <s v="Realigned impactful artificial intelligence"/>
    <n v="4800"/>
    <n v="3045"/>
    <n v="63.4375"/>
    <x v="0"/>
    <n v="31"/>
    <x v="1"/>
    <s v="USD"/>
    <n v="1278392400"/>
    <n v="1278478800"/>
    <b v="0"/>
    <b v="0"/>
    <x v="6"/>
    <n v="98.225806451612897"/>
    <x v="4"/>
    <x v="6"/>
  </r>
  <r>
    <n v="453"/>
    <s v="Saunders Ltd"/>
    <s v="Multi-layered multi-tasking secured line"/>
    <n v="182400"/>
    <n v="102749"/>
    <n v="56.331688596491226"/>
    <x v="0"/>
    <n v="1181"/>
    <x v="1"/>
    <s v="USD"/>
    <n v="1480572000"/>
    <n v="1484114400"/>
    <b v="0"/>
    <b v="0"/>
    <x v="22"/>
    <n v="87.001693480101608"/>
    <x v="4"/>
    <x v="22"/>
  </r>
  <r>
    <n v="454"/>
    <s v="Woods Inc"/>
    <s v="Upgradable upward-trending portal"/>
    <n v="4000"/>
    <n v="1763"/>
    <n v="44.074999999999996"/>
    <x v="0"/>
    <n v="39"/>
    <x v="1"/>
    <s v="USD"/>
    <n v="1382331600"/>
    <n v="1385445600"/>
    <b v="0"/>
    <b v="1"/>
    <x v="6"/>
    <n v="45.205128205128204"/>
    <x v="4"/>
    <x v="6"/>
  </r>
  <r>
    <n v="455"/>
    <s v="Villanueva, Wright and Richardson"/>
    <s v="Profit-focused global product"/>
    <n v="116500"/>
    <n v="137904"/>
    <n v="118.37253218884121"/>
    <x v="1"/>
    <n v="3727"/>
    <x v="1"/>
    <s v="USD"/>
    <n v="1316754000"/>
    <n v="1318741200"/>
    <b v="0"/>
    <b v="0"/>
    <x v="3"/>
    <n v="37.001341561577675"/>
    <x v="3"/>
    <x v="3"/>
  </r>
  <r>
    <n v="456"/>
    <s v="Wilson, Brooks and Clark"/>
    <s v="Operative well-modulated data-warehouse"/>
    <n v="146400"/>
    <n v="152438"/>
    <n v="104.1243169398907"/>
    <x v="1"/>
    <n v="1605"/>
    <x v="1"/>
    <s v="USD"/>
    <n v="1518242400"/>
    <n v="1518242400"/>
    <b v="0"/>
    <b v="1"/>
    <x v="7"/>
    <n v="94.976947040498445"/>
    <x v="1"/>
    <x v="7"/>
  </r>
  <r>
    <n v="457"/>
    <s v="Sheppard, Smith and Spence"/>
    <s v="Cloned asymmetric functionalities"/>
    <n v="5000"/>
    <n v="1332"/>
    <n v="26.640000000000004"/>
    <x v="0"/>
    <n v="46"/>
    <x v="1"/>
    <s v="USD"/>
    <n v="1476421200"/>
    <n v="1476594000"/>
    <b v="0"/>
    <b v="0"/>
    <x v="3"/>
    <n v="28.956521739130434"/>
    <x v="3"/>
    <x v="3"/>
  </r>
  <r>
    <n v="458"/>
    <s v="Wise, Thompson and Allen"/>
    <s v="Pre-emptive neutral portal"/>
    <n v="33800"/>
    <n v="118706"/>
    <n v="351.20118343195264"/>
    <x v="1"/>
    <n v="2120"/>
    <x v="1"/>
    <s v="USD"/>
    <n v="1269752400"/>
    <n v="1273554000"/>
    <b v="0"/>
    <b v="0"/>
    <x v="3"/>
    <n v="55.993396226415094"/>
    <x v="3"/>
    <x v="3"/>
  </r>
  <r>
    <n v="459"/>
    <s v="Lane, Ryan and Chapman"/>
    <s v="Switchable demand-driven help-desk"/>
    <n v="6300"/>
    <n v="5674"/>
    <n v="90.063492063492063"/>
    <x v="0"/>
    <n v="105"/>
    <x v="1"/>
    <s v="USD"/>
    <n v="1419746400"/>
    <n v="1421906400"/>
    <b v="0"/>
    <b v="0"/>
    <x v="4"/>
    <n v="54.038095238095238"/>
    <x v="4"/>
    <x v="4"/>
  </r>
  <r>
    <n v="460"/>
    <s v="Rich, Alvarez and King"/>
    <s v="Business-focused static ability"/>
    <n v="2400"/>
    <n v="4119"/>
    <n v="171.625"/>
    <x v="1"/>
    <n v="50"/>
    <x v="1"/>
    <s v="USD"/>
    <n v="1281330000"/>
    <n v="1281589200"/>
    <b v="0"/>
    <b v="0"/>
    <x v="3"/>
    <n v="82.38"/>
    <x v="3"/>
    <x v="3"/>
  </r>
  <r>
    <n v="461"/>
    <s v="Terry-Salinas"/>
    <s v="Networked secondary structure"/>
    <n v="98800"/>
    <n v="139354"/>
    <n v="141.04655870445345"/>
    <x v="1"/>
    <n v="2080"/>
    <x v="1"/>
    <s v="USD"/>
    <n v="1398661200"/>
    <n v="1400389200"/>
    <b v="0"/>
    <b v="0"/>
    <x v="6"/>
    <n v="66.997115384615384"/>
    <x v="4"/>
    <x v="6"/>
  </r>
  <r>
    <n v="462"/>
    <s v="Wang-Rodriguez"/>
    <s v="Total multimedia website"/>
    <n v="188800"/>
    <n v="57734"/>
    <n v="30.57944915254237"/>
    <x v="0"/>
    <n v="535"/>
    <x v="1"/>
    <s v="USD"/>
    <n v="1359525600"/>
    <n v="1362808800"/>
    <b v="0"/>
    <b v="0"/>
    <x v="20"/>
    <n v="107.91401869158878"/>
    <x v="6"/>
    <x v="20"/>
  </r>
  <r>
    <n v="463"/>
    <s v="Mckee-Hill"/>
    <s v="Cross-platform upward-trending parallelism"/>
    <n v="134300"/>
    <n v="145265"/>
    <n v="108.16455696202532"/>
    <x v="1"/>
    <n v="2105"/>
    <x v="1"/>
    <s v="USD"/>
    <n v="1388469600"/>
    <n v="1388815200"/>
    <b v="0"/>
    <b v="0"/>
    <x v="10"/>
    <n v="69.009501187648453"/>
    <x v="4"/>
    <x v="10"/>
  </r>
  <r>
    <n v="464"/>
    <s v="Gomez LLC"/>
    <s v="Pre-emptive mission-critical hardware"/>
    <n v="71200"/>
    <n v="95020"/>
    <n v="133.45505617977528"/>
    <x v="1"/>
    <n v="2436"/>
    <x v="1"/>
    <s v="USD"/>
    <n v="1518328800"/>
    <n v="1519538400"/>
    <b v="0"/>
    <b v="0"/>
    <x v="3"/>
    <n v="39.006568144499177"/>
    <x v="3"/>
    <x v="3"/>
  </r>
  <r>
    <n v="465"/>
    <s v="Gonzalez-Robbins"/>
    <s v="Up-sized responsive protocol"/>
    <n v="4700"/>
    <n v="8829"/>
    <n v="187.85106382978722"/>
    <x v="1"/>
    <n v="80"/>
    <x v="1"/>
    <s v="USD"/>
    <n v="1517032800"/>
    <n v="1517810400"/>
    <b v="0"/>
    <b v="0"/>
    <x v="18"/>
    <n v="110.3625"/>
    <x v="5"/>
    <x v="18"/>
  </r>
  <r>
    <n v="466"/>
    <s v="Obrien and Sons"/>
    <s v="Pre-emptive transitional frame"/>
    <n v="1200"/>
    <n v="3984"/>
    <n v="332"/>
    <x v="1"/>
    <n v="42"/>
    <x v="1"/>
    <s v="USD"/>
    <n v="1368594000"/>
    <n v="1370581200"/>
    <b v="0"/>
    <b v="1"/>
    <x v="8"/>
    <n v="94.857142857142861"/>
    <x v="2"/>
    <x v="8"/>
  </r>
  <r>
    <n v="467"/>
    <s v="Shaw Ltd"/>
    <s v="Profit-focused content-based application"/>
    <n v="1400"/>
    <n v="8053"/>
    <n v="575.21428571428578"/>
    <x v="1"/>
    <n v="139"/>
    <x v="0"/>
    <s v="CAD"/>
    <n v="1448258400"/>
    <n v="1448863200"/>
    <b v="0"/>
    <b v="1"/>
    <x v="2"/>
    <n v="57.935251798561154"/>
    <x v="2"/>
    <x v="2"/>
  </r>
  <r>
    <n v="468"/>
    <s v="Hughes Inc"/>
    <s v="Streamlined neutral analyzer"/>
    <n v="4000"/>
    <n v="1620"/>
    <n v="40.5"/>
    <x v="0"/>
    <n v="16"/>
    <x v="1"/>
    <s v="USD"/>
    <n v="1555218000"/>
    <n v="1556600400"/>
    <b v="0"/>
    <b v="0"/>
    <x v="3"/>
    <n v="101.25"/>
    <x v="3"/>
    <x v="3"/>
  </r>
  <r>
    <n v="469"/>
    <s v="Olsen-Ryan"/>
    <s v="Assimilated neutral utilization"/>
    <n v="5600"/>
    <n v="10328"/>
    <n v="184.42857142857144"/>
    <x v="1"/>
    <n v="159"/>
    <x v="1"/>
    <s v="USD"/>
    <n v="1431925200"/>
    <n v="1432098000"/>
    <b v="0"/>
    <b v="0"/>
    <x v="6"/>
    <n v="64.95597484276729"/>
    <x v="4"/>
    <x v="6"/>
  </r>
  <r>
    <n v="470"/>
    <s v="Grimes, Holland and Sloan"/>
    <s v="Extended dedicated archive"/>
    <n v="3600"/>
    <n v="10289"/>
    <n v="285.80555555555554"/>
    <x v="1"/>
    <n v="381"/>
    <x v="1"/>
    <s v="USD"/>
    <n v="1481522400"/>
    <n v="1482127200"/>
    <b v="0"/>
    <b v="0"/>
    <x v="8"/>
    <n v="27.00524934383202"/>
    <x v="2"/>
    <x v="8"/>
  </r>
  <r>
    <n v="471"/>
    <s v="Perry and Sons"/>
    <s v="Configurable static help-desk"/>
    <n v="3100"/>
    <n v="9889"/>
    <n v="319"/>
    <x v="1"/>
    <n v="194"/>
    <x v="4"/>
    <s v="GBP"/>
    <n v="1335934800"/>
    <n v="1335934800"/>
    <b v="0"/>
    <b v="1"/>
    <x v="0"/>
    <n v="50.97422680412371"/>
    <x v="0"/>
    <x v="0"/>
  </r>
  <r>
    <n v="472"/>
    <s v="Turner, Young and Collins"/>
    <s v="Self-enabling clear-thinking framework"/>
    <n v="153800"/>
    <n v="60342"/>
    <n v="39.234070221066318"/>
    <x v="0"/>
    <n v="575"/>
    <x v="1"/>
    <s v="USD"/>
    <n v="1552280400"/>
    <n v="1556946000"/>
    <b v="0"/>
    <b v="0"/>
    <x v="1"/>
    <n v="104.94260869565217"/>
    <x v="1"/>
    <x v="1"/>
  </r>
  <r>
    <n v="473"/>
    <s v="Richardson Inc"/>
    <s v="Assimilated fault-tolerant capacity"/>
    <n v="5000"/>
    <n v="8907"/>
    <n v="178.14000000000001"/>
    <x v="1"/>
    <n v="106"/>
    <x v="1"/>
    <s v="USD"/>
    <n v="1529989200"/>
    <n v="1530075600"/>
    <b v="0"/>
    <b v="0"/>
    <x v="5"/>
    <n v="84.028301886792448"/>
    <x v="1"/>
    <x v="5"/>
  </r>
  <r>
    <n v="474"/>
    <s v="Santos-Young"/>
    <s v="Enhanced neutral ability"/>
    <n v="4000"/>
    <n v="14606"/>
    <n v="365.15"/>
    <x v="1"/>
    <n v="142"/>
    <x v="1"/>
    <s v="USD"/>
    <n v="1418709600"/>
    <n v="1418796000"/>
    <b v="0"/>
    <b v="0"/>
    <x v="19"/>
    <n v="102.85915492957747"/>
    <x v="4"/>
    <x v="19"/>
  </r>
  <r>
    <n v="475"/>
    <s v="Nichols Ltd"/>
    <s v="Function-based attitude-oriented groupware"/>
    <n v="7400"/>
    <n v="8432"/>
    <n v="113.94594594594594"/>
    <x v="1"/>
    <n v="211"/>
    <x v="1"/>
    <s v="USD"/>
    <n v="1372136400"/>
    <n v="1372482000"/>
    <b v="0"/>
    <b v="1"/>
    <x v="18"/>
    <n v="39.962085308056871"/>
    <x v="5"/>
    <x v="18"/>
  </r>
  <r>
    <n v="476"/>
    <s v="Murphy PLC"/>
    <s v="Optional solution-oriented instruction set"/>
    <n v="191500"/>
    <n v="57122"/>
    <n v="29.828720626631856"/>
    <x v="0"/>
    <n v="1120"/>
    <x v="1"/>
    <s v="USD"/>
    <n v="1533877200"/>
    <n v="1534395600"/>
    <b v="0"/>
    <b v="0"/>
    <x v="13"/>
    <n v="51.001785714285717"/>
    <x v="5"/>
    <x v="13"/>
  </r>
  <r>
    <n v="477"/>
    <s v="Hogan, Porter and Rivera"/>
    <s v="Organic object-oriented core"/>
    <n v="8500"/>
    <n v="4613"/>
    <n v="54.270588235294113"/>
    <x v="0"/>
    <n v="113"/>
    <x v="1"/>
    <s v="USD"/>
    <n v="1309064400"/>
    <n v="1311397200"/>
    <b v="0"/>
    <b v="0"/>
    <x v="22"/>
    <n v="40.823008849557525"/>
    <x v="4"/>
    <x v="22"/>
  </r>
  <r>
    <n v="478"/>
    <s v="Lyons LLC"/>
    <s v="Balanced impactful circuit"/>
    <n v="68800"/>
    <n v="162603"/>
    <n v="236.34156976744185"/>
    <x v="1"/>
    <n v="2756"/>
    <x v="1"/>
    <s v="USD"/>
    <n v="1425877200"/>
    <n v="1426914000"/>
    <b v="0"/>
    <b v="0"/>
    <x v="8"/>
    <n v="58.999637155297535"/>
    <x v="2"/>
    <x v="8"/>
  </r>
  <r>
    <n v="479"/>
    <s v="Long-Greene"/>
    <s v="Future-proofed heuristic encryption"/>
    <n v="2400"/>
    <n v="12310"/>
    <n v="512.91666666666663"/>
    <x v="1"/>
    <n v="173"/>
    <x v="4"/>
    <s v="GBP"/>
    <n v="1501304400"/>
    <n v="1501477200"/>
    <b v="0"/>
    <b v="0"/>
    <x v="0"/>
    <n v="71.156069364161851"/>
    <x v="0"/>
    <x v="0"/>
  </r>
  <r>
    <n v="480"/>
    <s v="Robles-Hudson"/>
    <s v="Balanced bifurcated leverage"/>
    <n v="8600"/>
    <n v="8656"/>
    <n v="100.65116279069768"/>
    <x v="1"/>
    <n v="87"/>
    <x v="1"/>
    <s v="USD"/>
    <n v="1268287200"/>
    <n v="1269061200"/>
    <b v="0"/>
    <b v="1"/>
    <x v="14"/>
    <n v="99.494252873563212"/>
    <x v="7"/>
    <x v="14"/>
  </r>
  <r>
    <n v="481"/>
    <s v="Mcclure LLC"/>
    <s v="Sharable discrete budgetary management"/>
    <n v="196600"/>
    <n v="159931"/>
    <n v="81.348423194303152"/>
    <x v="0"/>
    <n v="1538"/>
    <x v="1"/>
    <s v="USD"/>
    <n v="1412139600"/>
    <n v="1415772000"/>
    <b v="0"/>
    <b v="1"/>
    <x v="3"/>
    <n v="103.98634590377114"/>
    <x v="3"/>
    <x v="3"/>
  </r>
  <r>
    <n v="482"/>
    <s v="Martin, Russell and Baker"/>
    <s v="Focused solution-oriented instruction set"/>
    <n v="4200"/>
    <n v="689"/>
    <n v="16.404761904761905"/>
    <x v="0"/>
    <n v="9"/>
    <x v="1"/>
    <s v="USD"/>
    <n v="1330063200"/>
    <n v="1331013600"/>
    <b v="0"/>
    <b v="1"/>
    <x v="13"/>
    <n v="76.555555555555557"/>
    <x v="5"/>
    <x v="13"/>
  </r>
  <r>
    <n v="483"/>
    <s v="Rice-Parker"/>
    <s v="Down-sized actuating infrastructure"/>
    <n v="91400"/>
    <n v="48236"/>
    <n v="52.774617067833695"/>
    <x v="0"/>
    <n v="554"/>
    <x v="1"/>
    <s v="USD"/>
    <n v="1576130400"/>
    <n v="1576735200"/>
    <b v="0"/>
    <b v="0"/>
    <x v="3"/>
    <n v="87.068592057761734"/>
    <x v="3"/>
    <x v="3"/>
  </r>
  <r>
    <n v="484"/>
    <s v="Landry Inc"/>
    <s v="Synergistic cohesive adapter"/>
    <n v="29600"/>
    <n v="77021"/>
    <n v="260.20608108108109"/>
    <x v="1"/>
    <n v="1572"/>
    <x v="4"/>
    <s v="GBP"/>
    <n v="1407128400"/>
    <n v="1411362000"/>
    <b v="0"/>
    <b v="1"/>
    <x v="0"/>
    <n v="48.99554707379135"/>
    <x v="0"/>
    <x v="0"/>
  </r>
  <r>
    <n v="485"/>
    <s v="Richards-Davis"/>
    <s v="Quality-focused mission-critical structure"/>
    <n v="90600"/>
    <n v="27844"/>
    <n v="30.73289183222958"/>
    <x v="0"/>
    <n v="648"/>
    <x v="4"/>
    <s v="GBP"/>
    <n v="1560142800"/>
    <n v="1563685200"/>
    <b v="0"/>
    <b v="0"/>
    <x v="3"/>
    <n v="42.969135802469133"/>
    <x v="3"/>
    <x v="3"/>
  </r>
  <r>
    <n v="486"/>
    <s v="Davis, Cox and Fox"/>
    <s v="Compatible exuding Graphical User Interface"/>
    <n v="5200"/>
    <n v="702"/>
    <n v="13.5"/>
    <x v="0"/>
    <n v="21"/>
    <x v="4"/>
    <s v="GBP"/>
    <n v="1520575200"/>
    <n v="1521867600"/>
    <b v="0"/>
    <b v="1"/>
    <x v="18"/>
    <n v="33.428571428571431"/>
    <x v="5"/>
    <x v="18"/>
  </r>
  <r>
    <n v="487"/>
    <s v="Smith-Wallace"/>
    <s v="Monitored 24/7 time-frame"/>
    <n v="110300"/>
    <n v="197024"/>
    <n v="178.62556663644605"/>
    <x v="1"/>
    <n v="2346"/>
    <x v="1"/>
    <s v="USD"/>
    <n v="1492664400"/>
    <n v="1495515600"/>
    <b v="0"/>
    <b v="0"/>
    <x v="3"/>
    <n v="83.982949701619773"/>
    <x v="3"/>
    <x v="3"/>
  </r>
  <r>
    <n v="488"/>
    <s v="Cordova, Shaw and Wang"/>
    <s v="Virtual secondary open architecture"/>
    <n v="5300"/>
    <n v="11663"/>
    <n v="220.0566037735849"/>
    <x v="1"/>
    <n v="115"/>
    <x v="1"/>
    <s v="USD"/>
    <n v="1454479200"/>
    <n v="1455948000"/>
    <b v="0"/>
    <b v="0"/>
    <x v="3"/>
    <n v="101.41739130434783"/>
    <x v="3"/>
    <x v="3"/>
  </r>
  <r>
    <n v="489"/>
    <s v="Clark Inc"/>
    <s v="Down-sized mobile time-frame"/>
    <n v="9200"/>
    <n v="9339"/>
    <n v="101.5108695652174"/>
    <x v="1"/>
    <n v="85"/>
    <x v="6"/>
    <s v="EUR"/>
    <n v="1281934800"/>
    <n v="1282366800"/>
    <b v="0"/>
    <b v="0"/>
    <x v="8"/>
    <n v="109.87058823529412"/>
    <x v="2"/>
    <x v="8"/>
  </r>
  <r>
    <n v="490"/>
    <s v="Young and Sons"/>
    <s v="Innovative disintermediate encryption"/>
    <n v="2400"/>
    <n v="4596"/>
    <n v="191.5"/>
    <x v="1"/>
    <n v="144"/>
    <x v="1"/>
    <s v="USD"/>
    <n v="1573970400"/>
    <n v="1574575200"/>
    <b v="0"/>
    <b v="0"/>
    <x v="23"/>
    <n v="31.916666666666668"/>
    <x v="8"/>
    <x v="23"/>
  </r>
  <r>
    <n v="491"/>
    <s v="Henson PLC"/>
    <s v="Universal contextually-based knowledgebase"/>
    <n v="56800"/>
    <n v="173437"/>
    <n v="305.34683098591546"/>
    <x v="1"/>
    <n v="2443"/>
    <x v="1"/>
    <s v="USD"/>
    <n v="1372654800"/>
    <n v="1374901200"/>
    <b v="0"/>
    <b v="1"/>
    <x v="0"/>
    <n v="70.993450675399103"/>
    <x v="0"/>
    <x v="0"/>
  </r>
  <r>
    <n v="492"/>
    <s v="Garcia Group"/>
    <s v="Persevering interactive matrix"/>
    <n v="191000"/>
    <n v="45831"/>
    <n v="23.995287958115181"/>
    <x v="3"/>
    <n v="595"/>
    <x v="1"/>
    <s v="USD"/>
    <n v="1275886800"/>
    <n v="1278910800"/>
    <b v="1"/>
    <b v="1"/>
    <x v="12"/>
    <n v="77.026890756302521"/>
    <x v="4"/>
    <x v="12"/>
  </r>
  <r>
    <n v="493"/>
    <s v="Adams, Walker and Wong"/>
    <s v="Seamless background framework"/>
    <n v="900"/>
    <n v="6514"/>
    <n v="723.77777777777771"/>
    <x v="1"/>
    <n v="64"/>
    <x v="1"/>
    <s v="USD"/>
    <n v="1561784400"/>
    <n v="1562907600"/>
    <b v="0"/>
    <b v="0"/>
    <x v="14"/>
    <n v="101.78125"/>
    <x v="7"/>
    <x v="14"/>
  </r>
  <r>
    <n v="494"/>
    <s v="Hopkins-Browning"/>
    <s v="Balanced upward-trending productivity"/>
    <n v="2500"/>
    <n v="13684"/>
    <n v="547.36"/>
    <x v="1"/>
    <n v="268"/>
    <x v="1"/>
    <s v="USD"/>
    <n v="1332392400"/>
    <n v="1332478800"/>
    <b v="0"/>
    <b v="0"/>
    <x v="8"/>
    <n v="51.059701492537314"/>
    <x v="2"/>
    <x v="8"/>
  </r>
  <r>
    <n v="495"/>
    <s v="Bell, Edwards and Andersen"/>
    <s v="Centralized clear-thinking solution"/>
    <n v="3200"/>
    <n v="13264"/>
    <n v="414.49999999999994"/>
    <x v="1"/>
    <n v="195"/>
    <x v="3"/>
    <s v="DKK"/>
    <n v="1402376400"/>
    <n v="1402722000"/>
    <b v="0"/>
    <b v="0"/>
    <x v="3"/>
    <n v="68.02051282051282"/>
    <x v="3"/>
    <x v="3"/>
  </r>
  <r>
    <n v="496"/>
    <s v="Morales Group"/>
    <s v="Optimized bi-directional extranet"/>
    <n v="183800"/>
    <n v="1667"/>
    <n v="0.90696409140369971"/>
    <x v="0"/>
    <n v="54"/>
    <x v="1"/>
    <s v="USD"/>
    <n v="1495342800"/>
    <n v="1496811600"/>
    <b v="0"/>
    <b v="0"/>
    <x v="10"/>
    <n v="30.87037037037037"/>
    <x v="4"/>
    <x v="10"/>
  </r>
  <r>
    <n v="497"/>
    <s v="Lucero Group"/>
    <s v="Intuitive actuating benchmark"/>
    <n v="9800"/>
    <n v="3349"/>
    <n v="34.173469387755098"/>
    <x v="0"/>
    <n v="120"/>
    <x v="1"/>
    <s v="USD"/>
    <n v="1482213600"/>
    <n v="1482213600"/>
    <b v="0"/>
    <b v="1"/>
    <x v="8"/>
    <n v="27.908333333333335"/>
    <x v="2"/>
    <x v="8"/>
  </r>
  <r>
    <n v="498"/>
    <s v="Smith, Brown and Davis"/>
    <s v="Devolved background project"/>
    <n v="193400"/>
    <n v="46317"/>
    <n v="23.948810754912099"/>
    <x v="0"/>
    <n v="579"/>
    <x v="3"/>
    <s v="DKK"/>
    <n v="1420092000"/>
    <n v="1420264800"/>
    <b v="0"/>
    <b v="0"/>
    <x v="2"/>
    <n v="79.994818652849744"/>
    <x v="2"/>
    <x v="2"/>
  </r>
  <r>
    <n v="499"/>
    <s v="Hunt Group"/>
    <s v="Reverse-engineered executive emulation"/>
    <n v="163800"/>
    <n v="78743"/>
    <n v="48.072649572649574"/>
    <x v="0"/>
    <n v="2072"/>
    <x v="1"/>
    <s v="USD"/>
    <n v="1458018000"/>
    <n v="1458450000"/>
    <b v="0"/>
    <b v="1"/>
    <x v="4"/>
    <n v="38.003378378378379"/>
    <x v="4"/>
    <x v="4"/>
  </r>
  <r>
    <n v="500"/>
    <s v="Valdez Ltd"/>
    <s v="Team-oriented clear-thinking matrix"/>
    <n v="100"/>
    <n v="0"/>
    <n v="0"/>
    <x v="0"/>
    <n v="0"/>
    <x v="1"/>
    <s v="USD"/>
    <n v="1367384400"/>
    <n v="1369803600"/>
    <b v="0"/>
    <b v="1"/>
    <x v="3"/>
    <e v="#DIV/0!"/>
    <x v="3"/>
    <x v="3"/>
  </r>
  <r>
    <n v="501"/>
    <s v="Mccann-Le"/>
    <s v="Focused coherent methodology"/>
    <n v="153600"/>
    <n v="107743"/>
    <n v="70.145182291666657"/>
    <x v="0"/>
    <n v="1796"/>
    <x v="1"/>
    <s v="USD"/>
    <n v="1363064400"/>
    <n v="1363237200"/>
    <b v="0"/>
    <b v="0"/>
    <x v="4"/>
    <n v="59.990534521158132"/>
    <x v="4"/>
    <x v="4"/>
  </r>
  <r>
    <n v="502"/>
    <s v="Johnson Inc"/>
    <s v="Reduced context-sensitive complexity"/>
    <n v="1300"/>
    <n v="6889"/>
    <n v="529.92307692307691"/>
    <x v="1"/>
    <n v="186"/>
    <x v="2"/>
    <s v="AUD"/>
    <n v="1343365200"/>
    <n v="1345870800"/>
    <b v="0"/>
    <b v="1"/>
    <x v="11"/>
    <n v="37.037634408602152"/>
    <x v="6"/>
    <x v="11"/>
  </r>
  <r>
    <n v="503"/>
    <s v="Collins LLC"/>
    <s v="Decentralized 4thgeneration time-frame"/>
    <n v="25500"/>
    <n v="45983"/>
    <n v="180.32549019607845"/>
    <x v="1"/>
    <n v="460"/>
    <x v="1"/>
    <s v="USD"/>
    <n v="1435726800"/>
    <n v="1437454800"/>
    <b v="0"/>
    <b v="0"/>
    <x v="6"/>
    <n v="99.963043478260872"/>
    <x v="4"/>
    <x v="6"/>
  </r>
  <r>
    <n v="504"/>
    <s v="Smith-Miller"/>
    <s v="De-engineered cohesive moderator"/>
    <n v="7500"/>
    <n v="6924"/>
    <n v="92.320000000000007"/>
    <x v="0"/>
    <n v="62"/>
    <x v="6"/>
    <s v="EUR"/>
    <n v="1431925200"/>
    <n v="1432011600"/>
    <b v="0"/>
    <b v="0"/>
    <x v="1"/>
    <n v="111.6774193548387"/>
    <x v="1"/>
    <x v="1"/>
  </r>
  <r>
    <n v="505"/>
    <s v="Jensen-Vargas"/>
    <s v="Ameliorated explicit parallelism"/>
    <n v="89900"/>
    <n v="12497"/>
    <n v="13.901001112347053"/>
    <x v="0"/>
    <n v="347"/>
    <x v="1"/>
    <s v="USD"/>
    <n v="1362722400"/>
    <n v="1366347600"/>
    <b v="0"/>
    <b v="1"/>
    <x v="15"/>
    <n v="36.014409221902014"/>
    <x v="5"/>
    <x v="15"/>
  </r>
  <r>
    <n v="506"/>
    <s v="Robles, Bell and Gonzalez"/>
    <s v="Customizable background monitoring"/>
    <n v="18000"/>
    <n v="166874"/>
    <n v="927.07777777777767"/>
    <x v="1"/>
    <n v="2528"/>
    <x v="1"/>
    <s v="USD"/>
    <n v="1511416800"/>
    <n v="1512885600"/>
    <b v="0"/>
    <b v="1"/>
    <x v="3"/>
    <n v="66.010284810126578"/>
    <x v="3"/>
    <x v="3"/>
  </r>
  <r>
    <n v="507"/>
    <s v="Turner, Miller and Francis"/>
    <s v="Compatible well-modulated budgetary management"/>
    <n v="2100"/>
    <n v="837"/>
    <n v="39.857142857142861"/>
    <x v="0"/>
    <n v="19"/>
    <x v="1"/>
    <s v="USD"/>
    <n v="1365483600"/>
    <n v="1369717200"/>
    <b v="0"/>
    <b v="1"/>
    <x v="2"/>
    <n v="44.05263157894737"/>
    <x v="2"/>
    <x v="2"/>
  </r>
  <r>
    <n v="508"/>
    <s v="Roberts Group"/>
    <s v="Up-sized radical pricing structure"/>
    <n v="172700"/>
    <n v="193820"/>
    <n v="112.22929936305732"/>
    <x v="1"/>
    <n v="3657"/>
    <x v="1"/>
    <s v="USD"/>
    <n v="1532840400"/>
    <n v="1534654800"/>
    <b v="0"/>
    <b v="0"/>
    <x v="3"/>
    <n v="52.999726551818434"/>
    <x v="3"/>
    <x v="3"/>
  </r>
  <r>
    <n v="509"/>
    <s v="White LLC"/>
    <s v="Robust zero-defect project"/>
    <n v="168500"/>
    <n v="119510"/>
    <n v="70.925816023738875"/>
    <x v="0"/>
    <n v="1258"/>
    <x v="1"/>
    <s v="USD"/>
    <n v="1336194000"/>
    <n v="1337058000"/>
    <b v="0"/>
    <b v="0"/>
    <x v="3"/>
    <n v="95"/>
    <x v="3"/>
    <x v="3"/>
  </r>
  <r>
    <n v="510"/>
    <s v="Best, Miller and Thomas"/>
    <s v="Re-engineered mobile task-force"/>
    <n v="7800"/>
    <n v="9289"/>
    <n v="119.08974358974358"/>
    <x v="1"/>
    <n v="131"/>
    <x v="2"/>
    <s v="AUD"/>
    <n v="1527742800"/>
    <n v="1529816400"/>
    <b v="0"/>
    <b v="0"/>
    <x v="6"/>
    <n v="70.908396946564892"/>
    <x v="4"/>
    <x v="6"/>
  </r>
  <r>
    <n v="511"/>
    <s v="Smith-Mullins"/>
    <s v="User-centric intangible neural-net"/>
    <n v="147800"/>
    <n v="35498"/>
    <n v="24.017591339648174"/>
    <x v="0"/>
    <n v="362"/>
    <x v="1"/>
    <s v="USD"/>
    <n v="1564030800"/>
    <n v="1564894800"/>
    <b v="0"/>
    <b v="0"/>
    <x v="3"/>
    <n v="98.060773480662988"/>
    <x v="3"/>
    <x v="3"/>
  </r>
  <r>
    <n v="512"/>
    <s v="Williams-Walsh"/>
    <s v="Organized explicit core"/>
    <n v="9100"/>
    <n v="12678"/>
    <n v="139.31868131868131"/>
    <x v="1"/>
    <n v="239"/>
    <x v="1"/>
    <s v="USD"/>
    <n v="1404536400"/>
    <n v="1404622800"/>
    <b v="0"/>
    <b v="1"/>
    <x v="11"/>
    <n v="53.046025104602514"/>
    <x v="6"/>
    <x v="11"/>
  </r>
  <r>
    <n v="513"/>
    <s v="Harrison, Blackwell and Mendez"/>
    <s v="Synchronized 6thgeneration adapter"/>
    <n v="8300"/>
    <n v="3260"/>
    <n v="39.277108433734945"/>
    <x v="3"/>
    <n v="35"/>
    <x v="1"/>
    <s v="USD"/>
    <n v="1284008400"/>
    <n v="1284181200"/>
    <b v="0"/>
    <b v="0"/>
    <x v="19"/>
    <n v="93.142857142857139"/>
    <x v="4"/>
    <x v="19"/>
  </r>
  <r>
    <n v="514"/>
    <s v="Sanchez, Bradley and Flores"/>
    <s v="Centralized motivating capacity"/>
    <n v="138700"/>
    <n v="31123"/>
    <n v="22.439077144917089"/>
    <x v="3"/>
    <n v="528"/>
    <x v="5"/>
    <s v="CHF"/>
    <n v="1386309600"/>
    <n v="1386741600"/>
    <b v="0"/>
    <b v="1"/>
    <x v="1"/>
    <n v="58.945075757575758"/>
    <x v="1"/>
    <x v="1"/>
  </r>
  <r>
    <n v="515"/>
    <s v="Cox LLC"/>
    <s v="Phased 24hour flexibility"/>
    <n v="8600"/>
    <n v="4797"/>
    <n v="55.779069767441861"/>
    <x v="0"/>
    <n v="133"/>
    <x v="0"/>
    <s v="CAD"/>
    <n v="1324620000"/>
    <n v="1324792800"/>
    <b v="0"/>
    <b v="1"/>
    <x v="3"/>
    <n v="36.067669172932334"/>
    <x v="3"/>
    <x v="3"/>
  </r>
  <r>
    <n v="516"/>
    <s v="Morales-Odonnell"/>
    <s v="Exclusive 5thgeneration structure"/>
    <n v="125400"/>
    <n v="53324"/>
    <n v="42.523125996810208"/>
    <x v="0"/>
    <n v="846"/>
    <x v="1"/>
    <s v="USD"/>
    <n v="1281070800"/>
    <n v="1284354000"/>
    <b v="0"/>
    <b v="0"/>
    <x v="9"/>
    <n v="63.030732860520096"/>
    <x v="5"/>
    <x v="9"/>
  </r>
  <r>
    <n v="517"/>
    <s v="Ramirez LLC"/>
    <s v="Multi-tiered maximized orchestration"/>
    <n v="5900"/>
    <n v="6608"/>
    <n v="112.00000000000001"/>
    <x v="1"/>
    <n v="78"/>
    <x v="1"/>
    <s v="USD"/>
    <n v="1493960400"/>
    <n v="1494392400"/>
    <b v="0"/>
    <b v="0"/>
    <x v="0"/>
    <n v="84.717948717948715"/>
    <x v="0"/>
    <x v="0"/>
  </r>
  <r>
    <n v="518"/>
    <s v="Ramirez Group"/>
    <s v="Open-architected uniform instruction set"/>
    <n v="8800"/>
    <n v="622"/>
    <n v="7.0681818181818183"/>
    <x v="0"/>
    <n v="10"/>
    <x v="1"/>
    <s v="USD"/>
    <n v="1519365600"/>
    <n v="1519538400"/>
    <b v="0"/>
    <b v="1"/>
    <x v="10"/>
    <n v="62.2"/>
    <x v="4"/>
    <x v="10"/>
  </r>
  <r>
    <n v="519"/>
    <s v="Marsh-Coleman"/>
    <s v="Exclusive asymmetric analyzer"/>
    <n v="177700"/>
    <n v="180802"/>
    <n v="101.74563871693867"/>
    <x v="1"/>
    <n v="1773"/>
    <x v="1"/>
    <s v="USD"/>
    <n v="1420696800"/>
    <n v="1421906400"/>
    <b v="0"/>
    <b v="1"/>
    <x v="1"/>
    <n v="101.97518330513255"/>
    <x v="1"/>
    <x v="1"/>
  </r>
  <r>
    <n v="520"/>
    <s v="Frederick, Jenkins and Collins"/>
    <s v="Organic radical collaboration"/>
    <n v="800"/>
    <n v="3406"/>
    <n v="425.75"/>
    <x v="1"/>
    <n v="32"/>
    <x v="1"/>
    <s v="USD"/>
    <n v="1555650000"/>
    <n v="1555909200"/>
    <b v="0"/>
    <b v="0"/>
    <x v="3"/>
    <n v="106.4375"/>
    <x v="3"/>
    <x v="3"/>
  </r>
  <r>
    <n v="521"/>
    <s v="Wilson Ltd"/>
    <s v="Function-based multi-state software"/>
    <n v="7600"/>
    <n v="11061"/>
    <n v="145.53947368421052"/>
    <x v="1"/>
    <n v="369"/>
    <x v="1"/>
    <s v="USD"/>
    <n v="1471928400"/>
    <n v="1472446800"/>
    <b v="0"/>
    <b v="1"/>
    <x v="6"/>
    <n v="29.975609756097562"/>
    <x v="4"/>
    <x v="6"/>
  </r>
  <r>
    <n v="522"/>
    <s v="Cline, Peterson and Lowery"/>
    <s v="Innovative static budgetary management"/>
    <n v="50500"/>
    <n v="16389"/>
    <n v="32.453465346534657"/>
    <x v="0"/>
    <n v="191"/>
    <x v="1"/>
    <s v="USD"/>
    <n v="1341291600"/>
    <n v="1342328400"/>
    <b v="0"/>
    <b v="0"/>
    <x v="12"/>
    <n v="85.806282722513089"/>
    <x v="4"/>
    <x v="12"/>
  </r>
  <r>
    <n v="523"/>
    <s v="Underwood, James and Jones"/>
    <s v="Triple-buffered holistic ability"/>
    <n v="900"/>
    <n v="6303"/>
    <n v="700.33333333333326"/>
    <x v="1"/>
    <n v="89"/>
    <x v="1"/>
    <s v="USD"/>
    <n v="1267682400"/>
    <n v="1268114400"/>
    <b v="0"/>
    <b v="0"/>
    <x v="12"/>
    <n v="70.82022471910112"/>
    <x v="4"/>
    <x v="12"/>
  </r>
  <r>
    <n v="524"/>
    <s v="Johnson-Contreras"/>
    <s v="Diverse scalable superstructure"/>
    <n v="96700"/>
    <n v="81136"/>
    <n v="83.904860392967933"/>
    <x v="0"/>
    <n v="1979"/>
    <x v="1"/>
    <s v="USD"/>
    <n v="1272258000"/>
    <n v="1273381200"/>
    <b v="0"/>
    <b v="0"/>
    <x v="3"/>
    <n v="40.998484082870135"/>
    <x v="3"/>
    <x v="3"/>
  </r>
  <r>
    <n v="525"/>
    <s v="Greene, Lloyd and Sims"/>
    <s v="Balanced leadingedge data-warehouse"/>
    <n v="2100"/>
    <n v="1768"/>
    <n v="84.19047619047619"/>
    <x v="0"/>
    <n v="63"/>
    <x v="1"/>
    <s v="USD"/>
    <n v="1290492000"/>
    <n v="1290837600"/>
    <b v="0"/>
    <b v="0"/>
    <x v="8"/>
    <n v="28.063492063492063"/>
    <x v="2"/>
    <x v="8"/>
  </r>
  <r>
    <n v="526"/>
    <s v="Smith-Sparks"/>
    <s v="Digitized bandwidth-monitored open architecture"/>
    <n v="8300"/>
    <n v="12944"/>
    <n v="155.95180722891567"/>
    <x v="1"/>
    <n v="147"/>
    <x v="1"/>
    <s v="USD"/>
    <n v="1451109600"/>
    <n v="1454306400"/>
    <b v="0"/>
    <b v="1"/>
    <x v="3"/>
    <n v="88.054421768707485"/>
    <x v="3"/>
    <x v="3"/>
  </r>
  <r>
    <n v="527"/>
    <s v="Rosario-Smith"/>
    <s v="Enterprise-wide intermediate portal"/>
    <n v="189200"/>
    <n v="188480"/>
    <n v="99.619450317124731"/>
    <x v="0"/>
    <n v="6080"/>
    <x v="0"/>
    <s v="CAD"/>
    <n v="1454652000"/>
    <n v="1457762400"/>
    <b v="0"/>
    <b v="0"/>
    <x v="10"/>
    <n v="31"/>
    <x v="4"/>
    <x v="10"/>
  </r>
  <r>
    <n v="528"/>
    <s v="Avila, Ford and Welch"/>
    <s v="Focused leadingedge matrix"/>
    <n v="9000"/>
    <n v="7227"/>
    <n v="80.300000000000011"/>
    <x v="0"/>
    <n v="80"/>
    <x v="4"/>
    <s v="GBP"/>
    <n v="1385186400"/>
    <n v="1389074400"/>
    <b v="0"/>
    <b v="0"/>
    <x v="7"/>
    <n v="90.337500000000006"/>
    <x v="1"/>
    <x v="7"/>
  </r>
  <r>
    <n v="529"/>
    <s v="Gallegos Inc"/>
    <s v="Seamless logistical encryption"/>
    <n v="5100"/>
    <n v="574"/>
    <n v="11.254901960784313"/>
    <x v="0"/>
    <n v="9"/>
    <x v="1"/>
    <s v="USD"/>
    <n v="1399698000"/>
    <n v="1402117200"/>
    <b v="0"/>
    <b v="0"/>
    <x v="11"/>
    <n v="63.777777777777779"/>
    <x v="6"/>
    <x v="11"/>
  </r>
  <r>
    <n v="530"/>
    <s v="Morrow, Santiago and Soto"/>
    <s v="Stand-alone human-resource workforce"/>
    <n v="105000"/>
    <n v="96328"/>
    <n v="91.740952380952379"/>
    <x v="0"/>
    <n v="1784"/>
    <x v="1"/>
    <s v="USD"/>
    <n v="1283230800"/>
    <n v="1284440400"/>
    <b v="0"/>
    <b v="1"/>
    <x v="13"/>
    <n v="53.995515695067262"/>
    <x v="5"/>
    <x v="13"/>
  </r>
  <r>
    <n v="531"/>
    <s v="Berry-Richardson"/>
    <s v="Automated zero tolerance implementation"/>
    <n v="186700"/>
    <n v="178338"/>
    <n v="95.521156936261391"/>
    <x v="2"/>
    <n v="3640"/>
    <x v="5"/>
    <s v="CHF"/>
    <n v="1384149600"/>
    <n v="1388988000"/>
    <b v="0"/>
    <b v="0"/>
    <x v="11"/>
    <n v="48.993956043956047"/>
    <x v="6"/>
    <x v="11"/>
  </r>
  <r>
    <n v="532"/>
    <s v="Cordova-Torres"/>
    <s v="Pre-emptive grid-enabled contingency"/>
    <n v="1600"/>
    <n v="8046"/>
    <n v="502.87499999999994"/>
    <x v="1"/>
    <n v="126"/>
    <x v="0"/>
    <s v="CAD"/>
    <n v="1516860000"/>
    <n v="1516946400"/>
    <b v="0"/>
    <b v="0"/>
    <x v="3"/>
    <n v="63.857142857142854"/>
    <x v="3"/>
    <x v="3"/>
  </r>
  <r>
    <n v="533"/>
    <s v="Holt, Bernard and Johnson"/>
    <s v="Multi-lateral didactic encoding"/>
    <n v="115600"/>
    <n v="184086"/>
    <n v="159.24394463667818"/>
    <x v="1"/>
    <n v="2218"/>
    <x v="4"/>
    <s v="GBP"/>
    <n v="1374642000"/>
    <n v="1377752400"/>
    <b v="0"/>
    <b v="0"/>
    <x v="7"/>
    <n v="82.996393146979258"/>
    <x v="1"/>
    <x v="7"/>
  </r>
  <r>
    <n v="534"/>
    <s v="Clark, Mccormick and Mendoza"/>
    <s v="Self-enabling didactic orchestration"/>
    <n v="89100"/>
    <n v="13385"/>
    <n v="15.022446689113355"/>
    <x v="0"/>
    <n v="243"/>
    <x v="1"/>
    <s v="USD"/>
    <n v="1534482000"/>
    <n v="1534568400"/>
    <b v="0"/>
    <b v="1"/>
    <x v="6"/>
    <n v="55.08230452674897"/>
    <x v="4"/>
    <x v="6"/>
  </r>
  <r>
    <n v="535"/>
    <s v="Garrison LLC"/>
    <s v="Profit-focused 24/7 data-warehouse"/>
    <n v="2600"/>
    <n v="12533"/>
    <n v="482.03846153846149"/>
    <x v="1"/>
    <n v="202"/>
    <x v="6"/>
    <s v="EUR"/>
    <n v="1528434000"/>
    <n v="1528606800"/>
    <b v="0"/>
    <b v="1"/>
    <x v="3"/>
    <n v="62.044554455445542"/>
    <x v="3"/>
    <x v="3"/>
  </r>
  <r>
    <n v="536"/>
    <s v="Shannon-Olson"/>
    <s v="Enhanced methodical middleware"/>
    <n v="9800"/>
    <n v="14697"/>
    <n v="149.96938775510205"/>
    <x v="1"/>
    <n v="140"/>
    <x v="6"/>
    <s v="EUR"/>
    <n v="1282626000"/>
    <n v="1284872400"/>
    <b v="0"/>
    <b v="0"/>
    <x v="13"/>
    <n v="104.97857142857143"/>
    <x v="5"/>
    <x v="13"/>
  </r>
  <r>
    <n v="537"/>
    <s v="Murillo-Mcfarland"/>
    <s v="Synchronized client-driven projection"/>
    <n v="84400"/>
    <n v="98935"/>
    <n v="117.22156398104266"/>
    <x v="1"/>
    <n v="1052"/>
    <x v="3"/>
    <s v="DKK"/>
    <n v="1535605200"/>
    <n v="1537592400"/>
    <b v="1"/>
    <b v="1"/>
    <x v="4"/>
    <n v="94.044676806083643"/>
    <x v="4"/>
    <x v="4"/>
  </r>
  <r>
    <n v="538"/>
    <s v="Young, Gilbert and Escobar"/>
    <s v="Networked didactic time-frame"/>
    <n v="151300"/>
    <n v="57034"/>
    <n v="37.695968274950431"/>
    <x v="0"/>
    <n v="1296"/>
    <x v="1"/>
    <s v="USD"/>
    <n v="1379826000"/>
    <n v="1381208400"/>
    <b v="0"/>
    <b v="0"/>
    <x v="20"/>
    <n v="44.007716049382715"/>
    <x v="6"/>
    <x v="20"/>
  </r>
  <r>
    <n v="539"/>
    <s v="Thomas, Welch and Santana"/>
    <s v="Assimilated exuding toolset"/>
    <n v="9800"/>
    <n v="7120"/>
    <n v="72.653061224489804"/>
    <x v="0"/>
    <n v="77"/>
    <x v="1"/>
    <s v="USD"/>
    <n v="1561957200"/>
    <n v="1562475600"/>
    <b v="0"/>
    <b v="1"/>
    <x v="0"/>
    <n v="92.467532467532465"/>
    <x v="0"/>
    <x v="0"/>
  </r>
  <r>
    <n v="540"/>
    <s v="Brown-Pena"/>
    <s v="Front-line client-server secured line"/>
    <n v="5300"/>
    <n v="14097"/>
    <n v="265.98113207547169"/>
    <x v="1"/>
    <n v="247"/>
    <x v="1"/>
    <s v="USD"/>
    <n v="1525496400"/>
    <n v="1527397200"/>
    <b v="0"/>
    <b v="0"/>
    <x v="14"/>
    <n v="57.072874493927124"/>
    <x v="7"/>
    <x v="14"/>
  </r>
  <r>
    <n v="541"/>
    <s v="Holder, Caldwell and Vance"/>
    <s v="Polarized systemic Internet solution"/>
    <n v="178000"/>
    <n v="43086"/>
    <n v="24.205617977528089"/>
    <x v="0"/>
    <n v="395"/>
    <x v="6"/>
    <s v="EUR"/>
    <n v="1433912400"/>
    <n v="1436158800"/>
    <b v="0"/>
    <b v="0"/>
    <x v="20"/>
    <n v="109.07848101265823"/>
    <x v="6"/>
    <x v="20"/>
  </r>
  <r>
    <n v="542"/>
    <s v="Harrison-Bridges"/>
    <s v="Profit-focused exuding moderator"/>
    <n v="77000"/>
    <n v="1930"/>
    <n v="2.5064935064935066"/>
    <x v="0"/>
    <n v="49"/>
    <x v="4"/>
    <s v="GBP"/>
    <n v="1453442400"/>
    <n v="1456034400"/>
    <b v="0"/>
    <b v="0"/>
    <x v="7"/>
    <n v="39.387755102040813"/>
    <x v="1"/>
    <x v="7"/>
  </r>
  <r>
    <n v="543"/>
    <s v="Johnson, Murphy and Peterson"/>
    <s v="Cross-group high-level moderator"/>
    <n v="84900"/>
    <n v="13864"/>
    <n v="16.329799764428738"/>
    <x v="0"/>
    <n v="180"/>
    <x v="1"/>
    <s v="USD"/>
    <n v="1378875600"/>
    <n v="1380171600"/>
    <b v="0"/>
    <b v="0"/>
    <x v="11"/>
    <n v="77.022222222222226"/>
    <x v="6"/>
    <x v="11"/>
  </r>
  <r>
    <n v="544"/>
    <s v="Taylor Inc"/>
    <s v="Public-key 3rdgeneration system engine"/>
    <n v="2800"/>
    <n v="7742"/>
    <n v="276.5"/>
    <x v="1"/>
    <n v="84"/>
    <x v="1"/>
    <s v="USD"/>
    <n v="1452232800"/>
    <n v="1453356000"/>
    <b v="0"/>
    <b v="0"/>
    <x v="1"/>
    <n v="92.166666666666671"/>
    <x v="1"/>
    <x v="1"/>
  </r>
  <r>
    <n v="545"/>
    <s v="Deleon and Sons"/>
    <s v="Organized value-added access"/>
    <n v="184800"/>
    <n v="164109"/>
    <n v="88.803571428571431"/>
    <x v="0"/>
    <n v="2690"/>
    <x v="1"/>
    <s v="USD"/>
    <n v="1577253600"/>
    <n v="1578981600"/>
    <b v="0"/>
    <b v="0"/>
    <x v="3"/>
    <n v="61.007063197026021"/>
    <x v="3"/>
    <x v="3"/>
  </r>
  <r>
    <n v="546"/>
    <s v="Benjamin, Paul and Ferguson"/>
    <s v="Cloned global Graphical User Interface"/>
    <n v="4200"/>
    <n v="6870"/>
    <n v="163.57142857142856"/>
    <x v="1"/>
    <n v="88"/>
    <x v="1"/>
    <s v="USD"/>
    <n v="1537160400"/>
    <n v="1537419600"/>
    <b v="0"/>
    <b v="1"/>
    <x v="3"/>
    <n v="78.068181818181813"/>
    <x v="3"/>
    <x v="3"/>
  </r>
  <r>
    <n v="547"/>
    <s v="Hardin-Dixon"/>
    <s v="Focused solution-oriented matrix"/>
    <n v="1300"/>
    <n v="12597"/>
    <n v="969"/>
    <x v="1"/>
    <n v="156"/>
    <x v="1"/>
    <s v="USD"/>
    <n v="1422165600"/>
    <n v="1423202400"/>
    <b v="0"/>
    <b v="0"/>
    <x v="6"/>
    <n v="80.75"/>
    <x v="4"/>
    <x v="6"/>
  </r>
  <r>
    <n v="548"/>
    <s v="York-Pitts"/>
    <s v="Monitored discrete toolset"/>
    <n v="66100"/>
    <n v="179074"/>
    <n v="270.91376701966715"/>
    <x v="1"/>
    <n v="2985"/>
    <x v="1"/>
    <s v="USD"/>
    <n v="1459486800"/>
    <n v="1460610000"/>
    <b v="0"/>
    <b v="0"/>
    <x v="3"/>
    <n v="59.991289782244557"/>
    <x v="3"/>
    <x v="3"/>
  </r>
  <r>
    <n v="549"/>
    <s v="Jarvis and Sons"/>
    <s v="Business-focused intermediate system engine"/>
    <n v="29500"/>
    <n v="83843"/>
    <n v="284.21355932203392"/>
    <x v="1"/>
    <n v="762"/>
    <x v="1"/>
    <s v="USD"/>
    <n v="1369717200"/>
    <n v="1370494800"/>
    <b v="0"/>
    <b v="0"/>
    <x v="8"/>
    <n v="110.03018372703411"/>
    <x v="2"/>
    <x v="8"/>
  </r>
  <r>
    <n v="550"/>
    <s v="Morrison-Henderson"/>
    <s v="De-engineered disintermediate encoding"/>
    <n v="100"/>
    <n v="4"/>
    <n v="4"/>
    <x v="3"/>
    <n v="1"/>
    <x v="5"/>
    <s v="CHF"/>
    <n v="1330495200"/>
    <n v="1332306000"/>
    <b v="0"/>
    <b v="0"/>
    <x v="7"/>
    <n v="4"/>
    <x v="1"/>
    <x v="7"/>
  </r>
  <r>
    <n v="551"/>
    <s v="Martin-James"/>
    <s v="Streamlined upward-trending analyzer"/>
    <n v="180100"/>
    <n v="105598"/>
    <n v="58.6329816768462"/>
    <x v="0"/>
    <n v="2779"/>
    <x v="2"/>
    <s v="AUD"/>
    <n v="1419055200"/>
    <n v="1422511200"/>
    <b v="0"/>
    <b v="1"/>
    <x v="2"/>
    <n v="37.99856063332134"/>
    <x v="2"/>
    <x v="2"/>
  </r>
  <r>
    <n v="552"/>
    <s v="Mercer, Solomon and Singleton"/>
    <s v="Distributed human-resource policy"/>
    <n v="9000"/>
    <n v="8866"/>
    <n v="98.51111111111112"/>
    <x v="0"/>
    <n v="92"/>
    <x v="1"/>
    <s v="USD"/>
    <n v="1480140000"/>
    <n v="1480312800"/>
    <b v="0"/>
    <b v="0"/>
    <x v="3"/>
    <n v="96.369565217391298"/>
    <x v="3"/>
    <x v="3"/>
  </r>
  <r>
    <n v="553"/>
    <s v="Dougherty, Austin and Mills"/>
    <s v="De-engineered 5thgeneration contingency"/>
    <n v="170600"/>
    <n v="75022"/>
    <n v="43.975381008206334"/>
    <x v="0"/>
    <n v="1028"/>
    <x v="1"/>
    <s v="USD"/>
    <n v="1293948000"/>
    <n v="1294034400"/>
    <b v="0"/>
    <b v="0"/>
    <x v="1"/>
    <n v="72.978599221789878"/>
    <x v="1"/>
    <x v="1"/>
  </r>
  <r>
    <n v="554"/>
    <s v="Ritter PLC"/>
    <s v="Multi-channeled upward-trending application"/>
    <n v="9500"/>
    <n v="14408"/>
    <n v="151.66315789473683"/>
    <x v="1"/>
    <n v="554"/>
    <x v="0"/>
    <s v="CAD"/>
    <n v="1482127200"/>
    <n v="1482645600"/>
    <b v="0"/>
    <b v="0"/>
    <x v="7"/>
    <n v="26.007220216606498"/>
    <x v="1"/>
    <x v="7"/>
  </r>
  <r>
    <n v="555"/>
    <s v="Anderson Group"/>
    <s v="Organic maximized database"/>
    <n v="6300"/>
    <n v="14089"/>
    <n v="223.63492063492063"/>
    <x v="1"/>
    <n v="135"/>
    <x v="3"/>
    <s v="DKK"/>
    <n v="1396414800"/>
    <n v="1399093200"/>
    <b v="0"/>
    <b v="0"/>
    <x v="1"/>
    <n v="104.36296296296297"/>
    <x v="1"/>
    <x v="1"/>
  </r>
  <r>
    <n v="556"/>
    <s v="Smith and Sons"/>
    <s v="Grass-roots 24/7 attitude"/>
    <n v="5200"/>
    <n v="12467"/>
    <n v="239.75"/>
    <x v="1"/>
    <n v="122"/>
    <x v="1"/>
    <s v="USD"/>
    <n v="1315285200"/>
    <n v="1315890000"/>
    <b v="0"/>
    <b v="1"/>
    <x v="18"/>
    <n v="102.18852459016394"/>
    <x v="5"/>
    <x v="18"/>
  </r>
  <r>
    <n v="557"/>
    <s v="Lam-Hamilton"/>
    <s v="Team-oriented global strategy"/>
    <n v="6000"/>
    <n v="11960"/>
    <n v="199.33333333333334"/>
    <x v="1"/>
    <n v="221"/>
    <x v="1"/>
    <s v="USD"/>
    <n v="1443762000"/>
    <n v="1444021200"/>
    <b v="0"/>
    <b v="1"/>
    <x v="22"/>
    <n v="54.117647058823529"/>
    <x v="4"/>
    <x v="22"/>
  </r>
  <r>
    <n v="558"/>
    <s v="Ho Ltd"/>
    <s v="Enhanced client-driven capacity"/>
    <n v="5800"/>
    <n v="7966"/>
    <n v="137.34482758620689"/>
    <x v="1"/>
    <n v="126"/>
    <x v="1"/>
    <s v="USD"/>
    <n v="1456293600"/>
    <n v="1460005200"/>
    <b v="0"/>
    <b v="0"/>
    <x v="3"/>
    <n v="63.222222222222221"/>
    <x v="3"/>
    <x v="3"/>
  </r>
  <r>
    <n v="559"/>
    <s v="Brown, Estrada and Jensen"/>
    <s v="Exclusive systematic productivity"/>
    <n v="105300"/>
    <n v="106321"/>
    <n v="100.9696106362773"/>
    <x v="1"/>
    <n v="1022"/>
    <x v="1"/>
    <s v="USD"/>
    <n v="1470114000"/>
    <n v="1470718800"/>
    <b v="0"/>
    <b v="0"/>
    <x v="3"/>
    <n v="104.03228962818004"/>
    <x v="3"/>
    <x v="3"/>
  </r>
  <r>
    <n v="560"/>
    <s v="Hunt LLC"/>
    <s v="Re-engineered radical policy"/>
    <n v="20000"/>
    <n v="158832"/>
    <n v="794.16"/>
    <x v="1"/>
    <n v="3177"/>
    <x v="1"/>
    <s v="USD"/>
    <n v="1321596000"/>
    <n v="1325052000"/>
    <b v="0"/>
    <b v="0"/>
    <x v="10"/>
    <n v="49.994334277620396"/>
    <x v="4"/>
    <x v="10"/>
  </r>
  <r>
    <n v="561"/>
    <s v="Fowler-Smith"/>
    <s v="Down-sized logistical adapter"/>
    <n v="3000"/>
    <n v="11091"/>
    <n v="369.7"/>
    <x v="1"/>
    <n v="198"/>
    <x v="5"/>
    <s v="CHF"/>
    <n v="1318827600"/>
    <n v="1319000400"/>
    <b v="0"/>
    <b v="0"/>
    <x v="3"/>
    <n v="56.015151515151516"/>
    <x v="3"/>
    <x v="3"/>
  </r>
  <r>
    <n v="562"/>
    <s v="Blair Inc"/>
    <s v="Configurable bandwidth-monitored throughput"/>
    <n v="9900"/>
    <n v="1269"/>
    <n v="12.818181818181817"/>
    <x v="0"/>
    <n v="26"/>
    <x v="5"/>
    <s v="CHF"/>
    <n v="1552366800"/>
    <n v="1552539600"/>
    <b v="0"/>
    <b v="0"/>
    <x v="1"/>
    <n v="48.807692307692307"/>
    <x v="1"/>
    <x v="1"/>
  </r>
  <r>
    <n v="563"/>
    <s v="Kelley, Stanton and Sanchez"/>
    <s v="Optional tangible pricing structure"/>
    <n v="3700"/>
    <n v="5107"/>
    <n v="138.02702702702703"/>
    <x v="1"/>
    <n v="85"/>
    <x v="2"/>
    <s v="AUD"/>
    <n v="1542088800"/>
    <n v="1543816800"/>
    <b v="0"/>
    <b v="0"/>
    <x v="4"/>
    <n v="60.082352941176474"/>
    <x v="4"/>
    <x v="4"/>
  </r>
  <r>
    <n v="564"/>
    <s v="Hernandez-Macdonald"/>
    <s v="Organic high-level implementation"/>
    <n v="168700"/>
    <n v="141393"/>
    <n v="83.813278008298752"/>
    <x v="0"/>
    <n v="1790"/>
    <x v="1"/>
    <s v="USD"/>
    <n v="1426395600"/>
    <n v="1427086800"/>
    <b v="0"/>
    <b v="0"/>
    <x v="3"/>
    <n v="78.990502793296088"/>
    <x v="3"/>
    <x v="3"/>
  </r>
  <r>
    <n v="565"/>
    <s v="Joseph LLC"/>
    <s v="Decentralized logistical collaboration"/>
    <n v="94900"/>
    <n v="194166"/>
    <n v="204.60063224446787"/>
    <x v="1"/>
    <n v="3596"/>
    <x v="1"/>
    <s v="USD"/>
    <n v="1321336800"/>
    <n v="1323064800"/>
    <b v="0"/>
    <b v="0"/>
    <x v="3"/>
    <n v="53.99499443826474"/>
    <x v="3"/>
    <x v="3"/>
  </r>
  <r>
    <n v="566"/>
    <s v="Webb-Smith"/>
    <s v="Advanced content-based installation"/>
    <n v="9300"/>
    <n v="4124"/>
    <n v="44.344086021505376"/>
    <x v="0"/>
    <n v="37"/>
    <x v="1"/>
    <s v="USD"/>
    <n v="1456293600"/>
    <n v="1458277200"/>
    <b v="0"/>
    <b v="1"/>
    <x v="5"/>
    <n v="111.45945945945945"/>
    <x v="1"/>
    <x v="5"/>
  </r>
  <r>
    <n v="567"/>
    <s v="Johns PLC"/>
    <s v="Distributed high-level open architecture"/>
    <n v="6800"/>
    <n v="14865"/>
    <n v="218.60294117647058"/>
    <x v="1"/>
    <n v="244"/>
    <x v="1"/>
    <s v="USD"/>
    <n v="1404968400"/>
    <n v="1405141200"/>
    <b v="0"/>
    <b v="0"/>
    <x v="1"/>
    <n v="60.922131147540981"/>
    <x v="1"/>
    <x v="1"/>
  </r>
  <r>
    <n v="568"/>
    <s v="Hardin-Foley"/>
    <s v="Synergized zero tolerance help-desk"/>
    <n v="72400"/>
    <n v="134688"/>
    <n v="186.03314917127071"/>
    <x v="1"/>
    <n v="5180"/>
    <x v="1"/>
    <s v="USD"/>
    <n v="1279170000"/>
    <n v="1283058000"/>
    <b v="0"/>
    <b v="0"/>
    <x v="3"/>
    <n v="26.0015444015444"/>
    <x v="3"/>
    <x v="3"/>
  </r>
  <r>
    <n v="569"/>
    <s v="Fischer, Fowler and Arnold"/>
    <s v="Extended multi-tasking definition"/>
    <n v="20100"/>
    <n v="47705"/>
    <n v="237.33830845771143"/>
    <x v="1"/>
    <n v="589"/>
    <x v="6"/>
    <s v="EUR"/>
    <n v="1294725600"/>
    <n v="1295762400"/>
    <b v="0"/>
    <b v="0"/>
    <x v="10"/>
    <n v="80.993208828522924"/>
    <x v="4"/>
    <x v="10"/>
  </r>
  <r>
    <n v="570"/>
    <s v="Martinez-Juarez"/>
    <s v="Realigned uniform knowledge user"/>
    <n v="31200"/>
    <n v="95364"/>
    <n v="305.65384615384613"/>
    <x v="1"/>
    <n v="2725"/>
    <x v="1"/>
    <s v="USD"/>
    <n v="1419055200"/>
    <n v="1419573600"/>
    <b v="0"/>
    <b v="1"/>
    <x v="1"/>
    <n v="34.995963302752294"/>
    <x v="1"/>
    <x v="1"/>
  </r>
  <r>
    <n v="571"/>
    <s v="Wilson and Sons"/>
    <s v="Monitored grid-enabled model"/>
    <n v="3500"/>
    <n v="3295"/>
    <n v="94.142857142857139"/>
    <x v="0"/>
    <n v="35"/>
    <x v="6"/>
    <s v="EUR"/>
    <n v="1434690000"/>
    <n v="1438750800"/>
    <b v="0"/>
    <b v="0"/>
    <x v="12"/>
    <n v="94.142857142857139"/>
    <x v="4"/>
    <x v="12"/>
  </r>
  <r>
    <n v="572"/>
    <s v="Clements Group"/>
    <s v="Assimilated actuating policy"/>
    <n v="9000"/>
    <n v="4896"/>
    <n v="54.400000000000006"/>
    <x v="3"/>
    <n v="94"/>
    <x v="1"/>
    <s v="USD"/>
    <n v="1443416400"/>
    <n v="1444798800"/>
    <b v="0"/>
    <b v="1"/>
    <x v="1"/>
    <n v="52.085106382978722"/>
    <x v="1"/>
    <x v="1"/>
  </r>
  <r>
    <n v="573"/>
    <s v="Valenzuela-Cook"/>
    <s v="Total incremental productivity"/>
    <n v="6700"/>
    <n v="7496"/>
    <n v="111.88059701492537"/>
    <x v="1"/>
    <n v="300"/>
    <x v="1"/>
    <s v="USD"/>
    <n v="1399006800"/>
    <n v="1399179600"/>
    <b v="0"/>
    <b v="0"/>
    <x v="23"/>
    <n v="24.986666666666668"/>
    <x v="8"/>
    <x v="23"/>
  </r>
  <r>
    <n v="574"/>
    <s v="Parker, Haley and Foster"/>
    <s v="Adaptive local task-force"/>
    <n v="2700"/>
    <n v="9967"/>
    <n v="369.14814814814815"/>
    <x v="1"/>
    <n v="144"/>
    <x v="1"/>
    <s v="USD"/>
    <n v="1575698400"/>
    <n v="1576562400"/>
    <b v="0"/>
    <b v="1"/>
    <x v="0"/>
    <n v="69.215277777777771"/>
    <x v="0"/>
    <x v="0"/>
  </r>
  <r>
    <n v="575"/>
    <s v="Fuentes LLC"/>
    <s v="Universal zero-defect concept"/>
    <n v="83300"/>
    <n v="52421"/>
    <n v="62.930372148859547"/>
    <x v="0"/>
    <n v="558"/>
    <x v="1"/>
    <s v="USD"/>
    <n v="1400562000"/>
    <n v="1400821200"/>
    <b v="0"/>
    <b v="1"/>
    <x v="3"/>
    <n v="93.944444444444443"/>
    <x v="3"/>
    <x v="3"/>
  </r>
  <r>
    <n v="576"/>
    <s v="Moran and Sons"/>
    <s v="Object-based bottom-line superstructure"/>
    <n v="9700"/>
    <n v="6298"/>
    <n v="64.927835051546396"/>
    <x v="0"/>
    <n v="64"/>
    <x v="1"/>
    <s v="USD"/>
    <n v="1509512400"/>
    <n v="1510984800"/>
    <b v="0"/>
    <b v="0"/>
    <x v="3"/>
    <n v="98.40625"/>
    <x v="3"/>
    <x v="3"/>
  </r>
  <r>
    <n v="577"/>
    <s v="Stevens Inc"/>
    <s v="Adaptive 24hour projection"/>
    <n v="8200"/>
    <n v="1546"/>
    <n v="18.853658536585368"/>
    <x v="3"/>
    <n v="37"/>
    <x v="1"/>
    <s v="USD"/>
    <n v="1299823200"/>
    <n v="1302066000"/>
    <b v="0"/>
    <b v="0"/>
    <x v="17"/>
    <n v="41.783783783783782"/>
    <x v="1"/>
    <x v="17"/>
  </r>
  <r>
    <n v="578"/>
    <s v="Martinez-Johnson"/>
    <s v="Sharable radical toolset"/>
    <n v="96500"/>
    <n v="16168"/>
    <n v="16.754404145077721"/>
    <x v="0"/>
    <n v="245"/>
    <x v="1"/>
    <s v="USD"/>
    <n v="1322719200"/>
    <n v="1322978400"/>
    <b v="0"/>
    <b v="0"/>
    <x v="22"/>
    <n v="65.991836734693877"/>
    <x v="4"/>
    <x v="22"/>
  </r>
  <r>
    <n v="579"/>
    <s v="Franklin Inc"/>
    <s v="Focused multimedia knowledgebase"/>
    <n v="6200"/>
    <n v="6269"/>
    <n v="101.11290322580646"/>
    <x v="1"/>
    <n v="87"/>
    <x v="1"/>
    <s v="USD"/>
    <n v="1312693200"/>
    <n v="1313730000"/>
    <b v="0"/>
    <b v="0"/>
    <x v="17"/>
    <n v="72.05747126436782"/>
    <x v="1"/>
    <x v="17"/>
  </r>
  <r>
    <n v="580"/>
    <s v="Perez PLC"/>
    <s v="Seamless 6thgeneration extranet"/>
    <n v="43800"/>
    <n v="149578"/>
    <n v="341.5022831050228"/>
    <x v="1"/>
    <n v="3116"/>
    <x v="1"/>
    <s v="USD"/>
    <n v="1393394400"/>
    <n v="1394085600"/>
    <b v="0"/>
    <b v="0"/>
    <x v="3"/>
    <n v="48.003209242618745"/>
    <x v="3"/>
    <x v="3"/>
  </r>
  <r>
    <n v="581"/>
    <s v="Sanchez, Cross and Savage"/>
    <s v="Sharable mobile knowledgebase"/>
    <n v="6000"/>
    <n v="3841"/>
    <n v="64.016666666666666"/>
    <x v="0"/>
    <n v="71"/>
    <x v="1"/>
    <s v="USD"/>
    <n v="1304053200"/>
    <n v="1305349200"/>
    <b v="0"/>
    <b v="0"/>
    <x v="2"/>
    <n v="54.098591549295776"/>
    <x v="2"/>
    <x v="2"/>
  </r>
  <r>
    <n v="582"/>
    <s v="Pineda Ltd"/>
    <s v="Cross-group global system engine"/>
    <n v="8700"/>
    <n v="4531"/>
    <n v="52.080459770114942"/>
    <x v="0"/>
    <n v="42"/>
    <x v="1"/>
    <s v="USD"/>
    <n v="1433912400"/>
    <n v="1434344400"/>
    <b v="0"/>
    <b v="1"/>
    <x v="11"/>
    <n v="107.88095238095238"/>
    <x v="6"/>
    <x v="11"/>
  </r>
  <r>
    <n v="583"/>
    <s v="Powell and Sons"/>
    <s v="Centralized clear-thinking conglomeration"/>
    <n v="18900"/>
    <n v="60934"/>
    <n v="322.40211640211641"/>
    <x v="1"/>
    <n v="909"/>
    <x v="1"/>
    <s v="USD"/>
    <n v="1329717600"/>
    <n v="1331186400"/>
    <b v="0"/>
    <b v="0"/>
    <x v="4"/>
    <n v="67.034103410341032"/>
    <x v="4"/>
    <x v="4"/>
  </r>
  <r>
    <n v="584"/>
    <s v="Nunez-Richards"/>
    <s v="De-engineered cohesive system engine"/>
    <n v="86400"/>
    <n v="103255"/>
    <n v="119.50810185185186"/>
    <x v="1"/>
    <n v="1613"/>
    <x v="1"/>
    <s v="USD"/>
    <n v="1335330000"/>
    <n v="1336539600"/>
    <b v="0"/>
    <b v="0"/>
    <x v="2"/>
    <n v="64.01425914445133"/>
    <x v="2"/>
    <x v="2"/>
  </r>
  <r>
    <n v="585"/>
    <s v="Pugh LLC"/>
    <s v="Reactive analyzing function"/>
    <n v="8900"/>
    <n v="13065"/>
    <n v="146.79775280898878"/>
    <x v="1"/>
    <n v="136"/>
    <x v="1"/>
    <s v="USD"/>
    <n v="1268888400"/>
    <n v="1269752400"/>
    <b v="0"/>
    <b v="0"/>
    <x v="18"/>
    <n v="96.066176470588232"/>
    <x v="5"/>
    <x v="18"/>
  </r>
  <r>
    <n v="586"/>
    <s v="Rowe-Wong"/>
    <s v="Robust hybrid budgetary management"/>
    <n v="700"/>
    <n v="6654"/>
    <n v="950.57142857142856"/>
    <x v="1"/>
    <n v="130"/>
    <x v="1"/>
    <s v="USD"/>
    <n v="1289973600"/>
    <n v="1291615200"/>
    <b v="0"/>
    <b v="0"/>
    <x v="1"/>
    <n v="51.184615384615384"/>
    <x v="1"/>
    <x v="1"/>
  </r>
  <r>
    <n v="587"/>
    <s v="Williams-Santos"/>
    <s v="Open-source analyzing monitoring"/>
    <n v="9400"/>
    <n v="6852"/>
    <n v="72.893617021276597"/>
    <x v="0"/>
    <n v="156"/>
    <x v="0"/>
    <s v="CAD"/>
    <n v="1547877600"/>
    <n v="1552366800"/>
    <b v="0"/>
    <b v="1"/>
    <x v="0"/>
    <n v="43.92307692307692"/>
    <x v="0"/>
    <x v="0"/>
  </r>
  <r>
    <n v="588"/>
    <s v="Weber Inc"/>
    <s v="Up-sized discrete firmware"/>
    <n v="157600"/>
    <n v="124517"/>
    <n v="79.008248730964468"/>
    <x v="0"/>
    <n v="1368"/>
    <x v="4"/>
    <s v="GBP"/>
    <n v="1269493200"/>
    <n v="1272171600"/>
    <b v="0"/>
    <b v="0"/>
    <x v="3"/>
    <n v="91.021198830409361"/>
    <x v="3"/>
    <x v="3"/>
  </r>
  <r>
    <n v="589"/>
    <s v="Avery, Brown and Parker"/>
    <s v="Exclusive intangible extranet"/>
    <n v="7900"/>
    <n v="5113"/>
    <n v="64.721518987341781"/>
    <x v="0"/>
    <n v="102"/>
    <x v="1"/>
    <s v="USD"/>
    <n v="1436072400"/>
    <n v="1436677200"/>
    <b v="0"/>
    <b v="0"/>
    <x v="4"/>
    <n v="50.127450980392155"/>
    <x v="4"/>
    <x v="4"/>
  </r>
  <r>
    <n v="590"/>
    <s v="Cox Group"/>
    <s v="Synergized analyzing process improvement"/>
    <n v="7100"/>
    <n v="5824"/>
    <n v="82.028169014084511"/>
    <x v="0"/>
    <n v="86"/>
    <x v="2"/>
    <s v="AUD"/>
    <n v="1419141600"/>
    <n v="1420092000"/>
    <b v="0"/>
    <b v="0"/>
    <x v="15"/>
    <n v="67.720930232558146"/>
    <x v="5"/>
    <x v="15"/>
  </r>
  <r>
    <n v="591"/>
    <s v="Jensen LLC"/>
    <s v="Realigned dedicated system engine"/>
    <n v="600"/>
    <n v="6226"/>
    <n v="1037.6666666666667"/>
    <x v="1"/>
    <n v="102"/>
    <x v="1"/>
    <s v="USD"/>
    <n v="1279083600"/>
    <n v="1279947600"/>
    <b v="0"/>
    <b v="0"/>
    <x v="11"/>
    <n v="61.03921568627451"/>
    <x v="6"/>
    <x v="11"/>
  </r>
  <r>
    <n v="592"/>
    <s v="Brown Inc"/>
    <s v="Object-based bandwidth-monitored concept"/>
    <n v="156800"/>
    <n v="20243"/>
    <n v="12.910076530612244"/>
    <x v="0"/>
    <n v="253"/>
    <x v="1"/>
    <s v="USD"/>
    <n v="1401426000"/>
    <n v="1402203600"/>
    <b v="0"/>
    <b v="0"/>
    <x v="3"/>
    <n v="80.011857707509876"/>
    <x v="3"/>
    <x v="3"/>
  </r>
  <r>
    <n v="593"/>
    <s v="Hale-Hayes"/>
    <s v="Ameliorated client-driven open system"/>
    <n v="121600"/>
    <n v="188288"/>
    <n v="154.84210526315789"/>
    <x v="1"/>
    <n v="4006"/>
    <x v="1"/>
    <s v="USD"/>
    <n v="1395810000"/>
    <n v="1396933200"/>
    <b v="0"/>
    <b v="0"/>
    <x v="10"/>
    <n v="47.001497753369947"/>
    <x v="4"/>
    <x v="10"/>
  </r>
  <r>
    <n v="594"/>
    <s v="Mcbride PLC"/>
    <s v="Upgradable leadingedge Local Area Network"/>
    <n v="157300"/>
    <n v="11167"/>
    <n v="7.0991735537190088"/>
    <x v="0"/>
    <n v="157"/>
    <x v="1"/>
    <s v="USD"/>
    <n v="1467003600"/>
    <n v="1467262800"/>
    <b v="0"/>
    <b v="1"/>
    <x v="3"/>
    <n v="71.127388535031841"/>
    <x v="3"/>
    <x v="3"/>
  </r>
  <r>
    <n v="595"/>
    <s v="Harris-Jennings"/>
    <s v="Customizable intermediate data-warehouse"/>
    <n v="70300"/>
    <n v="146595"/>
    <n v="208.52773826458036"/>
    <x v="1"/>
    <n v="1629"/>
    <x v="1"/>
    <s v="USD"/>
    <n v="1268715600"/>
    <n v="1270530000"/>
    <b v="0"/>
    <b v="1"/>
    <x v="3"/>
    <n v="89.99079189686924"/>
    <x v="3"/>
    <x v="3"/>
  </r>
  <r>
    <n v="596"/>
    <s v="Becker-Scott"/>
    <s v="Managed optimizing archive"/>
    <n v="7900"/>
    <n v="7875"/>
    <n v="99.683544303797461"/>
    <x v="0"/>
    <n v="183"/>
    <x v="1"/>
    <s v="USD"/>
    <n v="1457157600"/>
    <n v="1457762400"/>
    <b v="0"/>
    <b v="1"/>
    <x v="6"/>
    <n v="43.032786885245905"/>
    <x v="4"/>
    <x v="6"/>
  </r>
  <r>
    <n v="597"/>
    <s v="Todd, Freeman and Henry"/>
    <s v="Diverse systematic projection"/>
    <n v="73800"/>
    <n v="148779"/>
    <n v="201.59756097560978"/>
    <x v="1"/>
    <n v="2188"/>
    <x v="1"/>
    <s v="USD"/>
    <n v="1573970400"/>
    <n v="1575525600"/>
    <b v="0"/>
    <b v="0"/>
    <x v="3"/>
    <n v="67.997714808043881"/>
    <x v="3"/>
    <x v="3"/>
  </r>
  <r>
    <n v="598"/>
    <s v="Martinez, Garza and Young"/>
    <s v="Up-sized web-enabled info-mediaries"/>
    <n v="108500"/>
    <n v="175868"/>
    <n v="162.09032258064516"/>
    <x v="1"/>
    <n v="2409"/>
    <x v="6"/>
    <s v="EUR"/>
    <n v="1276578000"/>
    <n v="1279083600"/>
    <b v="0"/>
    <b v="0"/>
    <x v="1"/>
    <n v="73.004566210045667"/>
    <x v="1"/>
    <x v="1"/>
  </r>
  <r>
    <n v="599"/>
    <s v="Smith-Ramos"/>
    <s v="Persevering optimizing Graphical User Interface"/>
    <n v="140300"/>
    <n v="5112"/>
    <n v="3.6436208125445471"/>
    <x v="0"/>
    <n v="82"/>
    <x v="3"/>
    <s v="DKK"/>
    <n v="1423720800"/>
    <n v="1424412000"/>
    <b v="0"/>
    <b v="0"/>
    <x v="4"/>
    <n v="62.341463414634148"/>
    <x v="4"/>
    <x v="4"/>
  </r>
  <r>
    <n v="600"/>
    <s v="Brown-George"/>
    <s v="Cross-platform tertiary array"/>
    <n v="100"/>
    <n v="5"/>
    <n v="5"/>
    <x v="0"/>
    <n v="1"/>
    <x v="4"/>
    <s v="GBP"/>
    <n v="1375160400"/>
    <n v="1376197200"/>
    <b v="0"/>
    <b v="0"/>
    <x v="0"/>
    <n v="5"/>
    <x v="0"/>
    <x v="0"/>
  </r>
  <r>
    <n v="601"/>
    <s v="Waters and Sons"/>
    <s v="Inverse neutral structure"/>
    <n v="6300"/>
    <n v="13018"/>
    <n v="206.63492063492063"/>
    <x v="1"/>
    <n v="194"/>
    <x v="1"/>
    <s v="USD"/>
    <n v="1401426000"/>
    <n v="1402894800"/>
    <b v="1"/>
    <b v="0"/>
    <x v="8"/>
    <n v="67.103092783505161"/>
    <x v="2"/>
    <x v="8"/>
  </r>
  <r>
    <n v="602"/>
    <s v="Brown Ltd"/>
    <s v="Quality-focused system-worthy support"/>
    <n v="71100"/>
    <n v="91176"/>
    <n v="128.23628691983123"/>
    <x v="1"/>
    <n v="1140"/>
    <x v="1"/>
    <s v="USD"/>
    <n v="1433480400"/>
    <n v="1434430800"/>
    <b v="0"/>
    <b v="0"/>
    <x v="3"/>
    <n v="79.978947368421046"/>
    <x v="3"/>
    <x v="3"/>
  </r>
  <r>
    <n v="603"/>
    <s v="Christian, Yates and Greer"/>
    <s v="Vision-oriented 5thgeneration array"/>
    <n v="5300"/>
    <n v="6342"/>
    <n v="119.66037735849055"/>
    <x v="1"/>
    <n v="102"/>
    <x v="1"/>
    <s v="USD"/>
    <n v="1555563600"/>
    <n v="1557896400"/>
    <b v="0"/>
    <b v="0"/>
    <x v="3"/>
    <n v="62.176470588235297"/>
    <x v="3"/>
    <x v="3"/>
  </r>
  <r>
    <n v="604"/>
    <s v="Cole, Hernandez and Rodriguez"/>
    <s v="Cross-platform logistical circuit"/>
    <n v="88700"/>
    <n v="151438"/>
    <n v="170.73055242390078"/>
    <x v="1"/>
    <n v="2857"/>
    <x v="1"/>
    <s v="USD"/>
    <n v="1295676000"/>
    <n v="1297490400"/>
    <b v="0"/>
    <b v="0"/>
    <x v="3"/>
    <n v="53.005950297514879"/>
    <x v="3"/>
    <x v="3"/>
  </r>
  <r>
    <n v="605"/>
    <s v="Ortiz, Valenzuela and Collins"/>
    <s v="Profound solution-oriented matrix"/>
    <n v="3300"/>
    <n v="6178"/>
    <n v="187.21212121212122"/>
    <x v="1"/>
    <n v="107"/>
    <x v="1"/>
    <s v="USD"/>
    <n v="1443848400"/>
    <n v="1447394400"/>
    <b v="0"/>
    <b v="0"/>
    <x v="9"/>
    <n v="57.738317757009348"/>
    <x v="5"/>
    <x v="9"/>
  </r>
  <r>
    <n v="606"/>
    <s v="Valencia PLC"/>
    <s v="Extended asynchronous initiative"/>
    <n v="3400"/>
    <n v="6405"/>
    <n v="188.38235294117646"/>
    <x v="1"/>
    <n v="160"/>
    <x v="4"/>
    <s v="GBP"/>
    <n v="1457330400"/>
    <n v="1458277200"/>
    <b v="0"/>
    <b v="0"/>
    <x v="1"/>
    <n v="40.03125"/>
    <x v="1"/>
    <x v="1"/>
  </r>
  <r>
    <n v="607"/>
    <s v="Gordon, Mendez and Johnson"/>
    <s v="Fundamental needs-based frame"/>
    <n v="137600"/>
    <n v="180667"/>
    <n v="131.29869186046511"/>
    <x v="1"/>
    <n v="2230"/>
    <x v="1"/>
    <s v="USD"/>
    <n v="1395550800"/>
    <n v="1395723600"/>
    <b v="0"/>
    <b v="0"/>
    <x v="0"/>
    <n v="81.016591928251117"/>
    <x v="0"/>
    <x v="0"/>
  </r>
  <r>
    <n v="608"/>
    <s v="Johnson Group"/>
    <s v="Compatible full-range leverage"/>
    <n v="3900"/>
    <n v="11075"/>
    <n v="283.97435897435901"/>
    <x v="1"/>
    <n v="316"/>
    <x v="1"/>
    <s v="USD"/>
    <n v="1551852000"/>
    <n v="1552197600"/>
    <b v="0"/>
    <b v="1"/>
    <x v="17"/>
    <n v="35.047468354430379"/>
    <x v="1"/>
    <x v="17"/>
  </r>
  <r>
    <n v="609"/>
    <s v="Rose-Fuller"/>
    <s v="Upgradable holistic system engine"/>
    <n v="10000"/>
    <n v="12042"/>
    <n v="120.41999999999999"/>
    <x v="1"/>
    <n v="117"/>
    <x v="1"/>
    <s v="USD"/>
    <n v="1547618400"/>
    <n v="1549087200"/>
    <b v="0"/>
    <b v="0"/>
    <x v="22"/>
    <n v="102.92307692307692"/>
    <x v="4"/>
    <x v="22"/>
  </r>
  <r>
    <n v="610"/>
    <s v="Hughes, Mendez and Patterson"/>
    <s v="Stand-alone multi-state data-warehouse"/>
    <n v="42800"/>
    <n v="179356"/>
    <n v="419.0560747663551"/>
    <x v="1"/>
    <n v="6406"/>
    <x v="1"/>
    <s v="USD"/>
    <n v="1355637600"/>
    <n v="1356847200"/>
    <b v="0"/>
    <b v="0"/>
    <x v="3"/>
    <n v="27.998126756166094"/>
    <x v="3"/>
    <x v="3"/>
  </r>
  <r>
    <n v="611"/>
    <s v="Brady, Cortez and Rodriguez"/>
    <s v="Multi-lateral maximized core"/>
    <n v="8200"/>
    <n v="1136"/>
    <n v="13.853658536585368"/>
    <x v="3"/>
    <n v="15"/>
    <x v="1"/>
    <s v="USD"/>
    <n v="1374728400"/>
    <n v="1375765200"/>
    <b v="0"/>
    <b v="0"/>
    <x v="3"/>
    <n v="75.733333333333334"/>
    <x v="3"/>
    <x v="3"/>
  </r>
  <r>
    <n v="612"/>
    <s v="Wang, Nguyen and Horton"/>
    <s v="Innovative holistic hub"/>
    <n v="6200"/>
    <n v="8645"/>
    <n v="139.43548387096774"/>
    <x v="1"/>
    <n v="192"/>
    <x v="1"/>
    <s v="USD"/>
    <n v="1287810000"/>
    <n v="1289800800"/>
    <b v="0"/>
    <b v="0"/>
    <x v="5"/>
    <n v="45.026041666666664"/>
    <x v="1"/>
    <x v="5"/>
  </r>
  <r>
    <n v="613"/>
    <s v="Santos, Williams and Brown"/>
    <s v="Reverse-engineered 24/7 methodology"/>
    <n v="1100"/>
    <n v="1914"/>
    <n v="174"/>
    <x v="1"/>
    <n v="26"/>
    <x v="0"/>
    <s v="CAD"/>
    <n v="1503723600"/>
    <n v="1504501200"/>
    <b v="0"/>
    <b v="0"/>
    <x v="3"/>
    <n v="73.615384615384613"/>
    <x v="3"/>
    <x v="3"/>
  </r>
  <r>
    <n v="614"/>
    <s v="Barnett and Sons"/>
    <s v="Business-focused dynamic info-mediaries"/>
    <n v="26500"/>
    <n v="41205"/>
    <n v="155.49056603773585"/>
    <x v="1"/>
    <n v="723"/>
    <x v="1"/>
    <s v="USD"/>
    <n v="1484114400"/>
    <n v="1485669600"/>
    <b v="0"/>
    <b v="0"/>
    <x v="3"/>
    <n v="56.991701244813278"/>
    <x v="3"/>
    <x v="3"/>
  </r>
  <r>
    <n v="615"/>
    <s v="Petersen-Rodriguez"/>
    <s v="Digitized clear-thinking installation"/>
    <n v="8500"/>
    <n v="14488"/>
    <n v="170.44705882352943"/>
    <x v="1"/>
    <n v="170"/>
    <x v="6"/>
    <s v="EUR"/>
    <n v="1461906000"/>
    <n v="1462770000"/>
    <b v="0"/>
    <b v="0"/>
    <x v="3"/>
    <n v="85.223529411764702"/>
    <x v="3"/>
    <x v="3"/>
  </r>
  <r>
    <n v="616"/>
    <s v="Burnett-Mora"/>
    <s v="Quality-focused 24/7 superstructure"/>
    <n v="6400"/>
    <n v="12129"/>
    <n v="189.515625"/>
    <x v="1"/>
    <n v="238"/>
    <x v="4"/>
    <s v="GBP"/>
    <n v="1379653200"/>
    <n v="1379739600"/>
    <b v="0"/>
    <b v="1"/>
    <x v="7"/>
    <n v="50.962184873949582"/>
    <x v="1"/>
    <x v="7"/>
  </r>
  <r>
    <n v="617"/>
    <s v="King LLC"/>
    <s v="Multi-channeled local intranet"/>
    <n v="1400"/>
    <n v="3496"/>
    <n v="249.71428571428572"/>
    <x v="1"/>
    <n v="55"/>
    <x v="1"/>
    <s v="USD"/>
    <n v="1401858000"/>
    <n v="1402722000"/>
    <b v="0"/>
    <b v="0"/>
    <x v="3"/>
    <n v="63.563636363636363"/>
    <x v="3"/>
    <x v="3"/>
  </r>
  <r>
    <n v="618"/>
    <s v="Miller Ltd"/>
    <s v="Open-architected mobile emulation"/>
    <n v="198600"/>
    <n v="97037"/>
    <n v="48.860523665659613"/>
    <x v="0"/>
    <n v="1198"/>
    <x v="1"/>
    <s v="USD"/>
    <n v="1367470800"/>
    <n v="1369285200"/>
    <b v="0"/>
    <b v="0"/>
    <x v="9"/>
    <n v="80.999165275459092"/>
    <x v="5"/>
    <x v="9"/>
  </r>
  <r>
    <n v="619"/>
    <s v="Case LLC"/>
    <s v="Ameliorated foreground methodology"/>
    <n v="195900"/>
    <n v="55757"/>
    <n v="28.461970393057683"/>
    <x v="0"/>
    <n v="648"/>
    <x v="1"/>
    <s v="USD"/>
    <n v="1304658000"/>
    <n v="1304744400"/>
    <b v="1"/>
    <b v="1"/>
    <x v="3"/>
    <n v="86.044753086419746"/>
    <x v="3"/>
    <x v="3"/>
  </r>
  <r>
    <n v="620"/>
    <s v="Swanson, Wilson and Baker"/>
    <s v="Synergized well-modulated project"/>
    <n v="4300"/>
    <n v="11525"/>
    <n v="268.02325581395348"/>
    <x v="1"/>
    <n v="128"/>
    <x v="2"/>
    <s v="AUD"/>
    <n v="1467954000"/>
    <n v="1468299600"/>
    <b v="0"/>
    <b v="0"/>
    <x v="14"/>
    <n v="90.0390625"/>
    <x v="7"/>
    <x v="14"/>
  </r>
  <r>
    <n v="621"/>
    <s v="Dean, Fox and Phillips"/>
    <s v="Extended context-sensitive forecast"/>
    <n v="25600"/>
    <n v="158669"/>
    <n v="619.80078125"/>
    <x v="1"/>
    <n v="2144"/>
    <x v="1"/>
    <s v="USD"/>
    <n v="1473742800"/>
    <n v="1474174800"/>
    <b v="0"/>
    <b v="0"/>
    <x v="3"/>
    <n v="74.006063432835816"/>
    <x v="3"/>
    <x v="3"/>
  </r>
  <r>
    <n v="622"/>
    <s v="Smith-Smith"/>
    <s v="Total leadingedge neural-net"/>
    <n v="189000"/>
    <n v="5916"/>
    <n v="3.1301587301587301"/>
    <x v="0"/>
    <n v="64"/>
    <x v="1"/>
    <s v="USD"/>
    <n v="1523768400"/>
    <n v="1526014800"/>
    <b v="0"/>
    <b v="0"/>
    <x v="7"/>
    <n v="92.4375"/>
    <x v="1"/>
    <x v="7"/>
  </r>
  <r>
    <n v="623"/>
    <s v="Smith, Scott and Rodriguez"/>
    <s v="Organic actuating protocol"/>
    <n v="94300"/>
    <n v="150806"/>
    <n v="159.92152704135739"/>
    <x v="1"/>
    <n v="2693"/>
    <x v="4"/>
    <s v="GBP"/>
    <n v="1437022800"/>
    <n v="1437454800"/>
    <b v="0"/>
    <b v="0"/>
    <x v="3"/>
    <n v="55.999257333828446"/>
    <x v="3"/>
    <x v="3"/>
  </r>
  <r>
    <n v="624"/>
    <s v="White, Robertson and Roberts"/>
    <s v="Down-sized national software"/>
    <n v="5100"/>
    <n v="14249"/>
    <n v="279.39215686274508"/>
    <x v="1"/>
    <n v="432"/>
    <x v="1"/>
    <s v="USD"/>
    <n v="1422165600"/>
    <n v="1422684000"/>
    <b v="0"/>
    <b v="0"/>
    <x v="14"/>
    <n v="32.983796296296298"/>
    <x v="7"/>
    <x v="14"/>
  </r>
  <r>
    <n v="625"/>
    <s v="Martinez Inc"/>
    <s v="Organic upward-trending Graphical User Interface"/>
    <n v="7500"/>
    <n v="5803"/>
    <n v="77.373333333333335"/>
    <x v="0"/>
    <n v="62"/>
    <x v="1"/>
    <s v="USD"/>
    <n v="1580104800"/>
    <n v="1581314400"/>
    <b v="0"/>
    <b v="0"/>
    <x v="3"/>
    <n v="93.596774193548384"/>
    <x v="3"/>
    <x v="3"/>
  </r>
  <r>
    <n v="626"/>
    <s v="Tucker, Mccoy and Marquez"/>
    <s v="Synergistic tertiary budgetary management"/>
    <n v="6400"/>
    <n v="13205"/>
    <n v="206.32812500000003"/>
    <x v="1"/>
    <n v="189"/>
    <x v="1"/>
    <s v="USD"/>
    <n v="1285650000"/>
    <n v="1286427600"/>
    <b v="0"/>
    <b v="1"/>
    <x v="3"/>
    <n v="69.867724867724874"/>
    <x v="3"/>
    <x v="3"/>
  </r>
  <r>
    <n v="627"/>
    <s v="Martin, Lee and Armstrong"/>
    <s v="Open-architected incremental ability"/>
    <n v="1600"/>
    <n v="11108"/>
    <n v="694.25"/>
    <x v="1"/>
    <n v="154"/>
    <x v="4"/>
    <s v="GBP"/>
    <n v="1276664400"/>
    <n v="1278738000"/>
    <b v="1"/>
    <b v="0"/>
    <x v="0"/>
    <n v="72.129870129870127"/>
    <x v="0"/>
    <x v="0"/>
  </r>
  <r>
    <n v="628"/>
    <s v="Dunn, Moreno and Green"/>
    <s v="Intuitive object-oriented task-force"/>
    <n v="1900"/>
    <n v="2884"/>
    <n v="151.78947368421052"/>
    <x v="1"/>
    <n v="96"/>
    <x v="1"/>
    <s v="USD"/>
    <n v="1286168400"/>
    <n v="1286427600"/>
    <b v="0"/>
    <b v="0"/>
    <x v="7"/>
    <n v="30.041666666666668"/>
    <x v="1"/>
    <x v="7"/>
  </r>
  <r>
    <n v="629"/>
    <s v="Jackson, Martinez and Ray"/>
    <s v="Multi-tiered executive toolset"/>
    <n v="85900"/>
    <n v="55476"/>
    <n v="64.58207217694995"/>
    <x v="0"/>
    <n v="750"/>
    <x v="1"/>
    <s v="USD"/>
    <n v="1467781200"/>
    <n v="1467954000"/>
    <b v="0"/>
    <b v="1"/>
    <x v="3"/>
    <n v="73.968000000000004"/>
    <x v="3"/>
    <x v="3"/>
  </r>
  <r>
    <n v="630"/>
    <s v="Patterson-Johnson"/>
    <s v="Grass-roots directional workforce"/>
    <n v="9500"/>
    <n v="5973"/>
    <n v="62.873684210526314"/>
    <x v="3"/>
    <n v="87"/>
    <x v="1"/>
    <s v="USD"/>
    <n v="1556686800"/>
    <n v="1557637200"/>
    <b v="0"/>
    <b v="1"/>
    <x v="3"/>
    <n v="68.65517241379311"/>
    <x v="3"/>
    <x v="3"/>
  </r>
  <r>
    <n v="631"/>
    <s v="Carlson-Hernandez"/>
    <s v="Quality-focused real-time solution"/>
    <n v="59200"/>
    <n v="183756"/>
    <n v="310.39864864864865"/>
    <x v="1"/>
    <n v="3063"/>
    <x v="1"/>
    <s v="USD"/>
    <n v="1553576400"/>
    <n v="1553922000"/>
    <b v="0"/>
    <b v="0"/>
    <x v="3"/>
    <n v="59.992164544564154"/>
    <x v="3"/>
    <x v="3"/>
  </r>
  <r>
    <n v="632"/>
    <s v="Parker PLC"/>
    <s v="Reduced interactive matrix"/>
    <n v="72100"/>
    <n v="30902"/>
    <n v="42.859916782246884"/>
    <x v="2"/>
    <n v="278"/>
    <x v="1"/>
    <s v="USD"/>
    <n v="1414904400"/>
    <n v="1416463200"/>
    <b v="0"/>
    <b v="0"/>
    <x v="3"/>
    <n v="111.15827338129496"/>
    <x v="3"/>
    <x v="3"/>
  </r>
  <r>
    <n v="633"/>
    <s v="Yu and Sons"/>
    <s v="Adaptive context-sensitive architecture"/>
    <n v="6700"/>
    <n v="5569"/>
    <n v="83.119402985074629"/>
    <x v="0"/>
    <n v="105"/>
    <x v="1"/>
    <s v="USD"/>
    <n v="1446876000"/>
    <n v="1447221600"/>
    <b v="0"/>
    <b v="0"/>
    <x v="10"/>
    <n v="53.038095238095238"/>
    <x v="4"/>
    <x v="10"/>
  </r>
  <r>
    <n v="634"/>
    <s v="Taylor, Johnson and Hernandez"/>
    <s v="Polarized incremental portal"/>
    <n v="118200"/>
    <n v="92824"/>
    <n v="78.531302876480552"/>
    <x v="3"/>
    <n v="1658"/>
    <x v="1"/>
    <s v="USD"/>
    <n v="1490418000"/>
    <n v="1491627600"/>
    <b v="0"/>
    <b v="0"/>
    <x v="19"/>
    <n v="55.985524728588658"/>
    <x v="4"/>
    <x v="19"/>
  </r>
  <r>
    <n v="635"/>
    <s v="Mack Ltd"/>
    <s v="Reactive regional access"/>
    <n v="139000"/>
    <n v="158590"/>
    <n v="114.09352517985612"/>
    <x v="1"/>
    <n v="2266"/>
    <x v="1"/>
    <s v="USD"/>
    <n v="1360389600"/>
    <n v="1363150800"/>
    <b v="0"/>
    <b v="0"/>
    <x v="19"/>
    <n v="69.986760812003524"/>
    <x v="4"/>
    <x v="19"/>
  </r>
  <r>
    <n v="636"/>
    <s v="Lamb-Sanders"/>
    <s v="Stand-alone reciprocal frame"/>
    <n v="197700"/>
    <n v="127591"/>
    <n v="64.537683358624179"/>
    <x v="0"/>
    <n v="2604"/>
    <x v="3"/>
    <s v="DKK"/>
    <n v="1326866400"/>
    <n v="1330754400"/>
    <b v="0"/>
    <b v="1"/>
    <x v="10"/>
    <n v="48.998079877112133"/>
    <x v="4"/>
    <x v="10"/>
  </r>
  <r>
    <n v="637"/>
    <s v="Williams-Ramirez"/>
    <s v="Open-architected 24/7 throughput"/>
    <n v="8500"/>
    <n v="6750"/>
    <n v="79.411764705882348"/>
    <x v="0"/>
    <n v="65"/>
    <x v="1"/>
    <s v="USD"/>
    <n v="1479103200"/>
    <n v="1479794400"/>
    <b v="0"/>
    <b v="0"/>
    <x v="3"/>
    <n v="103.84615384615384"/>
    <x v="3"/>
    <x v="3"/>
  </r>
  <r>
    <n v="638"/>
    <s v="Weaver Ltd"/>
    <s v="Monitored 24/7 approach"/>
    <n v="81600"/>
    <n v="9318"/>
    <n v="11.419117647058824"/>
    <x v="0"/>
    <n v="94"/>
    <x v="1"/>
    <s v="USD"/>
    <n v="1280206800"/>
    <n v="1281243600"/>
    <b v="0"/>
    <b v="1"/>
    <x v="3"/>
    <n v="99.127659574468083"/>
    <x v="3"/>
    <x v="3"/>
  </r>
  <r>
    <n v="639"/>
    <s v="Barnes-Williams"/>
    <s v="Upgradable explicit forecast"/>
    <n v="8600"/>
    <n v="4832"/>
    <n v="56.186046511627907"/>
    <x v="2"/>
    <n v="45"/>
    <x v="1"/>
    <s v="USD"/>
    <n v="1532754000"/>
    <n v="1532754000"/>
    <b v="0"/>
    <b v="1"/>
    <x v="6"/>
    <n v="107.37777777777778"/>
    <x v="4"/>
    <x v="6"/>
  </r>
  <r>
    <n v="640"/>
    <s v="Richardson, Woodward and Hansen"/>
    <s v="Pre-emptive context-sensitive support"/>
    <n v="119800"/>
    <n v="19769"/>
    <n v="16.501669449081803"/>
    <x v="0"/>
    <n v="257"/>
    <x v="1"/>
    <s v="USD"/>
    <n v="1453096800"/>
    <n v="1453356000"/>
    <b v="0"/>
    <b v="0"/>
    <x v="3"/>
    <n v="76.922178988326849"/>
    <x v="3"/>
    <x v="3"/>
  </r>
  <r>
    <n v="641"/>
    <s v="Hunt, Barker and Baker"/>
    <s v="Business-focused leadingedge instruction set"/>
    <n v="9400"/>
    <n v="11277"/>
    <n v="119.96808510638297"/>
    <x v="1"/>
    <n v="194"/>
    <x v="5"/>
    <s v="CHF"/>
    <n v="1487570400"/>
    <n v="1489986000"/>
    <b v="0"/>
    <b v="0"/>
    <x v="3"/>
    <n v="58.128865979381445"/>
    <x v="3"/>
    <x v="3"/>
  </r>
  <r>
    <n v="642"/>
    <s v="Ramos, Moreno and Lewis"/>
    <s v="Extended multi-state knowledge user"/>
    <n v="9200"/>
    <n v="13382"/>
    <n v="145.45652173913044"/>
    <x v="1"/>
    <n v="129"/>
    <x v="0"/>
    <s v="CAD"/>
    <n v="1545026400"/>
    <n v="1545804000"/>
    <b v="0"/>
    <b v="0"/>
    <x v="8"/>
    <n v="103.73643410852713"/>
    <x v="2"/>
    <x v="8"/>
  </r>
  <r>
    <n v="643"/>
    <s v="Harris Inc"/>
    <s v="Future-proofed modular groupware"/>
    <n v="14900"/>
    <n v="32986"/>
    <n v="221.38255033557047"/>
    <x v="1"/>
    <n v="375"/>
    <x v="1"/>
    <s v="USD"/>
    <n v="1488348000"/>
    <n v="1489899600"/>
    <b v="0"/>
    <b v="0"/>
    <x v="3"/>
    <n v="87.962666666666664"/>
    <x v="3"/>
    <x v="3"/>
  </r>
  <r>
    <n v="644"/>
    <s v="Peters-Nelson"/>
    <s v="Distributed real-time algorithm"/>
    <n v="169400"/>
    <n v="81984"/>
    <n v="48.396694214876035"/>
    <x v="0"/>
    <n v="2928"/>
    <x v="0"/>
    <s v="CAD"/>
    <n v="1545112800"/>
    <n v="1546495200"/>
    <b v="0"/>
    <b v="0"/>
    <x v="3"/>
    <n v="28"/>
    <x v="3"/>
    <x v="3"/>
  </r>
  <r>
    <n v="645"/>
    <s v="Ferguson, Murphy and Bright"/>
    <s v="Multi-lateral heuristic throughput"/>
    <n v="192100"/>
    <n v="178483"/>
    <n v="92.911504424778755"/>
    <x v="0"/>
    <n v="4697"/>
    <x v="1"/>
    <s v="USD"/>
    <n v="1537938000"/>
    <n v="1539752400"/>
    <b v="0"/>
    <b v="1"/>
    <x v="1"/>
    <n v="37.999361294443261"/>
    <x v="1"/>
    <x v="1"/>
  </r>
  <r>
    <n v="646"/>
    <s v="Robinson Group"/>
    <s v="Switchable reciprocal middleware"/>
    <n v="98700"/>
    <n v="87448"/>
    <n v="88.599797365754824"/>
    <x v="0"/>
    <n v="2915"/>
    <x v="1"/>
    <s v="USD"/>
    <n v="1363150800"/>
    <n v="1364101200"/>
    <b v="0"/>
    <b v="0"/>
    <x v="11"/>
    <n v="29.999313893653515"/>
    <x v="6"/>
    <x v="11"/>
  </r>
  <r>
    <n v="647"/>
    <s v="Jordan-Wolfe"/>
    <s v="Inverse multimedia Graphic Interface"/>
    <n v="4500"/>
    <n v="1863"/>
    <n v="41.4"/>
    <x v="0"/>
    <n v="18"/>
    <x v="1"/>
    <s v="USD"/>
    <n v="1523250000"/>
    <n v="1525323600"/>
    <b v="0"/>
    <b v="0"/>
    <x v="18"/>
    <n v="103.5"/>
    <x v="5"/>
    <x v="18"/>
  </r>
  <r>
    <n v="648"/>
    <s v="Vargas-Cox"/>
    <s v="Vision-oriented local contingency"/>
    <n v="98600"/>
    <n v="62174"/>
    <n v="63.056795131845846"/>
    <x v="3"/>
    <n v="723"/>
    <x v="1"/>
    <s v="USD"/>
    <n v="1499317200"/>
    <n v="1500872400"/>
    <b v="1"/>
    <b v="0"/>
    <x v="0"/>
    <n v="85.994467496542185"/>
    <x v="0"/>
    <x v="0"/>
  </r>
  <r>
    <n v="649"/>
    <s v="Yang and Sons"/>
    <s v="Reactive 6thgeneration hub"/>
    <n v="121700"/>
    <n v="59003"/>
    <n v="48.482333607230892"/>
    <x v="0"/>
    <n v="602"/>
    <x v="5"/>
    <s v="CHF"/>
    <n v="1287550800"/>
    <n v="1288501200"/>
    <b v="1"/>
    <b v="1"/>
    <x v="3"/>
    <n v="98.011627906976742"/>
    <x v="3"/>
    <x v="3"/>
  </r>
  <r>
    <n v="650"/>
    <s v="Wilson, Wilson and Mathis"/>
    <s v="Optional asymmetric success"/>
    <n v="100"/>
    <n v="2"/>
    <n v="2"/>
    <x v="0"/>
    <n v="1"/>
    <x v="1"/>
    <s v="USD"/>
    <n v="1404795600"/>
    <n v="1407128400"/>
    <b v="0"/>
    <b v="0"/>
    <x v="17"/>
    <n v="2"/>
    <x v="1"/>
    <x v="17"/>
  </r>
  <r>
    <n v="651"/>
    <s v="Wang, Koch and Weaver"/>
    <s v="Digitized analyzing capacity"/>
    <n v="196700"/>
    <n v="174039"/>
    <n v="88.47941026944585"/>
    <x v="0"/>
    <n v="3868"/>
    <x v="6"/>
    <s v="EUR"/>
    <n v="1393048800"/>
    <n v="1394344800"/>
    <b v="0"/>
    <b v="0"/>
    <x v="12"/>
    <n v="44.994570837642193"/>
    <x v="4"/>
    <x v="12"/>
  </r>
  <r>
    <n v="652"/>
    <s v="Cisneros Ltd"/>
    <s v="Vision-oriented regional hub"/>
    <n v="10000"/>
    <n v="12684"/>
    <n v="126.84"/>
    <x v="1"/>
    <n v="409"/>
    <x v="1"/>
    <s v="USD"/>
    <n v="1470373200"/>
    <n v="1474088400"/>
    <b v="0"/>
    <b v="0"/>
    <x v="2"/>
    <n v="31.012224938875306"/>
    <x v="2"/>
    <x v="2"/>
  </r>
  <r>
    <n v="653"/>
    <s v="Williams-Jones"/>
    <s v="Monitored incremental info-mediaries"/>
    <n v="600"/>
    <n v="14033"/>
    <n v="2338.833333333333"/>
    <x v="1"/>
    <n v="234"/>
    <x v="1"/>
    <s v="USD"/>
    <n v="1460091600"/>
    <n v="1460264400"/>
    <b v="0"/>
    <b v="0"/>
    <x v="2"/>
    <n v="59.970085470085472"/>
    <x v="2"/>
    <x v="2"/>
  </r>
  <r>
    <n v="654"/>
    <s v="Roberts, Hinton and Williams"/>
    <s v="Programmable static middleware"/>
    <n v="35000"/>
    <n v="177936"/>
    <n v="508.38857142857148"/>
    <x v="1"/>
    <n v="3016"/>
    <x v="1"/>
    <s v="USD"/>
    <n v="1440392400"/>
    <n v="1440824400"/>
    <b v="0"/>
    <b v="0"/>
    <x v="16"/>
    <n v="58.9973474801061"/>
    <x v="1"/>
    <x v="16"/>
  </r>
  <r>
    <n v="655"/>
    <s v="Gonzalez, Williams and Benson"/>
    <s v="Multi-layered bottom-line encryption"/>
    <n v="6900"/>
    <n v="13212"/>
    <n v="191.47826086956522"/>
    <x v="1"/>
    <n v="264"/>
    <x v="1"/>
    <s v="USD"/>
    <n v="1488434400"/>
    <n v="1489554000"/>
    <b v="1"/>
    <b v="0"/>
    <x v="14"/>
    <n v="50.045454545454547"/>
    <x v="7"/>
    <x v="14"/>
  </r>
  <r>
    <n v="656"/>
    <s v="Hobbs, Brown and Lee"/>
    <s v="Vision-oriented systematic Graphical User Interface"/>
    <n v="118400"/>
    <n v="49879"/>
    <n v="42.127533783783782"/>
    <x v="0"/>
    <n v="504"/>
    <x v="2"/>
    <s v="AUD"/>
    <n v="1514440800"/>
    <n v="1514872800"/>
    <b v="0"/>
    <b v="0"/>
    <x v="0"/>
    <n v="98.966269841269835"/>
    <x v="0"/>
    <x v="0"/>
  </r>
  <r>
    <n v="657"/>
    <s v="Russo, Kim and Mccoy"/>
    <s v="Balanced optimal hardware"/>
    <n v="10000"/>
    <n v="824"/>
    <n v="8.24"/>
    <x v="0"/>
    <n v="14"/>
    <x v="1"/>
    <s v="USD"/>
    <n v="1514354400"/>
    <n v="1515736800"/>
    <b v="0"/>
    <b v="0"/>
    <x v="22"/>
    <n v="58.857142857142854"/>
    <x v="4"/>
    <x v="22"/>
  </r>
  <r>
    <n v="658"/>
    <s v="Howell, Myers and Olson"/>
    <s v="Self-enabling mission-critical success"/>
    <n v="52600"/>
    <n v="31594"/>
    <n v="60.064638783269963"/>
    <x v="3"/>
    <n v="390"/>
    <x v="1"/>
    <s v="USD"/>
    <n v="1440910800"/>
    <n v="1442898000"/>
    <b v="0"/>
    <b v="0"/>
    <x v="1"/>
    <n v="81.010256410256417"/>
    <x v="1"/>
    <x v="1"/>
  </r>
  <r>
    <n v="659"/>
    <s v="Bailey and Sons"/>
    <s v="Grass-roots dynamic emulation"/>
    <n v="120700"/>
    <n v="57010"/>
    <n v="47.232808616404313"/>
    <x v="0"/>
    <n v="750"/>
    <x v="4"/>
    <s v="GBP"/>
    <n v="1296108000"/>
    <n v="1296194400"/>
    <b v="0"/>
    <b v="0"/>
    <x v="4"/>
    <n v="76.013333333333335"/>
    <x v="4"/>
    <x v="4"/>
  </r>
  <r>
    <n v="660"/>
    <s v="Jensen-Brown"/>
    <s v="Fundamental disintermediate matrix"/>
    <n v="9100"/>
    <n v="7438"/>
    <n v="81.736263736263737"/>
    <x v="0"/>
    <n v="77"/>
    <x v="1"/>
    <s v="USD"/>
    <n v="1440133200"/>
    <n v="1440910800"/>
    <b v="1"/>
    <b v="0"/>
    <x v="3"/>
    <n v="96.597402597402592"/>
    <x v="3"/>
    <x v="3"/>
  </r>
  <r>
    <n v="661"/>
    <s v="Smith Group"/>
    <s v="Right-sized secondary challenge"/>
    <n v="106800"/>
    <n v="57872"/>
    <n v="54.187265917603"/>
    <x v="0"/>
    <n v="752"/>
    <x v="3"/>
    <s v="DKK"/>
    <n v="1332910800"/>
    <n v="1335502800"/>
    <b v="0"/>
    <b v="0"/>
    <x v="17"/>
    <n v="76.957446808510639"/>
    <x v="1"/>
    <x v="17"/>
  </r>
  <r>
    <n v="662"/>
    <s v="Murphy-Farrell"/>
    <s v="Implemented exuding software"/>
    <n v="9100"/>
    <n v="8906"/>
    <n v="97.868131868131869"/>
    <x v="0"/>
    <n v="131"/>
    <x v="1"/>
    <s v="USD"/>
    <n v="1544335200"/>
    <n v="1544680800"/>
    <b v="0"/>
    <b v="0"/>
    <x v="3"/>
    <n v="67.984732824427482"/>
    <x v="3"/>
    <x v="3"/>
  </r>
  <r>
    <n v="663"/>
    <s v="Everett-Wolfe"/>
    <s v="Total optimizing software"/>
    <n v="10000"/>
    <n v="7724"/>
    <n v="77.239999999999995"/>
    <x v="0"/>
    <n v="87"/>
    <x v="1"/>
    <s v="USD"/>
    <n v="1286427600"/>
    <n v="1288414800"/>
    <b v="0"/>
    <b v="0"/>
    <x v="3"/>
    <n v="88.781609195402297"/>
    <x v="3"/>
    <x v="3"/>
  </r>
  <r>
    <n v="664"/>
    <s v="Young PLC"/>
    <s v="Optional maximized attitude"/>
    <n v="79400"/>
    <n v="26571"/>
    <n v="33.464735516372798"/>
    <x v="0"/>
    <n v="1063"/>
    <x v="1"/>
    <s v="USD"/>
    <n v="1329717600"/>
    <n v="1330581600"/>
    <b v="0"/>
    <b v="0"/>
    <x v="17"/>
    <n v="24.99623706491063"/>
    <x v="1"/>
    <x v="17"/>
  </r>
  <r>
    <n v="665"/>
    <s v="Park-Goodman"/>
    <s v="Customer-focused impactful extranet"/>
    <n v="5100"/>
    <n v="12219"/>
    <n v="239.58823529411765"/>
    <x v="1"/>
    <n v="272"/>
    <x v="1"/>
    <s v="USD"/>
    <n v="1310187600"/>
    <n v="1311397200"/>
    <b v="0"/>
    <b v="1"/>
    <x v="4"/>
    <n v="44.922794117647058"/>
    <x v="4"/>
    <x v="4"/>
  </r>
  <r>
    <n v="666"/>
    <s v="York, Barr and Grant"/>
    <s v="Cloned bottom-line success"/>
    <n v="3100"/>
    <n v="1985"/>
    <n v="64.032258064516128"/>
    <x v="3"/>
    <n v="25"/>
    <x v="1"/>
    <s v="USD"/>
    <n v="1377838800"/>
    <n v="1378357200"/>
    <b v="0"/>
    <b v="1"/>
    <x v="3"/>
    <n v="79.400000000000006"/>
    <x v="3"/>
    <x v="3"/>
  </r>
  <r>
    <n v="667"/>
    <s v="Little Ltd"/>
    <s v="Decentralized bandwidth-monitored ability"/>
    <n v="6900"/>
    <n v="12155"/>
    <n v="176.15942028985506"/>
    <x v="1"/>
    <n v="419"/>
    <x v="1"/>
    <s v="USD"/>
    <n v="1410325200"/>
    <n v="1411102800"/>
    <b v="0"/>
    <b v="0"/>
    <x v="23"/>
    <n v="29.009546539379475"/>
    <x v="8"/>
    <x v="23"/>
  </r>
  <r>
    <n v="668"/>
    <s v="Brown and Sons"/>
    <s v="Programmable leadingedge budgetary management"/>
    <n v="27500"/>
    <n v="5593"/>
    <n v="20.33818181818182"/>
    <x v="0"/>
    <n v="76"/>
    <x v="1"/>
    <s v="USD"/>
    <n v="1343797200"/>
    <n v="1344834000"/>
    <b v="0"/>
    <b v="0"/>
    <x v="3"/>
    <n v="73.59210526315789"/>
    <x v="3"/>
    <x v="3"/>
  </r>
  <r>
    <n v="669"/>
    <s v="Payne, Garrett and Thomas"/>
    <s v="Upgradable bi-directional concept"/>
    <n v="48800"/>
    <n v="175020"/>
    <n v="358.64754098360658"/>
    <x v="1"/>
    <n v="1621"/>
    <x v="6"/>
    <s v="EUR"/>
    <n v="1498453200"/>
    <n v="1499230800"/>
    <b v="0"/>
    <b v="0"/>
    <x v="3"/>
    <n v="107.97038864898211"/>
    <x v="3"/>
    <x v="3"/>
  </r>
  <r>
    <n v="670"/>
    <s v="Robinson Group"/>
    <s v="Re-contextualized homogeneous flexibility"/>
    <n v="16200"/>
    <n v="75955"/>
    <n v="468.85802469135803"/>
    <x v="1"/>
    <n v="1101"/>
    <x v="1"/>
    <s v="USD"/>
    <n v="1456380000"/>
    <n v="1457416800"/>
    <b v="0"/>
    <b v="0"/>
    <x v="7"/>
    <n v="68.987284287011803"/>
    <x v="1"/>
    <x v="7"/>
  </r>
  <r>
    <n v="671"/>
    <s v="Robinson-Kelly"/>
    <s v="Monitored bi-directional standardization"/>
    <n v="97600"/>
    <n v="119127"/>
    <n v="122.05635245901641"/>
    <x v="1"/>
    <n v="1073"/>
    <x v="1"/>
    <s v="USD"/>
    <n v="1280552400"/>
    <n v="1280898000"/>
    <b v="0"/>
    <b v="1"/>
    <x v="3"/>
    <n v="111.02236719478098"/>
    <x v="3"/>
    <x v="3"/>
  </r>
  <r>
    <n v="672"/>
    <s v="Kelly-Colon"/>
    <s v="Stand-alone grid-enabled leverage"/>
    <n v="197900"/>
    <n v="110689"/>
    <n v="55.931783729156137"/>
    <x v="0"/>
    <n v="4428"/>
    <x v="2"/>
    <s v="AUD"/>
    <n v="1521608400"/>
    <n v="1522472400"/>
    <b v="0"/>
    <b v="0"/>
    <x v="3"/>
    <n v="24.997515808491418"/>
    <x v="3"/>
    <x v="3"/>
  </r>
  <r>
    <n v="673"/>
    <s v="Turner, Scott and Gentry"/>
    <s v="Assimilated regional groupware"/>
    <n v="5600"/>
    <n v="2445"/>
    <n v="43.660714285714285"/>
    <x v="0"/>
    <n v="58"/>
    <x v="6"/>
    <s v="EUR"/>
    <n v="1460696400"/>
    <n v="1462510800"/>
    <b v="0"/>
    <b v="0"/>
    <x v="7"/>
    <n v="42.155172413793103"/>
    <x v="1"/>
    <x v="7"/>
  </r>
  <r>
    <n v="674"/>
    <s v="Sanchez Ltd"/>
    <s v="Up-sized 24hour instruction set"/>
    <n v="170700"/>
    <n v="57250"/>
    <n v="33.53837141183363"/>
    <x v="3"/>
    <n v="1218"/>
    <x v="1"/>
    <s v="USD"/>
    <n v="1313730000"/>
    <n v="1317790800"/>
    <b v="0"/>
    <b v="0"/>
    <x v="14"/>
    <n v="47.003284072249592"/>
    <x v="7"/>
    <x v="14"/>
  </r>
  <r>
    <n v="675"/>
    <s v="Giles-Smith"/>
    <s v="Right-sized web-enabled intranet"/>
    <n v="9700"/>
    <n v="11929"/>
    <n v="122.97938144329896"/>
    <x v="1"/>
    <n v="331"/>
    <x v="1"/>
    <s v="USD"/>
    <n v="1568178000"/>
    <n v="1568782800"/>
    <b v="0"/>
    <b v="0"/>
    <x v="23"/>
    <n v="36.0392749244713"/>
    <x v="8"/>
    <x v="23"/>
  </r>
  <r>
    <n v="676"/>
    <s v="Thompson-Moreno"/>
    <s v="Expanded needs-based orchestration"/>
    <n v="62300"/>
    <n v="118214"/>
    <n v="189.74959871589084"/>
    <x v="1"/>
    <n v="1170"/>
    <x v="1"/>
    <s v="USD"/>
    <n v="1348635600"/>
    <n v="1349413200"/>
    <b v="0"/>
    <b v="0"/>
    <x v="14"/>
    <n v="101.03760683760684"/>
    <x v="7"/>
    <x v="14"/>
  </r>
  <r>
    <n v="677"/>
    <s v="Murphy-Fox"/>
    <s v="Organic system-worthy orchestration"/>
    <n v="5300"/>
    <n v="4432"/>
    <n v="83.622641509433961"/>
    <x v="0"/>
    <n v="111"/>
    <x v="1"/>
    <s v="USD"/>
    <n v="1468126800"/>
    <n v="1472446800"/>
    <b v="0"/>
    <b v="0"/>
    <x v="13"/>
    <n v="39.927927927927925"/>
    <x v="5"/>
    <x v="13"/>
  </r>
  <r>
    <n v="678"/>
    <s v="Rodriguez-Patterson"/>
    <s v="Inverse static standardization"/>
    <n v="99500"/>
    <n v="17879"/>
    <n v="17.968844221105527"/>
    <x v="3"/>
    <n v="215"/>
    <x v="1"/>
    <s v="USD"/>
    <n v="1547877600"/>
    <n v="1548050400"/>
    <b v="0"/>
    <b v="0"/>
    <x v="6"/>
    <n v="83.158139534883716"/>
    <x v="4"/>
    <x v="6"/>
  </r>
  <r>
    <n v="679"/>
    <s v="Davis Ltd"/>
    <s v="Synchronized motivating solution"/>
    <n v="1400"/>
    <n v="14511"/>
    <n v="1036.5"/>
    <x v="1"/>
    <n v="363"/>
    <x v="1"/>
    <s v="USD"/>
    <n v="1571374800"/>
    <n v="1571806800"/>
    <b v="0"/>
    <b v="1"/>
    <x v="0"/>
    <n v="39.97520661157025"/>
    <x v="0"/>
    <x v="0"/>
  </r>
  <r>
    <n v="680"/>
    <s v="Nelson-Valdez"/>
    <s v="Open-source 4thgeneration open system"/>
    <n v="145600"/>
    <n v="141822"/>
    <n v="97.405219780219781"/>
    <x v="0"/>
    <n v="2955"/>
    <x v="1"/>
    <s v="USD"/>
    <n v="1576303200"/>
    <n v="1576476000"/>
    <b v="0"/>
    <b v="1"/>
    <x v="20"/>
    <n v="47.993908629441627"/>
    <x v="6"/>
    <x v="20"/>
  </r>
  <r>
    <n v="681"/>
    <s v="Kelly PLC"/>
    <s v="Decentralized context-sensitive superstructure"/>
    <n v="184100"/>
    <n v="159037"/>
    <n v="86.386203150461711"/>
    <x v="0"/>
    <n v="1657"/>
    <x v="1"/>
    <s v="USD"/>
    <n v="1324447200"/>
    <n v="1324965600"/>
    <b v="0"/>
    <b v="0"/>
    <x v="3"/>
    <n v="95.978877489438744"/>
    <x v="3"/>
    <x v="3"/>
  </r>
  <r>
    <n v="682"/>
    <s v="Nguyen and Sons"/>
    <s v="Compatible 5thgeneration concept"/>
    <n v="5400"/>
    <n v="8109"/>
    <n v="150.16666666666666"/>
    <x v="1"/>
    <n v="103"/>
    <x v="1"/>
    <s v="USD"/>
    <n v="1386741600"/>
    <n v="1387519200"/>
    <b v="0"/>
    <b v="0"/>
    <x v="3"/>
    <n v="78.728155339805824"/>
    <x v="3"/>
    <x v="3"/>
  </r>
  <r>
    <n v="683"/>
    <s v="Jones PLC"/>
    <s v="Virtual systemic intranet"/>
    <n v="2300"/>
    <n v="8244"/>
    <n v="358.43478260869563"/>
    <x v="1"/>
    <n v="147"/>
    <x v="1"/>
    <s v="USD"/>
    <n v="1537074000"/>
    <n v="1537246800"/>
    <b v="0"/>
    <b v="0"/>
    <x v="3"/>
    <n v="56.081632653061227"/>
    <x v="3"/>
    <x v="3"/>
  </r>
  <r>
    <n v="684"/>
    <s v="Gilmore LLC"/>
    <s v="Optimized systemic algorithm"/>
    <n v="1400"/>
    <n v="7600"/>
    <n v="542.85714285714289"/>
    <x v="1"/>
    <n v="110"/>
    <x v="0"/>
    <s v="CAD"/>
    <n v="1277787600"/>
    <n v="1279515600"/>
    <b v="0"/>
    <b v="0"/>
    <x v="9"/>
    <n v="69.090909090909093"/>
    <x v="5"/>
    <x v="9"/>
  </r>
  <r>
    <n v="685"/>
    <s v="Lee-Cobb"/>
    <s v="Customizable homogeneous firmware"/>
    <n v="140000"/>
    <n v="94501"/>
    <n v="67.500714285714281"/>
    <x v="0"/>
    <n v="926"/>
    <x v="0"/>
    <s v="CAD"/>
    <n v="1440306000"/>
    <n v="1442379600"/>
    <b v="0"/>
    <b v="0"/>
    <x v="3"/>
    <n v="102.05291576673866"/>
    <x v="3"/>
    <x v="3"/>
  </r>
  <r>
    <n v="686"/>
    <s v="Jones, Wiley and Robbins"/>
    <s v="Front-line cohesive extranet"/>
    <n v="7500"/>
    <n v="14381"/>
    <n v="191.74666666666667"/>
    <x v="1"/>
    <n v="134"/>
    <x v="1"/>
    <s v="USD"/>
    <n v="1522126800"/>
    <n v="1523077200"/>
    <b v="0"/>
    <b v="0"/>
    <x v="8"/>
    <n v="107.32089552238806"/>
    <x v="2"/>
    <x v="8"/>
  </r>
  <r>
    <n v="687"/>
    <s v="Martin, Gates and Holt"/>
    <s v="Distributed holistic neural-net"/>
    <n v="1500"/>
    <n v="13980"/>
    <n v="932"/>
    <x v="1"/>
    <n v="269"/>
    <x v="1"/>
    <s v="USD"/>
    <n v="1489298400"/>
    <n v="1489554000"/>
    <b v="0"/>
    <b v="0"/>
    <x v="3"/>
    <n v="51.970260223048328"/>
    <x v="3"/>
    <x v="3"/>
  </r>
  <r>
    <n v="688"/>
    <s v="Bowen, Davies and Burns"/>
    <s v="Devolved client-server monitoring"/>
    <n v="2900"/>
    <n v="12449"/>
    <n v="429.27586206896552"/>
    <x v="1"/>
    <n v="175"/>
    <x v="1"/>
    <s v="USD"/>
    <n v="1547100000"/>
    <n v="1548482400"/>
    <b v="0"/>
    <b v="1"/>
    <x v="19"/>
    <n v="71.137142857142862"/>
    <x v="4"/>
    <x v="19"/>
  </r>
  <r>
    <n v="689"/>
    <s v="Nguyen Inc"/>
    <s v="Seamless directional capacity"/>
    <n v="7300"/>
    <n v="7348"/>
    <n v="100.65753424657535"/>
    <x v="1"/>
    <n v="69"/>
    <x v="1"/>
    <s v="USD"/>
    <n v="1383022800"/>
    <n v="1384063200"/>
    <b v="0"/>
    <b v="0"/>
    <x v="2"/>
    <n v="106.49275362318841"/>
    <x v="2"/>
    <x v="2"/>
  </r>
  <r>
    <n v="690"/>
    <s v="Walsh-Watts"/>
    <s v="Polarized actuating implementation"/>
    <n v="3600"/>
    <n v="8158"/>
    <n v="226.61111111111109"/>
    <x v="1"/>
    <n v="190"/>
    <x v="1"/>
    <s v="USD"/>
    <n v="1322373600"/>
    <n v="1322892000"/>
    <b v="0"/>
    <b v="1"/>
    <x v="4"/>
    <n v="42.93684210526316"/>
    <x v="4"/>
    <x v="4"/>
  </r>
  <r>
    <n v="691"/>
    <s v="Ray, Li and Li"/>
    <s v="Front-line disintermediate hub"/>
    <n v="5000"/>
    <n v="7119"/>
    <n v="142.38"/>
    <x v="1"/>
    <n v="237"/>
    <x v="1"/>
    <s v="USD"/>
    <n v="1349240400"/>
    <n v="1350709200"/>
    <b v="1"/>
    <b v="1"/>
    <x v="4"/>
    <n v="30.037974683544302"/>
    <x v="4"/>
    <x v="4"/>
  </r>
  <r>
    <n v="692"/>
    <s v="Murray Ltd"/>
    <s v="Decentralized 4thgeneration challenge"/>
    <n v="6000"/>
    <n v="5438"/>
    <n v="90.633333333333326"/>
    <x v="0"/>
    <n v="77"/>
    <x v="4"/>
    <s v="GBP"/>
    <n v="1562648400"/>
    <n v="1564203600"/>
    <b v="0"/>
    <b v="0"/>
    <x v="1"/>
    <n v="70.623376623376629"/>
    <x v="1"/>
    <x v="1"/>
  </r>
  <r>
    <n v="693"/>
    <s v="Bradford-Silva"/>
    <s v="Reverse-engineered composite hierarchy"/>
    <n v="180400"/>
    <n v="115396"/>
    <n v="63.966740576496676"/>
    <x v="0"/>
    <n v="1748"/>
    <x v="1"/>
    <s v="USD"/>
    <n v="1508216400"/>
    <n v="1509685200"/>
    <b v="0"/>
    <b v="0"/>
    <x v="3"/>
    <n v="66.016018306636155"/>
    <x v="3"/>
    <x v="3"/>
  </r>
  <r>
    <n v="694"/>
    <s v="Mora-Bradley"/>
    <s v="Programmable tangible ability"/>
    <n v="9100"/>
    <n v="7656"/>
    <n v="84.131868131868131"/>
    <x v="0"/>
    <n v="79"/>
    <x v="1"/>
    <s v="USD"/>
    <n v="1511762400"/>
    <n v="1514959200"/>
    <b v="0"/>
    <b v="0"/>
    <x v="3"/>
    <n v="96.911392405063296"/>
    <x v="3"/>
    <x v="3"/>
  </r>
  <r>
    <n v="695"/>
    <s v="Cardenas, Thompson and Carey"/>
    <s v="Configurable full-range emulation"/>
    <n v="9200"/>
    <n v="12322"/>
    <n v="133.93478260869566"/>
    <x v="1"/>
    <n v="196"/>
    <x v="6"/>
    <s v="EUR"/>
    <n v="1447480800"/>
    <n v="1448863200"/>
    <b v="1"/>
    <b v="0"/>
    <x v="1"/>
    <n v="62.867346938775512"/>
    <x v="1"/>
    <x v="1"/>
  </r>
  <r>
    <n v="696"/>
    <s v="Lopez, Reid and Johnson"/>
    <s v="Total real-time hardware"/>
    <n v="164100"/>
    <n v="96888"/>
    <n v="59.042047531992694"/>
    <x v="0"/>
    <n v="889"/>
    <x v="1"/>
    <s v="USD"/>
    <n v="1429506000"/>
    <n v="1429592400"/>
    <b v="0"/>
    <b v="1"/>
    <x v="3"/>
    <n v="108.98537682789652"/>
    <x v="3"/>
    <x v="3"/>
  </r>
  <r>
    <n v="697"/>
    <s v="Fox-Williams"/>
    <s v="Profound system-worthy functionalities"/>
    <n v="128900"/>
    <n v="196960"/>
    <n v="152.80062063615205"/>
    <x v="1"/>
    <n v="7295"/>
    <x v="1"/>
    <s v="USD"/>
    <n v="1522472400"/>
    <n v="1522645200"/>
    <b v="0"/>
    <b v="0"/>
    <x v="5"/>
    <n v="26.999314599040439"/>
    <x v="1"/>
    <x v="5"/>
  </r>
  <r>
    <n v="698"/>
    <s v="Taylor, Wood and Taylor"/>
    <s v="Cloned hybrid focus group"/>
    <n v="42100"/>
    <n v="188057"/>
    <n v="446.69121140142522"/>
    <x v="1"/>
    <n v="2893"/>
    <x v="0"/>
    <s v="CAD"/>
    <n v="1322114400"/>
    <n v="1323324000"/>
    <b v="0"/>
    <b v="0"/>
    <x v="8"/>
    <n v="65.004147943311438"/>
    <x v="2"/>
    <x v="8"/>
  </r>
  <r>
    <n v="699"/>
    <s v="King Inc"/>
    <s v="Ergonomic dedicated focus group"/>
    <n v="7400"/>
    <n v="6245"/>
    <n v="84.391891891891888"/>
    <x v="0"/>
    <n v="56"/>
    <x v="1"/>
    <s v="USD"/>
    <n v="1561438800"/>
    <n v="1561525200"/>
    <b v="0"/>
    <b v="0"/>
    <x v="6"/>
    <n v="111.51785714285714"/>
    <x v="4"/>
    <x v="6"/>
  </r>
  <r>
    <n v="700"/>
    <s v="Cole, Petty and Cameron"/>
    <s v="Realigned zero administration paradigm"/>
    <n v="100"/>
    <n v="3"/>
    <n v="3"/>
    <x v="0"/>
    <n v="1"/>
    <x v="1"/>
    <s v="USD"/>
    <n v="1264399200"/>
    <n v="1265695200"/>
    <b v="0"/>
    <b v="0"/>
    <x v="8"/>
    <n v="3"/>
    <x v="2"/>
    <x v="8"/>
  </r>
  <r>
    <n v="701"/>
    <s v="Mcclain LLC"/>
    <s v="Open-source multi-tasking methodology"/>
    <n v="52000"/>
    <n v="91014"/>
    <n v="175.02692307692308"/>
    <x v="1"/>
    <n v="820"/>
    <x v="1"/>
    <s v="USD"/>
    <n v="1301202000"/>
    <n v="1301806800"/>
    <b v="1"/>
    <b v="0"/>
    <x v="3"/>
    <n v="110.99268292682927"/>
    <x v="3"/>
    <x v="3"/>
  </r>
  <r>
    <n v="702"/>
    <s v="Sims-Gross"/>
    <s v="Object-based attitude-oriented analyzer"/>
    <n v="8700"/>
    <n v="4710"/>
    <n v="54.137931034482754"/>
    <x v="0"/>
    <n v="83"/>
    <x v="1"/>
    <s v="USD"/>
    <n v="1374469200"/>
    <n v="1374901200"/>
    <b v="0"/>
    <b v="0"/>
    <x v="8"/>
    <n v="56.746987951807228"/>
    <x v="2"/>
    <x v="8"/>
  </r>
  <r>
    <n v="703"/>
    <s v="Perez Group"/>
    <s v="Cross-platform tertiary hub"/>
    <n v="63400"/>
    <n v="197728"/>
    <n v="311.87381703470032"/>
    <x v="1"/>
    <n v="2038"/>
    <x v="1"/>
    <s v="USD"/>
    <n v="1334984400"/>
    <n v="1336453200"/>
    <b v="1"/>
    <b v="1"/>
    <x v="18"/>
    <n v="97.020608439646708"/>
    <x v="5"/>
    <x v="18"/>
  </r>
  <r>
    <n v="704"/>
    <s v="Haynes-Williams"/>
    <s v="Seamless clear-thinking artificial intelligence"/>
    <n v="8700"/>
    <n v="10682"/>
    <n v="122.78160919540231"/>
    <x v="1"/>
    <n v="116"/>
    <x v="1"/>
    <s v="USD"/>
    <n v="1467608400"/>
    <n v="1468904400"/>
    <b v="0"/>
    <b v="0"/>
    <x v="10"/>
    <n v="92.08620689655173"/>
    <x v="4"/>
    <x v="10"/>
  </r>
  <r>
    <n v="705"/>
    <s v="Ford LLC"/>
    <s v="Centralized tangible success"/>
    <n v="169700"/>
    <n v="168048"/>
    <n v="99.026517383618156"/>
    <x v="0"/>
    <n v="2025"/>
    <x v="4"/>
    <s v="GBP"/>
    <n v="1386741600"/>
    <n v="1387087200"/>
    <b v="0"/>
    <b v="0"/>
    <x v="9"/>
    <n v="82.986666666666665"/>
    <x v="5"/>
    <x v="9"/>
  </r>
  <r>
    <n v="706"/>
    <s v="Moreno Ltd"/>
    <s v="Customer-focused multimedia methodology"/>
    <n v="108400"/>
    <n v="138586"/>
    <n v="127.84686346863469"/>
    <x v="1"/>
    <n v="1345"/>
    <x v="2"/>
    <s v="AUD"/>
    <n v="1546754400"/>
    <n v="1547445600"/>
    <b v="0"/>
    <b v="1"/>
    <x v="2"/>
    <n v="103.03791821561339"/>
    <x v="2"/>
    <x v="2"/>
  </r>
  <r>
    <n v="707"/>
    <s v="Moore, Cook and Wright"/>
    <s v="Visionary maximized Local Area Network"/>
    <n v="7300"/>
    <n v="11579"/>
    <n v="158.61643835616439"/>
    <x v="1"/>
    <n v="168"/>
    <x v="1"/>
    <s v="USD"/>
    <n v="1544248800"/>
    <n v="1547359200"/>
    <b v="0"/>
    <b v="0"/>
    <x v="6"/>
    <n v="68.922619047619051"/>
    <x v="4"/>
    <x v="6"/>
  </r>
  <r>
    <n v="708"/>
    <s v="Ortega LLC"/>
    <s v="Secured bifurcated intranet"/>
    <n v="1700"/>
    <n v="12020"/>
    <n v="707.05882352941171"/>
    <x v="1"/>
    <n v="137"/>
    <x v="5"/>
    <s v="CHF"/>
    <n v="1495429200"/>
    <n v="1496293200"/>
    <b v="0"/>
    <b v="0"/>
    <x v="3"/>
    <n v="87.737226277372258"/>
    <x v="3"/>
    <x v="3"/>
  </r>
  <r>
    <n v="709"/>
    <s v="Silva, Walker and Martin"/>
    <s v="Grass-roots 4thgeneration product"/>
    <n v="9800"/>
    <n v="13954"/>
    <n v="142.38775510204081"/>
    <x v="1"/>
    <n v="186"/>
    <x v="6"/>
    <s v="EUR"/>
    <n v="1334811600"/>
    <n v="1335416400"/>
    <b v="0"/>
    <b v="0"/>
    <x v="3"/>
    <n v="75.021505376344081"/>
    <x v="3"/>
    <x v="3"/>
  </r>
  <r>
    <n v="710"/>
    <s v="Huynh, Gallegos and Mills"/>
    <s v="Reduced next generation info-mediaries"/>
    <n v="4300"/>
    <n v="6358"/>
    <n v="147.86046511627907"/>
    <x v="1"/>
    <n v="125"/>
    <x v="1"/>
    <s v="USD"/>
    <n v="1531544400"/>
    <n v="1532149200"/>
    <b v="0"/>
    <b v="1"/>
    <x v="3"/>
    <n v="50.863999999999997"/>
    <x v="3"/>
    <x v="3"/>
  </r>
  <r>
    <n v="711"/>
    <s v="Anderson LLC"/>
    <s v="Customizable full-range artificial intelligence"/>
    <n v="6200"/>
    <n v="1260"/>
    <n v="20.322580645161288"/>
    <x v="0"/>
    <n v="14"/>
    <x v="6"/>
    <s v="EUR"/>
    <n v="1453615200"/>
    <n v="1453788000"/>
    <b v="1"/>
    <b v="1"/>
    <x v="3"/>
    <n v="90"/>
    <x v="3"/>
    <x v="3"/>
  </r>
  <r>
    <n v="712"/>
    <s v="Garza-Bryant"/>
    <s v="Programmable leadingedge contingency"/>
    <n v="800"/>
    <n v="14725"/>
    <n v="1840.625"/>
    <x v="1"/>
    <n v="202"/>
    <x v="1"/>
    <s v="USD"/>
    <n v="1467954000"/>
    <n v="1471496400"/>
    <b v="0"/>
    <b v="0"/>
    <x v="3"/>
    <n v="72.896039603960389"/>
    <x v="3"/>
    <x v="3"/>
  </r>
  <r>
    <n v="713"/>
    <s v="Mays LLC"/>
    <s v="Multi-layered global groupware"/>
    <n v="6900"/>
    <n v="11174"/>
    <n v="161.94202898550725"/>
    <x v="1"/>
    <n v="103"/>
    <x v="1"/>
    <s v="USD"/>
    <n v="1471842000"/>
    <n v="1472878800"/>
    <b v="0"/>
    <b v="0"/>
    <x v="15"/>
    <n v="108.48543689320388"/>
    <x v="5"/>
    <x v="15"/>
  </r>
  <r>
    <n v="714"/>
    <s v="Evans-Jones"/>
    <s v="Switchable methodical superstructure"/>
    <n v="38500"/>
    <n v="182036"/>
    <n v="472.82077922077923"/>
    <x v="1"/>
    <n v="1785"/>
    <x v="1"/>
    <s v="USD"/>
    <n v="1408424400"/>
    <n v="1408510800"/>
    <b v="0"/>
    <b v="0"/>
    <x v="1"/>
    <n v="101.98095238095237"/>
    <x v="1"/>
    <x v="1"/>
  </r>
  <r>
    <n v="715"/>
    <s v="Fischer, Torres and Walker"/>
    <s v="Expanded even-keeled portal"/>
    <n v="118000"/>
    <n v="28870"/>
    <n v="24.466101694915253"/>
    <x v="0"/>
    <n v="656"/>
    <x v="1"/>
    <s v="USD"/>
    <n v="1281157200"/>
    <n v="1281589200"/>
    <b v="0"/>
    <b v="0"/>
    <x v="20"/>
    <n v="44.009146341463413"/>
    <x v="6"/>
    <x v="20"/>
  </r>
  <r>
    <n v="716"/>
    <s v="Tapia, Kramer and Hicks"/>
    <s v="Advanced modular moderator"/>
    <n v="2000"/>
    <n v="10353"/>
    <n v="517.65"/>
    <x v="1"/>
    <n v="157"/>
    <x v="1"/>
    <s v="USD"/>
    <n v="1373432400"/>
    <n v="1375851600"/>
    <b v="0"/>
    <b v="1"/>
    <x v="3"/>
    <n v="65.942675159235662"/>
    <x v="3"/>
    <x v="3"/>
  </r>
  <r>
    <n v="717"/>
    <s v="Barnes, Wilcox and Riley"/>
    <s v="Reverse-engineered well-modulated ability"/>
    <n v="5600"/>
    <n v="13868"/>
    <n v="247.64285714285714"/>
    <x v="1"/>
    <n v="555"/>
    <x v="1"/>
    <s v="USD"/>
    <n v="1313989200"/>
    <n v="1315803600"/>
    <b v="0"/>
    <b v="0"/>
    <x v="4"/>
    <n v="24.987387387387386"/>
    <x v="4"/>
    <x v="4"/>
  </r>
  <r>
    <n v="718"/>
    <s v="Reyes PLC"/>
    <s v="Expanded optimal pricing structure"/>
    <n v="8300"/>
    <n v="8317"/>
    <n v="100.20481927710843"/>
    <x v="1"/>
    <n v="297"/>
    <x v="1"/>
    <s v="USD"/>
    <n v="1371445200"/>
    <n v="1373691600"/>
    <b v="0"/>
    <b v="0"/>
    <x v="8"/>
    <n v="28.003367003367003"/>
    <x v="2"/>
    <x v="8"/>
  </r>
  <r>
    <n v="719"/>
    <s v="Pace, Simpson and Watkins"/>
    <s v="Down-sized uniform ability"/>
    <n v="6900"/>
    <n v="10557"/>
    <n v="153"/>
    <x v="1"/>
    <n v="123"/>
    <x v="1"/>
    <s v="USD"/>
    <n v="1338267600"/>
    <n v="1339218000"/>
    <b v="0"/>
    <b v="0"/>
    <x v="13"/>
    <n v="85.829268292682926"/>
    <x v="5"/>
    <x v="13"/>
  </r>
  <r>
    <n v="720"/>
    <s v="Valenzuela, Davidson and Castro"/>
    <s v="Multi-layered upward-trending conglomeration"/>
    <n v="8700"/>
    <n v="3227"/>
    <n v="37.091954022988503"/>
    <x v="3"/>
    <n v="38"/>
    <x v="3"/>
    <s v="DKK"/>
    <n v="1519192800"/>
    <n v="1520402400"/>
    <b v="0"/>
    <b v="1"/>
    <x v="3"/>
    <n v="84.921052631578945"/>
    <x v="3"/>
    <x v="3"/>
  </r>
  <r>
    <n v="721"/>
    <s v="Dominguez-Owens"/>
    <s v="Open-architected systematic intranet"/>
    <n v="123600"/>
    <n v="5429"/>
    <n v="4.392394822006473"/>
    <x v="3"/>
    <n v="60"/>
    <x v="1"/>
    <s v="USD"/>
    <n v="1522818000"/>
    <n v="1523336400"/>
    <b v="0"/>
    <b v="0"/>
    <x v="1"/>
    <n v="90.483333333333334"/>
    <x v="1"/>
    <x v="1"/>
  </r>
  <r>
    <n v="722"/>
    <s v="Thomas-Simmons"/>
    <s v="Proactive 24hour frame"/>
    <n v="48500"/>
    <n v="75906"/>
    <n v="156.50721649484535"/>
    <x v="1"/>
    <n v="3036"/>
    <x v="1"/>
    <s v="USD"/>
    <n v="1509948000"/>
    <n v="1512280800"/>
    <b v="0"/>
    <b v="0"/>
    <x v="4"/>
    <n v="25.00197628458498"/>
    <x v="4"/>
    <x v="4"/>
  </r>
  <r>
    <n v="723"/>
    <s v="Beck-Knight"/>
    <s v="Exclusive fresh-thinking model"/>
    <n v="4900"/>
    <n v="13250"/>
    <n v="270.40816326530609"/>
    <x v="1"/>
    <n v="144"/>
    <x v="2"/>
    <s v="AUD"/>
    <n v="1456898400"/>
    <n v="1458709200"/>
    <b v="0"/>
    <b v="0"/>
    <x v="3"/>
    <n v="92.013888888888886"/>
    <x v="3"/>
    <x v="3"/>
  </r>
  <r>
    <n v="724"/>
    <s v="Mccoy Ltd"/>
    <s v="Business-focused encompassing intranet"/>
    <n v="8400"/>
    <n v="11261"/>
    <n v="134.05952380952382"/>
    <x v="1"/>
    <n v="121"/>
    <x v="4"/>
    <s v="GBP"/>
    <n v="1413954000"/>
    <n v="1414126800"/>
    <b v="0"/>
    <b v="1"/>
    <x v="3"/>
    <n v="93.066115702479337"/>
    <x v="3"/>
    <x v="3"/>
  </r>
  <r>
    <n v="725"/>
    <s v="Dawson-Tyler"/>
    <s v="Optional 6thgeneration access"/>
    <n v="193200"/>
    <n v="97369"/>
    <n v="50.398033126293996"/>
    <x v="0"/>
    <n v="1596"/>
    <x v="1"/>
    <s v="USD"/>
    <n v="1416031200"/>
    <n v="1416204000"/>
    <b v="0"/>
    <b v="0"/>
    <x v="20"/>
    <n v="61.008145363408524"/>
    <x v="6"/>
    <x v="20"/>
  </r>
  <r>
    <n v="726"/>
    <s v="Johns-Thomas"/>
    <s v="Realigned web-enabled functionalities"/>
    <n v="54300"/>
    <n v="48227"/>
    <n v="88.815837937384899"/>
    <x v="3"/>
    <n v="524"/>
    <x v="1"/>
    <s v="USD"/>
    <n v="1287982800"/>
    <n v="1288501200"/>
    <b v="0"/>
    <b v="1"/>
    <x v="3"/>
    <n v="92.036259541984734"/>
    <x v="3"/>
    <x v="3"/>
  </r>
  <r>
    <n v="727"/>
    <s v="Quinn, Cruz and Schmidt"/>
    <s v="Enterprise-wide multimedia software"/>
    <n v="8900"/>
    <n v="14685"/>
    <n v="165"/>
    <x v="1"/>
    <n v="181"/>
    <x v="1"/>
    <s v="USD"/>
    <n v="1547964000"/>
    <n v="1552971600"/>
    <b v="0"/>
    <b v="0"/>
    <x v="2"/>
    <n v="81.132596685082873"/>
    <x v="2"/>
    <x v="2"/>
  </r>
  <r>
    <n v="728"/>
    <s v="Stewart Inc"/>
    <s v="Versatile mission-critical knowledgebase"/>
    <n v="4200"/>
    <n v="735"/>
    <n v="17.5"/>
    <x v="0"/>
    <n v="10"/>
    <x v="1"/>
    <s v="USD"/>
    <n v="1464152400"/>
    <n v="1465102800"/>
    <b v="0"/>
    <b v="0"/>
    <x v="3"/>
    <n v="73.5"/>
    <x v="3"/>
    <x v="3"/>
  </r>
  <r>
    <n v="729"/>
    <s v="Moore Group"/>
    <s v="Multi-lateral object-oriented open system"/>
    <n v="5600"/>
    <n v="10397"/>
    <n v="185.66071428571428"/>
    <x v="1"/>
    <n v="122"/>
    <x v="1"/>
    <s v="USD"/>
    <n v="1359957600"/>
    <n v="1360130400"/>
    <b v="0"/>
    <b v="0"/>
    <x v="6"/>
    <n v="85.221311475409834"/>
    <x v="4"/>
    <x v="6"/>
  </r>
  <r>
    <n v="730"/>
    <s v="Carson PLC"/>
    <s v="Visionary system-worthy attitude"/>
    <n v="28800"/>
    <n v="118847"/>
    <n v="412.6631944444444"/>
    <x v="1"/>
    <n v="1071"/>
    <x v="0"/>
    <s v="CAD"/>
    <n v="1432357200"/>
    <n v="1432875600"/>
    <b v="0"/>
    <b v="0"/>
    <x v="8"/>
    <n v="110.96825396825396"/>
    <x v="2"/>
    <x v="8"/>
  </r>
  <r>
    <n v="731"/>
    <s v="Cruz, Hall and Mason"/>
    <s v="Synergized content-based hierarchy"/>
    <n v="8000"/>
    <n v="7220"/>
    <n v="90.25"/>
    <x v="3"/>
    <n v="219"/>
    <x v="1"/>
    <s v="USD"/>
    <n v="1500786000"/>
    <n v="1500872400"/>
    <b v="0"/>
    <b v="0"/>
    <x v="2"/>
    <n v="32.968036529680369"/>
    <x v="2"/>
    <x v="2"/>
  </r>
  <r>
    <n v="732"/>
    <s v="Glass, Baker and Jones"/>
    <s v="Business-focused 24hour access"/>
    <n v="117000"/>
    <n v="107622"/>
    <n v="91.984615384615381"/>
    <x v="0"/>
    <n v="1121"/>
    <x v="1"/>
    <s v="USD"/>
    <n v="1490158800"/>
    <n v="1492146000"/>
    <b v="0"/>
    <b v="1"/>
    <x v="1"/>
    <n v="96.005352363960753"/>
    <x v="1"/>
    <x v="1"/>
  </r>
  <r>
    <n v="733"/>
    <s v="Marquez-Kerr"/>
    <s v="Automated hybrid orchestration"/>
    <n v="15800"/>
    <n v="83267"/>
    <n v="527.00632911392404"/>
    <x v="1"/>
    <n v="980"/>
    <x v="1"/>
    <s v="USD"/>
    <n v="1406178000"/>
    <n v="1407301200"/>
    <b v="0"/>
    <b v="0"/>
    <x v="16"/>
    <n v="84.96632653061225"/>
    <x v="1"/>
    <x v="16"/>
  </r>
  <r>
    <n v="734"/>
    <s v="Stone PLC"/>
    <s v="Exclusive 5thgeneration leverage"/>
    <n v="4200"/>
    <n v="13404"/>
    <n v="319.14285714285711"/>
    <x v="1"/>
    <n v="536"/>
    <x v="1"/>
    <s v="USD"/>
    <n v="1485583200"/>
    <n v="1486620000"/>
    <b v="0"/>
    <b v="1"/>
    <x v="3"/>
    <n v="25.007462686567163"/>
    <x v="3"/>
    <x v="3"/>
  </r>
  <r>
    <n v="735"/>
    <s v="Caldwell PLC"/>
    <s v="Grass-roots zero administration alliance"/>
    <n v="37100"/>
    <n v="131404"/>
    <n v="354.18867924528303"/>
    <x v="1"/>
    <n v="1991"/>
    <x v="1"/>
    <s v="USD"/>
    <n v="1459314000"/>
    <n v="1459918800"/>
    <b v="0"/>
    <b v="0"/>
    <x v="14"/>
    <n v="65.998995479658461"/>
    <x v="7"/>
    <x v="14"/>
  </r>
  <r>
    <n v="736"/>
    <s v="Silva-Hawkins"/>
    <s v="Proactive heuristic orchestration"/>
    <n v="7700"/>
    <n v="2533"/>
    <n v="32.896103896103895"/>
    <x v="3"/>
    <n v="29"/>
    <x v="1"/>
    <s v="USD"/>
    <n v="1424412000"/>
    <n v="1424757600"/>
    <b v="0"/>
    <b v="0"/>
    <x v="9"/>
    <n v="87.34482758620689"/>
    <x v="5"/>
    <x v="9"/>
  </r>
  <r>
    <n v="737"/>
    <s v="Gardner Inc"/>
    <s v="Function-based systematic Graphical User Interface"/>
    <n v="3700"/>
    <n v="5028"/>
    <n v="135.8918918918919"/>
    <x v="1"/>
    <n v="180"/>
    <x v="1"/>
    <s v="USD"/>
    <n v="1478844000"/>
    <n v="1479880800"/>
    <b v="0"/>
    <b v="0"/>
    <x v="7"/>
    <n v="27.933333333333334"/>
    <x v="1"/>
    <x v="7"/>
  </r>
  <r>
    <n v="738"/>
    <s v="Garcia Group"/>
    <s v="Extended zero administration software"/>
    <n v="74700"/>
    <n v="1557"/>
    <n v="2.0843373493975905"/>
    <x v="0"/>
    <n v="15"/>
    <x v="1"/>
    <s v="USD"/>
    <n v="1416117600"/>
    <n v="1418018400"/>
    <b v="0"/>
    <b v="1"/>
    <x v="3"/>
    <n v="103.8"/>
    <x v="3"/>
    <x v="3"/>
  </r>
  <r>
    <n v="739"/>
    <s v="Meyer-Avila"/>
    <s v="Multi-tiered discrete support"/>
    <n v="10000"/>
    <n v="6100"/>
    <n v="61"/>
    <x v="0"/>
    <n v="191"/>
    <x v="1"/>
    <s v="USD"/>
    <n v="1340946000"/>
    <n v="1341032400"/>
    <b v="0"/>
    <b v="0"/>
    <x v="7"/>
    <n v="31.937172774869111"/>
    <x v="1"/>
    <x v="7"/>
  </r>
  <r>
    <n v="740"/>
    <s v="Nelson, Smith and Graham"/>
    <s v="Phased system-worthy conglomeration"/>
    <n v="5300"/>
    <n v="1592"/>
    <n v="30.037735849056602"/>
    <x v="0"/>
    <n v="16"/>
    <x v="1"/>
    <s v="USD"/>
    <n v="1486101600"/>
    <n v="1486360800"/>
    <b v="0"/>
    <b v="0"/>
    <x v="3"/>
    <n v="99.5"/>
    <x v="3"/>
    <x v="3"/>
  </r>
  <r>
    <n v="741"/>
    <s v="Garcia Ltd"/>
    <s v="Balanced mobile alliance"/>
    <n v="1200"/>
    <n v="14150"/>
    <n v="1179.1666666666665"/>
    <x v="1"/>
    <n v="130"/>
    <x v="1"/>
    <s v="USD"/>
    <n v="1274590800"/>
    <n v="1274677200"/>
    <b v="0"/>
    <b v="0"/>
    <x v="3"/>
    <n v="108.84615384615384"/>
    <x v="3"/>
    <x v="3"/>
  </r>
  <r>
    <n v="742"/>
    <s v="West-Stevens"/>
    <s v="Reactive solution-oriented groupware"/>
    <n v="1200"/>
    <n v="13513"/>
    <n v="1126.0833333333335"/>
    <x v="1"/>
    <n v="122"/>
    <x v="1"/>
    <s v="USD"/>
    <n v="1263880800"/>
    <n v="1267509600"/>
    <b v="0"/>
    <b v="0"/>
    <x v="5"/>
    <n v="110.76229508196721"/>
    <x v="1"/>
    <x v="5"/>
  </r>
  <r>
    <n v="743"/>
    <s v="Clark-Conrad"/>
    <s v="Exclusive bandwidth-monitored orchestration"/>
    <n v="3900"/>
    <n v="504"/>
    <n v="12.923076923076923"/>
    <x v="0"/>
    <n v="17"/>
    <x v="1"/>
    <s v="USD"/>
    <n v="1445403600"/>
    <n v="1445922000"/>
    <b v="0"/>
    <b v="1"/>
    <x v="3"/>
    <n v="29.647058823529413"/>
    <x v="3"/>
    <x v="3"/>
  </r>
  <r>
    <n v="744"/>
    <s v="Fitzgerald Group"/>
    <s v="Intuitive exuding initiative"/>
    <n v="2000"/>
    <n v="14240"/>
    <n v="712"/>
    <x v="1"/>
    <n v="140"/>
    <x v="1"/>
    <s v="USD"/>
    <n v="1533877200"/>
    <n v="1534050000"/>
    <b v="0"/>
    <b v="1"/>
    <x v="3"/>
    <n v="101.71428571428571"/>
    <x v="3"/>
    <x v="3"/>
  </r>
  <r>
    <n v="745"/>
    <s v="Hill, Mccann and Moore"/>
    <s v="Streamlined needs-based knowledge user"/>
    <n v="6900"/>
    <n v="2091"/>
    <n v="30.304347826086957"/>
    <x v="0"/>
    <n v="34"/>
    <x v="1"/>
    <s v="USD"/>
    <n v="1275195600"/>
    <n v="1277528400"/>
    <b v="0"/>
    <b v="0"/>
    <x v="8"/>
    <n v="61.5"/>
    <x v="2"/>
    <x v="8"/>
  </r>
  <r>
    <n v="746"/>
    <s v="Edwards LLC"/>
    <s v="Automated system-worthy structure"/>
    <n v="55800"/>
    <n v="118580"/>
    <n v="212.50896057347671"/>
    <x v="1"/>
    <n v="3388"/>
    <x v="1"/>
    <s v="USD"/>
    <n v="1318136400"/>
    <n v="1318568400"/>
    <b v="0"/>
    <b v="0"/>
    <x v="2"/>
    <n v="35"/>
    <x v="2"/>
    <x v="2"/>
  </r>
  <r>
    <n v="747"/>
    <s v="Greer and Sons"/>
    <s v="Secured clear-thinking intranet"/>
    <n v="4900"/>
    <n v="11214"/>
    <n v="228.85714285714286"/>
    <x v="1"/>
    <n v="280"/>
    <x v="1"/>
    <s v="USD"/>
    <n v="1283403600"/>
    <n v="1284354000"/>
    <b v="0"/>
    <b v="0"/>
    <x v="3"/>
    <n v="40.049999999999997"/>
    <x v="3"/>
    <x v="3"/>
  </r>
  <r>
    <n v="748"/>
    <s v="Martinez PLC"/>
    <s v="Cloned actuating architecture"/>
    <n v="194900"/>
    <n v="68137"/>
    <n v="34.959979476654695"/>
    <x v="3"/>
    <n v="614"/>
    <x v="1"/>
    <s v="USD"/>
    <n v="1267423200"/>
    <n v="1269579600"/>
    <b v="0"/>
    <b v="1"/>
    <x v="10"/>
    <n v="110.97231270358306"/>
    <x v="4"/>
    <x v="10"/>
  </r>
  <r>
    <n v="749"/>
    <s v="Hunter-Logan"/>
    <s v="Down-sized needs-based task-force"/>
    <n v="8600"/>
    <n v="13527"/>
    <n v="157.29069767441862"/>
    <x v="1"/>
    <n v="366"/>
    <x v="6"/>
    <s v="EUR"/>
    <n v="1412744400"/>
    <n v="1413781200"/>
    <b v="0"/>
    <b v="1"/>
    <x v="8"/>
    <n v="36.959016393442624"/>
    <x v="2"/>
    <x v="8"/>
  </r>
  <r>
    <n v="750"/>
    <s v="Ramos and Sons"/>
    <s v="Extended responsive Internet solution"/>
    <n v="100"/>
    <n v="1"/>
    <n v="1"/>
    <x v="0"/>
    <n v="1"/>
    <x v="4"/>
    <s v="GBP"/>
    <n v="1277960400"/>
    <n v="1280120400"/>
    <b v="0"/>
    <b v="0"/>
    <x v="5"/>
    <n v="1"/>
    <x v="1"/>
    <x v="5"/>
  </r>
  <r>
    <n v="751"/>
    <s v="Lane-Barber"/>
    <s v="Universal value-added moderator"/>
    <n v="3600"/>
    <n v="8363"/>
    <n v="232.30555555555554"/>
    <x v="1"/>
    <n v="270"/>
    <x v="1"/>
    <s v="USD"/>
    <n v="1458190800"/>
    <n v="1459486800"/>
    <b v="1"/>
    <b v="1"/>
    <x v="9"/>
    <n v="30.974074074074075"/>
    <x v="5"/>
    <x v="9"/>
  </r>
  <r>
    <n v="752"/>
    <s v="Lowery Group"/>
    <s v="Sharable motivating emulation"/>
    <n v="5800"/>
    <n v="5362"/>
    <n v="92.448275862068968"/>
    <x v="3"/>
    <n v="114"/>
    <x v="1"/>
    <s v="USD"/>
    <n v="1280984400"/>
    <n v="1282539600"/>
    <b v="0"/>
    <b v="1"/>
    <x v="3"/>
    <n v="47.035087719298247"/>
    <x v="3"/>
    <x v="3"/>
  </r>
  <r>
    <n v="753"/>
    <s v="Guerrero-Griffin"/>
    <s v="Networked web-enabled product"/>
    <n v="4700"/>
    <n v="12065"/>
    <n v="256.70212765957444"/>
    <x v="1"/>
    <n v="137"/>
    <x v="1"/>
    <s v="USD"/>
    <n v="1274590800"/>
    <n v="1275886800"/>
    <b v="0"/>
    <b v="0"/>
    <x v="14"/>
    <n v="88.065693430656935"/>
    <x v="7"/>
    <x v="14"/>
  </r>
  <r>
    <n v="754"/>
    <s v="Perez, Reed and Lee"/>
    <s v="Advanced dedicated encoding"/>
    <n v="70400"/>
    <n v="118603"/>
    <n v="168.47017045454547"/>
    <x v="1"/>
    <n v="3205"/>
    <x v="1"/>
    <s v="USD"/>
    <n v="1351400400"/>
    <n v="1355983200"/>
    <b v="0"/>
    <b v="0"/>
    <x v="3"/>
    <n v="37.005616224648989"/>
    <x v="3"/>
    <x v="3"/>
  </r>
  <r>
    <n v="755"/>
    <s v="Chen, Pollard and Clarke"/>
    <s v="Stand-alone multi-state project"/>
    <n v="4500"/>
    <n v="7496"/>
    <n v="166.57777777777778"/>
    <x v="1"/>
    <n v="288"/>
    <x v="3"/>
    <s v="DKK"/>
    <n v="1514354400"/>
    <n v="1515391200"/>
    <b v="0"/>
    <b v="1"/>
    <x v="3"/>
    <n v="26.027777777777779"/>
    <x v="3"/>
    <x v="3"/>
  </r>
  <r>
    <n v="756"/>
    <s v="Serrano, Gallagher and Griffith"/>
    <s v="Customizable bi-directional monitoring"/>
    <n v="1300"/>
    <n v="10037"/>
    <n v="772.07692307692309"/>
    <x v="1"/>
    <n v="148"/>
    <x v="1"/>
    <s v="USD"/>
    <n v="1421733600"/>
    <n v="1422252000"/>
    <b v="0"/>
    <b v="0"/>
    <x v="3"/>
    <n v="67.817567567567565"/>
    <x v="3"/>
    <x v="3"/>
  </r>
  <r>
    <n v="757"/>
    <s v="Callahan-Gilbert"/>
    <s v="Profit-focused motivating function"/>
    <n v="1400"/>
    <n v="5696"/>
    <n v="406.85714285714283"/>
    <x v="1"/>
    <n v="114"/>
    <x v="1"/>
    <s v="USD"/>
    <n v="1305176400"/>
    <n v="1305522000"/>
    <b v="0"/>
    <b v="0"/>
    <x v="6"/>
    <n v="49.964912280701753"/>
    <x v="4"/>
    <x v="6"/>
  </r>
  <r>
    <n v="758"/>
    <s v="Logan-Miranda"/>
    <s v="Proactive systemic firmware"/>
    <n v="29600"/>
    <n v="167005"/>
    <n v="564.20608108108115"/>
    <x v="1"/>
    <n v="1518"/>
    <x v="0"/>
    <s v="CAD"/>
    <n v="1414126800"/>
    <n v="1414904400"/>
    <b v="0"/>
    <b v="0"/>
    <x v="1"/>
    <n v="110.01646903820817"/>
    <x v="1"/>
    <x v="1"/>
  </r>
  <r>
    <n v="759"/>
    <s v="Rodriguez PLC"/>
    <s v="Grass-roots upward-trending installation"/>
    <n v="167500"/>
    <n v="114615"/>
    <n v="68.426865671641792"/>
    <x v="0"/>
    <n v="1274"/>
    <x v="1"/>
    <s v="USD"/>
    <n v="1517810400"/>
    <n v="1520402400"/>
    <b v="0"/>
    <b v="0"/>
    <x v="5"/>
    <n v="89.964678178963894"/>
    <x v="1"/>
    <x v="5"/>
  </r>
  <r>
    <n v="760"/>
    <s v="Smith-Kennedy"/>
    <s v="Virtual heuristic hub"/>
    <n v="48300"/>
    <n v="16592"/>
    <n v="34.351966873706004"/>
    <x v="0"/>
    <n v="210"/>
    <x v="6"/>
    <s v="EUR"/>
    <n v="1564635600"/>
    <n v="1567141200"/>
    <b v="0"/>
    <b v="1"/>
    <x v="11"/>
    <n v="79.009523809523813"/>
    <x v="6"/>
    <x v="11"/>
  </r>
  <r>
    <n v="761"/>
    <s v="Mitchell-Lee"/>
    <s v="Customizable leadingedge model"/>
    <n v="2200"/>
    <n v="14420"/>
    <n v="655.4545454545455"/>
    <x v="1"/>
    <n v="166"/>
    <x v="1"/>
    <s v="USD"/>
    <n v="1500699600"/>
    <n v="1501131600"/>
    <b v="0"/>
    <b v="0"/>
    <x v="1"/>
    <n v="86.867469879518069"/>
    <x v="1"/>
    <x v="1"/>
  </r>
  <r>
    <n v="762"/>
    <s v="Davis Ltd"/>
    <s v="Upgradable uniform service-desk"/>
    <n v="3500"/>
    <n v="6204"/>
    <n v="177.25714285714284"/>
    <x v="1"/>
    <n v="100"/>
    <x v="2"/>
    <s v="AUD"/>
    <n v="1354082400"/>
    <n v="1355032800"/>
    <b v="0"/>
    <b v="0"/>
    <x v="17"/>
    <n v="62.04"/>
    <x v="1"/>
    <x v="17"/>
  </r>
  <r>
    <n v="763"/>
    <s v="Rowland PLC"/>
    <s v="Inverse client-driven product"/>
    <n v="5600"/>
    <n v="6338"/>
    <n v="113.17857142857144"/>
    <x v="1"/>
    <n v="235"/>
    <x v="1"/>
    <s v="USD"/>
    <n v="1336453200"/>
    <n v="1339477200"/>
    <b v="0"/>
    <b v="1"/>
    <x v="3"/>
    <n v="26.970212765957445"/>
    <x v="3"/>
    <x v="3"/>
  </r>
  <r>
    <n v="764"/>
    <s v="Shaffer-Mason"/>
    <s v="Managed bandwidth-monitored system engine"/>
    <n v="1100"/>
    <n v="8010"/>
    <n v="728.18181818181824"/>
    <x v="1"/>
    <n v="148"/>
    <x v="1"/>
    <s v="USD"/>
    <n v="1305262800"/>
    <n v="1305954000"/>
    <b v="0"/>
    <b v="0"/>
    <x v="1"/>
    <n v="54.121621621621621"/>
    <x v="1"/>
    <x v="1"/>
  </r>
  <r>
    <n v="765"/>
    <s v="Matthews LLC"/>
    <s v="Advanced transitional help-desk"/>
    <n v="3900"/>
    <n v="8125"/>
    <n v="208.33333333333334"/>
    <x v="1"/>
    <n v="198"/>
    <x v="1"/>
    <s v="USD"/>
    <n v="1492232400"/>
    <n v="1494392400"/>
    <b v="1"/>
    <b v="1"/>
    <x v="7"/>
    <n v="41.035353535353536"/>
    <x v="1"/>
    <x v="7"/>
  </r>
  <r>
    <n v="766"/>
    <s v="Montgomery-Castro"/>
    <s v="De-engineered disintermediate encryption"/>
    <n v="43800"/>
    <n v="13653"/>
    <n v="31.171232876712331"/>
    <x v="0"/>
    <n v="248"/>
    <x v="2"/>
    <s v="AUD"/>
    <n v="1537333200"/>
    <n v="1537419600"/>
    <b v="0"/>
    <b v="0"/>
    <x v="22"/>
    <n v="55.052419354838712"/>
    <x v="4"/>
    <x v="22"/>
  </r>
  <r>
    <n v="767"/>
    <s v="Hale, Pearson and Jenkins"/>
    <s v="Upgradable attitude-oriented project"/>
    <n v="97200"/>
    <n v="55372"/>
    <n v="56.967078189300416"/>
    <x v="0"/>
    <n v="513"/>
    <x v="1"/>
    <s v="USD"/>
    <n v="1444107600"/>
    <n v="1447999200"/>
    <b v="0"/>
    <b v="0"/>
    <x v="18"/>
    <n v="107.93762183235867"/>
    <x v="5"/>
    <x v="18"/>
  </r>
  <r>
    <n v="768"/>
    <s v="Ramirez-Calderon"/>
    <s v="Fundamental zero tolerance alliance"/>
    <n v="4800"/>
    <n v="11088"/>
    <n v="231"/>
    <x v="1"/>
    <n v="150"/>
    <x v="1"/>
    <s v="USD"/>
    <n v="1386741600"/>
    <n v="1388037600"/>
    <b v="0"/>
    <b v="0"/>
    <x v="3"/>
    <n v="73.92"/>
    <x v="3"/>
    <x v="3"/>
  </r>
  <r>
    <n v="769"/>
    <s v="Johnson-Morales"/>
    <s v="Devolved 24hour forecast"/>
    <n v="125600"/>
    <n v="109106"/>
    <n v="86.867834394904463"/>
    <x v="0"/>
    <n v="3410"/>
    <x v="1"/>
    <s v="USD"/>
    <n v="1376542800"/>
    <n v="1378789200"/>
    <b v="0"/>
    <b v="0"/>
    <x v="11"/>
    <n v="31.995894428152493"/>
    <x v="6"/>
    <x v="11"/>
  </r>
  <r>
    <n v="770"/>
    <s v="Mathis-Rodriguez"/>
    <s v="User-centric attitude-oriented intranet"/>
    <n v="4300"/>
    <n v="11642"/>
    <n v="270.74418604651163"/>
    <x v="1"/>
    <n v="216"/>
    <x v="6"/>
    <s v="EUR"/>
    <n v="1397451600"/>
    <n v="1398056400"/>
    <b v="0"/>
    <b v="1"/>
    <x v="3"/>
    <n v="53.898148148148145"/>
    <x v="3"/>
    <x v="3"/>
  </r>
  <r>
    <n v="771"/>
    <s v="Smith, Mack and Williams"/>
    <s v="Self-enabling 5thgeneration paradigm"/>
    <n v="5600"/>
    <n v="2769"/>
    <n v="49.446428571428569"/>
    <x v="3"/>
    <n v="26"/>
    <x v="1"/>
    <s v="USD"/>
    <n v="1548482400"/>
    <n v="1550815200"/>
    <b v="0"/>
    <b v="0"/>
    <x v="3"/>
    <n v="106.5"/>
    <x v="3"/>
    <x v="3"/>
  </r>
  <r>
    <n v="772"/>
    <s v="Johnson-Pace"/>
    <s v="Persistent 3rdgeneration moratorium"/>
    <n v="149600"/>
    <n v="169586"/>
    <n v="113.3596256684492"/>
    <x v="1"/>
    <n v="5139"/>
    <x v="1"/>
    <s v="USD"/>
    <n v="1549692000"/>
    <n v="1550037600"/>
    <b v="0"/>
    <b v="0"/>
    <x v="7"/>
    <n v="32.999805409612762"/>
    <x v="1"/>
    <x v="7"/>
  </r>
  <r>
    <n v="773"/>
    <s v="Meza, Kirby and Patel"/>
    <s v="Cross-platform empowering project"/>
    <n v="53100"/>
    <n v="101185"/>
    <n v="190.55555555555554"/>
    <x v="1"/>
    <n v="2353"/>
    <x v="1"/>
    <s v="USD"/>
    <n v="1492059600"/>
    <n v="1492923600"/>
    <b v="0"/>
    <b v="0"/>
    <x v="3"/>
    <n v="43.00254993625159"/>
    <x v="3"/>
    <x v="3"/>
  </r>
  <r>
    <n v="774"/>
    <s v="Gonzalez-Snow"/>
    <s v="Polarized user-facing interface"/>
    <n v="5000"/>
    <n v="6775"/>
    <n v="135.5"/>
    <x v="1"/>
    <n v="78"/>
    <x v="6"/>
    <s v="EUR"/>
    <n v="1463979600"/>
    <n v="1467522000"/>
    <b v="0"/>
    <b v="0"/>
    <x v="2"/>
    <n v="86.858974358974365"/>
    <x v="2"/>
    <x v="2"/>
  </r>
  <r>
    <n v="775"/>
    <s v="Murphy LLC"/>
    <s v="Customer-focused non-volatile framework"/>
    <n v="9400"/>
    <n v="968"/>
    <n v="10.297872340425531"/>
    <x v="0"/>
    <n v="10"/>
    <x v="1"/>
    <s v="USD"/>
    <n v="1415253600"/>
    <n v="1416117600"/>
    <b v="0"/>
    <b v="0"/>
    <x v="1"/>
    <n v="96.8"/>
    <x v="1"/>
    <x v="1"/>
  </r>
  <r>
    <n v="776"/>
    <s v="Taylor-Rowe"/>
    <s v="Synchronized multimedia frame"/>
    <n v="110800"/>
    <n v="72623"/>
    <n v="65.544223826714799"/>
    <x v="0"/>
    <n v="2201"/>
    <x v="1"/>
    <s v="USD"/>
    <n v="1562216400"/>
    <n v="1563771600"/>
    <b v="0"/>
    <b v="0"/>
    <x v="3"/>
    <n v="32.995456610631528"/>
    <x v="3"/>
    <x v="3"/>
  </r>
  <r>
    <n v="777"/>
    <s v="Henderson Ltd"/>
    <s v="Open-architected stable algorithm"/>
    <n v="93800"/>
    <n v="45987"/>
    <n v="49.026652452025587"/>
    <x v="0"/>
    <n v="676"/>
    <x v="1"/>
    <s v="USD"/>
    <n v="1316754000"/>
    <n v="1319259600"/>
    <b v="0"/>
    <b v="0"/>
    <x v="3"/>
    <n v="68.028106508875737"/>
    <x v="3"/>
    <x v="3"/>
  </r>
  <r>
    <n v="778"/>
    <s v="Moss-Guzman"/>
    <s v="Cross-platform optimizing website"/>
    <n v="1300"/>
    <n v="10243"/>
    <n v="787.92307692307691"/>
    <x v="1"/>
    <n v="174"/>
    <x v="5"/>
    <s v="CHF"/>
    <n v="1313211600"/>
    <n v="1313643600"/>
    <b v="0"/>
    <b v="0"/>
    <x v="10"/>
    <n v="58.867816091954026"/>
    <x v="4"/>
    <x v="10"/>
  </r>
  <r>
    <n v="779"/>
    <s v="Webb Group"/>
    <s v="Public-key actuating projection"/>
    <n v="108700"/>
    <n v="87293"/>
    <n v="80.306347746090154"/>
    <x v="0"/>
    <n v="831"/>
    <x v="1"/>
    <s v="USD"/>
    <n v="1439528400"/>
    <n v="1440306000"/>
    <b v="0"/>
    <b v="1"/>
    <x v="3"/>
    <n v="105.04572803850782"/>
    <x v="3"/>
    <x v="3"/>
  </r>
  <r>
    <n v="780"/>
    <s v="Brooks-Rodriguez"/>
    <s v="Implemented intangible instruction set"/>
    <n v="5100"/>
    <n v="5421"/>
    <n v="106.29411764705883"/>
    <x v="1"/>
    <n v="164"/>
    <x v="1"/>
    <s v="USD"/>
    <n v="1469163600"/>
    <n v="1470805200"/>
    <b v="0"/>
    <b v="1"/>
    <x v="6"/>
    <n v="33.054878048780488"/>
    <x v="4"/>
    <x v="6"/>
  </r>
  <r>
    <n v="781"/>
    <s v="Thomas Ltd"/>
    <s v="Cross-group interactive architecture"/>
    <n v="8700"/>
    <n v="4414"/>
    <n v="50.735632183908038"/>
    <x v="3"/>
    <n v="56"/>
    <x v="5"/>
    <s v="CHF"/>
    <n v="1288501200"/>
    <n v="1292911200"/>
    <b v="0"/>
    <b v="0"/>
    <x v="3"/>
    <n v="78.821428571428569"/>
    <x v="3"/>
    <x v="3"/>
  </r>
  <r>
    <n v="782"/>
    <s v="Williams and Sons"/>
    <s v="Centralized asymmetric framework"/>
    <n v="5100"/>
    <n v="10981"/>
    <n v="215.31372549019611"/>
    <x v="1"/>
    <n v="161"/>
    <x v="1"/>
    <s v="USD"/>
    <n v="1298959200"/>
    <n v="1301374800"/>
    <b v="0"/>
    <b v="1"/>
    <x v="10"/>
    <n v="68.204968944099377"/>
    <x v="4"/>
    <x v="10"/>
  </r>
  <r>
    <n v="783"/>
    <s v="Vega, Chan and Carney"/>
    <s v="Down-sized systematic utilization"/>
    <n v="7400"/>
    <n v="10451"/>
    <n v="141.22972972972974"/>
    <x v="1"/>
    <n v="138"/>
    <x v="1"/>
    <s v="USD"/>
    <n v="1387260000"/>
    <n v="1387864800"/>
    <b v="0"/>
    <b v="0"/>
    <x v="1"/>
    <n v="75.731884057971016"/>
    <x v="1"/>
    <x v="1"/>
  </r>
  <r>
    <n v="784"/>
    <s v="Byrd Group"/>
    <s v="Profound fault-tolerant model"/>
    <n v="88900"/>
    <n v="102535"/>
    <n v="115.33745781777279"/>
    <x v="1"/>
    <n v="3308"/>
    <x v="1"/>
    <s v="USD"/>
    <n v="1457244000"/>
    <n v="1458190800"/>
    <b v="0"/>
    <b v="0"/>
    <x v="2"/>
    <n v="30.996070133010882"/>
    <x v="2"/>
    <x v="2"/>
  </r>
  <r>
    <n v="785"/>
    <s v="Peterson, Fletcher and Sanchez"/>
    <s v="Multi-channeled bi-directional moratorium"/>
    <n v="6700"/>
    <n v="12939"/>
    <n v="193.11940298507463"/>
    <x v="1"/>
    <n v="127"/>
    <x v="2"/>
    <s v="AUD"/>
    <n v="1556341200"/>
    <n v="1559278800"/>
    <b v="0"/>
    <b v="1"/>
    <x v="10"/>
    <n v="101.88188976377953"/>
    <x v="4"/>
    <x v="10"/>
  </r>
  <r>
    <n v="786"/>
    <s v="Smith-Brown"/>
    <s v="Object-based content-based ability"/>
    <n v="1500"/>
    <n v="10946"/>
    <n v="729.73333333333335"/>
    <x v="1"/>
    <n v="207"/>
    <x v="6"/>
    <s v="EUR"/>
    <n v="1522126800"/>
    <n v="1522731600"/>
    <b v="0"/>
    <b v="1"/>
    <x v="17"/>
    <n v="52.879227053140099"/>
    <x v="1"/>
    <x v="17"/>
  </r>
  <r>
    <n v="787"/>
    <s v="Vance-Glover"/>
    <s v="Progressive coherent secured line"/>
    <n v="61200"/>
    <n v="60994"/>
    <n v="99.66339869281046"/>
    <x v="0"/>
    <n v="859"/>
    <x v="0"/>
    <s v="CAD"/>
    <n v="1305954000"/>
    <n v="1306731600"/>
    <b v="0"/>
    <b v="0"/>
    <x v="1"/>
    <n v="71.005820721769496"/>
    <x v="1"/>
    <x v="1"/>
  </r>
  <r>
    <n v="788"/>
    <s v="Joyce PLC"/>
    <s v="Synchronized directional capability"/>
    <n v="3600"/>
    <n v="3174"/>
    <n v="88.166666666666671"/>
    <x v="2"/>
    <n v="31"/>
    <x v="1"/>
    <s v="USD"/>
    <n v="1350709200"/>
    <n v="1352527200"/>
    <b v="0"/>
    <b v="0"/>
    <x v="10"/>
    <n v="102.38709677419355"/>
    <x v="4"/>
    <x v="10"/>
  </r>
  <r>
    <n v="789"/>
    <s v="Kennedy-Miller"/>
    <s v="Cross-platform composite migration"/>
    <n v="9000"/>
    <n v="3351"/>
    <n v="37.233333333333334"/>
    <x v="0"/>
    <n v="45"/>
    <x v="1"/>
    <s v="USD"/>
    <n v="1401166800"/>
    <n v="1404363600"/>
    <b v="0"/>
    <b v="0"/>
    <x v="3"/>
    <n v="74.466666666666669"/>
    <x v="3"/>
    <x v="3"/>
  </r>
  <r>
    <n v="790"/>
    <s v="White-Obrien"/>
    <s v="Operative local pricing structure"/>
    <n v="185900"/>
    <n v="56774"/>
    <n v="30.540075309306079"/>
    <x v="3"/>
    <n v="1113"/>
    <x v="1"/>
    <s v="USD"/>
    <n v="1266127200"/>
    <n v="1266645600"/>
    <b v="0"/>
    <b v="0"/>
    <x v="3"/>
    <n v="51.009883198562441"/>
    <x v="3"/>
    <x v="3"/>
  </r>
  <r>
    <n v="791"/>
    <s v="Stafford, Hess and Raymond"/>
    <s v="Optional web-enabled extranet"/>
    <n v="2100"/>
    <n v="540"/>
    <n v="25.714285714285712"/>
    <x v="0"/>
    <n v="6"/>
    <x v="1"/>
    <s v="USD"/>
    <n v="1481436000"/>
    <n v="1482818400"/>
    <b v="0"/>
    <b v="0"/>
    <x v="0"/>
    <n v="90"/>
    <x v="0"/>
    <x v="0"/>
  </r>
  <r>
    <n v="792"/>
    <s v="Jordan, Schneider and Hall"/>
    <s v="Reduced 6thgeneration intranet"/>
    <n v="2000"/>
    <n v="680"/>
    <n v="34"/>
    <x v="0"/>
    <n v="7"/>
    <x v="1"/>
    <s v="USD"/>
    <n v="1372222800"/>
    <n v="1374642000"/>
    <b v="0"/>
    <b v="1"/>
    <x v="3"/>
    <n v="97.142857142857139"/>
    <x v="3"/>
    <x v="3"/>
  </r>
  <r>
    <n v="793"/>
    <s v="Rodriguez, Cox and Rodriguez"/>
    <s v="Networked disintermediate leverage"/>
    <n v="1100"/>
    <n v="13045"/>
    <n v="1185.909090909091"/>
    <x v="1"/>
    <n v="181"/>
    <x v="5"/>
    <s v="CHF"/>
    <n v="1372136400"/>
    <n v="1372482000"/>
    <b v="0"/>
    <b v="0"/>
    <x v="9"/>
    <n v="72.071823204419886"/>
    <x v="5"/>
    <x v="9"/>
  </r>
  <r>
    <n v="794"/>
    <s v="Welch Inc"/>
    <s v="Optional optimal website"/>
    <n v="6600"/>
    <n v="8276"/>
    <n v="125.39393939393939"/>
    <x v="1"/>
    <n v="110"/>
    <x v="1"/>
    <s v="USD"/>
    <n v="1513922400"/>
    <n v="1514959200"/>
    <b v="0"/>
    <b v="0"/>
    <x v="1"/>
    <n v="75.236363636363635"/>
    <x v="1"/>
    <x v="1"/>
  </r>
  <r>
    <n v="795"/>
    <s v="Vasquez Inc"/>
    <s v="Stand-alone asynchronous functionalities"/>
    <n v="7100"/>
    <n v="1022"/>
    <n v="14.394366197183098"/>
    <x v="0"/>
    <n v="31"/>
    <x v="1"/>
    <s v="USD"/>
    <n v="1477976400"/>
    <n v="1478235600"/>
    <b v="0"/>
    <b v="0"/>
    <x v="6"/>
    <n v="32.967741935483872"/>
    <x v="4"/>
    <x v="6"/>
  </r>
  <r>
    <n v="796"/>
    <s v="Freeman-Ferguson"/>
    <s v="Profound full-range open system"/>
    <n v="7800"/>
    <n v="4275"/>
    <n v="54.807692307692314"/>
    <x v="0"/>
    <n v="78"/>
    <x v="1"/>
    <s v="USD"/>
    <n v="1407474000"/>
    <n v="1408078800"/>
    <b v="0"/>
    <b v="1"/>
    <x v="20"/>
    <n v="54.807692307692307"/>
    <x v="6"/>
    <x v="20"/>
  </r>
  <r>
    <n v="797"/>
    <s v="Houston, Moore and Rogers"/>
    <s v="Optional tangible utilization"/>
    <n v="7600"/>
    <n v="8332"/>
    <n v="109.63157894736841"/>
    <x v="1"/>
    <n v="185"/>
    <x v="1"/>
    <s v="USD"/>
    <n v="1546149600"/>
    <n v="1548136800"/>
    <b v="0"/>
    <b v="0"/>
    <x v="2"/>
    <n v="45.037837837837834"/>
    <x v="2"/>
    <x v="2"/>
  </r>
  <r>
    <n v="798"/>
    <s v="Small-Fuentes"/>
    <s v="Seamless maximized product"/>
    <n v="3400"/>
    <n v="6408"/>
    <n v="188.47058823529412"/>
    <x v="1"/>
    <n v="121"/>
    <x v="1"/>
    <s v="USD"/>
    <n v="1338440400"/>
    <n v="1340859600"/>
    <b v="0"/>
    <b v="1"/>
    <x v="3"/>
    <n v="52.958677685950413"/>
    <x v="3"/>
    <x v="3"/>
  </r>
  <r>
    <n v="799"/>
    <s v="Reid-Day"/>
    <s v="Devolved tertiary time-frame"/>
    <n v="84500"/>
    <n v="73522"/>
    <n v="87.008284023668637"/>
    <x v="0"/>
    <n v="1225"/>
    <x v="4"/>
    <s v="GBP"/>
    <n v="1454133600"/>
    <n v="1454479200"/>
    <b v="0"/>
    <b v="0"/>
    <x v="3"/>
    <n v="60.017959183673469"/>
    <x v="3"/>
    <x v="3"/>
  </r>
  <r>
    <n v="800"/>
    <s v="Wallace LLC"/>
    <s v="Centralized regional function"/>
    <n v="100"/>
    <n v="1"/>
    <n v="1"/>
    <x v="0"/>
    <n v="1"/>
    <x v="5"/>
    <s v="CHF"/>
    <n v="1434085200"/>
    <n v="1434430800"/>
    <b v="0"/>
    <b v="0"/>
    <x v="1"/>
    <n v="1"/>
    <x v="1"/>
    <x v="1"/>
  </r>
  <r>
    <n v="801"/>
    <s v="Olson-Bishop"/>
    <s v="User-friendly high-level initiative"/>
    <n v="2300"/>
    <n v="4667"/>
    <n v="202.9130434782609"/>
    <x v="1"/>
    <n v="106"/>
    <x v="1"/>
    <s v="USD"/>
    <n v="1577772000"/>
    <n v="1579672800"/>
    <b v="0"/>
    <b v="1"/>
    <x v="14"/>
    <n v="44.028301886792455"/>
    <x v="7"/>
    <x v="14"/>
  </r>
  <r>
    <n v="802"/>
    <s v="Rodriguez, Anderson and Porter"/>
    <s v="Reverse-engineered zero-defect infrastructure"/>
    <n v="6200"/>
    <n v="12216"/>
    <n v="197.03225806451613"/>
    <x v="1"/>
    <n v="142"/>
    <x v="1"/>
    <s v="USD"/>
    <n v="1562216400"/>
    <n v="1562389200"/>
    <b v="0"/>
    <b v="0"/>
    <x v="14"/>
    <n v="86.028169014084511"/>
    <x v="7"/>
    <x v="14"/>
  </r>
  <r>
    <n v="803"/>
    <s v="Perez, Brown and Meyers"/>
    <s v="Stand-alone background customer loyalty"/>
    <n v="6100"/>
    <n v="6527"/>
    <n v="107"/>
    <x v="1"/>
    <n v="233"/>
    <x v="1"/>
    <s v="USD"/>
    <n v="1548568800"/>
    <n v="1551506400"/>
    <b v="0"/>
    <b v="0"/>
    <x v="3"/>
    <n v="28.012875536480685"/>
    <x v="3"/>
    <x v="3"/>
  </r>
  <r>
    <n v="804"/>
    <s v="English-Mccullough"/>
    <s v="Business-focused discrete software"/>
    <n v="2600"/>
    <n v="6987"/>
    <n v="268.73076923076923"/>
    <x v="1"/>
    <n v="218"/>
    <x v="1"/>
    <s v="USD"/>
    <n v="1514872800"/>
    <n v="1516600800"/>
    <b v="0"/>
    <b v="0"/>
    <x v="1"/>
    <n v="32.050458715596328"/>
    <x v="1"/>
    <x v="1"/>
  </r>
  <r>
    <n v="805"/>
    <s v="Smith-Nguyen"/>
    <s v="Advanced intermediate Graphic Interface"/>
    <n v="9700"/>
    <n v="4932"/>
    <n v="50.845360824742272"/>
    <x v="0"/>
    <n v="67"/>
    <x v="2"/>
    <s v="AUD"/>
    <n v="1416031200"/>
    <n v="1420437600"/>
    <b v="0"/>
    <b v="0"/>
    <x v="4"/>
    <n v="73.611940298507463"/>
    <x v="4"/>
    <x v="4"/>
  </r>
  <r>
    <n v="806"/>
    <s v="Harmon-Madden"/>
    <s v="Adaptive holistic hub"/>
    <n v="700"/>
    <n v="8262"/>
    <n v="1180.2857142857142"/>
    <x v="1"/>
    <n v="76"/>
    <x v="1"/>
    <s v="USD"/>
    <n v="1330927200"/>
    <n v="1332997200"/>
    <b v="0"/>
    <b v="1"/>
    <x v="6"/>
    <n v="108.71052631578948"/>
    <x v="4"/>
    <x v="6"/>
  </r>
  <r>
    <n v="807"/>
    <s v="Walker-Taylor"/>
    <s v="Automated uniform concept"/>
    <n v="700"/>
    <n v="1848"/>
    <n v="264"/>
    <x v="1"/>
    <n v="43"/>
    <x v="1"/>
    <s v="USD"/>
    <n v="1571115600"/>
    <n v="1574920800"/>
    <b v="0"/>
    <b v="1"/>
    <x v="3"/>
    <n v="42.97674418604651"/>
    <x v="3"/>
    <x v="3"/>
  </r>
  <r>
    <n v="808"/>
    <s v="Harris, Medina and Mitchell"/>
    <s v="Enhanced regional flexibility"/>
    <n v="5200"/>
    <n v="1583"/>
    <n v="30.44230769230769"/>
    <x v="0"/>
    <n v="19"/>
    <x v="1"/>
    <s v="USD"/>
    <n v="1463461200"/>
    <n v="1464930000"/>
    <b v="0"/>
    <b v="0"/>
    <x v="0"/>
    <n v="83.315789473684205"/>
    <x v="0"/>
    <x v="0"/>
  </r>
  <r>
    <n v="809"/>
    <s v="Williams and Sons"/>
    <s v="Public-key bottom-line algorithm"/>
    <n v="140800"/>
    <n v="88536"/>
    <n v="62.880681818181813"/>
    <x v="0"/>
    <n v="2108"/>
    <x v="5"/>
    <s v="CHF"/>
    <n v="1344920400"/>
    <n v="1345006800"/>
    <b v="0"/>
    <b v="0"/>
    <x v="4"/>
    <n v="42"/>
    <x v="4"/>
    <x v="4"/>
  </r>
  <r>
    <n v="810"/>
    <s v="Ball-Fisher"/>
    <s v="Multi-layered intangible instruction set"/>
    <n v="6400"/>
    <n v="12360"/>
    <n v="193.125"/>
    <x v="1"/>
    <n v="221"/>
    <x v="1"/>
    <s v="USD"/>
    <n v="1511848800"/>
    <n v="1512712800"/>
    <b v="0"/>
    <b v="1"/>
    <x v="3"/>
    <n v="55.927601809954751"/>
    <x v="3"/>
    <x v="3"/>
  </r>
  <r>
    <n v="811"/>
    <s v="Page, Holt and Mack"/>
    <s v="Fundamental methodical emulation"/>
    <n v="92500"/>
    <n v="71320"/>
    <n v="77.102702702702715"/>
    <x v="0"/>
    <n v="679"/>
    <x v="1"/>
    <s v="USD"/>
    <n v="1452319200"/>
    <n v="1452492000"/>
    <b v="0"/>
    <b v="1"/>
    <x v="11"/>
    <n v="105.03681885125184"/>
    <x v="6"/>
    <x v="11"/>
  </r>
  <r>
    <n v="812"/>
    <s v="Landry Group"/>
    <s v="Expanded value-added hardware"/>
    <n v="59700"/>
    <n v="134640"/>
    <n v="225.52763819095478"/>
    <x v="1"/>
    <n v="2805"/>
    <x v="0"/>
    <s v="CAD"/>
    <n v="1523854800"/>
    <n v="1524286800"/>
    <b v="0"/>
    <b v="0"/>
    <x v="9"/>
    <n v="48"/>
    <x v="5"/>
    <x v="9"/>
  </r>
  <r>
    <n v="813"/>
    <s v="Buckley Group"/>
    <s v="Diverse high-level attitude"/>
    <n v="3200"/>
    <n v="7661"/>
    <n v="239.40625"/>
    <x v="1"/>
    <n v="68"/>
    <x v="1"/>
    <s v="USD"/>
    <n v="1346043600"/>
    <n v="1346907600"/>
    <b v="0"/>
    <b v="0"/>
    <x v="11"/>
    <n v="112.66176470588235"/>
    <x v="6"/>
    <x v="11"/>
  </r>
  <r>
    <n v="814"/>
    <s v="Vincent PLC"/>
    <s v="Visionary 24hour analyzer"/>
    <n v="3200"/>
    <n v="2950"/>
    <n v="92.1875"/>
    <x v="0"/>
    <n v="36"/>
    <x v="3"/>
    <s v="DKK"/>
    <n v="1464325200"/>
    <n v="1464498000"/>
    <b v="0"/>
    <b v="1"/>
    <x v="1"/>
    <n v="81.944444444444443"/>
    <x v="1"/>
    <x v="1"/>
  </r>
  <r>
    <n v="815"/>
    <s v="Watson-Douglas"/>
    <s v="Centralized bandwidth-monitored leverage"/>
    <n v="9000"/>
    <n v="11721"/>
    <n v="130.23333333333335"/>
    <x v="1"/>
    <n v="183"/>
    <x v="0"/>
    <s v="CAD"/>
    <n v="1511935200"/>
    <n v="1514181600"/>
    <b v="0"/>
    <b v="0"/>
    <x v="1"/>
    <n v="64.049180327868854"/>
    <x v="1"/>
    <x v="1"/>
  </r>
  <r>
    <n v="816"/>
    <s v="Jones, Casey and Jones"/>
    <s v="Ergonomic mission-critical moratorium"/>
    <n v="2300"/>
    <n v="14150"/>
    <n v="615.21739130434787"/>
    <x v="1"/>
    <n v="133"/>
    <x v="1"/>
    <s v="USD"/>
    <n v="1392012000"/>
    <n v="1392184800"/>
    <b v="1"/>
    <b v="1"/>
    <x v="3"/>
    <n v="106.39097744360902"/>
    <x v="3"/>
    <x v="3"/>
  </r>
  <r>
    <n v="817"/>
    <s v="Alvarez-Bauer"/>
    <s v="Front-line intermediate moderator"/>
    <n v="51300"/>
    <n v="189192"/>
    <n v="368.79532163742692"/>
    <x v="1"/>
    <n v="2489"/>
    <x v="6"/>
    <s v="EUR"/>
    <n v="1556946000"/>
    <n v="1559365200"/>
    <b v="0"/>
    <b v="1"/>
    <x v="9"/>
    <n v="76.011249497790274"/>
    <x v="5"/>
    <x v="9"/>
  </r>
  <r>
    <n v="818"/>
    <s v="Martinez LLC"/>
    <s v="Automated local secured line"/>
    <n v="700"/>
    <n v="7664"/>
    <n v="1094.8571428571429"/>
    <x v="1"/>
    <n v="69"/>
    <x v="1"/>
    <s v="USD"/>
    <n v="1548050400"/>
    <n v="1549173600"/>
    <b v="0"/>
    <b v="1"/>
    <x v="3"/>
    <n v="111.07246376811594"/>
    <x v="3"/>
    <x v="3"/>
  </r>
  <r>
    <n v="819"/>
    <s v="Buck-Khan"/>
    <s v="Integrated bandwidth-monitored alliance"/>
    <n v="8900"/>
    <n v="4509"/>
    <n v="50.662921348314605"/>
    <x v="0"/>
    <n v="47"/>
    <x v="1"/>
    <s v="USD"/>
    <n v="1353736800"/>
    <n v="1355032800"/>
    <b v="1"/>
    <b v="0"/>
    <x v="11"/>
    <n v="95.936170212765958"/>
    <x v="6"/>
    <x v="11"/>
  </r>
  <r>
    <n v="820"/>
    <s v="Valdez, Williams and Meyer"/>
    <s v="Cross-group heuristic forecast"/>
    <n v="1500"/>
    <n v="12009"/>
    <n v="800.6"/>
    <x v="1"/>
    <n v="279"/>
    <x v="4"/>
    <s v="GBP"/>
    <n v="1532840400"/>
    <n v="1533963600"/>
    <b v="0"/>
    <b v="1"/>
    <x v="1"/>
    <n v="43.043010752688176"/>
    <x v="1"/>
    <x v="1"/>
  </r>
  <r>
    <n v="821"/>
    <s v="Alvarez-Andrews"/>
    <s v="Extended impactful secured line"/>
    <n v="4900"/>
    <n v="14273"/>
    <n v="291.28571428571428"/>
    <x v="1"/>
    <n v="210"/>
    <x v="1"/>
    <s v="USD"/>
    <n v="1488261600"/>
    <n v="1489381200"/>
    <b v="0"/>
    <b v="0"/>
    <x v="4"/>
    <n v="67.966666666666669"/>
    <x v="4"/>
    <x v="4"/>
  </r>
  <r>
    <n v="822"/>
    <s v="Stewart and Sons"/>
    <s v="Distributed optimizing protocol"/>
    <n v="54000"/>
    <n v="188982"/>
    <n v="349.9666666666667"/>
    <x v="1"/>
    <n v="2100"/>
    <x v="1"/>
    <s v="USD"/>
    <n v="1393567200"/>
    <n v="1395032400"/>
    <b v="0"/>
    <b v="0"/>
    <x v="1"/>
    <n v="89.991428571428571"/>
    <x v="1"/>
    <x v="1"/>
  </r>
  <r>
    <n v="823"/>
    <s v="Dyer Inc"/>
    <s v="Secured well-modulated system engine"/>
    <n v="4100"/>
    <n v="14640"/>
    <n v="357.07317073170731"/>
    <x v="1"/>
    <n v="252"/>
    <x v="1"/>
    <s v="USD"/>
    <n v="1410325200"/>
    <n v="1412485200"/>
    <b v="1"/>
    <b v="1"/>
    <x v="1"/>
    <n v="58.095238095238095"/>
    <x v="1"/>
    <x v="1"/>
  </r>
  <r>
    <n v="824"/>
    <s v="Anderson, Williams and Cox"/>
    <s v="Streamlined national benchmark"/>
    <n v="85000"/>
    <n v="107516"/>
    <n v="126.48941176470588"/>
    <x v="1"/>
    <n v="1280"/>
    <x v="1"/>
    <s v="USD"/>
    <n v="1276923600"/>
    <n v="1279688400"/>
    <b v="0"/>
    <b v="1"/>
    <x v="9"/>
    <n v="83.996875000000003"/>
    <x v="5"/>
    <x v="9"/>
  </r>
  <r>
    <n v="825"/>
    <s v="Solomon PLC"/>
    <s v="Open-architected 24/7 infrastructure"/>
    <n v="3600"/>
    <n v="13950"/>
    <n v="387.5"/>
    <x v="1"/>
    <n v="157"/>
    <x v="4"/>
    <s v="GBP"/>
    <n v="1500958800"/>
    <n v="1501995600"/>
    <b v="0"/>
    <b v="0"/>
    <x v="12"/>
    <n v="88.853503184713375"/>
    <x v="4"/>
    <x v="12"/>
  </r>
  <r>
    <n v="826"/>
    <s v="Miller-Hubbard"/>
    <s v="Digitized 6thgeneration Local Area Network"/>
    <n v="2800"/>
    <n v="12797"/>
    <n v="457.03571428571428"/>
    <x v="1"/>
    <n v="194"/>
    <x v="1"/>
    <s v="USD"/>
    <n v="1292220000"/>
    <n v="1294639200"/>
    <b v="0"/>
    <b v="1"/>
    <x v="3"/>
    <n v="65.963917525773198"/>
    <x v="3"/>
    <x v="3"/>
  </r>
  <r>
    <n v="827"/>
    <s v="Miranda, Martinez and Lowery"/>
    <s v="Innovative actuating artificial intelligence"/>
    <n v="2300"/>
    <n v="6134"/>
    <n v="266.69565217391306"/>
    <x v="1"/>
    <n v="82"/>
    <x v="2"/>
    <s v="AUD"/>
    <n v="1304398800"/>
    <n v="1305435600"/>
    <b v="0"/>
    <b v="1"/>
    <x v="6"/>
    <n v="74.804878048780495"/>
    <x v="4"/>
    <x v="6"/>
  </r>
  <r>
    <n v="828"/>
    <s v="Munoz, Cherry and Bell"/>
    <s v="Cross-platform reciprocal budgetary management"/>
    <n v="7100"/>
    <n v="4899"/>
    <n v="69"/>
    <x v="0"/>
    <n v="70"/>
    <x v="1"/>
    <s v="USD"/>
    <n v="1535432400"/>
    <n v="1537592400"/>
    <b v="0"/>
    <b v="0"/>
    <x v="3"/>
    <n v="69.98571428571428"/>
    <x v="3"/>
    <x v="3"/>
  </r>
  <r>
    <n v="829"/>
    <s v="Baker-Higgins"/>
    <s v="Vision-oriented scalable portal"/>
    <n v="9600"/>
    <n v="4929"/>
    <n v="51.34375"/>
    <x v="0"/>
    <n v="154"/>
    <x v="1"/>
    <s v="USD"/>
    <n v="1433826000"/>
    <n v="1435122000"/>
    <b v="0"/>
    <b v="0"/>
    <x v="3"/>
    <n v="32.006493506493506"/>
    <x v="3"/>
    <x v="3"/>
  </r>
  <r>
    <n v="830"/>
    <s v="Johnson, Turner and Carroll"/>
    <s v="Persevering zero administration knowledge user"/>
    <n v="121600"/>
    <n v="1424"/>
    <n v="1.1710526315789473"/>
    <x v="0"/>
    <n v="22"/>
    <x v="1"/>
    <s v="USD"/>
    <n v="1514959200"/>
    <n v="1520056800"/>
    <b v="0"/>
    <b v="0"/>
    <x v="3"/>
    <n v="64.727272727272734"/>
    <x v="3"/>
    <x v="3"/>
  </r>
  <r>
    <n v="831"/>
    <s v="Ward PLC"/>
    <s v="Front-line bottom-line Graphic Interface"/>
    <n v="97100"/>
    <n v="105817"/>
    <n v="108.97734294541709"/>
    <x v="1"/>
    <n v="4233"/>
    <x v="1"/>
    <s v="USD"/>
    <n v="1332738000"/>
    <n v="1335675600"/>
    <b v="0"/>
    <b v="0"/>
    <x v="14"/>
    <n v="24.998110087408456"/>
    <x v="7"/>
    <x v="14"/>
  </r>
  <r>
    <n v="832"/>
    <s v="Bradley, Beck and Mayo"/>
    <s v="Synergized fault-tolerant hierarchy"/>
    <n v="43200"/>
    <n v="136156"/>
    <n v="315.17592592592592"/>
    <x v="1"/>
    <n v="1297"/>
    <x v="3"/>
    <s v="DKK"/>
    <n v="1445490000"/>
    <n v="1448431200"/>
    <b v="1"/>
    <b v="0"/>
    <x v="18"/>
    <n v="104.97764070932922"/>
    <x v="5"/>
    <x v="18"/>
  </r>
  <r>
    <n v="833"/>
    <s v="Levine, Martin and Hernandez"/>
    <s v="Expanded asynchronous groupware"/>
    <n v="6800"/>
    <n v="10723"/>
    <n v="157.69117647058823"/>
    <x v="1"/>
    <n v="165"/>
    <x v="3"/>
    <s v="DKK"/>
    <n v="1297663200"/>
    <n v="1298613600"/>
    <b v="0"/>
    <b v="0"/>
    <x v="18"/>
    <n v="64.987878787878785"/>
    <x v="5"/>
    <x v="18"/>
  </r>
  <r>
    <n v="834"/>
    <s v="Gallegos, Wagner and Gaines"/>
    <s v="Expanded fault-tolerant emulation"/>
    <n v="7300"/>
    <n v="11228"/>
    <n v="153.8082191780822"/>
    <x v="1"/>
    <n v="119"/>
    <x v="1"/>
    <s v="USD"/>
    <n v="1371963600"/>
    <n v="1372482000"/>
    <b v="0"/>
    <b v="0"/>
    <x v="3"/>
    <n v="94.352941176470594"/>
    <x v="3"/>
    <x v="3"/>
  </r>
  <r>
    <n v="835"/>
    <s v="Hodges, Smith and Kelly"/>
    <s v="Future-proofed 24hour model"/>
    <n v="86200"/>
    <n v="77355"/>
    <n v="89.738979118329468"/>
    <x v="0"/>
    <n v="1758"/>
    <x v="1"/>
    <s v="USD"/>
    <n v="1425103200"/>
    <n v="1425621600"/>
    <b v="0"/>
    <b v="0"/>
    <x v="2"/>
    <n v="44.001706484641637"/>
    <x v="2"/>
    <x v="2"/>
  </r>
  <r>
    <n v="836"/>
    <s v="Macias Inc"/>
    <s v="Optimized didactic intranet"/>
    <n v="8100"/>
    <n v="6086"/>
    <n v="75.135802469135797"/>
    <x v="0"/>
    <n v="94"/>
    <x v="1"/>
    <s v="USD"/>
    <n v="1265349600"/>
    <n v="1266300000"/>
    <b v="0"/>
    <b v="0"/>
    <x v="7"/>
    <n v="64.744680851063833"/>
    <x v="1"/>
    <x v="7"/>
  </r>
  <r>
    <n v="837"/>
    <s v="Cook-Ortiz"/>
    <s v="Right-sized dedicated standardization"/>
    <n v="17700"/>
    <n v="150960"/>
    <n v="852.88135593220341"/>
    <x v="1"/>
    <n v="1797"/>
    <x v="1"/>
    <s v="USD"/>
    <n v="1301202000"/>
    <n v="1305867600"/>
    <b v="0"/>
    <b v="0"/>
    <x v="17"/>
    <n v="84.00667779632721"/>
    <x v="1"/>
    <x v="17"/>
  </r>
  <r>
    <n v="838"/>
    <s v="Jordan-Fischer"/>
    <s v="Vision-oriented high-level extranet"/>
    <n v="6400"/>
    <n v="8890"/>
    <n v="138.90625"/>
    <x v="1"/>
    <n v="261"/>
    <x v="1"/>
    <s v="USD"/>
    <n v="1538024400"/>
    <n v="1538802000"/>
    <b v="0"/>
    <b v="0"/>
    <x v="3"/>
    <n v="34.061302681992338"/>
    <x v="3"/>
    <x v="3"/>
  </r>
  <r>
    <n v="839"/>
    <s v="Pierce-Ramirez"/>
    <s v="Organized scalable initiative"/>
    <n v="7700"/>
    <n v="14644"/>
    <n v="190.18181818181819"/>
    <x v="1"/>
    <n v="157"/>
    <x v="1"/>
    <s v="USD"/>
    <n v="1395032400"/>
    <n v="1398920400"/>
    <b v="0"/>
    <b v="1"/>
    <x v="4"/>
    <n v="93.273885350318466"/>
    <x v="4"/>
    <x v="4"/>
  </r>
  <r>
    <n v="840"/>
    <s v="Howell and Sons"/>
    <s v="Enhanced regional moderator"/>
    <n v="116300"/>
    <n v="116583"/>
    <n v="100.24333619948409"/>
    <x v="1"/>
    <n v="3533"/>
    <x v="1"/>
    <s v="USD"/>
    <n v="1405486800"/>
    <n v="1405659600"/>
    <b v="0"/>
    <b v="1"/>
    <x v="3"/>
    <n v="32.998301726577978"/>
    <x v="3"/>
    <x v="3"/>
  </r>
  <r>
    <n v="841"/>
    <s v="Garcia, Dunn and Richardson"/>
    <s v="Automated even-keeled emulation"/>
    <n v="9100"/>
    <n v="12991"/>
    <n v="142.75824175824175"/>
    <x v="1"/>
    <n v="155"/>
    <x v="1"/>
    <s v="USD"/>
    <n v="1455861600"/>
    <n v="1457244000"/>
    <b v="0"/>
    <b v="0"/>
    <x v="2"/>
    <n v="83.812903225806451"/>
    <x v="2"/>
    <x v="2"/>
  </r>
  <r>
    <n v="842"/>
    <s v="Lawson and Sons"/>
    <s v="Reverse-engineered multi-tasking product"/>
    <n v="1500"/>
    <n v="8447"/>
    <n v="563.13333333333333"/>
    <x v="1"/>
    <n v="132"/>
    <x v="6"/>
    <s v="EUR"/>
    <n v="1529038800"/>
    <n v="1529298000"/>
    <b v="0"/>
    <b v="0"/>
    <x v="8"/>
    <n v="63.992424242424242"/>
    <x v="2"/>
    <x v="8"/>
  </r>
  <r>
    <n v="843"/>
    <s v="Porter-Hicks"/>
    <s v="De-engineered next generation parallelism"/>
    <n v="8800"/>
    <n v="2703"/>
    <n v="30.715909090909086"/>
    <x v="0"/>
    <n v="33"/>
    <x v="1"/>
    <s v="USD"/>
    <n v="1535259600"/>
    <n v="1535778000"/>
    <b v="0"/>
    <b v="0"/>
    <x v="14"/>
    <n v="81.909090909090907"/>
    <x v="7"/>
    <x v="14"/>
  </r>
  <r>
    <n v="844"/>
    <s v="Rodriguez-Hansen"/>
    <s v="Intuitive cohesive groupware"/>
    <n v="8800"/>
    <n v="8747"/>
    <n v="99.39772727272728"/>
    <x v="3"/>
    <n v="94"/>
    <x v="1"/>
    <s v="USD"/>
    <n v="1327212000"/>
    <n v="1327471200"/>
    <b v="0"/>
    <b v="0"/>
    <x v="4"/>
    <n v="93.053191489361708"/>
    <x v="4"/>
    <x v="4"/>
  </r>
  <r>
    <n v="845"/>
    <s v="Williams LLC"/>
    <s v="Up-sized high-level access"/>
    <n v="69900"/>
    <n v="138087"/>
    <n v="197.54935622317598"/>
    <x v="1"/>
    <n v="1354"/>
    <x v="4"/>
    <s v="GBP"/>
    <n v="1526360400"/>
    <n v="1529557200"/>
    <b v="0"/>
    <b v="0"/>
    <x v="2"/>
    <n v="101.98449039881831"/>
    <x v="2"/>
    <x v="2"/>
  </r>
  <r>
    <n v="846"/>
    <s v="Cooper, Stanley and Bryant"/>
    <s v="Phased empowering success"/>
    <n v="1000"/>
    <n v="5085"/>
    <n v="508.5"/>
    <x v="1"/>
    <n v="48"/>
    <x v="1"/>
    <s v="USD"/>
    <n v="1532149200"/>
    <n v="1535259600"/>
    <b v="1"/>
    <b v="1"/>
    <x v="2"/>
    <n v="105.9375"/>
    <x v="2"/>
    <x v="2"/>
  </r>
  <r>
    <n v="847"/>
    <s v="Miller, Glenn and Adams"/>
    <s v="Distributed actuating project"/>
    <n v="4700"/>
    <n v="11174"/>
    <n v="237.74468085106383"/>
    <x v="1"/>
    <n v="110"/>
    <x v="1"/>
    <s v="USD"/>
    <n v="1515304800"/>
    <n v="1515564000"/>
    <b v="0"/>
    <b v="0"/>
    <x v="0"/>
    <n v="101.58181818181818"/>
    <x v="0"/>
    <x v="0"/>
  </r>
  <r>
    <n v="848"/>
    <s v="Cole, Salazar and Moreno"/>
    <s v="Robust motivating orchestration"/>
    <n v="3200"/>
    <n v="10831"/>
    <n v="338.46875"/>
    <x v="1"/>
    <n v="172"/>
    <x v="1"/>
    <s v="USD"/>
    <n v="1276318800"/>
    <n v="1277096400"/>
    <b v="0"/>
    <b v="0"/>
    <x v="6"/>
    <n v="62.970930232558139"/>
    <x v="4"/>
    <x v="6"/>
  </r>
  <r>
    <n v="849"/>
    <s v="Jones-Ryan"/>
    <s v="Vision-oriented uniform instruction set"/>
    <n v="6700"/>
    <n v="8917"/>
    <n v="133.08955223880596"/>
    <x v="1"/>
    <n v="307"/>
    <x v="1"/>
    <s v="USD"/>
    <n v="1328767200"/>
    <n v="1329026400"/>
    <b v="0"/>
    <b v="1"/>
    <x v="7"/>
    <n v="29.045602605863191"/>
    <x v="1"/>
    <x v="7"/>
  </r>
  <r>
    <n v="850"/>
    <s v="Hood, Perez and Meadows"/>
    <s v="Cross-group upward-trending hierarchy"/>
    <n v="100"/>
    <n v="1"/>
    <n v="1"/>
    <x v="0"/>
    <n v="1"/>
    <x v="1"/>
    <s v="USD"/>
    <n v="1321682400"/>
    <n v="1322978400"/>
    <b v="1"/>
    <b v="0"/>
    <x v="1"/>
    <n v="1"/>
    <x v="1"/>
    <x v="1"/>
  </r>
  <r>
    <n v="851"/>
    <s v="Bright and Sons"/>
    <s v="Object-based needs-based info-mediaries"/>
    <n v="6000"/>
    <n v="12468"/>
    <n v="207.79999999999998"/>
    <x v="1"/>
    <n v="160"/>
    <x v="1"/>
    <s v="USD"/>
    <n v="1335934800"/>
    <n v="1338786000"/>
    <b v="0"/>
    <b v="0"/>
    <x v="5"/>
    <n v="77.924999999999997"/>
    <x v="1"/>
    <x v="5"/>
  </r>
  <r>
    <n v="852"/>
    <s v="Brady Ltd"/>
    <s v="Open-source reciprocal standardization"/>
    <n v="4900"/>
    <n v="2505"/>
    <n v="51.122448979591837"/>
    <x v="0"/>
    <n v="31"/>
    <x v="1"/>
    <s v="USD"/>
    <n v="1310792400"/>
    <n v="1311656400"/>
    <b v="0"/>
    <b v="1"/>
    <x v="11"/>
    <n v="80.806451612903231"/>
    <x v="6"/>
    <x v="11"/>
  </r>
  <r>
    <n v="853"/>
    <s v="Collier LLC"/>
    <s v="Secured well-modulated projection"/>
    <n v="17100"/>
    <n v="111502"/>
    <n v="652.05847953216369"/>
    <x v="1"/>
    <n v="1467"/>
    <x v="0"/>
    <s v="CAD"/>
    <n v="1308546000"/>
    <n v="1308978000"/>
    <b v="0"/>
    <b v="1"/>
    <x v="7"/>
    <n v="76.006816632583508"/>
    <x v="1"/>
    <x v="7"/>
  </r>
  <r>
    <n v="854"/>
    <s v="Campbell, Thomas and Obrien"/>
    <s v="Multi-channeled secondary middleware"/>
    <n v="171000"/>
    <n v="194309"/>
    <n v="113.63099415204678"/>
    <x v="1"/>
    <n v="2662"/>
    <x v="0"/>
    <s v="CAD"/>
    <n v="1574056800"/>
    <n v="1576389600"/>
    <b v="0"/>
    <b v="0"/>
    <x v="13"/>
    <n v="72.993613824192337"/>
    <x v="5"/>
    <x v="13"/>
  </r>
  <r>
    <n v="855"/>
    <s v="Moses-Terry"/>
    <s v="Horizontal clear-thinking framework"/>
    <n v="23400"/>
    <n v="23956"/>
    <n v="102.37606837606839"/>
    <x v="1"/>
    <n v="452"/>
    <x v="2"/>
    <s v="AUD"/>
    <n v="1308373200"/>
    <n v="1311051600"/>
    <b v="0"/>
    <b v="0"/>
    <x v="3"/>
    <n v="53"/>
    <x v="3"/>
    <x v="3"/>
  </r>
  <r>
    <n v="856"/>
    <s v="Williams and Sons"/>
    <s v="Profound composite core"/>
    <n v="2400"/>
    <n v="8558"/>
    <n v="356.58333333333331"/>
    <x v="1"/>
    <n v="158"/>
    <x v="1"/>
    <s v="USD"/>
    <n v="1335243600"/>
    <n v="1336712400"/>
    <b v="0"/>
    <b v="0"/>
    <x v="0"/>
    <n v="54.164556962025316"/>
    <x v="0"/>
    <x v="0"/>
  </r>
  <r>
    <n v="857"/>
    <s v="Miranda, Gray and Hale"/>
    <s v="Programmable disintermediate matrices"/>
    <n v="5300"/>
    <n v="7413"/>
    <n v="139.86792452830187"/>
    <x v="1"/>
    <n v="225"/>
    <x v="5"/>
    <s v="CHF"/>
    <n v="1328421600"/>
    <n v="1330408800"/>
    <b v="1"/>
    <b v="0"/>
    <x v="12"/>
    <n v="32.946666666666665"/>
    <x v="4"/>
    <x v="12"/>
  </r>
  <r>
    <n v="858"/>
    <s v="Ayala, Crawford and Taylor"/>
    <s v="Realigned 5thgeneration knowledge user"/>
    <n v="4000"/>
    <n v="2778"/>
    <n v="69.45"/>
    <x v="0"/>
    <n v="35"/>
    <x v="1"/>
    <s v="USD"/>
    <n v="1524286800"/>
    <n v="1524891600"/>
    <b v="1"/>
    <b v="0"/>
    <x v="0"/>
    <n v="79.371428571428567"/>
    <x v="0"/>
    <x v="0"/>
  </r>
  <r>
    <n v="859"/>
    <s v="Martinez Ltd"/>
    <s v="Multi-layered upward-trending groupware"/>
    <n v="7300"/>
    <n v="2594"/>
    <n v="35.534246575342465"/>
    <x v="0"/>
    <n v="63"/>
    <x v="1"/>
    <s v="USD"/>
    <n v="1362117600"/>
    <n v="1363669200"/>
    <b v="0"/>
    <b v="1"/>
    <x v="3"/>
    <n v="41.174603174603178"/>
    <x v="3"/>
    <x v="3"/>
  </r>
  <r>
    <n v="860"/>
    <s v="Lee PLC"/>
    <s v="Re-contextualized leadingedge firmware"/>
    <n v="2000"/>
    <n v="5033"/>
    <n v="251.65"/>
    <x v="1"/>
    <n v="65"/>
    <x v="1"/>
    <s v="USD"/>
    <n v="1550556000"/>
    <n v="1551420000"/>
    <b v="0"/>
    <b v="1"/>
    <x v="8"/>
    <n v="77.430769230769229"/>
    <x v="2"/>
    <x v="8"/>
  </r>
  <r>
    <n v="861"/>
    <s v="Young, Ramsey and Powell"/>
    <s v="Devolved disintermediate analyzer"/>
    <n v="8800"/>
    <n v="9317"/>
    <n v="105.87500000000001"/>
    <x v="1"/>
    <n v="163"/>
    <x v="1"/>
    <s v="USD"/>
    <n v="1269147600"/>
    <n v="1269838800"/>
    <b v="0"/>
    <b v="0"/>
    <x v="3"/>
    <n v="57.159509202453989"/>
    <x v="3"/>
    <x v="3"/>
  </r>
  <r>
    <n v="862"/>
    <s v="Lewis and Sons"/>
    <s v="Profound disintermediate open system"/>
    <n v="3500"/>
    <n v="6560"/>
    <n v="187.42857142857144"/>
    <x v="1"/>
    <n v="85"/>
    <x v="1"/>
    <s v="USD"/>
    <n v="1312174800"/>
    <n v="1312520400"/>
    <b v="0"/>
    <b v="0"/>
    <x v="3"/>
    <n v="77.17647058823529"/>
    <x v="3"/>
    <x v="3"/>
  </r>
  <r>
    <n v="863"/>
    <s v="Davis-Johnson"/>
    <s v="Automated reciprocal protocol"/>
    <n v="1400"/>
    <n v="5415"/>
    <n v="386.78571428571428"/>
    <x v="1"/>
    <n v="217"/>
    <x v="1"/>
    <s v="USD"/>
    <n v="1434517200"/>
    <n v="1436504400"/>
    <b v="0"/>
    <b v="1"/>
    <x v="19"/>
    <n v="24.953917050691246"/>
    <x v="4"/>
    <x v="19"/>
  </r>
  <r>
    <n v="864"/>
    <s v="Stevenson-Thompson"/>
    <s v="Automated static workforce"/>
    <n v="4200"/>
    <n v="14577"/>
    <n v="347.07142857142856"/>
    <x v="1"/>
    <n v="150"/>
    <x v="1"/>
    <s v="USD"/>
    <n v="1471582800"/>
    <n v="1472014800"/>
    <b v="0"/>
    <b v="0"/>
    <x v="12"/>
    <n v="97.18"/>
    <x v="4"/>
    <x v="12"/>
  </r>
  <r>
    <n v="865"/>
    <s v="Ellis, Smith and Armstrong"/>
    <s v="Horizontal attitude-oriented help-desk"/>
    <n v="81000"/>
    <n v="150515"/>
    <n v="185.82098765432099"/>
    <x v="1"/>
    <n v="3272"/>
    <x v="1"/>
    <s v="USD"/>
    <n v="1410757200"/>
    <n v="1411534800"/>
    <b v="0"/>
    <b v="0"/>
    <x v="3"/>
    <n v="46.000916870415651"/>
    <x v="3"/>
    <x v="3"/>
  </r>
  <r>
    <n v="866"/>
    <s v="Jackson-Brown"/>
    <s v="Versatile 5thgeneration matrices"/>
    <n v="182800"/>
    <n v="79045"/>
    <n v="43.241247264770237"/>
    <x v="3"/>
    <n v="898"/>
    <x v="1"/>
    <s v="USD"/>
    <n v="1304830800"/>
    <n v="1304917200"/>
    <b v="0"/>
    <b v="0"/>
    <x v="14"/>
    <n v="88.023385300668153"/>
    <x v="7"/>
    <x v="14"/>
  </r>
  <r>
    <n v="867"/>
    <s v="Kane, Pruitt and Rivera"/>
    <s v="Cross-platform next generation service-desk"/>
    <n v="4800"/>
    <n v="7797"/>
    <n v="162.4375"/>
    <x v="1"/>
    <n v="300"/>
    <x v="1"/>
    <s v="USD"/>
    <n v="1539061200"/>
    <n v="1539579600"/>
    <b v="0"/>
    <b v="0"/>
    <x v="0"/>
    <n v="25.99"/>
    <x v="0"/>
    <x v="0"/>
  </r>
  <r>
    <n v="868"/>
    <s v="Wood, Buckley and Meza"/>
    <s v="Front-line web-enabled installation"/>
    <n v="7000"/>
    <n v="12939"/>
    <n v="184.84285714285716"/>
    <x v="1"/>
    <n v="126"/>
    <x v="1"/>
    <s v="USD"/>
    <n v="1381554000"/>
    <n v="1382504400"/>
    <b v="0"/>
    <b v="0"/>
    <x v="3"/>
    <n v="102.69047619047619"/>
    <x v="3"/>
    <x v="3"/>
  </r>
  <r>
    <n v="869"/>
    <s v="Brown-Williams"/>
    <s v="Multi-channeled responsive product"/>
    <n v="161900"/>
    <n v="38376"/>
    <n v="23.703520691785052"/>
    <x v="0"/>
    <n v="526"/>
    <x v="1"/>
    <s v="USD"/>
    <n v="1277096400"/>
    <n v="1278306000"/>
    <b v="0"/>
    <b v="0"/>
    <x v="6"/>
    <n v="72.958174904942965"/>
    <x v="4"/>
    <x v="6"/>
  </r>
  <r>
    <n v="870"/>
    <s v="Hansen-Austin"/>
    <s v="Adaptive demand-driven encryption"/>
    <n v="7700"/>
    <n v="6920"/>
    <n v="89.870129870129873"/>
    <x v="0"/>
    <n v="121"/>
    <x v="1"/>
    <s v="USD"/>
    <n v="1440392400"/>
    <n v="1442552400"/>
    <b v="0"/>
    <b v="0"/>
    <x v="3"/>
    <n v="57.190082644628099"/>
    <x v="3"/>
    <x v="3"/>
  </r>
  <r>
    <n v="871"/>
    <s v="Santana-George"/>
    <s v="Re-engineered client-driven knowledge user"/>
    <n v="71500"/>
    <n v="194912"/>
    <n v="272.6041958041958"/>
    <x v="1"/>
    <n v="2320"/>
    <x v="1"/>
    <s v="USD"/>
    <n v="1509512400"/>
    <n v="1511071200"/>
    <b v="0"/>
    <b v="1"/>
    <x v="3"/>
    <n v="84.013793103448279"/>
    <x v="3"/>
    <x v="3"/>
  </r>
  <r>
    <n v="872"/>
    <s v="Davis LLC"/>
    <s v="Compatible logistical paradigm"/>
    <n v="4700"/>
    <n v="7992"/>
    <n v="170.04255319148936"/>
    <x v="1"/>
    <n v="81"/>
    <x v="2"/>
    <s v="AUD"/>
    <n v="1535950800"/>
    <n v="1536382800"/>
    <b v="0"/>
    <b v="0"/>
    <x v="22"/>
    <n v="98.666666666666671"/>
    <x v="4"/>
    <x v="22"/>
  </r>
  <r>
    <n v="873"/>
    <s v="Vazquez, Ochoa and Clark"/>
    <s v="Intuitive value-added installation"/>
    <n v="42100"/>
    <n v="79268"/>
    <n v="188.28503562945369"/>
    <x v="1"/>
    <n v="1887"/>
    <x v="1"/>
    <s v="USD"/>
    <n v="1389160800"/>
    <n v="1389592800"/>
    <b v="0"/>
    <b v="0"/>
    <x v="14"/>
    <n v="42.007419183889773"/>
    <x v="7"/>
    <x v="14"/>
  </r>
  <r>
    <n v="874"/>
    <s v="Chung-Nguyen"/>
    <s v="Managed discrete parallelism"/>
    <n v="40200"/>
    <n v="139468"/>
    <n v="346.93532338308455"/>
    <x v="1"/>
    <n v="4358"/>
    <x v="1"/>
    <s v="USD"/>
    <n v="1271998800"/>
    <n v="1275282000"/>
    <b v="0"/>
    <b v="1"/>
    <x v="14"/>
    <n v="32.002753556677376"/>
    <x v="7"/>
    <x v="14"/>
  </r>
  <r>
    <n v="875"/>
    <s v="Mueller-Harmon"/>
    <s v="Implemented tangible approach"/>
    <n v="7900"/>
    <n v="5465"/>
    <n v="69.177215189873422"/>
    <x v="0"/>
    <n v="67"/>
    <x v="1"/>
    <s v="USD"/>
    <n v="1294898400"/>
    <n v="1294984800"/>
    <b v="0"/>
    <b v="0"/>
    <x v="1"/>
    <n v="81.567164179104481"/>
    <x v="1"/>
    <x v="1"/>
  </r>
  <r>
    <n v="876"/>
    <s v="Dixon, Perez and Banks"/>
    <s v="Re-engineered encompassing definition"/>
    <n v="8300"/>
    <n v="2111"/>
    <n v="25.433734939759034"/>
    <x v="0"/>
    <n v="57"/>
    <x v="0"/>
    <s v="CAD"/>
    <n v="1559970000"/>
    <n v="1562043600"/>
    <b v="0"/>
    <b v="0"/>
    <x v="14"/>
    <n v="37.035087719298247"/>
    <x v="7"/>
    <x v="14"/>
  </r>
  <r>
    <n v="877"/>
    <s v="Estrada Group"/>
    <s v="Multi-lateral uniform collaboration"/>
    <n v="163600"/>
    <n v="126628"/>
    <n v="77.400977995110026"/>
    <x v="0"/>
    <n v="1229"/>
    <x v="1"/>
    <s v="USD"/>
    <n v="1469509200"/>
    <n v="1469595600"/>
    <b v="0"/>
    <b v="0"/>
    <x v="0"/>
    <n v="103.033360455655"/>
    <x v="0"/>
    <x v="0"/>
  </r>
  <r>
    <n v="878"/>
    <s v="Lutz Group"/>
    <s v="Enterprise-wide foreground paradigm"/>
    <n v="2700"/>
    <n v="1012"/>
    <n v="37.481481481481481"/>
    <x v="0"/>
    <n v="12"/>
    <x v="6"/>
    <s v="EUR"/>
    <n v="1579068000"/>
    <n v="1581141600"/>
    <b v="0"/>
    <b v="0"/>
    <x v="16"/>
    <n v="84.333333333333329"/>
    <x v="1"/>
    <x v="16"/>
  </r>
  <r>
    <n v="879"/>
    <s v="Ortiz Inc"/>
    <s v="Stand-alone incremental parallelism"/>
    <n v="1000"/>
    <n v="5438"/>
    <n v="543.79999999999995"/>
    <x v="1"/>
    <n v="53"/>
    <x v="1"/>
    <s v="USD"/>
    <n v="1487743200"/>
    <n v="1488520800"/>
    <b v="0"/>
    <b v="0"/>
    <x v="9"/>
    <n v="102.60377358490567"/>
    <x v="5"/>
    <x v="9"/>
  </r>
  <r>
    <n v="880"/>
    <s v="Craig, Ellis and Miller"/>
    <s v="Persevering 5thgeneration throughput"/>
    <n v="84500"/>
    <n v="193101"/>
    <n v="228.52189349112427"/>
    <x v="1"/>
    <n v="2414"/>
    <x v="1"/>
    <s v="USD"/>
    <n v="1563685200"/>
    <n v="1563858000"/>
    <b v="0"/>
    <b v="0"/>
    <x v="5"/>
    <n v="79.992129246064621"/>
    <x v="1"/>
    <x v="5"/>
  </r>
  <r>
    <n v="881"/>
    <s v="Charles Inc"/>
    <s v="Implemented object-oriented synergy"/>
    <n v="81300"/>
    <n v="31665"/>
    <n v="38.948339483394832"/>
    <x v="0"/>
    <n v="452"/>
    <x v="1"/>
    <s v="USD"/>
    <n v="1436418000"/>
    <n v="1438923600"/>
    <b v="0"/>
    <b v="1"/>
    <x v="3"/>
    <n v="70.055309734513273"/>
    <x v="3"/>
    <x v="3"/>
  </r>
  <r>
    <n v="882"/>
    <s v="White-Rosario"/>
    <s v="Balanced demand-driven definition"/>
    <n v="800"/>
    <n v="2960"/>
    <n v="370"/>
    <x v="1"/>
    <n v="80"/>
    <x v="1"/>
    <s v="USD"/>
    <n v="1421820000"/>
    <n v="1422165600"/>
    <b v="0"/>
    <b v="0"/>
    <x v="3"/>
    <n v="37"/>
    <x v="3"/>
    <x v="3"/>
  </r>
  <r>
    <n v="883"/>
    <s v="Simmons-Villarreal"/>
    <s v="Customer-focused mobile Graphic Interface"/>
    <n v="3400"/>
    <n v="8089"/>
    <n v="237.91176470588232"/>
    <x v="1"/>
    <n v="193"/>
    <x v="1"/>
    <s v="USD"/>
    <n v="1274763600"/>
    <n v="1277874000"/>
    <b v="0"/>
    <b v="0"/>
    <x v="12"/>
    <n v="41.911917098445599"/>
    <x v="4"/>
    <x v="12"/>
  </r>
  <r>
    <n v="884"/>
    <s v="Strickland Group"/>
    <s v="Horizontal secondary interface"/>
    <n v="170800"/>
    <n v="109374"/>
    <n v="64.036299765807954"/>
    <x v="0"/>
    <n v="1886"/>
    <x v="1"/>
    <s v="USD"/>
    <n v="1399179600"/>
    <n v="1399352400"/>
    <b v="0"/>
    <b v="1"/>
    <x v="3"/>
    <n v="57.992576882290564"/>
    <x v="3"/>
    <x v="3"/>
  </r>
  <r>
    <n v="885"/>
    <s v="Lynch Ltd"/>
    <s v="Virtual analyzing collaboration"/>
    <n v="1800"/>
    <n v="2129"/>
    <n v="118.27777777777777"/>
    <x v="1"/>
    <n v="52"/>
    <x v="1"/>
    <s v="USD"/>
    <n v="1275800400"/>
    <n v="1279083600"/>
    <b v="0"/>
    <b v="0"/>
    <x v="3"/>
    <n v="40.942307692307693"/>
    <x v="3"/>
    <x v="3"/>
  </r>
  <r>
    <n v="886"/>
    <s v="Sanders LLC"/>
    <s v="Multi-tiered explicit focus group"/>
    <n v="150600"/>
    <n v="127745"/>
    <n v="84.824037184594957"/>
    <x v="0"/>
    <n v="1825"/>
    <x v="1"/>
    <s v="USD"/>
    <n v="1282798800"/>
    <n v="1284354000"/>
    <b v="0"/>
    <b v="0"/>
    <x v="7"/>
    <n v="69.9972602739726"/>
    <x v="1"/>
    <x v="7"/>
  </r>
  <r>
    <n v="887"/>
    <s v="Cooper LLC"/>
    <s v="Multi-layered systematic knowledgebase"/>
    <n v="7800"/>
    <n v="2289"/>
    <n v="29.346153846153843"/>
    <x v="0"/>
    <n v="31"/>
    <x v="1"/>
    <s v="USD"/>
    <n v="1437109200"/>
    <n v="1441170000"/>
    <b v="0"/>
    <b v="1"/>
    <x v="3"/>
    <n v="73.838709677419359"/>
    <x v="3"/>
    <x v="3"/>
  </r>
  <r>
    <n v="888"/>
    <s v="Palmer Ltd"/>
    <s v="Reverse-engineered uniform knowledge user"/>
    <n v="5800"/>
    <n v="12174"/>
    <n v="209.89655172413794"/>
    <x v="1"/>
    <n v="290"/>
    <x v="1"/>
    <s v="USD"/>
    <n v="1491886800"/>
    <n v="1493528400"/>
    <b v="0"/>
    <b v="0"/>
    <x v="3"/>
    <n v="41.979310344827589"/>
    <x v="3"/>
    <x v="3"/>
  </r>
  <r>
    <n v="889"/>
    <s v="Santos Group"/>
    <s v="Secured dynamic capacity"/>
    <n v="5600"/>
    <n v="9508"/>
    <n v="169.78571428571431"/>
    <x v="1"/>
    <n v="122"/>
    <x v="1"/>
    <s v="USD"/>
    <n v="1394600400"/>
    <n v="1395205200"/>
    <b v="0"/>
    <b v="1"/>
    <x v="5"/>
    <n v="77.93442622950819"/>
    <x v="1"/>
    <x v="5"/>
  </r>
  <r>
    <n v="890"/>
    <s v="Christian, Kim and Jimenez"/>
    <s v="Devolved foreground throughput"/>
    <n v="134400"/>
    <n v="155849"/>
    <n v="115.95907738095239"/>
    <x v="1"/>
    <n v="1470"/>
    <x v="1"/>
    <s v="USD"/>
    <n v="1561352400"/>
    <n v="1561438800"/>
    <b v="0"/>
    <b v="0"/>
    <x v="7"/>
    <n v="106.01972789115646"/>
    <x v="1"/>
    <x v="7"/>
  </r>
  <r>
    <n v="891"/>
    <s v="Williams, Price and Hurley"/>
    <s v="Synchronized demand-driven infrastructure"/>
    <n v="3000"/>
    <n v="7758"/>
    <n v="258.59999999999997"/>
    <x v="1"/>
    <n v="165"/>
    <x v="0"/>
    <s v="CAD"/>
    <n v="1322892000"/>
    <n v="1326693600"/>
    <b v="0"/>
    <b v="0"/>
    <x v="4"/>
    <n v="47.018181818181816"/>
    <x v="4"/>
    <x v="4"/>
  </r>
  <r>
    <n v="892"/>
    <s v="Anderson, Parks and Estrada"/>
    <s v="Realigned discrete structure"/>
    <n v="6000"/>
    <n v="13835"/>
    <n v="230.58333333333331"/>
    <x v="1"/>
    <n v="182"/>
    <x v="1"/>
    <s v="USD"/>
    <n v="1274418000"/>
    <n v="1277960400"/>
    <b v="0"/>
    <b v="0"/>
    <x v="18"/>
    <n v="76.016483516483518"/>
    <x v="5"/>
    <x v="18"/>
  </r>
  <r>
    <n v="893"/>
    <s v="Collins-Martinez"/>
    <s v="Progressive grid-enabled website"/>
    <n v="8400"/>
    <n v="10770"/>
    <n v="128.21428571428572"/>
    <x v="1"/>
    <n v="199"/>
    <x v="6"/>
    <s v="EUR"/>
    <n v="1434344400"/>
    <n v="1434690000"/>
    <b v="0"/>
    <b v="1"/>
    <x v="4"/>
    <n v="54.120603015075375"/>
    <x v="4"/>
    <x v="4"/>
  </r>
  <r>
    <n v="894"/>
    <s v="Barrett Inc"/>
    <s v="Organic cohesive neural-net"/>
    <n v="1700"/>
    <n v="3208"/>
    <n v="188.70588235294116"/>
    <x v="1"/>
    <n v="56"/>
    <x v="4"/>
    <s v="GBP"/>
    <n v="1373518800"/>
    <n v="1376110800"/>
    <b v="0"/>
    <b v="1"/>
    <x v="19"/>
    <n v="57.285714285714285"/>
    <x v="4"/>
    <x v="19"/>
  </r>
  <r>
    <n v="895"/>
    <s v="Adams-Rollins"/>
    <s v="Integrated demand-driven info-mediaries"/>
    <n v="159800"/>
    <n v="11108"/>
    <n v="6.9511889862327907"/>
    <x v="0"/>
    <n v="107"/>
    <x v="1"/>
    <s v="USD"/>
    <n v="1517637600"/>
    <n v="1518415200"/>
    <b v="0"/>
    <b v="0"/>
    <x v="3"/>
    <n v="103.81308411214954"/>
    <x v="3"/>
    <x v="3"/>
  </r>
  <r>
    <n v="896"/>
    <s v="Wright-Bryant"/>
    <s v="Reverse-engineered client-server extranet"/>
    <n v="19800"/>
    <n v="153338"/>
    <n v="774.43434343434342"/>
    <x v="1"/>
    <n v="1460"/>
    <x v="2"/>
    <s v="AUD"/>
    <n v="1310619600"/>
    <n v="1310878800"/>
    <b v="0"/>
    <b v="1"/>
    <x v="0"/>
    <n v="105.02602739726028"/>
    <x v="0"/>
    <x v="0"/>
  </r>
  <r>
    <n v="897"/>
    <s v="Berry-Cannon"/>
    <s v="Organized discrete encoding"/>
    <n v="8800"/>
    <n v="2437"/>
    <n v="27.693181818181817"/>
    <x v="0"/>
    <n v="27"/>
    <x v="1"/>
    <s v="USD"/>
    <n v="1556427600"/>
    <n v="1556600400"/>
    <b v="0"/>
    <b v="0"/>
    <x v="3"/>
    <n v="90.259259259259252"/>
    <x v="3"/>
    <x v="3"/>
  </r>
  <r>
    <n v="898"/>
    <s v="Davis-Gonzalez"/>
    <s v="Balanced regional flexibility"/>
    <n v="179100"/>
    <n v="93991"/>
    <n v="52.479620323841424"/>
    <x v="0"/>
    <n v="1221"/>
    <x v="1"/>
    <s v="USD"/>
    <n v="1576476000"/>
    <n v="1576994400"/>
    <b v="0"/>
    <b v="0"/>
    <x v="4"/>
    <n v="76.978705978705975"/>
    <x v="4"/>
    <x v="4"/>
  </r>
  <r>
    <n v="899"/>
    <s v="Best-Young"/>
    <s v="Implemented multimedia time-frame"/>
    <n v="3100"/>
    <n v="12620"/>
    <n v="407.09677419354841"/>
    <x v="1"/>
    <n v="123"/>
    <x v="5"/>
    <s v="CHF"/>
    <n v="1381122000"/>
    <n v="1382677200"/>
    <b v="0"/>
    <b v="0"/>
    <x v="17"/>
    <n v="102.60162601626017"/>
    <x v="1"/>
    <x v="17"/>
  </r>
  <r>
    <n v="900"/>
    <s v="Powers, Smith and Deleon"/>
    <s v="Enhanced uniform service-desk"/>
    <n v="100"/>
    <n v="2"/>
    <n v="2"/>
    <x v="0"/>
    <n v="1"/>
    <x v="1"/>
    <s v="USD"/>
    <n v="1411102800"/>
    <n v="1411189200"/>
    <b v="0"/>
    <b v="1"/>
    <x v="2"/>
    <n v="2"/>
    <x v="2"/>
    <x v="2"/>
  </r>
  <r>
    <n v="901"/>
    <s v="Hogan Group"/>
    <s v="Versatile bottom-line definition"/>
    <n v="5600"/>
    <n v="8746"/>
    <n v="156.17857142857144"/>
    <x v="1"/>
    <n v="159"/>
    <x v="1"/>
    <s v="USD"/>
    <n v="1531803600"/>
    <n v="1534654800"/>
    <b v="0"/>
    <b v="1"/>
    <x v="1"/>
    <n v="55.0062893081761"/>
    <x v="1"/>
    <x v="1"/>
  </r>
  <r>
    <n v="902"/>
    <s v="Wang, Silva and Byrd"/>
    <s v="Integrated bifurcated software"/>
    <n v="1400"/>
    <n v="3534"/>
    <n v="252.42857142857144"/>
    <x v="1"/>
    <n v="110"/>
    <x v="1"/>
    <s v="USD"/>
    <n v="1454133600"/>
    <n v="1457762400"/>
    <b v="0"/>
    <b v="0"/>
    <x v="2"/>
    <n v="32.127272727272725"/>
    <x v="2"/>
    <x v="2"/>
  </r>
  <r>
    <n v="903"/>
    <s v="Parker-Morris"/>
    <s v="Assimilated next generation instruction set"/>
    <n v="41000"/>
    <n v="709"/>
    <n v="1.729268292682927"/>
    <x v="2"/>
    <n v="14"/>
    <x v="1"/>
    <s v="USD"/>
    <n v="1336194000"/>
    <n v="1337490000"/>
    <b v="0"/>
    <b v="1"/>
    <x v="9"/>
    <n v="50.642857142857146"/>
    <x v="5"/>
    <x v="9"/>
  </r>
  <r>
    <n v="904"/>
    <s v="Rodriguez, Johnson and Jackson"/>
    <s v="Digitized foreground array"/>
    <n v="6500"/>
    <n v="795"/>
    <n v="12.230769230769232"/>
    <x v="0"/>
    <n v="16"/>
    <x v="1"/>
    <s v="USD"/>
    <n v="1349326800"/>
    <n v="1349672400"/>
    <b v="0"/>
    <b v="0"/>
    <x v="15"/>
    <n v="49.6875"/>
    <x v="5"/>
    <x v="15"/>
  </r>
  <r>
    <n v="905"/>
    <s v="Haynes PLC"/>
    <s v="Re-engineered clear-thinking project"/>
    <n v="7900"/>
    <n v="12955"/>
    <n v="163.98734177215189"/>
    <x v="1"/>
    <n v="236"/>
    <x v="1"/>
    <s v="USD"/>
    <n v="1379566800"/>
    <n v="1379826000"/>
    <b v="0"/>
    <b v="0"/>
    <x v="3"/>
    <n v="54.894067796610166"/>
    <x v="3"/>
    <x v="3"/>
  </r>
  <r>
    <n v="906"/>
    <s v="Hayes Group"/>
    <s v="Implemented even-keeled standardization"/>
    <n v="5500"/>
    <n v="8964"/>
    <n v="162.98181818181817"/>
    <x v="1"/>
    <n v="191"/>
    <x v="1"/>
    <s v="USD"/>
    <n v="1494651600"/>
    <n v="1497762000"/>
    <b v="1"/>
    <b v="1"/>
    <x v="4"/>
    <n v="46.931937172774866"/>
    <x v="4"/>
    <x v="4"/>
  </r>
  <r>
    <n v="907"/>
    <s v="White, Pena and Calhoun"/>
    <s v="Quality-focused asymmetric adapter"/>
    <n v="9100"/>
    <n v="1843"/>
    <n v="20.252747252747252"/>
    <x v="0"/>
    <n v="41"/>
    <x v="1"/>
    <s v="USD"/>
    <n v="1303880400"/>
    <n v="1304485200"/>
    <b v="0"/>
    <b v="0"/>
    <x v="3"/>
    <n v="44.951219512195124"/>
    <x v="3"/>
    <x v="3"/>
  </r>
  <r>
    <n v="908"/>
    <s v="Bryant-Pope"/>
    <s v="Networked intangible help-desk"/>
    <n v="38200"/>
    <n v="121950"/>
    <n v="319.24083769633506"/>
    <x v="1"/>
    <n v="3934"/>
    <x v="1"/>
    <s v="USD"/>
    <n v="1335934800"/>
    <n v="1336885200"/>
    <b v="0"/>
    <b v="0"/>
    <x v="11"/>
    <n v="30.99898322318251"/>
    <x v="6"/>
    <x v="11"/>
  </r>
  <r>
    <n v="909"/>
    <s v="Gates, Li and Thompson"/>
    <s v="Synchronized attitude-oriented frame"/>
    <n v="1800"/>
    <n v="8621"/>
    <n v="478.94444444444446"/>
    <x v="1"/>
    <n v="80"/>
    <x v="0"/>
    <s v="CAD"/>
    <n v="1528088400"/>
    <n v="1530421200"/>
    <b v="0"/>
    <b v="1"/>
    <x v="3"/>
    <n v="107.7625"/>
    <x v="3"/>
    <x v="3"/>
  </r>
  <r>
    <n v="910"/>
    <s v="King-Morris"/>
    <s v="Proactive incremental architecture"/>
    <n v="154500"/>
    <n v="30215"/>
    <n v="19.556634304207122"/>
    <x v="3"/>
    <n v="296"/>
    <x v="1"/>
    <s v="USD"/>
    <n v="1421906400"/>
    <n v="1421992800"/>
    <b v="0"/>
    <b v="0"/>
    <x v="3"/>
    <n v="102.07770270270271"/>
    <x v="3"/>
    <x v="3"/>
  </r>
  <r>
    <n v="911"/>
    <s v="Carter, Cole and Curtis"/>
    <s v="Cloned responsive standardization"/>
    <n v="5800"/>
    <n v="11539"/>
    <n v="198.94827586206895"/>
    <x v="1"/>
    <n v="462"/>
    <x v="1"/>
    <s v="USD"/>
    <n v="1568005200"/>
    <n v="1568178000"/>
    <b v="1"/>
    <b v="0"/>
    <x v="2"/>
    <n v="24.976190476190474"/>
    <x v="2"/>
    <x v="2"/>
  </r>
  <r>
    <n v="912"/>
    <s v="Sanchez-Parsons"/>
    <s v="Reduced bifurcated pricing structure"/>
    <n v="1800"/>
    <n v="14310"/>
    <n v="795"/>
    <x v="1"/>
    <n v="179"/>
    <x v="1"/>
    <s v="USD"/>
    <n v="1346821200"/>
    <n v="1347944400"/>
    <b v="1"/>
    <b v="0"/>
    <x v="6"/>
    <n v="79.944134078212286"/>
    <x v="4"/>
    <x v="6"/>
  </r>
  <r>
    <n v="913"/>
    <s v="Rivera-Pearson"/>
    <s v="Re-engineered asymmetric challenge"/>
    <n v="70200"/>
    <n v="35536"/>
    <n v="50.621082621082621"/>
    <x v="0"/>
    <n v="523"/>
    <x v="2"/>
    <s v="AUD"/>
    <n v="1557637200"/>
    <n v="1558760400"/>
    <b v="0"/>
    <b v="0"/>
    <x v="6"/>
    <n v="67.946462715105156"/>
    <x v="4"/>
    <x v="6"/>
  </r>
  <r>
    <n v="914"/>
    <s v="Ramirez, Padilla and Barrera"/>
    <s v="Diverse client-driven conglomeration"/>
    <n v="6400"/>
    <n v="3676"/>
    <n v="57.4375"/>
    <x v="0"/>
    <n v="141"/>
    <x v="4"/>
    <s v="GBP"/>
    <n v="1375592400"/>
    <n v="1376629200"/>
    <b v="0"/>
    <b v="0"/>
    <x v="3"/>
    <n v="26.070921985815602"/>
    <x v="3"/>
    <x v="3"/>
  </r>
  <r>
    <n v="915"/>
    <s v="Riggs Group"/>
    <s v="Configurable upward-trending solution"/>
    <n v="125900"/>
    <n v="195936"/>
    <n v="155.62827640984909"/>
    <x v="1"/>
    <n v="1866"/>
    <x v="4"/>
    <s v="GBP"/>
    <n v="1503982800"/>
    <n v="1504760400"/>
    <b v="0"/>
    <b v="0"/>
    <x v="19"/>
    <n v="105.0032154340836"/>
    <x v="4"/>
    <x v="19"/>
  </r>
  <r>
    <n v="916"/>
    <s v="Clements Ltd"/>
    <s v="Persistent bandwidth-monitored framework"/>
    <n v="3700"/>
    <n v="1343"/>
    <n v="36.297297297297298"/>
    <x v="0"/>
    <n v="52"/>
    <x v="1"/>
    <s v="USD"/>
    <n v="1418882400"/>
    <n v="1419660000"/>
    <b v="0"/>
    <b v="0"/>
    <x v="14"/>
    <n v="25.826923076923077"/>
    <x v="7"/>
    <x v="14"/>
  </r>
  <r>
    <n v="917"/>
    <s v="Cooper Inc"/>
    <s v="Polarized discrete product"/>
    <n v="3600"/>
    <n v="2097"/>
    <n v="58.25"/>
    <x v="2"/>
    <n v="27"/>
    <x v="4"/>
    <s v="GBP"/>
    <n v="1309237200"/>
    <n v="1311310800"/>
    <b v="0"/>
    <b v="1"/>
    <x v="12"/>
    <n v="77.666666666666671"/>
    <x v="4"/>
    <x v="12"/>
  </r>
  <r>
    <n v="918"/>
    <s v="Jones-Gonzalez"/>
    <s v="Seamless dynamic website"/>
    <n v="3800"/>
    <n v="9021"/>
    <n v="237.39473684210526"/>
    <x v="1"/>
    <n v="156"/>
    <x v="5"/>
    <s v="CHF"/>
    <n v="1343365200"/>
    <n v="1344315600"/>
    <b v="0"/>
    <b v="0"/>
    <x v="15"/>
    <n v="57.82692307692308"/>
    <x v="5"/>
    <x v="15"/>
  </r>
  <r>
    <n v="919"/>
    <s v="Fox Ltd"/>
    <s v="Extended multimedia firmware"/>
    <n v="35600"/>
    <n v="20915"/>
    <n v="58.75"/>
    <x v="0"/>
    <n v="225"/>
    <x v="2"/>
    <s v="AUD"/>
    <n v="1507957200"/>
    <n v="1510725600"/>
    <b v="0"/>
    <b v="1"/>
    <x v="3"/>
    <n v="92.955555555555549"/>
    <x v="3"/>
    <x v="3"/>
  </r>
  <r>
    <n v="920"/>
    <s v="Green, Murphy and Webb"/>
    <s v="Versatile directional project"/>
    <n v="5300"/>
    <n v="9676"/>
    <n v="182.56603773584905"/>
    <x v="1"/>
    <n v="255"/>
    <x v="1"/>
    <s v="USD"/>
    <n v="1549519200"/>
    <n v="1551247200"/>
    <b v="1"/>
    <b v="0"/>
    <x v="10"/>
    <n v="37.945098039215686"/>
    <x v="4"/>
    <x v="10"/>
  </r>
  <r>
    <n v="921"/>
    <s v="Stevenson PLC"/>
    <s v="Profound directional knowledge user"/>
    <n v="160400"/>
    <n v="1210"/>
    <n v="0.75436408977556113"/>
    <x v="0"/>
    <n v="38"/>
    <x v="1"/>
    <s v="USD"/>
    <n v="1329026400"/>
    <n v="1330236000"/>
    <b v="0"/>
    <b v="0"/>
    <x v="2"/>
    <n v="31.842105263157894"/>
    <x v="2"/>
    <x v="2"/>
  </r>
  <r>
    <n v="922"/>
    <s v="Soto-Anthony"/>
    <s v="Ameliorated logistical capability"/>
    <n v="51400"/>
    <n v="90440"/>
    <n v="175.95330739299609"/>
    <x v="1"/>
    <n v="2261"/>
    <x v="1"/>
    <s v="USD"/>
    <n v="1544335200"/>
    <n v="1545112800"/>
    <b v="0"/>
    <b v="1"/>
    <x v="21"/>
    <n v="40"/>
    <x v="1"/>
    <x v="21"/>
  </r>
  <r>
    <n v="923"/>
    <s v="Wise and Sons"/>
    <s v="Sharable discrete definition"/>
    <n v="1700"/>
    <n v="4044"/>
    <n v="237.88235294117646"/>
    <x v="1"/>
    <n v="40"/>
    <x v="1"/>
    <s v="USD"/>
    <n v="1279083600"/>
    <n v="1279170000"/>
    <b v="0"/>
    <b v="0"/>
    <x v="3"/>
    <n v="101.1"/>
    <x v="3"/>
    <x v="3"/>
  </r>
  <r>
    <n v="924"/>
    <s v="Butler-Barr"/>
    <s v="User-friendly next generation core"/>
    <n v="39400"/>
    <n v="192292"/>
    <n v="488.05076142131981"/>
    <x v="1"/>
    <n v="2289"/>
    <x v="6"/>
    <s v="EUR"/>
    <n v="1572498000"/>
    <n v="1573452000"/>
    <b v="0"/>
    <b v="0"/>
    <x v="3"/>
    <n v="84.006989951944078"/>
    <x v="3"/>
    <x v="3"/>
  </r>
  <r>
    <n v="925"/>
    <s v="Wilson, Jefferson and Anderson"/>
    <s v="Profit-focused empowering system engine"/>
    <n v="3000"/>
    <n v="6722"/>
    <n v="224.06666666666669"/>
    <x v="1"/>
    <n v="65"/>
    <x v="1"/>
    <s v="USD"/>
    <n v="1506056400"/>
    <n v="1507093200"/>
    <b v="0"/>
    <b v="0"/>
    <x v="3"/>
    <n v="103.41538461538461"/>
    <x v="3"/>
    <x v="3"/>
  </r>
  <r>
    <n v="926"/>
    <s v="Brown-Oliver"/>
    <s v="Synchronized cohesive encoding"/>
    <n v="8700"/>
    <n v="1577"/>
    <n v="18.126436781609197"/>
    <x v="0"/>
    <n v="15"/>
    <x v="1"/>
    <s v="USD"/>
    <n v="1463029200"/>
    <n v="1463374800"/>
    <b v="0"/>
    <b v="0"/>
    <x v="0"/>
    <n v="105.13333333333334"/>
    <x v="0"/>
    <x v="0"/>
  </r>
  <r>
    <n v="927"/>
    <s v="Davis-Gardner"/>
    <s v="Synergistic dynamic utilization"/>
    <n v="7200"/>
    <n v="3301"/>
    <n v="45.847222222222221"/>
    <x v="0"/>
    <n v="37"/>
    <x v="1"/>
    <s v="USD"/>
    <n v="1342069200"/>
    <n v="1344574800"/>
    <b v="0"/>
    <b v="0"/>
    <x v="3"/>
    <n v="89.21621621621621"/>
    <x v="3"/>
    <x v="3"/>
  </r>
  <r>
    <n v="928"/>
    <s v="Dawson Group"/>
    <s v="Triple-buffered bi-directional model"/>
    <n v="167400"/>
    <n v="196386"/>
    <n v="117.31541218637993"/>
    <x v="1"/>
    <n v="3777"/>
    <x v="6"/>
    <s v="EUR"/>
    <n v="1388296800"/>
    <n v="1389074400"/>
    <b v="0"/>
    <b v="0"/>
    <x v="2"/>
    <n v="51.995234312946785"/>
    <x v="2"/>
    <x v="2"/>
  </r>
  <r>
    <n v="929"/>
    <s v="Turner-Terrell"/>
    <s v="Polarized tertiary function"/>
    <n v="5500"/>
    <n v="11952"/>
    <n v="217.30909090909088"/>
    <x v="1"/>
    <n v="184"/>
    <x v="4"/>
    <s v="GBP"/>
    <n v="1493787600"/>
    <n v="1494997200"/>
    <b v="0"/>
    <b v="0"/>
    <x v="3"/>
    <n v="64.956521739130437"/>
    <x v="3"/>
    <x v="3"/>
  </r>
  <r>
    <n v="930"/>
    <s v="Hall, Buchanan and Benton"/>
    <s v="Configurable fault-tolerant structure"/>
    <n v="3500"/>
    <n v="3930"/>
    <n v="112.28571428571428"/>
    <x v="1"/>
    <n v="85"/>
    <x v="1"/>
    <s v="USD"/>
    <n v="1424844000"/>
    <n v="1425448800"/>
    <b v="0"/>
    <b v="1"/>
    <x v="3"/>
    <n v="46.235294117647058"/>
    <x v="3"/>
    <x v="3"/>
  </r>
  <r>
    <n v="931"/>
    <s v="Lowery, Hayden and Cruz"/>
    <s v="Digitized 24/7 budgetary management"/>
    <n v="7900"/>
    <n v="5729"/>
    <n v="72.51898734177216"/>
    <x v="0"/>
    <n v="112"/>
    <x v="1"/>
    <s v="USD"/>
    <n v="1403931600"/>
    <n v="1404104400"/>
    <b v="0"/>
    <b v="1"/>
    <x v="3"/>
    <n v="51.151785714285715"/>
    <x v="3"/>
    <x v="3"/>
  </r>
  <r>
    <n v="932"/>
    <s v="Mora, Miller and Harper"/>
    <s v="Stand-alone zero tolerance algorithm"/>
    <n v="2300"/>
    <n v="4883"/>
    <n v="212.30434782608697"/>
    <x v="1"/>
    <n v="144"/>
    <x v="1"/>
    <s v="USD"/>
    <n v="1394514000"/>
    <n v="1394773200"/>
    <b v="0"/>
    <b v="0"/>
    <x v="1"/>
    <n v="33.909722222222221"/>
    <x v="1"/>
    <x v="1"/>
  </r>
  <r>
    <n v="933"/>
    <s v="Espinoza Group"/>
    <s v="Implemented tangible support"/>
    <n v="73000"/>
    <n v="175015"/>
    <n v="239.74657534246577"/>
    <x v="1"/>
    <n v="1902"/>
    <x v="1"/>
    <s v="USD"/>
    <n v="1365397200"/>
    <n v="1366520400"/>
    <b v="0"/>
    <b v="0"/>
    <x v="3"/>
    <n v="92.016298633017882"/>
    <x v="3"/>
    <x v="3"/>
  </r>
  <r>
    <n v="934"/>
    <s v="Davis, Crawford and Lopez"/>
    <s v="Reactive radical framework"/>
    <n v="6200"/>
    <n v="11280"/>
    <n v="181.93548387096774"/>
    <x v="1"/>
    <n v="105"/>
    <x v="1"/>
    <s v="USD"/>
    <n v="1456120800"/>
    <n v="1456639200"/>
    <b v="0"/>
    <b v="0"/>
    <x v="3"/>
    <n v="107.42857142857143"/>
    <x v="3"/>
    <x v="3"/>
  </r>
  <r>
    <n v="935"/>
    <s v="Richards, Stevens and Fleming"/>
    <s v="Object-based full-range knowledge user"/>
    <n v="6100"/>
    <n v="10012"/>
    <n v="164.13114754098362"/>
    <x v="1"/>
    <n v="132"/>
    <x v="1"/>
    <s v="USD"/>
    <n v="1437714000"/>
    <n v="1438318800"/>
    <b v="0"/>
    <b v="0"/>
    <x v="3"/>
    <n v="75.848484848484844"/>
    <x v="3"/>
    <x v="3"/>
  </r>
  <r>
    <n v="936"/>
    <s v="Brown Ltd"/>
    <s v="Enhanced composite contingency"/>
    <n v="103200"/>
    <n v="1690"/>
    <n v="1.6375968992248062"/>
    <x v="0"/>
    <n v="21"/>
    <x v="1"/>
    <s v="USD"/>
    <n v="1563771600"/>
    <n v="1564030800"/>
    <b v="1"/>
    <b v="0"/>
    <x v="3"/>
    <n v="80.476190476190482"/>
    <x v="3"/>
    <x v="3"/>
  </r>
  <r>
    <n v="937"/>
    <s v="Tapia, Sandoval and Hurley"/>
    <s v="Cloned fresh-thinking model"/>
    <n v="171000"/>
    <n v="84891"/>
    <n v="49.64385964912281"/>
    <x v="3"/>
    <n v="976"/>
    <x v="1"/>
    <s v="USD"/>
    <n v="1448517600"/>
    <n v="1449295200"/>
    <b v="0"/>
    <b v="0"/>
    <x v="4"/>
    <n v="86.978483606557376"/>
    <x v="4"/>
    <x v="4"/>
  </r>
  <r>
    <n v="938"/>
    <s v="Allen Inc"/>
    <s v="Total dedicated benchmark"/>
    <n v="9200"/>
    <n v="10093"/>
    <n v="109.70652173913042"/>
    <x v="1"/>
    <n v="96"/>
    <x v="1"/>
    <s v="USD"/>
    <n v="1528779600"/>
    <n v="1531890000"/>
    <b v="0"/>
    <b v="1"/>
    <x v="13"/>
    <n v="105.13541666666667"/>
    <x v="5"/>
    <x v="13"/>
  </r>
  <r>
    <n v="939"/>
    <s v="Williams, Johnson and Campbell"/>
    <s v="Streamlined human-resource Graphic Interface"/>
    <n v="7800"/>
    <n v="3839"/>
    <n v="49.217948717948715"/>
    <x v="0"/>
    <n v="67"/>
    <x v="1"/>
    <s v="USD"/>
    <n v="1304744400"/>
    <n v="1306213200"/>
    <b v="0"/>
    <b v="1"/>
    <x v="11"/>
    <n v="57.298507462686565"/>
    <x v="6"/>
    <x v="11"/>
  </r>
  <r>
    <n v="940"/>
    <s v="Wiggins Ltd"/>
    <s v="Upgradable analyzing core"/>
    <n v="9900"/>
    <n v="6161"/>
    <n v="62.232323232323225"/>
    <x v="2"/>
    <n v="66"/>
    <x v="0"/>
    <s v="CAD"/>
    <n v="1354341600"/>
    <n v="1356242400"/>
    <b v="0"/>
    <b v="0"/>
    <x v="2"/>
    <n v="93.348484848484844"/>
    <x v="2"/>
    <x v="2"/>
  </r>
  <r>
    <n v="941"/>
    <s v="Luna-Horne"/>
    <s v="Profound exuding pricing structure"/>
    <n v="43000"/>
    <n v="5615"/>
    <n v="13.05813953488372"/>
    <x v="0"/>
    <n v="78"/>
    <x v="1"/>
    <s v="USD"/>
    <n v="1294552800"/>
    <n v="1297576800"/>
    <b v="1"/>
    <b v="0"/>
    <x v="3"/>
    <n v="71.987179487179489"/>
    <x v="3"/>
    <x v="3"/>
  </r>
  <r>
    <n v="942"/>
    <s v="Allen Inc"/>
    <s v="Horizontal optimizing model"/>
    <n v="9600"/>
    <n v="6205"/>
    <n v="64.635416666666671"/>
    <x v="0"/>
    <n v="67"/>
    <x v="2"/>
    <s v="AUD"/>
    <n v="1295935200"/>
    <n v="1296194400"/>
    <b v="0"/>
    <b v="0"/>
    <x v="3"/>
    <n v="92.611940298507463"/>
    <x v="3"/>
    <x v="3"/>
  </r>
  <r>
    <n v="943"/>
    <s v="Peterson, Gonzalez and Spencer"/>
    <s v="Synchronized fault-tolerant algorithm"/>
    <n v="7500"/>
    <n v="11969"/>
    <n v="159.58666666666667"/>
    <x v="1"/>
    <n v="114"/>
    <x v="1"/>
    <s v="USD"/>
    <n v="1411534800"/>
    <n v="1414558800"/>
    <b v="0"/>
    <b v="0"/>
    <x v="0"/>
    <n v="104.99122807017544"/>
    <x v="0"/>
    <x v="0"/>
  </r>
  <r>
    <n v="944"/>
    <s v="Walter Inc"/>
    <s v="Streamlined 5thgeneration intranet"/>
    <n v="10000"/>
    <n v="8142"/>
    <n v="81.42"/>
    <x v="0"/>
    <n v="263"/>
    <x v="2"/>
    <s v="AUD"/>
    <n v="1486706400"/>
    <n v="1488348000"/>
    <b v="0"/>
    <b v="0"/>
    <x v="14"/>
    <n v="30.958174904942965"/>
    <x v="7"/>
    <x v="14"/>
  </r>
  <r>
    <n v="945"/>
    <s v="Sanders, Farley and Huffman"/>
    <s v="Cross-group clear-thinking task-force"/>
    <n v="172000"/>
    <n v="55805"/>
    <n v="32.444767441860463"/>
    <x v="0"/>
    <n v="1691"/>
    <x v="1"/>
    <s v="USD"/>
    <n v="1333602000"/>
    <n v="1334898000"/>
    <b v="1"/>
    <b v="0"/>
    <x v="14"/>
    <n v="33.001182732111175"/>
    <x v="7"/>
    <x v="14"/>
  </r>
  <r>
    <n v="946"/>
    <s v="Hall, Holmes and Walker"/>
    <s v="Public-key bandwidth-monitored intranet"/>
    <n v="153700"/>
    <n v="15238"/>
    <n v="9.9141184124918666"/>
    <x v="0"/>
    <n v="181"/>
    <x v="1"/>
    <s v="USD"/>
    <n v="1308200400"/>
    <n v="1308373200"/>
    <b v="0"/>
    <b v="0"/>
    <x v="3"/>
    <n v="84.187845303867405"/>
    <x v="3"/>
    <x v="3"/>
  </r>
  <r>
    <n v="947"/>
    <s v="Smith-Powell"/>
    <s v="Upgradable clear-thinking hardware"/>
    <n v="3600"/>
    <n v="961"/>
    <n v="26.694444444444443"/>
    <x v="0"/>
    <n v="13"/>
    <x v="1"/>
    <s v="USD"/>
    <n v="1411707600"/>
    <n v="1412312400"/>
    <b v="0"/>
    <b v="0"/>
    <x v="3"/>
    <n v="73.92307692307692"/>
    <x v="3"/>
    <x v="3"/>
  </r>
  <r>
    <n v="948"/>
    <s v="Smith-Hill"/>
    <s v="Integrated holistic paradigm"/>
    <n v="9400"/>
    <n v="5918"/>
    <n v="62.957446808510639"/>
    <x v="3"/>
    <n v="160"/>
    <x v="1"/>
    <s v="USD"/>
    <n v="1418364000"/>
    <n v="1419228000"/>
    <b v="1"/>
    <b v="1"/>
    <x v="4"/>
    <n v="36.987499999999997"/>
    <x v="4"/>
    <x v="4"/>
  </r>
  <r>
    <n v="949"/>
    <s v="Wright LLC"/>
    <s v="Seamless clear-thinking conglomeration"/>
    <n v="5900"/>
    <n v="9520"/>
    <n v="161.35593220338984"/>
    <x v="1"/>
    <n v="203"/>
    <x v="1"/>
    <s v="USD"/>
    <n v="1429333200"/>
    <n v="1430974800"/>
    <b v="0"/>
    <b v="0"/>
    <x v="2"/>
    <n v="46.896551724137929"/>
    <x v="2"/>
    <x v="2"/>
  </r>
  <r>
    <n v="950"/>
    <s v="Williams, Orozco and Gomez"/>
    <s v="Persistent content-based methodology"/>
    <n v="100"/>
    <n v="5"/>
    <n v="5"/>
    <x v="0"/>
    <n v="1"/>
    <x v="1"/>
    <s v="USD"/>
    <n v="1555390800"/>
    <n v="1555822800"/>
    <b v="0"/>
    <b v="1"/>
    <x v="3"/>
    <n v="5"/>
    <x v="3"/>
    <x v="3"/>
  </r>
  <r>
    <n v="951"/>
    <s v="Peterson Ltd"/>
    <s v="Re-engineered 24hour matrix"/>
    <n v="14500"/>
    <n v="159056"/>
    <n v="1096.9379310344827"/>
    <x v="1"/>
    <n v="1559"/>
    <x v="1"/>
    <s v="USD"/>
    <n v="1482732000"/>
    <n v="1482818400"/>
    <b v="0"/>
    <b v="1"/>
    <x v="1"/>
    <n v="102.02437459910199"/>
    <x v="1"/>
    <x v="1"/>
  </r>
  <r>
    <n v="952"/>
    <s v="Cummings-Hayes"/>
    <s v="Virtual multi-tasking core"/>
    <n v="145500"/>
    <n v="101987"/>
    <n v="70.094158075601371"/>
    <x v="3"/>
    <n v="2266"/>
    <x v="1"/>
    <s v="USD"/>
    <n v="1470718800"/>
    <n v="1471928400"/>
    <b v="0"/>
    <b v="0"/>
    <x v="4"/>
    <n v="45.007502206531335"/>
    <x v="4"/>
    <x v="4"/>
  </r>
  <r>
    <n v="953"/>
    <s v="Boyle Ltd"/>
    <s v="Streamlined fault-tolerant conglomeration"/>
    <n v="3300"/>
    <n v="1980"/>
    <n v="60"/>
    <x v="0"/>
    <n v="21"/>
    <x v="1"/>
    <s v="USD"/>
    <n v="1450591200"/>
    <n v="1453701600"/>
    <b v="0"/>
    <b v="1"/>
    <x v="22"/>
    <n v="94.285714285714292"/>
    <x v="4"/>
    <x v="22"/>
  </r>
  <r>
    <n v="954"/>
    <s v="Henderson, Parker and Diaz"/>
    <s v="Enterprise-wide client-driven policy"/>
    <n v="42600"/>
    <n v="156384"/>
    <n v="367.0985915492958"/>
    <x v="1"/>
    <n v="1548"/>
    <x v="2"/>
    <s v="AUD"/>
    <n v="1348290000"/>
    <n v="1350363600"/>
    <b v="0"/>
    <b v="0"/>
    <x v="2"/>
    <n v="101.02325581395348"/>
    <x v="2"/>
    <x v="2"/>
  </r>
  <r>
    <n v="955"/>
    <s v="Moss-Obrien"/>
    <s v="Function-based next generation emulation"/>
    <n v="700"/>
    <n v="7763"/>
    <n v="1109"/>
    <x v="1"/>
    <n v="80"/>
    <x v="1"/>
    <s v="USD"/>
    <n v="1353823200"/>
    <n v="1353996000"/>
    <b v="0"/>
    <b v="0"/>
    <x v="3"/>
    <n v="97.037499999999994"/>
    <x v="3"/>
    <x v="3"/>
  </r>
  <r>
    <n v="956"/>
    <s v="Wood Inc"/>
    <s v="Re-engineered composite focus group"/>
    <n v="187600"/>
    <n v="35698"/>
    <n v="19.028784648187631"/>
    <x v="0"/>
    <n v="830"/>
    <x v="1"/>
    <s v="USD"/>
    <n v="1450764000"/>
    <n v="1451109600"/>
    <b v="0"/>
    <b v="0"/>
    <x v="22"/>
    <n v="43.00963855421687"/>
    <x v="4"/>
    <x v="22"/>
  </r>
  <r>
    <n v="957"/>
    <s v="Riley, Cohen and Goodman"/>
    <s v="Profound mission-critical function"/>
    <n v="9800"/>
    <n v="12434"/>
    <n v="126.87755102040816"/>
    <x v="1"/>
    <n v="131"/>
    <x v="1"/>
    <s v="USD"/>
    <n v="1329372000"/>
    <n v="1329631200"/>
    <b v="0"/>
    <b v="0"/>
    <x v="3"/>
    <n v="94.916030534351151"/>
    <x v="3"/>
    <x v="3"/>
  </r>
  <r>
    <n v="958"/>
    <s v="Green, Robinson and Ho"/>
    <s v="De-engineered zero-defect open system"/>
    <n v="1100"/>
    <n v="8081"/>
    <n v="734.63636363636363"/>
    <x v="1"/>
    <n v="112"/>
    <x v="1"/>
    <s v="USD"/>
    <n v="1277096400"/>
    <n v="1278997200"/>
    <b v="0"/>
    <b v="0"/>
    <x v="10"/>
    <n v="72.151785714285708"/>
    <x v="4"/>
    <x v="10"/>
  </r>
  <r>
    <n v="959"/>
    <s v="Black-Graham"/>
    <s v="Operative hybrid utilization"/>
    <n v="145000"/>
    <n v="6631"/>
    <n v="4.5731034482758623"/>
    <x v="0"/>
    <n v="130"/>
    <x v="1"/>
    <s v="USD"/>
    <n v="1277701200"/>
    <n v="1280120400"/>
    <b v="0"/>
    <b v="0"/>
    <x v="18"/>
    <n v="51.007692307692309"/>
    <x v="5"/>
    <x v="18"/>
  </r>
  <r>
    <n v="960"/>
    <s v="Robbins Group"/>
    <s v="Function-based interactive matrix"/>
    <n v="5500"/>
    <n v="4678"/>
    <n v="85.054545454545448"/>
    <x v="0"/>
    <n v="55"/>
    <x v="1"/>
    <s v="USD"/>
    <n v="1454911200"/>
    <n v="1458104400"/>
    <b v="0"/>
    <b v="0"/>
    <x v="2"/>
    <n v="85.054545454545448"/>
    <x v="2"/>
    <x v="2"/>
  </r>
  <r>
    <n v="961"/>
    <s v="Mason, Case and May"/>
    <s v="Optimized content-based collaboration"/>
    <n v="5700"/>
    <n v="6800"/>
    <n v="119.29824561403508"/>
    <x v="1"/>
    <n v="155"/>
    <x v="1"/>
    <s v="USD"/>
    <n v="1297922400"/>
    <n v="1298268000"/>
    <b v="0"/>
    <b v="0"/>
    <x v="18"/>
    <n v="43.87096774193548"/>
    <x v="5"/>
    <x v="18"/>
  </r>
  <r>
    <n v="962"/>
    <s v="Harris, Russell and Mitchell"/>
    <s v="User-centric cohesive policy"/>
    <n v="3600"/>
    <n v="10657"/>
    <n v="296.02777777777777"/>
    <x v="1"/>
    <n v="266"/>
    <x v="1"/>
    <s v="USD"/>
    <n v="1384408800"/>
    <n v="1386223200"/>
    <b v="0"/>
    <b v="0"/>
    <x v="0"/>
    <n v="40.063909774436091"/>
    <x v="0"/>
    <x v="0"/>
  </r>
  <r>
    <n v="963"/>
    <s v="Rodriguez-Robinson"/>
    <s v="Ergonomic methodical hub"/>
    <n v="5900"/>
    <n v="4997"/>
    <n v="84.694915254237287"/>
    <x v="0"/>
    <n v="114"/>
    <x v="6"/>
    <s v="EUR"/>
    <n v="1299304800"/>
    <n v="1299823200"/>
    <b v="0"/>
    <b v="1"/>
    <x v="14"/>
    <n v="43.833333333333336"/>
    <x v="7"/>
    <x v="14"/>
  </r>
  <r>
    <n v="964"/>
    <s v="Peck, Higgins and Smith"/>
    <s v="Devolved disintermediate encryption"/>
    <n v="3700"/>
    <n v="13164"/>
    <n v="355.7837837837838"/>
    <x v="1"/>
    <n v="155"/>
    <x v="1"/>
    <s v="USD"/>
    <n v="1431320400"/>
    <n v="1431752400"/>
    <b v="0"/>
    <b v="0"/>
    <x v="3"/>
    <n v="84.92903225806451"/>
    <x v="3"/>
    <x v="3"/>
  </r>
  <r>
    <n v="965"/>
    <s v="Nunez-King"/>
    <s v="Phased clear-thinking policy"/>
    <n v="2200"/>
    <n v="8501"/>
    <n v="386.40909090909093"/>
    <x v="1"/>
    <n v="207"/>
    <x v="4"/>
    <s v="GBP"/>
    <n v="1264399200"/>
    <n v="1267855200"/>
    <b v="0"/>
    <b v="0"/>
    <x v="1"/>
    <n v="41.067632850241544"/>
    <x v="1"/>
    <x v="1"/>
  </r>
  <r>
    <n v="966"/>
    <s v="Davis and Sons"/>
    <s v="Seamless solution-oriented capacity"/>
    <n v="1700"/>
    <n v="13468"/>
    <n v="792.23529411764707"/>
    <x v="1"/>
    <n v="245"/>
    <x v="1"/>
    <s v="USD"/>
    <n v="1497502800"/>
    <n v="1497675600"/>
    <b v="0"/>
    <b v="0"/>
    <x v="3"/>
    <n v="54.971428571428568"/>
    <x v="3"/>
    <x v="3"/>
  </r>
  <r>
    <n v="967"/>
    <s v="Howard-Douglas"/>
    <s v="Organized human-resource attitude"/>
    <n v="88400"/>
    <n v="121138"/>
    <n v="137.03393665158373"/>
    <x v="1"/>
    <n v="1573"/>
    <x v="1"/>
    <s v="USD"/>
    <n v="1333688400"/>
    <n v="1336885200"/>
    <b v="0"/>
    <b v="0"/>
    <x v="21"/>
    <n v="77.010807374443743"/>
    <x v="1"/>
    <x v="21"/>
  </r>
  <r>
    <n v="968"/>
    <s v="Gonzalez-White"/>
    <s v="Open-architected disintermediate budgetary management"/>
    <n v="2400"/>
    <n v="8117"/>
    <n v="338.20833333333337"/>
    <x v="1"/>
    <n v="114"/>
    <x v="1"/>
    <s v="USD"/>
    <n v="1293861600"/>
    <n v="1295157600"/>
    <b v="0"/>
    <b v="0"/>
    <x v="0"/>
    <n v="71.201754385964918"/>
    <x v="0"/>
    <x v="0"/>
  </r>
  <r>
    <n v="969"/>
    <s v="Lopez-King"/>
    <s v="Multi-lateral radical solution"/>
    <n v="7900"/>
    <n v="8550"/>
    <n v="108.22784810126582"/>
    <x v="1"/>
    <n v="93"/>
    <x v="1"/>
    <s v="USD"/>
    <n v="1576994400"/>
    <n v="1577599200"/>
    <b v="0"/>
    <b v="0"/>
    <x v="3"/>
    <n v="91.935483870967744"/>
    <x v="3"/>
    <x v="3"/>
  </r>
  <r>
    <n v="970"/>
    <s v="Glover-Nelson"/>
    <s v="Inverse context-sensitive info-mediaries"/>
    <n v="94900"/>
    <n v="57659"/>
    <n v="60.757639620653315"/>
    <x v="0"/>
    <n v="594"/>
    <x v="1"/>
    <s v="USD"/>
    <n v="1304917200"/>
    <n v="1305003600"/>
    <b v="0"/>
    <b v="0"/>
    <x v="3"/>
    <n v="97.069023569023571"/>
    <x v="3"/>
    <x v="3"/>
  </r>
  <r>
    <n v="971"/>
    <s v="Garner and Sons"/>
    <s v="Versatile neutral workforce"/>
    <n v="5100"/>
    <n v="1414"/>
    <n v="27.725490196078432"/>
    <x v="0"/>
    <n v="24"/>
    <x v="1"/>
    <s v="USD"/>
    <n v="1381208400"/>
    <n v="1381726800"/>
    <b v="0"/>
    <b v="0"/>
    <x v="19"/>
    <n v="58.916666666666664"/>
    <x v="4"/>
    <x v="19"/>
  </r>
  <r>
    <n v="972"/>
    <s v="Sellers, Roach and Garrison"/>
    <s v="Multi-tiered systematic knowledge user"/>
    <n v="42700"/>
    <n v="97524"/>
    <n v="228.3934426229508"/>
    <x v="1"/>
    <n v="1681"/>
    <x v="1"/>
    <s v="USD"/>
    <n v="1401685200"/>
    <n v="1402462800"/>
    <b v="0"/>
    <b v="1"/>
    <x v="2"/>
    <n v="58.015466983938133"/>
    <x v="2"/>
    <x v="2"/>
  </r>
  <r>
    <n v="973"/>
    <s v="Herrera, Bennett and Silva"/>
    <s v="Programmable multi-state algorithm"/>
    <n v="121100"/>
    <n v="26176"/>
    <n v="21.615194054500414"/>
    <x v="0"/>
    <n v="252"/>
    <x v="1"/>
    <s v="USD"/>
    <n v="1291960800"/>
    <n v="1292133600"/>
    <b v="0"/>
    <b v="1"/>
    <x v="3"/>
    <n v="103.87301587301587"/>
    <x v="3"/>
    <x v="3"/>
  </r>
  <r>
    <n v="974"/>
    <s v="Thomas, Clay and Mendoza"/>
    <s v="Multi-channeled reciprocal interface"/>
    <n v="800"/>
    <n v="2991"/>
    <n v="373.875"/>
    <x v="1"/>
    <n v="32"/>
    <x v="1"/>
    <s v="USD"/>
    <n v="1368853200"/>
    <n v="1368939600"/>
    <b v="0"/>
    <b v="0"/>
    <x v="7"/>
    <n v="93.46875"/>
    <x v="1"/>
    <x v="7"/>
  </r>
  <r>
    <n v="975"/>
    <s v="Ayala Group"/>
    <s v="Right-sized maximized migration"/>
    <n v="5400"/>
    <n v="8366"/>
    <n v="154.92592592592592"/>
    <x v="1"/>
    <n v="135"/>
    <x v="1"/>
    <s v="USD"/>
    <n v="1448776800"/>
    <n v="1452146400"/>
    <b v="0"/>
    <b v="1"/>
    <x v="3"/>
    <n v="61.970370370370368"/>
    <x v="3"/>
    <x v="3"/>
  </r>
  <r>
    <n v="976"/>
    <s v="Huerta, Roberts and Dickerson"/>
    <s v="Self-enabling value-added artificial intelligence"/>
    <n v="4000"/>
    <n v="12886"/>
    <n v="322.14999999999998"/>
    <x v="1"/>
    <n v="140"/>
    <x v="1"/>
    <s v="USD"/>
    <n v="1296194400"/>
    <n v="1296712800"/>
    <b v="0"/>
    <b v="1"/>
    <x v="3"/>
    <n v="92.042857142857144"/>
    <x v="3"/>
    <x v="3"/>
  </r>
  <r>
    <n v="977"/>
    <s v="Johnson Group"/>
    <s v="Vision-oriented interactive solution"/>
    <n v="7000"/>
    <n v="5177"/>
    <n v="73.957142857142856"/>
    <x v="0"/>
    <n v="67"/>
    <x v="1"/>
    <s v="USD"/>
    <n v="1517983200"/>
    <n v="1520748000"/>
    <b v="0"/>
    <b v="0"/>
    <x v="0"/>
    <n v="77.268656716417908"/>
    <x v="0"/>
    <x v="0"/>
  </r>
  <r>
    <n v="978"/>
    <s v="Bailey, Nguyen and Martinez"/>
    <s v="Fundamental user-facing productivity"/>
    <n v="1000"/>
    <n v="8641"/>
    <n v="864.1"/>
    <x v="1"/>
    <n v="92"/>
    <x v="1"/>
    <s v="USD"/>
    <n v="1478930400"/>
    <n v="1480831200"/>
    <b v="0"/>
    <b v="0"/>
    <x v="11"/>
    <n v="93.923913043478265"/>
    <x v="6"/>
    <x v="11"/>
  </r>
  <r>
    <n v="979"/>
    <s v="Williams, Martin and Meyer"/>
    <s v="Innovative well-modulated capability"/>
    <n v="60200"/>
    <n v="86244"/>
    <n v="143.26245847176079"/>
    <x v="1"/>
    <n v="1015"/>
    <x v="4"/>
    <s v="GBP"/>
    <n v="1426395600"/>
    <n v="1426914000"/>
    <b v="0"/>
    <b v="0"/>
    <x v="3"/>
    <n v="84.969458128078813"/>
    <x v="3"/>
    <x v="3"/>
  </r>
  <r>
    <n v="980"/>
    <s v="Huff-Johnson"/>
    <s v="Universal fault-tolerant orchestration"/>
    <n v="195200"/>
    <n v="78630"/>
    <n v="40.281762295081968"/>
    <x v="0"/>
    <n v="742"/>
    <x v="1"/>
    <s v="USD"/>
    <n v="1446181200"/>
    <n v="1446616800"/>
    <b v="1"/>
    <b v="0"/>
    <x v="9"/>
    <n v="105.97035040431267"/>
    <x v="5"/>
    <x v="9"/>
  </r>
  <r>
    <n v="981"/>
    <s v="Diaz-Little"/>
    <s v="Grass-roots executive synergy"/>
    <n v="6700"/>
    <n v="11941"/>
    <n v="178.22388059701493"/>
    <x v="1"/>
    <n v="323"/>
    <x v="1"/>
    <s v="USD"/>
    <n v="1514181600"/>
    <n v="1517032800"/>
    <b v="0"/>
    <b v="0"/>
    <x v="2"/>
    <n v="36.969040247678016"/>
    <x v="2"/>
    <x v="2"/>
  </r>
  <r>
    <n v="982"/>
    <s v="Freeman-French"/>
    <s v="Multi-layered optimal application"/>
    <n v="7200"/>
    <n v="6115"/>
    <n v="84.930555555555557"/>
    <x v="0"/>
    <n v="75"/>
    <x v="1"/>
    <s v="USD"/>
    <n v="1311051600"/>
    <n v="1311224400"/>
    <b v="0"/>
    <b v="1"/>
    <x v="4"/>
    <n v="81.533333333333331"/>
    <x v="4"/>
    <x v="4"/>
  </r>
  <r>
    <n v="983"/>
    <s v="Beck-Weber"/>
    <s v="Business-focused full-range core"/>
    <n v="129100"/>
    <n v="188404"/>
    <n v="145.93648334624322"/>
    <x v="1"/>
    <n v="2326"/>
    <x v="1"/>
    <s v="USD"/>
    <n v="1564894800"/>
    <n v="1566190800"/>
    <b v="0"/>
    <b v="0"/>
    <x v="4"/>
    <n v="80.999140154772135"/>
    <x v="4"/>
    <x v="4"/>
  </r>
  <r>
    <n v="984"/>
    <s v="Lewis-Jacobson"/>
    <s v="Exclusive system-worthy Graphic Interface"/>
    <n v="6500"/>
    <n v="9910"/>
    <n v="152.46153846153848"/>
    <x v="1"/>
    <n v="381"/>
    <x v="1"/>
    <s v="USD"/>
    <n v="1567918800"/>
    <n v="1570165200"/>
    <b v="0"/>
    <b v="0"/>
    <x v="3"/>
    <n v="26.010498687664043"/>
    <x v="3"/>
    <x v="3"/>
  </r>
  <r>
    <n v="985"/>
    <s v="Logan-Curtis"/>
    <s v="Enhanced optimal ability"/>
    <n v="170600"/>
    <n v="114523"/>
    <n v="67.129542790152414"/>
    <x v="0"/>
    <n v="4405"/>
    <x v="1"/>
    <s v="USD"/>
    <n v="1386309600"/>
    <n v="1388556000"/>
    <b v="0"/>
    <b v="1"/>
    <x v="1"/>
    <n v="25.998410896708286"/>
    <x v="1"/>
    <x v="1"/>
  </r>
  <r>
    <n v="986"/>
    <s v="Chan, Washington and Callahan"/>
    <s v="Optional zero administration neural-net"/>
    <n v="7800"/>
    <n v="3144"/>
    <n v="40.307692307692307"/>
    <x v="0"/>
    <n v="92"/>
    <x v="1"/>
    <s v="USD"/>
    <n v="1301979600"/>
    <n v="1303189200"/>
    <b v="0"/>
    <b v="0"/>
    <x v="1"/>
    <n v="34.173913043478258"/>
    <x v="1"/>
    <x v="1"/>
  </r>
  <r>
    <n v="987"/>
    <s v="Wilson Group"/>
    <s v="Ameliorated foreground focus group"/>
    <n v="6200"/>
    <n v="13441"/>
    <n v="216.79032258064518"/>
    <x v="1"/>
    <n v="480"/>
    <x v="1"/>
    <s v="USD"/>
    <n v="1493269200"/>
    <n v="1494478800"/>
    <b v="0"/>
    <b v="0"/>
    <x v="4"/>
    <n v="28.002083333333335"/>
    <x v="4"/>
    <x v="4"/>
  </r>
  <r>
    <n v="988"/>
    <s v="Gardner, Ryan and Gutierrez"/>
    <s v="Triple-buffered multi-tasking matrices"/>
    <n v="9400"/>
    <n v="4899"/>
    <n v="52.117021276595743"/>
    <x v="0"/>
    <n v="64"/>
    <x v="1"/>
    <s v="USD"/>
    <n v="1478930400"/>
    <n v="1480744800"/>
    <b v="0"/>
    <b v="0"/>
    <x v="15"/>
    <n v="76.546875"/>
    <x v="5"/>
    <x v="15"/>
  </r>
  <r>
    <n v="989"/>
    <s v="Hernandez Inc"/>
    <s v="Versatile dedicated migration"/>
    <n v="2400"/>
    <n v="11990"/>
    <n v="499.58333333333337"/>
    <x v="1"/>
    <n v="226"/>
    <x v="1"/>
    <s v="USD"/>
    <n v="1555390800"/>
    <n v="1555822800"/>
    <b v="0"/>
    <b v="0"/>
    <x v="18"/>
    <n v="53.053097345132741"/>
    <x v="5"/>
    <x v="18"/>
  </r>
  <r>
    <n v="990"/>
    <s v="Ortiz-Roberts"/>
    <s v="Devolved foreground customer loyalty"/>
    <n v="7800"/>
    <n v="6839"/>
    <n v="87.679487179487182"/>
    <x v="0"/>
    <n v="64"/>
    <x v="1"/>
    <s v="USD"/>
    <n v="1456984800"/>
    <n v="1458882000"/>
    <b v="0"/>
    <b v="1"/>
    <x v="6"/>
    <n v="106.859375"/>
    <x v="4"/>
    <x v="6"/>
  </r>
  <r>
    <n v="991"/>
    <s v="Ramirez LLC"/>
    <s v="Reduced reciprocal focus group"/>
    <n v="9800"/>
    <n v="11091"/>
    <n v="113.17346938775511"/>
    <x v="1"/>
    <n v="241"/>
    <x v="1"/>
    <s v="USD"/>
    <n v="1411621200"/>
    <n v="1411966800"/>
    <b v="0"/>
    <b v="1"/>
    <x v="1"/>
    <n v="46.020746887966808"/>
    <x v="1"/>
    <x v="1"/>
  </r>
  <r>
    <n v="992"/>
    <s v="Morrow Inc"/>
    <s v="Networked global migration"/>
    <n v="3100"/>
    <n v="13223"/>
    <n v="426.54838709677421"/>
    <x v="1"/>
    <n v="132"/>
    <x v="1"/>
    <s v="USD"/>
    <n v="1525669200"/>
    <n v="1526878800"/>
    <b v="0"/>
    <b v="1"/>
    <x v="6"/>
    <n v="100.17424242424242"/>
    <x v="4"/>
    <x v="6"/>
  </r>
  <r>
    <n v="993"/>
    <s v="Erickson-Rogers"/>
    <s v="De-engineered even-keeled definition"/>
    <n v="9800"/>
    <n v="7608"/>
    <n v="77.632653061224488"/>
    <x v="3"/>
    <n v="75"/>
    <x v="6"/>
    <s v="EUR"/>
    <n v="1450936800"/>
    <n v="1452405600"/>
    <b v="0"/>
    <b v="1"/>
    <x v="14"/>
    <n v="101.44"/>
    <x v="7"/>
    <x v="14"/>
  </r>
  <r>
    <n v="994"/>
    <s v="Leach, Rich and Price"/>
    <s v="Implemented bi-directional flexibility"/>
    <n v="141100"/>
    <n v="74073"/>
    <n v="52.496810772501767"/>
    <x v="0"/>
    <n v="842"/>
    <x v="1"/>
    <s v="USD"/>
    <n v="1413522000"/>
    <n v="1414040400"/>
    <b v="0"/>
    <b v="1"/>
    <x v="18"/>
    <n v="87.972684085510693"/>
    <x v="5"/>
    <x v="18"/>
  </r>
  <r>
    <n v="995"/>
    <s v="Manning-Hamilton"/>
    <s v="Vision-oriented scalable definition"/>
    <n v="97300"/>
    <n v="153216"/>
    <n v="157.46762589928059"/>
    <x v="1"/>
    <n v="2043"/>
    <x v="1"/>
    <s v="USD"/>
    <n v="1541307600"/>
    <n v="1543816800"/>
    <b v="0"/>
    <b v="1"/>
    <x v="0"/>
    <n v="74.995594713656388"/>
    <x v="0"/>
    <x v="0"/>
  </r>
  <r>
    <n v="996"/>
    <s v="Butler LLC"/>
    <s v="Future-proofed upward-trending migration"/>
    <n v="6600"/>
    <n v="4814"/>
    <n v="72.939393939393938"/>
    <x v="0"/>
    <n v="112"/>
    <x v="1"/>
    <s v="USD"/>
    <n v="1357106400"/>
    <n v="1359698400"/>
    <b v="0"/>
    <b v="0"/>
    <x v="3"/>
    <n v="42.982142857142854"/>
    <x v="3"/>
    <x v="3"/>
  </r>
  <r>
    <n v="997"/>
    <s v="Ball LLC"/>
    <s v="Right-sized full-range throughput"/>
    <n v="7600"/>
    <n v="4603"/>
    <n v="60.565789473684205"/>
    <x v="3"/>
    <n v="139"/>
    <x v="6"/>
    <s v="EUR"/>
    <n v="1390197600"/>
    <n v="1390629600"/>
    <b v="0"/>
    <b v="0"/>
    <x v="3"/>
    <n v="33.115107913669064"/>
    <x v="3"/>
    <x v="3"/>
  </r>
  <r>
    <n v="998"/>
    <s v="Taylor, Santiago and Flores"/>
    <s v="Polarized composite customer loyalty"/>
    <n v="66600"/>
    <n v="37823"/>
    <n v="56.791291291291287"/>
    <x v="0"/>
    <n v="374"/>
    <x v="1"/>
    <s v="USD"/>
    <n v="1265868000"/>
    <n v="1267077600"/>
    <b v="0"/>
    <b v="1"/>
    <x v="7"/>
    <n v="101.13101604278074"/>
    <x v="1"/>
    <x v="7"/>
  </r>
  <r>
    <n v="999"/>
    <s v="Hernandez, Norton and Kelley"/>
    <s v="Expanded eco-centric policy"/>
    <n v="111100"/>
    <n v="62819"/>
    <n v="56.542754275427541"/>
    <x v="3"/>
    <n v="1122"/>
    <x v="1"/>
    <s v="USD"/>
    <n v="1467176400"/>
    <n v="1467781200"/>
    <b v="0"/>
    <b v="0"/>
    <x v="0"/>
    <n v="55.98841354723708"/>
    <x v="0"/>
    <x v="0"/>
  </r>
  <r>
    <m/>
    <m/>
    <m/>
    <m/>
    <m/>
    <m/>
    <x v="4"/>
    <m/>
    <x v="7"/>
    <m/>
    <m/>
    <m/>
    <m/>
    <m/>
    <x v="24"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s v="CA"/>
    <s v="CAD"/>
    <n v="1448690400"/>
    <n v="1450159200"/>
    <b v="0"/>
    <b v="0"/>
    <s v="food/food trucks"/>
    <e v="#DIV/0!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s v="US"/>
    <s v="USD"/>
    <n v="1408424400"/>
    <n v="1408597200"/>
    <b v="0"/>
    <b v="1"/>
    <s v="music/rock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n v="131.4787822878229"/>
    <x v="1"/>
    <n v="1425"/>
    <s v="AU"/>
    <s v="AUD"/>
    <n v="1384668000"/>
    <n v="1384840800"/>
    <b v="0"/>
    <b v="0"/>
    <s v="technology/web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n v="58.976190476190467"/>
    <x v="0"/>
    <n v="24"/>
    <s v="US"/>
    <s v="USD"/>
    <n v="1565499600"/>
    <n v="1568955600"/>
    <b v="0"/>
    <b v="0"/>
    <s v="music/rock"/>
    <n v="103.20833333333333"/>
    <x v="1"/>
    <s v="rock"/>
    <x v="3"/>
    <d v="2019-09-20T05:00:00"/>
  </r>
  <r>
    <n v="4"/>
    <s v="Larson-Little"/>
    <s v="Proactive foreground core"/>
    <n v="7600"/>
    <n v="5265"/>
    <n v="69.276315789473685"/>
    <x v="0"/>
    <n v="53"/>
    <s v="US"/>
    <s v="USD"/>
    <n v="1547964000"/>
    <n v="1548309600"/>
    <b v="0"/>
    <b v="0"/>
    <s v="theater/plays"/>
    <n v="99.339622641509436"/>
    <x v="3"/>
    <s v="plays"/>
    <x v="4"/>
    <d v="2019-01-24T06:00:00"/>
  </r>
  <r>
    <n v="5"/>
    <s v="Harris Group"/>
    <s v="Open-source optimizing database"/>
    <n v="7600"/>
    <n v="13195"/>
    <n v="173.61842105263159"/>
    <x v="1"/>
    <n v="174"/>
    <s v="DK"/>
    <s v="DKK"/>
    <n v="1346130000"/>
    <n v="1347080400"/>
    <b v="0"/>
    <b v="0"/>
    <s v="theater/plays"/>
    <n v="75.833333333333329"/>
    <x v="3"/>
    <s v="plays"/>
    <x v="5"/>
    <d v="2012-09-08T05:00:00"/>
  </r>
  <r>
    <n v="6"/>
    <s v="Ortiz, Coleman and Mitchell"/>
    <s v="Operative upward-trending algorithm"/>
    <n v="5200"/>
    <n v="1090"/>
    <n v="20.961538461538463"/>
    <x v="0"/>
    <n v="18"/>
    <s v="GB"/>
    <s v="GBP"/>
    <n v="1505278800"/>
    <n v="1505365200"/>
    <b v="0"/>
    <b v="0"/>
    <s v="film &amp; video/documentary"/>
    <n v="60.555555555555557"/>
    <x v="4"/>
    <s v="documentary"/>
    <x v="6"/>
    <d v="2017-09-14T05:00:00"/>
  </r>
  <r>
    <n v="7"/>
    <s v="Carter-Guzman"/>
    <s v="Centralized cohesive challenge"/>
    <n v="4500"/>
    <n v="14741"/>
    <n v="327.57777777777778"/>
    <x v="1"/>
    <n v="227"/>
    <s v="DK"/>
    <s v="DKK"/>
    <n v="1439442000"/>
    <n v="1439614800"/>
    <b v="0"/>
    <b v="0"/>
    <s v="theater/plays"/>
    <n v="64.93832599118943"/>
    <x v="3"/>
    <s v="plays"/>
    <x v="7"/>
    <d v="2015-08-15T05:00:00"/>
  </r>
  <r>
    <n v="8"/>
    <s v="Nunez-Richards"/>
    <s v="Exclusive attitude-oriented intranet"/>
    <n v="110100"/>
    <n v="21946"/>
    <n v="19.932788374205266"/>
    <x v="2"/>
    <n v="708"/>
    <s v="DK"/>
    <s v="DKK"/>
    <n v="1281330000"/>
    <n v="1281502800"/>
    <b v="0"/>
    <b v="0"/>
    <s v="theater/plays"/>
    <n v="30.997175141242938"/>
    <x v="3"/>
    <s v="plays"/>
    <x v="8"/>
    <d v="2010-08-11T05:00:00"/>
  </r>
  <r>
    <n v="9"/>
    <s v="Rangel, Holt and Jones"/>
    <s v="Open-source fresh-thinking model"/>
    <n v="6200"/>
    <n v="3208"/>
    <n v="51.741935483870968"/>
    <x v="0"/>
    <n v="44"/>
    <s v="US"/>
    <s v="USD"/>
    <n v="1379566800"/>
    <n v="1383804000"/>
    <b v="0"/>
    <b v="0"/>
    <s v="music/electric music"/>
    <n v="72.909090909090907"/>
    <x v="1"/>
    <s v="electric music"/>
    <x v="9"/>
    <d v="2013-11-07T06:00:00"/>
  </r>
  <r>
    <n v="10"/>
    <s v="Green Ltd"/>
    <s v="Monitored empowering installation"/>
    <n v="5200"/>
    <n v="13838"/>
    <n v="266.11538461538464"/>
    <x v="1"/>
    <n v="220"/>
    <s v="US"/>
    <s v="USD"/>
    <n v="1281762000"/>
    <n v="1285909200"/>
    <b v="0"/>
    <b v="0"/>
    <s v="film &amp; video/drama"/>
    <n v="62.9"/>
    <x v="4"/>
    <s v="drama"/>
    <x v="10"/>
    <d v="2010-10-01T05:00:00"/>
  </r>
  <r>
    <n v="11"/>
    <s v="Perez, Johnson and Gardner"/>
    <s v="Grass-roots zero administration system engine"/>
    <n v="6300"/>
    <n v="3030"/>
    <n v="48.095238095238095"/>
    <x v="0"/>
    <n v="27"/>
    <s v="US"/>
    <s v="USD"/>
    <n v="1285045200"/>
    <n v="1285563600"/>
    <b v="0"/>
    <b v="1"/>
    <s v="theater/plays"/>
    <n v="112.22222222222223"/>
    <x v="3"/>
    <s v="plays"/>
    <x v="11"/>
    <d v="2010-09-27T05:00:00"/>
  </r>
  <r>
    <n v="12"/>
    <s v="Kim Ltd"/>
    <s v="Assimilated hybrid intranet"/>
    <n v="6300"/>
    <n v="5629"/>
    <n v="89.349206349206341"/>
    <x v="0"/>
    <n v="55"/>
    <s v="US"/>
    <s v="USD"/>
    <n v="1571720400"/>
    <n v="1572411600"/>
    <b v="0"/>
    <b v="0"/>
    <s v="film &amp; video/drama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n v="245.11904761904765"/>
    <x v="1"/>
    <n v="98"/>
    <s v="US"/>
    <s v="USD"/>
    <n v="1465621200"/>
    <n v="1466658000"/>
    <b v="0"/>
    <b v="0"/>
    <s v="music/indie rock"/>
    <n v="105.05102040816327"/>
    <x v="1"/>
    <s v="indie rock"/>
    <x v="13"/>
    <d v="2016-06-23T05:00:00"/>
  </r>
  <r>
    <n v="14"/>
    <s v="Rodriguez, Rose and Stewart"/>
    <s v="Cloned directional synergy"/>
    <n v="28200"/>
    <n v="18829"/>
    <n v="66.769503546099301"/>
    <x v="0"/>
    <n v="200"/>
    <s v="US"/>
    <s v="USD"/>
    <n v="1331013600"/>
    <n v="1333342800"/>
    <b v="0"/>
    <b v="0"/>
    <s v="music/indie rock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n v="47.307881773399011"/>
    <x v="0"/>
    <n v="452"/>
    <s v="US"/>
    <s v="USD"/>
    <n v="1575957600"/>
    <n v="1576303200"/>
    <b v="0"/>
    <b v="0"/>
    <s v="technology/wearables"/>
    <n v="84.986725663716811"/>
    <x v="2"/>
    <s v="wearables"/>
    <x v="15"/>
    <d v="2019-12-14T06:00:00"/>
  </r>
  <r>
    <n v="16"/>
    <s v="Hines Inc"/>
    <s v="Cross-platform systemic adapter"/>
    <n v="1700"/>
    <n v="11041"/>
    <n v="649.47058823529414"/>
    <x v="1"/>
    <n v="100"/>
    <s v="US"/>
    <s v="USD"/>
    <n v="1390370400"/>
    <n v="1392271200"/>
    <b v="0"/>
    <b v="0"/>
    <s v="publishing/nonfiction"/>
    <n v="110.41"/>
    <x v="5"/>
    <s v="nonfiction"/>
    <x v="16"/>
    <d v="2014-02-13T06:00:00"/>
  </r>
  <r>
    <n v="17"/>
    <s v="Cochran-Nguyen"/>
    <s v="Seamless 4thgeneration methodology"/>
    <n v="84600"/>
    <n v="134845"/>
    <n v="159.39125295508273"/>
    <x v="1"/>
    <n v="1249"/>
    <s v="US"/>
    <s v="USD"/>
    <n v="1294812000"/>
    <n v="1294898400"/>
    <b v="0"/>
    <b v="0"/>
    <s v="film &amp; video/animation"/>
    <n v="107.96236989591674"/>
    <x v="4"/>
    <s v="animation"/>
    <x v="17"/>
    <d v="2011-01-13T06:00:00"/>
  </r>
  <r>
    <n v="18"/>
    <s v="Johnson-Gould"/>
    <s v="Exclusive needs-based adapter"/>
    <n v="9100"/>
    <n v="6089"/>
    <n v="66.912087912087912"/>
    <x v="3"/>
    <n v="135"/>
    <s v="US"/>
    <s v="USD"/>
    <n v="1536382800"/>
    <n v="1537074000"/>
    <b v="0"/>
    <b v="0"/>
    <s v="theater/plays"/>
    <n v="45.103703703703701"/>
    <x v="3"/>
    <s v="plays"/>
    <x v="18"/>
    <d v="2018-09-16T05:00:00"/>
  </r>
  <r>
    <n v="19"/>
    <s v="Perez-Hess"/>
    <s v="Down-sized cohesive archive"/>
    <n v="62500"/>
    <n v="30331"/>
    <n v="48.529600000000002"/>
    <x v="0"/>
    <n v="674"/>
    <s v="US"/>
    <s v="USD"/>
    <n v="1551679200"/>
    <n v="1553490000"/>
    <b v="0"/>
    <b v="1"/>
    <s v="theater/plays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n v="112.24279210925646"/>
    <x v="1"/>
    <n v="1396"/>
    <s v="US"/>
    <s v="USD"/>
    <n v="1406523600"/>
    <n v="1406523600"/>
    <b v="0"/>
    <b v="0"/>
    <s v="film &amp; video/drama"/>
    <n v="105.97134670487107"/>
    <x v="4"/>
    <s v="drama"/>
    <x v="20"/>
    <d v="2014-07-28T05:00:00"/>
  </r>
  <r>
    <n v="21"/>
    <s v="Simmons-Reynolds"/>
    <s v="Re-engineered intangible definition"/>
    <n v="94000"/>
    <n v="38533"/>
    <n v="40.992553191489364"/>
    <x v="0"/>
    <n v="558"/>
    <s v="US"/>
    <s v="USD"/>
    <n v="1313384400"/>
    <n v="1316322000"/>
    <b v="0"/>
    <b v="0"/>
    <s v="theater/plays"/>
    <n v="69.055555555555557"/>
    <x v="3"/>
    <s v="plays"/>
    <x v="21"/>
    <d v="2011-09-18T05:00:00"/>
  </r>
  <r>
    <n v="22"/>
    <s v="Collier Inc"/>
    <s v="Enhanced dynamic definition"/>
    <n v="59100"/>
    <n v="75690"/>
    <n v="128.07106598984771"/>
    <x v="1"/>
    <n v="890"/>
    <s v="US"/>
    <s v="USD"/>
    <n v="1522731600"/>
    <n v="1524027600"/>
    <b v="0"/>
    <b v="0"/>
    <s v="theater/plays"/>
    <n v="85.044943820224717"/>
    <x v="3"/>
    <s v="plays"/>
    <x v="22"/>
    <d v="2018-04-18T05:00:00"/>
  </r>
  <r>
    <n v="23"/>
    <s v="Gray-Jenkins"/>
    <s v="Devolved next generation adapter"/>
    <n v="4500"/>
    <n v="14942"/>
    <n v="332.04444444444448"/>
    <x v="1"/>
    <n v="142"/>
    <s v="GB"/>
    <s v="GBP"/>
    <n v="1550124000"/>
    <n v="1554699600"/>
    <b v="0"/>
    <b v="0"/>
    <s v="film &amp; video/documentary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n v="112.83225108225108"/>
    <x v="1"/>
    <n v="2673"/>
    <s v="US"/>
    <s v="USD"/>
    <n v="1403326800"/>
    <n v="1403499600"/>
    <b v="0"/>
    <b v="0"/>
    <s v="technology/wearables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n v="216.43636363636364"/>
    <x v="1"/>
    <n v="163"/>
    <s v="US"/>
    <s v="USD"/>
    <n v="1305694800"/>
    <n v="1307422800"/>
    <b v="0"/>
    <b v="1"/>
    <s v="games/video games"/>
    <n v="73.030674846625772"/>
    <x v="6"/>
    <s v="video games"/>
    <x v="25"/>
    <d v="2011-06-07T05:00:00"/>
  </r>
  <r>
    <n v="26"/>
    <s v="Spencer-Bates"/>
    <s v="Optional responsive customer loyalty"/>
    <n v="107500"/>
    <n v="51814"/>
    <n v="48.199069767441863"/>
    <x v="3"/>
    <n v="1480"/>
    <s v="US"/>
    <s v="USD"/>
    <n v="1533013200"/>
    <n v="1535346000"/>
    <b v="0"/>
    <b v="0"/>
    <s v="theater/plays"/>
    <n v="35.009459459459457"/>
    <x v="3"/>
    <s v="plays"/>
    <x v="26"/>
    <d v="2018-08-27T05:00:00"/>
  </r>
  <r>
    <n v="27"/>
    <s v="Best, Carr and Williams"/>
    <s v="Diverse transitional migration"/>
    <n v="2000"/>
    <n v="1599"/>
    <n v="79.95"/>
    <x v="0"/>
    <n v="15"/>
    <s v="US"/>
    <s v="USD"/>
    <n v="1443848400"/>
    <n v="1444539600"/>
    <b v="0"/>
    <b v="0"/>
    <s v="music/rock"/>
    <n v="106.6"/>
    <x v="1"/>
    <s v="rock"/>
    <x v="27"/>
    <d v="2015-10-11T05:00:00"/>
  </r>
  <r>
    <n v="28"/>
    <s v="Campbell, Brown and Powell"/>
    <s v="Synchronized global task-force"/>
    <n v="130800"/>
    <n v="137635"/>
    <n v="105.22553516819573"/>
    <x v="1"/>
    <n v="2220"/>
    <s v="US"/>
    <s v="USD"/>
    <n v="1265695200"/>
    <n v="1267682400"/>
    <b v="0"/>
    <b v="1"/>
    <s v="theater/plays"/>
    <n v="61.997747747747745"/>
    <x v="3"/>
    <s v="plays"/>
    <x v="28"/>
    <d v="2010-03-04T06:00:00"/>
  </r>
  <r>
    <n v="29"/>
    <s v="Johnson, Parker and Haynes"/>
    <s v="Focused 6thgeneration forecast"/>
    <n v="45900"/>
    <n v="150965"/>
    <n v="328.89978213507629"/>
    <x v="1"/>
    <n v="1606"/>
    <s v="CH"/>
    <s v="CHF"/>
    <n v="1532062800"/>
    <n v="1535518800"/>
    <b v="0"/>
    <b v="0"/>
    <s v="film &amp; video/shorts"/>
    <n v="94.000622665006233"/>
    <x v="4"/>
    <s v="shorts"/>
    <x v="29"/>
    <d v="2018-08-29T05:00:00"/>
  </r>
  <r>
    <n v="30"/>
    <s v="Clark-Cooke"/>
    <s v="Down-sized analyzing challenge"/>
    <n v="9000"/>
    <n v="14455"/>
    <n v="160.61111111111111"/>
    <x v="1"/>
    <n v="129"/>
    <s v="US"/>
    <s v="USD"/>
    <n v="1558674000"/>
    <n v="1559106000"/>
    <b v="0"/>
    <b v="0"/>
    <s v="film &amp; video/animation"/>
    <n v="112.05426356589147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s v="GB"/>
    <s v="GBP"/>
    <n v="1451973600"/>
    <n v="1454392800"/>
    <b v="0"/>
    <b v="0"/>
    <s v="games/video games"/>
    <n v="48.008849557522126"/>
    <x v="6"/>
    <s v="video games"/>
    <x v="31"/>
    <d v="2016-02-02T06:00:00"/>
  </r>
  <r>
    <n v="32"/>
    <s v="Jackson PLC"/>
    <s v="Ergonomic 6thgeneration success"/>
    <n v="101000"/>
    <n v="87676"/>
    <n v="86.807920792079202"/>
    <x v="0"/>
    <n v="2307"/>
    <s v="IT"/>
    <s v="EUR"/>
    <n v="1515564000"/>
    <n v="1517896800"/>
    <b v="0"/>
    <b v="0"/>
    <s v="film &amp; video/documentary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n v="377.82071713147411"/>
    <x v="1"/>
    <n v="5419"/>
    <s v="US"/>
    <s v="USD"/>
    <n v="1412485200"/>
    <n v="1415685600"/>
    <b v="0"/>
    <b v="0"/>
    <s v="theater/plays"/>
    <n v="35.000184535892231"/>
    <x v="3"/>
    <s v="plays"/>
    <x v="33"/>
    <d v="2014-11-11T06:00:00"/>
  </r>
  <r>
    <n v="34"/>
    <s v="Maldonado and Sons"/>
    <s v="Reverse-engineered asynchronous archive"/>
    <n v="9300"/>
    <n v="14025"/>
    <n v="150.80645161290323"/>
    <x v="1"/>
    <n v="165"/>
    <s v="US"/>
    <s v="USD"/>
    <n v="1490245200"/>
    <n v="1490677200"/>
    <b v="0"/>
    <b v="0"/>
    <s v="film &amp; video/documentary"/>
    <n v="85"/>
    <x v="4"/>
    <s v="documentary"/>
    <x v="34"/>
    <d v="2017-03-28T05:00:00"/>
  </r>
  <r>
    <n v="35"/>
    <s v="Mitchell and Sons"/>
    <s v="Synergized intangible challenge"/>
    <n v="125500"/>
    <n v="188628"/>
    <n v="150.30119521912351"/>
    <x v="1"/>
    <n v="1965"/>
    <s v="DK"/>
    <s v="DKK"/>
    <n v="1547877600"/>
    <n v="1551506400"/>
    <b v="0"/>
    <b v="1"/>
    <s v="film &amp; video/drama"/>
    <n v="95.993893129770996"/>
    <x v="4"/>
    <s v="drama"/>
    <x v="35"/>
    <d v="2019-03-02T06:00:00"/>
  </r>
  <r>
    <n v="36"/>
    <s v="Jackson-Lewis"/>
    <s v="Monitored multi-state encryption"/>
    <n v="700"/>
    <n v="1101"/>
    <n v="157.28571428571431"/>
    <x v="1"/>
    <n v="16"/>
    <s v="US"/>
    <s v="USD"/>
    <n v="1298700000"/>
    <n v="1300856400"/>
    <b v="0"/>
    <b v="0"/>
    <s v="theater/plays"/>
    <n v="68.8125"/>
    <x v="3"/>
    <s v="plays"/>
    <x v="36"/>
    <d v="2011-03-23T05:00:00"/>
  </r>
  <r>
    <n v="37"/>
    <s v="Black, Armstrong and Anderson"/>
    <s v="Profound attitude-oriented functionalities"/>
    <n v="8100"/>
    <n v="11339"/>
    <n v="139.98765432098764"/>
    <x v="1"/>
    <n v="107"/>
    <s v="US"/>
    <s v="USD"/>
    <n v="1570338000"/>
    <n v="1573192800"/>
    <b v="0"/>
    <b v="1"/>
    <s v="publishing/fiction"/>
    <n v="105.97196261682242"/>
    <x v="5"/>
    <s v="fiction"/>
    <x v="37"/>
    <d v="2019-11-08T06:00:00"/>
  </r>
  <r>
    <n v="38"/>
    <s v="Maldonado-Gonzalez"/>
    <s v="Digitized client-driven database"/>
    <n v="3100"/>
    <n v="10085"/>
    <n v="325.32258064516128"/>
    <x v="1"/>
    <n v="134"/>
    <s v="US"/>
    <s v="USD"/>
    <n v="1287378000"/>
    <n v="1287810000"/>
    <b v="0"/>
    <b v="0"/>
    <s v="photography/photography books"/>
    <n v="75.261194029850742"/>
    <x v="7"/>
    <s v="photography books"/>
    <x v="38"/>
    <d v="2010-10-23T05:00:00"/>
  </r>
  <r>
    <n v="39"/>
    <s v="Kim-Rice"/>
    <s v="Organized bi-directional function"/>
    <n v="9900"/>
    <n v="5027"/>
    <n v="50.777777777777779"/>
    <x v="0"/>
    <n v="88"/>
    <s v="DK"/>
    <s v="DKK"/>
    <n v="1361772000"/>
    <n v="1362978000"/>
    <b v="0"/>
    <b v="0"/>
    <s v="theater/plays"/>
    <n v="57.125"/>
    <x v="3"/>
    <s v="plays"/>
    <x v="39"/>
    <d v="2013-03-11T05:00:00"/>
  </r>
  <r>
    <n v="40"/>
    <s v="Garcia, Garcia and Lopez"/>
    <s v="Reduced stable middleware"/>
    <n v="8800"/>
    <n v="14878"/>
    <n v="169.06818181818181"/>
    <x v="1"/>
    <n v="198"/>
    <s v="US"/>
    <s v="USD"/>
    <n v="1275714000"/>
    <n v="1277355600"/>
    <b v="0"/>
    <b v="1"/>
    <s v="technology/wearables"/>
    <n v="75.141414141414145"/>
    <x v="2"/>
    <s v="wearables"/>
    <x v="40"/>
    <d v="2010-06-24T05:00:00"/>
  </r>
  <r>
    <n v="41"/>
    <s v="Watts Group"/>
    <s v="Universal 5thgeneration neural-net"/>
    <n v="5600"/>
    <n v="11924"/>
    <n v="212.92857142857144"/>
    <x v="1"/>
    <n v="111"/>
    <s v="IT"/>
    <s v="EUR"/>
    <n v="1346734800"/>
    <n v="1348981200"/>
    <b v="0"/>
    <b v="1"/>
    <s v="music/rock"/>
    <n v="107.42342342342343"/>
    <x v="1"/>
    <s v="rock"/>
    <x v="41"/>
    <d v="2012-09-30T05:00:00"/>
  </r>
  <r>
    <n v="42"/>
    <s v="Werner-Bryant"/>
    <s v="Virtual uniform frame"/>
    <n v="1800"/>
    <n v="7991"/>
    <n v="443.94444444444446"/>
    <x v="1"/>
    <n v="222"/>
    <s v="US"/>
    <s v="USD"/>
    <n v="1309755600"/>
    <n v="1310533200"/>
    <b v="0"/>
    <b v="0"/>
    <s v="food/food trucks"/>
    <n v="35.995495495495497"/>
    <x v="0"/>
    <s v="food trucks"/>
    <x v="42"/>
    <d v="2011-07-13T05:00:00"/>
  </r>
  <r>
    <n v="43"/>
    <s v="Schmitt-Mendoza"/>
    <s v="Profound explicit paradigm"/>
    <n v="90200"/>
    <n v="167717"/>
    <n v="185.9390243902439"/>
    <x v="1"/>
    <n v="6212"/>
    <s v="US"/>
    <s v="USD"/>
    <n v="1406178000"/>
    <n v="1407560400"/>
    <b v="0"/>
    <b v="0"/>
    <s v="publishing/radio &amp; podcasts"/>
    <n v="26.998873148744366"/>
    <x v="5"/>
    <s v="radio &amp; podcasts"/>
    <x v="43"/>
    <d v="2014-08-09T05:00:00"/>
  </r>
  <r>
    <n v="44"/>
    <s v="Reid-Mccullough"/>
    <s v="Visionary real-time groupware"/>
    <n v="1600"/>
    <n v="10541"/>
    <n v="658.8125"/>
    <x v="1"/>
    <n v="98"/>
    <s v="DK"/>
    <s v="DKK"/>
    <n v="1552798800"/>
    <n v="1552885200"/>
    <b v="0"/>
    <b v="0"/>
    <s v="publishing/fiction"/>
    <n v="107.56122448979592"/>
    <x v="5"/>
    <s v="fiction"/>
    <x v="44"/>
    <d v="2019-03-18T05:00:00"/>
  </r>
  <r>
    <n v="45"/>
    <s v="Woods-Clark"/>
    <s v="Networked tertiary Graphical User Interface"/>
    <n v="9500"/>
    <n v="4530"/>
    <n v="47.684210526315788"/>
    <x v="0"/>
    <n v="48"/>
    <s v="US"/>
    <s v="USD"/>
    <n v="1478062800"/>
    <n v="1479362400"/>
    <b v="0"/>
    <b v="1"/>
    <s v="theater/plays"/>
    <n v="94.375"/>
    <x v="3"/>
    <s v="plays"/>
    <x v="45"/>
    <d v="2016-11-17T06:00:00"/>
  </r>
  <r>
    <n v="46"/>
    <s v="Vaughn, Hunt and Caldwell"/>
    <s v="Virtual grid-enabled task-force"/>
    <n v="3700"/>
    <n v="4247"/>
    <n v="114.78378378378378"/>
    <x v="1"/>
    <n v="92"/>
    <s v="US"/>
    <s v="USD"/>
    <n v="1278565200"/>
    <n v="1280552400"/>
    <b v="0"/>
    <b v="0"/>
    <s v="music/rock"/>
    <n v="46.163043478260867"/>
    <x v="1"/>
    <s v="rock"/>
    <x v="46"/>
    <d v="2010-07-31T05:00:00"/>
  </r>
  <r>
    <n v="47"/>
    <s v="Bennett and Sons"/>
    <s v="Function-based multi-state software"/>
    <n v="1500"/>
    <n v="7129"/>
    <n v="475.26666666666665"/>
    <x v="1"/>
    <n v="149"/>
    <s v="US"/>
    <s v="USD"/>
    <n v="1396069200"/>
    <n v="1398661200"/>
    <b v="0"/>
    <b v="0"/>
    <s v="theater/plays"/>
    <n v="47.845637583892618"/>
    <x v="3"/>
    <s v="plays"/>
    <x v="47"/>
    <d v="2014-04-28T05:00:00"/>
  </r>
  <r>
    <n v="48"/>
    <s v="Lamb Inc"/>
    <s v="Optimized leadingedge concept"/>
    <n v="33300"/>
    <n v="128862"/>
    <n v="386.97297297297297"/>
    <x v="1"/>
    <n v="2431"/>
    <s v="US"/>
    <s v="USD"/>
    <n v="1435208400"/>
    <n v="1436245200"/>
    <b v="0"/>
    <b v="0"/>
    <s v="theater/plays"/>
    <n v="53.007815713698065"/>
    <x v="3"/>
    <s v="plays"/>
    <x v="48"/>
    <d v="2015-07-07T05:00:00"/>
  </r>
  <r>
    <n v="49"/>
    <s v="Casey-Kelly"/>
    <s v="Sharable holistic interface"/>
    <n v="7200"/>
    <n v="13653"/>
    <n v="189.625"/>
    <x v="1"/>
    <n v="303"/>
    <s v="US"/>
    <s v="USD"/>
    <n v="1571547600"/>
    <n v="1575439200"/>
    <b v="0"/>
    <b v="0"/>
    <s v="music/rock"/>
    <n v="45.059405940594061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s v="IT"/>
    <s v="EUR"/>
    <n v="1375333200"/>
    <n v="1377752400"/>
    <b v="0"/>
    <b v="0"/>
    <s v="music/metal"/>
    <n v="2"/>
    <x v="1"/>
    <s v="metal"/>
    <x v="50"/>
    <d v="2013-08-29T05:00:00"/>
  </r>
  <r>
    <n v="51"/>
    <s v="Bradshaw, Gill and Donovan"/>
    <s v="Inverse secondary infrastructure"/>
    <n v="158100"/>
    <n v="145243"/>
    <n v="91.867805186590772"/>
    <x v="0"/>
    <n v="1467"/>
    <s v="GB"/>
    <s v="GBP"/>
    <n v="1332824400"/>
    <n v="1334206800"/>
    <b v="0"/>
    <b v="1"/>
    <s v="technology/wearables"/>
    <n v="99.006816632583508"/>
    <x v="2"/>
    <s v="wearables"/>
    <x v="51"/>
    <d v="2012-04-12T05:00:00"/>
  </r>
  <r>
    <n v="52"/>
    <s v="Hernandez, Rodriguez and Clark"/>
    <s v="Organic foreground leverage"/>
    <n v="7200"/>
    <n v="2459"/>
    <n v="34.152777777777779"/>
    <x v="0"/>
    <n v="75"/>
    <s v="US"/>
    <s v="USD"/>
    <n v="1284526800"/>
    <n v="1284872400"/>
    <b v="0"/>
    <b v="0"/>
    <s v="theater/plays"/>
    <n v="32.786666666666669"/>
    <x v="3"/>
    <s v="plays"/>
    <x v="52"/>
    <d v="2010-09-19T05:00:00"/>
  </r>
  <r>
    <n v="53"/>
    <s v="Smith-Jones"/>
    <s v="Reverse-engineered static concept"/>
    <n v="8800"/>
    <n v="12356"/>
    <n v="140.40909090909091"/>
    <x v="1"/>
    <n v="209"/>
    <s v="US"/>
    <s v="USD"/>
    <n v="1400562000"/>
    <n v="1403931600"/>
    <b v="0"/>
    <b v="0"/>
    <s v="film &amp; video/drama"/>
    <n v="59.119617224880386"/>
    <x v="4"/>
    <s v="drama"/>
    <x v="53"/>
    <d v="2014-06-28T05:00:00"/>
  </r>
  <r>
    <n v="54"/>
    <s v="Roy PLC"/>
    <s v="Multi-channeled neutral customer loyalty"/>
    <n v="6000"/>
    <n v="5392"/>
    <n v="89.86666666666666"/>
    <x v="0"/>
    <n v="120"/>
    <s v="US"/>
    <s v="USD"/>
    <n v="1520748000"/>
    <n v="1521262800"/>
    <b v="0"/>
    <b v="0"/>
    <s v="technology/wearables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n v="177.96969696969697"/>
    <x v="1"/>
    <n v="131"/>
    <s v="US"/>
    <s v="USD"/>
    <n v="1532926800"/>
    <n v="1533358800"/>
    <b v="0"/>
    <b v="0"/>
    <s v="music/jazz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n v="143.66249999999999"/>
    <x v="1"/>
    <n v="164"/>
    <s v="US"/>
    <s v="USD"/>
    <n v="1420869600"/>
    <n v="1421474400"/>
    <b v="0"/>
    <b v="0"/>
    <s v="technology/wearables"/>
    <n v="70.079268292682926"/>
    <x v="2"/>
    <s v="wearables"/>
    <x v="56"/>
    <d v="2015-01-17T06:00:00"/>
  </r>
  <r>
    <n v="57"/>
    <s v="Bridges, Freeman and Kim"/>
    <s v="Cross-group multi-state task-force"/>
    <n v="2900"/>
    <n v="6243"/>
    <n v="215.27586206896552"/>
    <x v="1"/>
    <n v="201"/>
    <s v="US"/>
    <s v="USD"/>
    <n v="1504242000"/>
    <n v="1505278800"/>
    <b v="0"/>
    <b v="0"/>
    <s v="games/video games"/>
    <n v="31.059701492537314"/>
    <x v="6"/>
    <s v="video games"/>
    <x v="57"/>
    <d v="2017-09-13T05:00:00"/>
  </r>
  <r>
    <n v="58"/>
    <s v="Anderson-Perez"/>
    <s v="Expanded 3rdgeneration strategy"/>
    <n v="2700"/>
    <n v="6132"/>
    <n v="227.11111111111114"/>
    <x v="1"/>
    <n v="211"/>
    <s v="US"/>
    <s v="USD"/>
    <n v="1442811600"/>
    <n v="1443934800"/>
    <b v="0"/>
    <b v="0"/>
    <s v="theater/plays"/>
    <n v="29.061611374407583"/>
    <x v="3"/>
    <s v="plays"/>
    <x v="58"/>
    <d v="2015-10-04T05:00:00"/>
  </r>
  <r>
    <n v="59"/>
    <s v="Wright, Fox and Marks"/>
    <s v="Assimilated real-time support"/>
    <n v="1400"/>
    <n v="3851"/>
    <n v="275.07142857142861"/>
    <x v="1"/>
    <n v="128"/>
    <s v="US"/>
    <s v="USD"/>
    <n v="1497243600"/>
    <n v="1498539600"/>
    <b v="0"/>
    <b v="1"/>
    <s v="theater/plays"/>
    <n v="30.0859375"/>
    <x v="3"/>
    <s v="plays"/>
    <x v="59"/>
    <d v="2017-06-27T05:00:00"/>
  </r>
  <r>
    <n v="60"/>
    <s v="Crawford-Peters"/>
    <s v="User-centric regional database"/>
    <n v="94200"/>
    <n v="135997"/>
    <n v="144.37048832271762"/>
    <x v="1"/>
    <n v="1600"/>
    <s v="CA"/>
    <s v="CAD"/>
    <n v="1342501200"/>
    <n v="1342760400"/>
    <b v="0"/>
    <b v="0"/>
    <s v="theater/plays"/>
    <n v="84.998125000000002"/>
    <x v="3"/>
    <s v="plays"/>
    <x v="60"/>
    <d v="2012-07-20T05:00:00"/>
  </r>
  <r>
    <n v="61"/>
    <s v="Romero-Hoffman"/>
    <s v="Open-source zero administration complexity"/>
    <n v="199200"/>
    <n v="184750"/>
    <n v="92.74598393574297"/>
    <x v="0"/>
    <n v="2253"/>
    <s v="CA"/>
    <s v="CAD"/>
    <n v="1298268000"/>
    <n v="1301720400"/>
    <b v="0"/>
    <b v="0"/>
    <s v="theater/plays"/>
    <n v="82.001775410563695"/>
    <x v="3"/>
    <s v="plays"/>
    <x v="61"/>
    <d v="2011-04-02T05:00:00"/>
  </r>
  <r>
    <n v="62"/>
    <s v="Sparks-West"/>
    <s v="Organized incremental standardization"/>
    <n v="2000"/>
    <n v="14452"/>
    <n v="722.6"/>
    <x v="1"/>
    <n v="249"/>
    <s v="US"/>
    <s v="USD"/>
    <n v="1433480400"/>
    <n v="1433566800"/>
    <b v="0"/>
    <b v="0"/>
    <s v="technology/web"/>
    <n v="58.040160642570278"/>
    <x v="2"/>
    <s v="web"/>
    <x v="62"/>
    <d v="2015-06-06T05:00:00"/>
  </r>
  <r>
    <n v="63"/>
    <s v="Baker, Morgan and Brown"/>
    <s v="Assimilated didactic open system"/>
    <n v="4700"/>
    <n v="557"/>
    <n v="11.851063829787234"/>
    <x v="0"/>
    <n v="5"/>
    <s v="US"/>
    <s v="USD"/>
    <n v="1493355600"/>
    <n v="1493874000"/>
    <b v="0"/>
    <b v="0"/>
    <s v="theater/plays"/>
    <n v="111.4"/>
    <x v="3"/>
    <s v="plays"/>
    <x v="63"/>
    <d v="2017-05-04T05:00:00"/>
  </r>
  <r>
    <n v="64"/>
    <s v="Mosley-Gilbert"/>
    <s v="Vision-oriented logistical intranet"/>
    <n v="2800"/>
    <n v="2734"/>
    <n v="97.642857142857139"/>
    <x v="0"/>
    <n v="38"/>
    <s v="US"/>
    <s v="USD"/>
    <n v="1530507600"/>
    <n v="1531803600"/>
    <b v="0"/>
    <b v="1"/>
    <s v="technology/web"/>
    <n v="71.94736842105263"/>
    <x v="2"/>
    <s v="web"/>
    <x v="64"/>
    <d v="2018-07-17T05:00:00"/>
  </r>
  <r>
    <n v="65"/>
    <s v="Berry-Boyer"/>
    <s v="Mandatory incremental projection"/>
    <n v="6100"/>
    <n v="14405"/>
    <n v="236.14754098360655"/>
    <x v="1"/>
    <n v="236"/>
    <s v="US"/>
    <s v="USD"/>
    <n v="1296108000"/>
    <n v="1296712800"/>
    <b v="0"/>
    <b v="0"/>
    <s v="theater/plays"/>
    <n v="61.038135593220339"/>
    <x v="3"/>
    <s v="plays"/>
    <x v="65"/>
    <d v="2011-02-03T06:00:00"/>
  </r>
  <r>
    <n v="66"/>
    <s v="Sanders-Allen"/>
    <s v="Grass-roots needs-based encryption"/>
    <n v="2900"/>
    <n v="1307"/>
    <n v="45.068965517241381"/>
    <x v="0"/>
    <n v="12"/>
    <s v="US"/>
    <s v="USD"/>
    <n v="1428469200"/>
    <n v="1428901200"/>
    <b v="0"/>
    <b v="1"/>
    <s v="theater/plays"/>
    <n v="108.91666666666667"/>
    <x v="3"/>
    <s v="plays"/>
    <x v="66"/>
    <d v="2015-04-13T05:00:00"/>
  </r>
  <r>
    <n v="67"/>
    <s v="Lopez Inc"/>
    <s v="Team-oriented 6thgeneration middleware"/>
    <n v="72600"/>
    <n v="117892"/>
    <n v="162.38567493112947"/>
    <x v="1"/>
    <n v="4065"/>
    <s v="GB"/>
    <s v="GBP"/>
    <n v="1264399200"/>
    <n v="1264831200"/>
    <b v="0"/>
    <b v="1"/>
    <s v="technology/wearables"/>
    <n v="29.001722017220171"/>
    <x v="2"/>
    <s v="wearables"/>
    <x v="67"/>
    <d v="2010-01-30T06:00:00"/>
  </r>
  <r>
    <n v="68"/>
    <s v="Moreno-Turner"/>
    <s v="Inverse multi-tasking installation"/>
    <n v="5700"/>
    <n v="14508"/>
    <n v="254.52631578947367"/>
    <x v="1"/>
    <n v="246"/>
    <s v="IT"/>
    <s v="EUR"/>
    <n v="1501131600"/>
    <n v="1505192400"/>
    <b v="0"/>
    <b v="1"/>
    <s v="theater/plays"/>
    <n v="58.975609756097562"/>
    <x v="3"/>
    <s v="plays"/>
    <x v="68"/>
    <d v="2017-09-12T05:00:00"/>
  </r>
  <r>
    <n v="69"/>
    <s v="Jones-Watson"/>
    <s v="Switchable disintermediate moderator"/>
    <n v="7900"/>
    <n v="1901"/>
    <n v="24.063291139240505"/>
    <x v="3"/>
    <n v="17"/>
    <s v="US"/>
    <s v="USD"/>
    <n v="1292738400"/>
    <n v="1295676000"/>
    <b v="0"/>
    <b v="0"/>
    <s v="theater/plays"/>
    <n v="111.82352941176471"/>
    <x v="3"/>
    <s v="plays"/>
    <x v="69"/>
    <d v="2011-01-22T06:00:00"/>
  </r>
  <r>
    <n v="70"/>
    <s v="Barker Inc"/>
    <s v="Re-engineered 24/7 task-force"/>
    <n v="128000"/>
    <n v="158389"/>
    <n v="123.74140625000001"/>
    <x v="1"/>
    <n v="2475"/>
    <s v="IT"/>
    <s v="EUR"/>
    <n v="1288674000"/>
    <n v="1292911200"/>
    <b v="0"/>
    <b v="1"/>
    <s v="theater/plays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n v="108.06666666666666"/>
    <x v="1"/>
    <n v="76"/>
    <s v="US"/>
    <s v="USD"/>
    <n v="1575093600"/>
    <n v="1575439200"/>
    <b v="0"/>
    <b v="0"/>
    <s v="theater/plays"/>
    <n v="85.315789473684205"/>
    <x v="3"/>
    <s v="plays"/>
    <x v="71"/>
    <d v="2019-12-04T06:00:00"/>
  </r>
  <r>
    <n v="72"/>
    <s v="Hampton, Lewis and Ray"/>
    <s v="Seamless coherent parallelism"/>
    <n v="600"/>
    <n v="4022"/>
    <n v="670.33333333333326"/>
    <x v="1"/>
    <n v="54"/>
    <s v="US"/>
    <s v="USD"/>
    <n v="1435726800"/>
    <n v="1438837200"/>
    <b v="0"/>
    <b v="0"/>
    <s v="film &amp; video/animation"/>
    <n v="74.481481481481481"/>
    <x v="4"/>
    <s v="animation"/>
    <x v="72"/>
    <d v="2015-08-06T05:00:00"/>
  </r>
  <r>
    <n v="73"/>
    <s v="Collins-Goodman"/>
    <s v="Cross-platform even-keeled initiative"/>
    <n v="1400"/>
    <n v="9253"/>
    <n v="660.92857142857144"/>
    <x v="1"/>
    <n v="88"/>
    <s v="US"/>
    <s v="USD"/>
    <n v="1480226400"/>
    <n v="1480485600"/>
    <b v="0"/>
    <b v="0"/>
    <s v="music/jazz"/>
    <n v="105.14772727272727"/>
    <x v="1"/>
    <s v="jazz"/>
    <x v="73"/>
    <d v="2016-11-30T06:00:00"/>
  </r>
  <r>
    <n v="74"/>
    <s v="Davis-Michael"/>
    <s v="Progressive tertiary framework"/>
    <n v="3900"/>
    <n v="4776"/>
    <n v="122.46153846153847"/>
    <x v="1"/>
    <n v="85"/>
    <s v="GB"/>
    <s v="GBP"/>
    <n v="1459054800"/>
    <n v="1459141200"/>
    <b v="0"/>
    <b v="0"/>
    <s v="music/metal"/>
    <n v="56.188235294117646"/>
    <x v="1"/>
    <s v="metal"/>
    <x v="74"/>
    <d v="2016-03-28T05:00:00"/>
  </r>
  <r>
    <n v="75"/>
    <s v="White, Torres and Bishop"/>
    <s v="Multi-layered dynamic protocol"/>
    <n v="9700"/>
    <n v="14606"/>
    <n v="150.57731958762886"/>
    <x v="1"/>
    <n v="170"/>
    <s v="US"/>
    <s v="USD"/>
    <n v="1531630800"/>
    <n v="1532322000"/>
    <b v="0"/>
    <b v="0"/>
    <s v="photography/photography books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n v="78.106590724165997"/>
    <x v="0"/>
    <n v="1684"/>
    <s v="US"/>
    <s v="USD"/>
    <n v="1421992800"/>
    <n v="1426222800"/>
    <b v="1"/>
    <b v="1"/>
    <s v="theater/plays"/>
    <n v="57.00296912114014"/>
    <x v="3"/>
    <s v="plays"/>
    <x v="76"/>
    <d v="2015-03-13T05:00:00"/>
  </r>
  <r>
    <n v="77"/>
    <s v="Acevedo-Huffman"/>
    <s v="Pre-emptive impactful model"/>
    <n v="9500"/>
    <n v="4460"/>
    <n v="46.94736842105263"/>
    <x v="0"/>
    <n v="56"/>
    <s v="US"/>
    <s v="USD"/>
    <n v="1285563600"/>
    <n v="1286773200"/>
    <b v="0"/>
    <b v="1"/>
    <s v="film &amp; video/animation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n v="300.8"/>
    <x v="1"/>
    <n v="330"/>
    <s v="US"/>
    <s v="USD"/>
    <n v="1523854800"/>
    <n v="1523941200"/>
    <b v="0"/>
    <b v="0"/>
    <s v="publishing/translations"/>
    <n v="41.018181818181816"/>
    <x v="5"/>
    <s v="translations"/>
    <x v="78"/>
    <d v="2018-04-17T05:00:00"/>
  </r>
  <r>
    <n v="79"/>
    <s v="Soto LLC"/>
    <s v="Triple-buffered reciprocal project"/>
    <n v="57800"/>
    <n v="40228"/>
    <n v="69.598615916955026"/>
    <x v="0"/>
    <n v="838"/>
    <s v="US"/>
    <s v="USD"/>
    <n v="1529125200"/>
    <n v="1529557200"/>
    <b v="0"/>
    <b v="0"/>
    <s v="theater/plays"/>
    <n v="48.004773269689736"/>
    <x v="3"/>
    <s v="plays"/>
    <x v="79"/>
    <d v="2018-06-21T05:00:00"/>
  </r>
  <r>
    <n v="80"/>
    <s v="Sutton, Barrett and Tucker"/>
    <s v="Cross-platform needs-based approach"/>
    <n v="1100"/>
    <n v="7012"/>
    <n v="637.4545454545455"/>
    <x v="1"/>
    <n v="127"/>
    <s v="US"/>
    <s v="USD"/>
    <n v="1503982800"/>
    <n v="1506574800"/>
    <b v="0"/>
    <b v="0"/>
    <s v="games/video games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n v="225.33928571428569"/>
    <x v="1"/>
    <n v="411"/>
    <s v="US"/>
    <s v="USD"/>
    <n v="1511416800"/>
    <n v="1513576800"/>
    <b v="0"/>
    <b v="0"/>
    <s v="music/rock"/>
    <n v="92.109489051094897"/>
    <x v="1"/>
    <s v="rock"/>
    <x v="81"/>
    <d v="2017-12-18T06:00:00"/>
  </r>
  <r>
    <n v="82"/>
    <s v="Porter-George"/>
    <s v="Reactive content-based framework"/>
    <n v="1000"/>
    <n v="14973"/>
    <n v="1497.3000000000002"/>
    <x v="1"/>
    <n v="180"/>
    <s v="GB"/>
    <s v="GBP"/>
    <n v="1547704800"/>
    <n v="1548309600"/>
    <b v="0"/>
    <b v="1"/>
    <s v="games/video games"/>
    <n v="83.183333333333337"/>
    <x v="6"/>
    <s v="video games"/>
    <x v="82"/>
    <d v="2019-01-24T06:00:00"/>
  </r>
  <r>
    <n v="83"/>
    <s v="Fitzgerald PLC"/>
    <s v="Realigned user-facing concept"/>
    <n v="106400"/>
    <n v="39996"/>
    <n v="37.590225563909776"/>
    <x v="0"/>
    <n v="1000"/>
    <s v="US"/>
    <s v="USD"/>
    <n v="1469682000"/>
    <n v="1471582800"/>
    <b v="0"/>
    <b v="0"/>
    <s v="music/electric music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n v="132.36942675159236"/>
    <x v="1"/>
    <n v="374"/>
    <s v="US"/>
    <s v="USD"/>
    <n v="1343451600"/>
    <n v="1344315600"/>
    <b v="0"/>
    <b v="0"/>
    <s v="technology/wearables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n v="131.22448979591837"/>
    <x v="1"/>
    <n v="71"/>
    <s v="AU"/>
    <s v="AUD"/>
    <n v="1315717200"/>
    <n v="1316408400"/>
    <b v="0"/>
    <b v="0"/>
    <s v="music/indie rock"/>
    <n v="90.563380281690144"/>
    <x v="1"/>
    <s v="indie rock"/>
    <x v="85"/>
    <d v="2011-09-19T05:00:00"/>
  </r>
  <r>
    <n v="86"/>
    <s v="Davis-Smith"/>
    <s v="Organic motivating firmware"/>
    <n v="7400"/>
    <n v="12405"/>
    <n v="167.63513513513513"/>
    <x v="1"/>
    <n v="203"/>
    <s v="US"/>
    <s v="USD"/>
    <n v="1430715600"/>
    <n v="1431838800"/>
    <b v="1"/>
    <b v="0"/>
    <s v="theater/plays"/>
    <n v="61.108374384236456"/>
    <x v="3"/>
    <s v="plays"/>
    <x v="86"/>
    <d v="2015-05-17T05:00:00"/>
  </r>
  <r>
    <n v="87"/>
    <s v="Farrell and Sons"/>
    <s v="Synergized 4thgeneration conglomeration"/>
    <n v="198500"/>
    <n v="123040"/>
    <n v="61.984886649874063"/>
    <x v="0"/>
    <n v="1482"/>
    <s v="AU"/>
    <s v="AUD"/>
    <n v="1299564000"/>
    <n v="1300510800"/>
    <b v="0"/>
    <b v="1"/>
    <s v="music/rock"/>
    <n v="83.022941970310384"/>
    <x v="1"/>
    <s v="rock"/>
    <x v="87"/>
    <d v="2011-03-19T05:00:00"/>
  </r>
  <r>
    <n v="88"/>
    <s v="Clark Group"/>
    <s v="Grass-roots fault-tolerant policy"/>
    <n v="4800"/>
    <n v="12516"/>
    <n v="260.75"/>
    <x v="1"/>
    <n v="113"/>
    <s v="US"/>
    <s v="USD"/>
    <n v="1429160400"/>
    <n v="1431061200"/>
    <b v="0"/>
    <b v="0"/>
    <s v="publishing/translations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n v="252.58823529411765"/>
    <x v="1"/>
    <n v="96"/>
    <s v="US"/>
    <s v="USD"/>
    <n v="1271307600"/>
    <n v="1271480400"/>
    <b v="0"/>
    <b v="0"/>
    <s v="theater/plays"/>
    <n v="89.458333333333329"/>
    <x v="3"/>
    <s v="plays"/>
    <x v="89"/>
    <d v="2010-04-17T05:00:00"/>
  </r>
  <r>
    <n v="90"/>
    <s v="Kramer Group"/>
    <s v="Synergistic explicit parallelism"/>
    <n v="7800"/>
    <n v="6132"/>
    <n v="78.615384615384613"/>
    <x v="0"/>
    <n v="106"/>
    <s v="US"/>
    <s v="USD"/>
    <n v="1456380000"/>
    <n v="1456380000"/>
    <b v="0"/>
    <b v="1"/>
    <s v="theater/plays"/>
    <n v="57.849056603773583"/>
    <x v="3"/>
    <s v="plays"/>
    <x v="90"/>
    <d v="2016-02-25T06:00:00"/>
  </r>
  <r>
    <n v="91"/>
    <s v="Frazier, Patrick and Smith"/>
    <s v="Enhanced systemic analyzer"/>
    <n v="154300"/>
    <n v="74688"/>
    <n v="48.404406999351913"/>
    <x v="0"/>
    <n v="679"/>
    <s v="IT"/>
    <s v="EUR"/>
    <n v="1470459600"/>
    <n v="1472878800"/>
    <b v="0"/>
    <b v="0"/>
    <s v="publishing/translations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n v="258.875"/>
    <x v="1"/>
    <n v="498"/>
    <s v="CH"/>
    <s v="CHF"/>
    <n v="1277269200"/>
    <n v="1277355600"/>
    <b v="0"/>
    <b v="1"/>
    <s v="games/video games"/>
    <n v="103.96586345381526"/>
    <x v="6"/>
    <s v="video games"/>
    <x v="92"/>
    <d v="2010-06-24T05:00:00"/>
  </r>
  <r>
    <n v="93"/>
    <s v="Hall and Sons"/>
    <s v="Pre-emptive radical architecture"/>
    <n v="108800"/>
    <n v="65877"/>
    <n v="60.548713235294116"/>
    <x v="3"/>
    <n v="610"/>
    <s v="US"/>
    <s v="USD"/>
    <n v="1350709200"/>
    <n v="1351054800"/>
    <b v="0"/>
    <b v="1"/>
    <s v="theater/plays"/>
    <n v="107.99508196721311"/>
    <x v="3"/>
    <s v="plays"/>
    <x v="93"/>
    <d v="2012-10-24T05:00:00"/>
  </r>
  <r>
    <n v="94"/>
    <s v="Hanson Inc"/>
    <s v="Grass-roots web-enabled contingency"/>
    <n v="2900"/>
    <n v="8807"/>
    <n v="303.68965517241378"/>
    <x v="1"/>
    <n v="180"/>
    <s v="GB"/>
    <s v="GBP"/>
    <n v="1554613200"/>
    <n v="1555563600"/>
    <b v="0"/>
    <b v="0"/>
    <s v="technology/web"/>
    <n v="48.927777777777777"/>
    <x v="2"/>
    <s v="web"/>
    <x v="94"/>
    <d v="2019-04-18T05:00:00"/>
  </r>
  <r>
    <n v="95"/>
    <s v="Sanchez LLC"/>
    <s v="Stand-alone system-worthy standardization"/>
    <n v="900"/>
    <n v="1017"/>
    <n v="112.99999999999999"/>
    <x v="1"/>
    <n v="27"/>
    <s v="US"/>
    <s v="USD"/>
    <n v="1571029200"/>
    <n v="1571634000"/>
    <b v="0"/>
    <b v="0"/>
    <s v="film &amp; video/documentary"/>
    <n v="37.666666666666664"/>
    <x v="4"/>
    <s v="documentary"/>
    <x v="95"/>
    <d v="2019-10-21T05:00:00"/>
  </r>
  <r>
    <n v="96"/>
    <s v="Howard Ltd"/>
    <s v="Down-sized systematic policy"/>
    <n v="69700"/>
    <n v="151513"/>
    <n v="217.37876614060258"/>
    <x v="1"/>
    <n v="2331"/>
    <s v="US"/>
    <s v="USD"/>
    <n v="1299736800"/>
    <n v="1300856400"/>
    <b v="0"/>
    <b v="0"/>
    <s v="theater/plays"/>
    <n v="64.999141999141997"/>
    <x v="3"/>
    <s v="plays"/>
    <x v="96"/>
    <d v="2011-03-23T05:00:00"/>
  </r>
  <r>
    <n v="97"/>
    <s v="Stewart LLC"/>
    <s v="Cloned bi-directional architecture"/>
    <n v="1300"/>
    <n v="12047"/>
    <n v="926.69230769230762"/>
    <x v="1"/>
    <n v="113"/>
    <s v="US"/>
    <s v="USD"/>
    <n v="1435208400"/>
    <n v="1439874000"/>
    <b v="0"/>
    <b v="0"/>
    <s v="food/food trucks"/>
    <n v="106.61061946902655"/>
    <x v="0"/>
    <s v="food trucks"/>
    <x v="48"/>
    <d v="2015-08-18T05:00:00"/>
  </r>
  <r>
    <n v="98"/>
    <s v="Arias, Allen and Miller"/>
    <s v="Seamless transitional portal"/>
    <n v="97800"/>
    <n v="32951"/>
    <n v="33.692229038854805"/>
    <x v="0"/>
    <n v="1220"/>
    <s v="AU"/>
    <s v="AUD"/>
    <n v="1437973200"/>
    <n v="1438318800"/>
    <b v="0"/>
    <b v="0"/>
    <s v="games/video games"/>
    <n v="27.009016393442622"/>
    <x v="6"/>
    <s v="video games"/>
    <x v="97"/>
    <d v="2015-07-31T05:00:00"/>
  </r>
  <r>
    <n v="99"/>
    <s v="Baker-Morris"/>
    <s v="Fully-configurable motivating approach"/>
    <n v="7600"/>
    <n v="14951"/>
    <n v="196.7236842105263"/>
    <x v="1"/>
    <n v="164"/>
    <s v="US"/>
    <s v="USD"/>
    <n v="1416895200"/>
    <n v="1419400800"/>
    <b v="0"/>
    <b v="0"/>
    <s v="theater/plays"/>
    <n v="91.16463414634147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s v="US"/>
    <s v="USD"/>
    <n v="1319000400"/>
    <n v="1320555600"/>
    <b v="0"/>
    <b v="0"/>
    <s v="theater/plays"/>
    <n v="1"/>
    <x v="3"/>
    <s v="plays"/>
    <x v="99"/>
    <d v="2011-11-06T05:00:00"/>
  </r>
  <r>
    <n v="101"/>
    <s v="Douglas LLC"/>
    <s v="Reduced heuristic moratorium"/>
    <n v="900"/>
    <n v="9193"/>
    <n v="1021.4444444444445"/>
    <x v="1"/>
    <n v="164"/>
    <s v="US"/>
    <s v="USD"/>
    <n v="1424498400"/>
    <n v="1425103200"/>
    <b v="0"/>
    <b v="1"/>
    <s v="music/electric music"/>
    <n v="56.054878048780488"/>
    <x v="1"/>
    <s v="electric music"/>
    <x v="100"/>
    <d v="2015-02-28T06:00:00"/>
  </r>
  <r>
    <n v="102"/>
    <s v="Garcia Inc"/>
    <s v="Front-line web-enabled model"/>
    <n v="3700"/>
    <n v="10422"/>
    <n v="281.67567567567568"/>
    <x v="1"/>
    <n v="336"/>
    <s v="US"/>
    <s v="USD"/>
    <n v="1526274000"/>
    <n v="1526878800"/>
    <b v="0"/>
    <b v="1"/>
    <s v="technology/wearables"/>
    <n v="31.017857142857142"/>
    <x v="2"/>
    <s v="wearables"/>
    <x v="101"/>
    <d v="2018-05-21T05:00:00"/>
  </r>
  <r>
    <n v="103"/>
    <s v="Frye, Hunt and Powell"/>
    <s v="Polarized incremental emulation"/>
    <n v="10000"/>
    <n v="2461"/>
    <n v="24.610000000000003"/>
    <x v="0"/>
    <n v="37"/>
    <s v="IT"/>
    <s v="EUR"/>
    <n v="1287896400"/>
    <n v="1288674000"/>
    <b v="0"/>
    <b v="0"/>
    <s v="music/electric music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n v="143.14010067114094"/>
    <x v="1"/>
    <n v="1917"/>
    <s v="US"/>
    <s v="USD"/>
    <n v="1495515600"/>
    <n v="1495602000"/>
    <b v="0"/>
    <b v="0"/>
    <s v="music/indie rock"/>
    <n v="89.005216484089729"/>
    <x v="1"/>
    <s v="indie rock"/>
    <x v="103"/>
    <d v="2017-05-24T05:00:00"/>
  </r>
  <r>
    <n v="105"/>
    <s v="Charles-Johnson"/>
    <s v="Total fresh-thinking system engine"/>
    <n v="6800"/>
    <n v="9829"/>
    <n v="144.54411764705884"/>
    <x v="1"/>
    <n v="95"/>
    <s v="US"/>
    <s v="USD"/>
    <n v="1364878800"/>
    <n v="1366434000"/>
    <b v="0"/>
    <b v="0"/>
    <s v="technology/web"/>
    <n v="103.46315789473684"/>
    <x v="2"/>
    <s v="web"/>
    <x v="104"/>
    <d v="2013-04-20T05:00:00"/>
  </r>
  <r>
    <n v="106"/>
    <s v="Brandt, Carter and Wood"/>
    <s v="Ameliorated clear-thinking circuit"/>
    <n v="3900"/>
    <n v="14006"/>
    <n v="359.12820512820514"/>
    <x v="1"/>
    <n v="147"/>
    <s v="US"/>
    <s v="USD"/>
    <n v="1567918800"/>
    <n v="1568350800"/>
    <b v="0"/>
    <b v="0"/>
    <s v="theater/plays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n v="186.48571428571427"/>
    <x v="1"/>
    <n v="86"/>
    <s v="US"/>
    <s v="USD"/>
    <n v="1524459600"/>
    <n v="1525928400"/>
    <b v="0"/>
    <b v="1"/>
    <s v="theater/plays"/>
    <n v="75.895348837209298"/>
    <x v="3"/>
    <s v="plays"/>
    <x v="106"/>
    <d v="2018-05-10T05:00:00"/>
  </r>
  <r>
    <n v="108"/>
    <s v="Decker Inc"/>
    <s v="Universal encompassing implementation"/>
    <n v="1500"/>
    <n v="8929"/>
    <n v="595.26666666666665"/>
    <x v="1"/>
    <n v="83"/>
    <s v="US"/>
    <s v="USD"/>
    <n v="1333688400"/>
    <n v="1336885200"/>
    <b v="0"/>
    <b v="0"/>
    <s v="film &amp; video/documentary"/>
    <n v="107.57831325301204"/>
    <x v="4"/>
    <s v="documentary"/>
    <x v="107"/>
    <d v="2012-05-13T05:00:00"/>
  </r>
  <r>
    <n v="109"/>
    <s v="Romero and Sons"/>
    <s v="Object-based client-server application"/>
    <n v="5200"/>
    <n v="3079"/>
    <n v="59.21153846153846"/>
    <x v="0"/>
    <n v="60"/>
    <s v="US"/>
    <s v="USD"/>
    <n v="1389506400"/>
    <n v="1389679200"/>
    <b v="0"/>
    <b v="0"/>
    <s v="film &amp; video/television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n v="14.962780898876405"/>
    <x v="0"/>
    <n v="296"/>
    <s v="US"/>
    <s v="USD"/>
    <n v="1536642000"/>
    <n v="1538283600"/>
    <b v="0"/>
    <b v="0"/>
    <s v="food/food trucks"/>
    <n v="71.983108108108112"/>
    <x v="0"/>
    <s v="food trucks"/>
    <x v="109"/>
    <d v="2018-09-30T05:00:00"/>
  </r>
  <r>
    <n v="111"/>
    <s v="Hart-Briggs"/>
    <s v="Re-engineered user-facing approach"/>
    <n v="61400"/>
    <n v="73653"/>
    <n v="119.95602605863192"/>
    <x v="1"/>
    <n v="676"/>
    <s v="US"/>
    <s v="USD"/>
    <n v="1348290000"/>
    <n v="1348808400"/>
    <b v="0"/>
    <b v="0"/>
    <s v="publishing/radio &amp; podcasts"/>
    <n v="108.95414201183432"/>
    <x v="5"/>
    <s v="radio &amp; podcasts"/>
    <x v="110"/>
    <d v="2012-09-28T05:00:00"/>
  </r>
  <r>
    <n v="112"/>
    <s v="Jones-Meyer"/>
    <s v="Re-engineered client-driven hub"/>
    <n v="4700"/>
    <n v="12635"/>
    <n v="268.82978723404256"/>
    <x v="1"/>
    <n v="361"/>
    <s v="AU"/>
    <s v="AUD"/>
    <n v="1408856400"/>
    <n v="1410152400"/>
    <b v="0"/>
    <b v="0"/>
    <s v="technology/web"/>
    <n v="35"/>
    <x v="2"/>
    <s v="web"/>
    <x v="111"/>
    <d v="2014-09-08T05:00:00"/>
  </r>
  <r>
    <n v="113"/>
    <s v="Wright, Hartman and Yu"/>
    <s v="User-friendly tertiary array"/>
    <n v="3300"/>
    <n v="12437"/>
    <n v="376.87878787878788"/>
    <x v="1"/>
    <n v="131"/>
    <s v="US"/>
    <s v="USD"/>
    <n v="1505192400"/>
    <n v="1505797200"/>
    <b v="0"/>
    <b v="0"/>
    <s v="food/food trucks"/>
    <n v="94.938931297709928"/>
    <x v="0"/>
    <s v="food trucks"/>
    <x v="112"/>
    <d v="2017-09-19T05:00:00"/>
  </r>
  <r>
    <n v="114"/>
    <s v="Harper-Davis"/>
    <s v="Robust heuristic encoding"/>
    <n v="1900"/>
    <n v="13816"/>
    <n v="727.15789473684208"/>
    <x v="1"/>
    <n v="126"/>
    <s v="US"/>
    <s v="USD"/>
    <n v="1554786000"/>
    <n v="1554872400"/>
    <b v="0"/>
    <b v="1"/>
    <s v="technology/wearables"/>
    <n v="109.65079365079364"/>
    <x v="2"/>
    <s v="wearables"/>
    <x v="113"/>
    <d v="2019-04-10T05:00:00"/>
  </r>
  <r>
    <n v="115"/>
    <s v="Barrett PLC"/>
    <s v="Team-oriented clear-thinking capacity"/>
    <n v="166700"/>
    <n v="145382"/>
    <n v="87.211757648470297"/>
    <x v="0"/>
    <n v="3304"/>
    <s v="IT"/>
    <s v="EUR"/>
    <n v="1510898400"/>
    <n v="1513922400"/>
    <b v="0"/>
    <b v="0"/>
    <s v="publishing/fiction"/>
    <n v="44.001815980629537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s v="US"/>
    <s v="USD"/>
    <n v="1442552400"/>
    <n v="1442638800"/>
    <b v="0"/>
    <b v="0"/>
    <s v="theater/plays"/>
    <n v="86.794520547945211"/>
    <x v="3"/>
    <s v="plays"/>
    <x v="115"/>
    <d v="2015-09-19T05:00:00"/>
  </r>
  <r>
    <n v="117"/>
    <s v="Chaney-Dennis"/>
    <s v="Business-focused 24hour groupware"/>
    <n v="4900"/>
    <n v="8523"/>
    <n v="173.9387755102041"/>
    <x v="1"/>
    <n v="275"/>
    <s v="US"/>
    <s v="USD"/>
    <n v="1316667600"/>
    <n v="1317186000"/>
    <b v="0"/>
    <b v="0"/>
    <s v="film &amp; video/television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n v="117.61111111111111"/>
    <x v="1"/>
    <n v="67"/>
    <s v="US"/>
    <s v="USD"/>
    <n v="1390716000"/>
    <n v="1391234400"/>
    <b v="0"/>
    <b v="0"/>
    <s v="photography/photography books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n v="214.96"/>
    <x v="1"/>
    <n v="154"/>
    <s v="US"/>
    <s v="USD"/>
    <n v="1402894800"/>
    <n v="1404363600"/>
    <b v="0"/>
    <b v="1"/>
    <s v="film &amp; video/documentary"/>
    <n v="69.79220779220779"/>
    <x v="4"/>
    <s v="documentary"/>
    <x v="118"/>
    <d v="2014-07-03T05:00:00"/>
  </r>
  <r>
    <n v="120"/>
    <s v="Vega Group"/>
    <s v="Synchronized regional synergy"/>
    <n v="75100"/>
    <n v="112272"/>
    <n v="149.49667110519306"/>
    <x v="1"/>
    <n v="1782"/>
    <s v="US"/>
    <s v="USD"/>
    <n v="1429246800"/>
    <n v="1429592400"/>
    <b v="0"/>
    <b v="1"/>
    <s v="games/mobile games"/>
    <n v="63.003367003367003"/>
    <x v="6"/>
    <s v="mobile games"/>
    <x v="119"/>
    <d v="2015-04-21T05:00:00"/>
  </r>
  <r>
    <n v="121"/>
    <s v="Brown-Brown"/>
    <s v="Multi-lateral homogeneous success"/>
    <n v="45300"/>
    <n v="99361"/>
    <n v="219.33995584988963"/>
    <x v="1"/>
    <n v="903"/>
    <s v="US"/>
    <s v="USD"/>
    <n v="1412485200"/>
    <n v="1413608400"/>
    <b v="0"/>
    <b v="0"/>
    <s v="games/video games"/>
    <n v="110.0343300110742"/>
    <x v="6"/>
    <s v="video games"/>
    <x v="33"/>
    <d v="2014-10-18T05:00:00"/>
  </r>
  <r>
    <n v="122"/>
    <s v="Taylor PLC"/>
    <s v="Seamless zero-defect solution"/>
    <n v="136800"/>
    <n v="88055"/>
    <n v="64.367690058479525"/>
    <x v="0"/>
    <n v="3387"/>
    <s v="US"/>
    <s v="USD"/>
    <n v="1417068000"/>
    <n v="1419400800"/>
    <b v="0"/>
    <b v="0"/>
    <s v="publishing/fiction"/>
    <n v="25.997933274284026"/>
    <x v="5"/>
    <s v="fiction"/>
    <x v="120"/>
    <d v="2014-12-24T06:00:00"/>
  </r>
  <r>
    <n v="123"/>
    <s v="Edwards-Lewis"/>
    <s v="Enhanced scalable concept"/>
    <n v="177700"/>
    <n v="33092"/>
    <n v="18.622397298818232"/>
    <x v="0"/>
    <n v="662"/>
    <s v="CA"/>
    <s v="CAD"/>
    <n v="1448344800"/>
    <n v="1448604000"/>
    <b v="1"/>
    <b v="0"/>
    <s v="theater/plays"/>
    <n v="49.987915407854985"/>
    <x v="3"/>
    <s v="plays"/>
    <x v="121"/>
    <d v="2015-11-27T06:00:00"/>
  </r>
  <r>
    <n v="124"/>
    <s v="Stanton, Neal and Rodriguez"/>
    <s v="Polarized uniform software"/>
    <n v="2600"/>
    <n v="9562"/>
    <n v="367.76923076923077"/>
    <x v="1"/>
    <n v="94"/>
    <s v="IT"/>
    <s v="EUR"/>
    <n v="1557723600"/>
    <n v="1562302800"/>
    <b v="0"/>
    <b v="0"/>
    <s v="photography/photography books"/>
    <n v="101.72340425531915"/>
    <x v="7"/>
    <s v="photography books"/>
    <x v="122"/>
    <d v="2019-07-05T05:00:00"/>
  </r>
  <r>
    <n v="125"/>
    <s v="Pratt LLC"/>
    <s v="Stand-alone web-enabled moderator"/>
    <n v="5300"/>
    <n v="8475"/>
    <n v="159.90566037735849"/>
    <x v="1"/>
    <n v="180"/>
    <s v="US"/>
    <s v="USD"/>
    <n v="1537333200"/>
    <n v="1537678800"/>
    <b v="0"/>
    <b v="0"/>
    <s v="theater/plays"/>
    <n v="47.083333333333336"/>
    <x v="3"/>
    <s v="plays"/>
    <x v="123"/>
    <d v="2018-09-23T05:00:00"/>
  </r>
  <r>
    <n v="126"/>
    <s v="Gross PLC"/>
    <s v="Proactive methodical benchmark"/>
    <n v="180200"/>
    <n v="69617"/>
    <n v="38.633185349611544"/>
    <x v="0"/>
    <n v="774"/>
    <s v="US"/>
    <s v="USD"/>
    <n v="1471150800"/>
    <n v="1473570000"/>
    <b v="0"/>
    <b v="1"/>
    <s v="theater/plays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n v="51.42151162790698"/>
    <x v="0"/>
    <n v="672"/>
    <s v="CA"/>
    <s v="CAD"/>
    <n v="1273640400"/>
    <n v="1273899600"/>
    <b v="0"/>
    <b v="0"/>
    <s v="theater/plays"/>
    <n v="78.96875"/>
    <x v="3"/>
    <s v="plays"/>
    <x v="125"/>
    <d v="2010-05-15T05:00:00"/>
  </r>
  <r>
    <n v="128"/>
    <s v="Allen-Curtis"/>
    <s v="Phased human-resource core"/>
    <n v="70600"/>
    <n v="42596"/>
    <n v="60.334277620396605"/>
    <x v="3"/>
    <n v="532"/>
    <s v="US"/>
    <s v="USD"/>
    <n v="1282885200"/>
    <n v="1284008400"/>
    <b v="0"/>
    <b v="0"/>
    <s v="music/rock"/>
    <n v="80.067669172932327"/>
    <x v="1"/>
    <s v="rock"/>
    <x v="126"/>
    <d v="2010-09-09T05:00:00"/>
  </r>
  <r>
    <n v="129"/>
    <s v="Morgan-Martinez"/>
    <s v="Mandatory tertiary implementation"/>
    <n v="148500"/>
    <n v="4756"/>
    <n v="3.202693602693603"/>
    <x v="3"/>
    <n v="55"/>
    <s v="AU"/>
    <s v="AUD"/>
    <n v="1422943200"/>
    <n v="1425103200"/>
    <b v="0"/>
    <b v="0"/>
    <s v="food/food trucks"/>
    <n v="86.472727272727269"/>
    <x v="0"/>
    <s v="food trucks"/>
    <x v="127"/>
    <d v="2015-02-28T06:00:00"/>
  </r>
  <r>
    <n v="130"/>
    <s v="Luna, Anderson and Fox"/>
    <s v="Secured directional encryption"/>
    <n v="9600"/>
    <n v="14925"/>
    <n v="155.46875"/>
    <x v="1"/>
    <n v="533"/>
    <s v="DK"/>
    <s v="DKK"/>
    <n v="1319605200"/>
    <n v="1320991200"/>
    <b v="0"/>
    <b v="0"/>
    <s v="film &amp; video/drama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n v="100.85974499089254"/>
    <x v="1"/>
    <n v="2443"/>
    <s v="GB"/>
    <s v="GBP"/>
    <n v="1385704800"/>
    <n v="1386828000"/>
    <b v="0"/>
    <b v="0"/>
    <s v="technology/web"/>
    <n v="67.996725337699544"/>
    <x v="2"/>
    <s v="web"/>
    <x v="129"/>
    <d v="2013-12-12T06:00:00"/>
  </r>
  <r>
    <n v="132"/>
    <s v="Flowers and Sons"/>
    <s v="Virtual static core"/>
    <n v="3300"/>
    <n v="3834"/>
    <n v="116.18181818181819"/>
    <x v="1"/>
    <n v="89"/>
    <s v="US"/>
    <s v="USD"/>
    <n v="1515736800"/>
    <n v="1517119200"/>
    <b v="0"/>
    <b v="1"/>
    <s v="theater/plays"/>
    <n v="43.078651685393261"/>
    <x v="3"/>
    <s v="plays"/>
    <x v="130"/>
    <d v="2018-01-28T06:00:00"/>
  </r>
  <r>
    <n v="133"/>
    <s v="Gates PLC"/>
    <s v="Secured content-based product"/>
    <n v="4500"/>
    <n v="13985"/>
    <n v="310.77777777777777"/>
    <x v="1"/>
    <n v="159"/>
    <s v="US"/>
    <s v="USD"/>
    <n v="1313125200"/>
    <n v="1315026000"/>
    <b v="0"/>
    <b v="0"/>
    <s v="music/world music"/>
    <n v="87.95597484276729"/>
    <x v="1"/>
    <s v="world music"/>
    <x v="131"/>
    <d v="2011-09-03T05:00:00"/>
  </r>
  <r>
    <n v="134"/>
    <s v="Caldwell LLC"/>
    <s v="Secured executive concept"/>
    <n v="99500"/>
    <n v="89288"/>
    <n v="89.73668341708543"/>
    <x v="0"/>
    <n v="940"/>
    <s v="CH"/>
    <s v="CHF"/>
    <n v="1308459600"/>
    <n v="1312693200"/>
    <b v="0"/>
    <b v="1"/>
    <s v="film &amp; video/documentary"/>
    <n v="94.987234042553197"/>
    <x v="4"/>
    <s v="documentary"/>
    <x v="132"/>
    <d v="2011-08-07T05:00:00"/>
  </r>
  <r>
    <n v="135"/>
    <s v="Le, Burton and Evans"/>
    <s v="Balanced zero-defect software"/>
    <n v="7700"/>
    <n v="5488"/>
    <n v="71.27272727272728"/>
    <x v="0"/>
    <n v="117"/>
    <s v="US"/>
    <s v="USD"/>
    <n v="1362636000"/>
    <n v="1363064400"/>
    <b v="0"/>
    <b v="1"/>
    <s v="theater/plays"/>
    <n v="46.905982905982903"/>
    <x v="3"/>
    <s v="plays"/>
    <x v="133"/>
    <d v="2013-03-12T05:00:00"/>
  </r>
  <r>
    <n v="136"/>
    <s v="Briggs PLC"/>
    <s v="Distributed context-sensitive flexibility"/>
    <n v="82800"/>
    <n v="2721"/>
    <n v="3.2862318840579712"/>
    <x v="3"/>
    <n v="58"/>
    <s v="US"/>
    <s v="USD"/>
    <n v="1402117200"/>
    <n v="1403154000"/>
    <b v="0"/>
    <b v="1"/>
    <s v="film &amp; video/drama"/>
    <n v="46.913793103448278"/>
    <x v="4"/>
    <s v="drama"/>
    <x v="134"/>
    <d v="2014-06-19T05:00:00"/>
  </r>
  <r>
    <n v="137"/>
    <s v="Hudson-Nguyen"/>
    <s v="Down-sized disintermediate support"/>
    <n v="1800"/>
    <n v="4712"/>
    <n v="261.77777777777777"/>
    <x v="1"/>
    <n v="50"/>
    <s v="US"/>
    <s v="USD"/>
    <n v="1286341200"/>
    <n v="1286859600"/>
    <b v="0"/>
    <b v="0"/>
    <s v="publishing/nonfiction"/>
    <n v="94.24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s v="US"/>
    <s v="USD"/>
    <n v="1348808400"/>
    <n v="1349326800"/>
    <b v="0"/>
    <b v="0"/>
    <s v="games/mobile games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n v="20.896851248642779"/>
    <x v="0"/>
    <n v="326"/>
    <s v="US"/>
    <s v="USD"/>
    <n v="1429592400"/>
    <n v="1430974800"/>
    <b v="0"/>
    <b v="1"/>
    <s v="technology/wearables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n v="223.16363636363636"/>
    <x v="1"/>
    <n v="186"/>
    <s v="US"/>
    <s v="USD"/>
    <n v="1519538400"/>
    <n v="1519970400"/>
    <b v="0"/>
    <b v="0"/>
    <s v="film &amp; video/documentary"/>
    <n v="65.989247311827953"/>
    <x v="4"/>
    <s v="documentary"/>
    <x v="138"/>
    <d v="2018-03-02T06:00:00"/>
  </r>
  <r>
    <n v="141"/>
    <s v="Jackson LLC"/>
    <s v="Distributed motivating algorithm"/>
    <n v="64300"/>
    <n v="65323"/>
    <n v="101.59097978227061"/>
    <x v="1"/>
    <n v="1071"/>
    <s v="US"/>
    <s v="USD"/>
    <n v="1434085200"/>
    <n v="1434603600"/>
    <b v="0"/>
    <b v="0"/>
    <s v="technology/web"/>
    <n v="60.992530345471522"/>
    <x v="2"/>
    <s v="web"/>
    <x v="139"/>
    <d v="2015-06-18T05:00:00"/>
  </r>
  <r>
    <n v="142"/>
    <s v="Figueroa Ltd"/>
    <s v="Expanded solution-oriented benchmark"/>
    <n v="5000"/>
    <n v="11502"/>
    <n v="230.03999999999996"/>
    <x v="1"/>
    <n v="117"/>
    <s v="US"/>
    <s v="USD"/>
    <n v="1333688400"/>
    <n v="1337230800"/>
    <b v="0"/>
    <b v="0"/>
    <s v="technology/web"/>
    <n v="98.307692307692307"/>
    <x v="2"/>
    <s v="web"/>
    <x v="107"/>
    <d v="2012-05-17T05:00:00"/>
  </r>
  <r>
    <n v="143"/>
    <s v="Avila-Jones"/>
    <s v="Implemented discrete secured line"/>
    <n v="5400"/>
    <n v="7322"/>
    <n v="135.59259259259261"/>
    <x v="1"/>
    <n v="70"/>
    <s v="US"/>
    <s v="USD"/>
    <n v="1277701200"/>
    <n v="1279429200"/>
    <b v="0"/>
    <b v="0"/>
    <s v="music/indie rock"/>
    <n v="104.6"/>
    <x v="1"/>
    <s v="indie rock"/>
    <x v="140"/>
    <d v="2010-07-18T05:00:00"/>
  </r>
  <r>
    <n v="144"/>
    <s v="Martin, Lopez and Hunter"/>
    <s v="Multi-lateral actuating installation"/>
    <n v="9000"/>
    <n v="11619"/>
    <n v="129.1"/>
    <x v="1"/>
    <n v="135"/>
    <s v="US"/>
    <s v="USD"/>
    <n v="1560747600"/>
    <n v="1561438800"/>
    <b v="0"/>
    <b v="0"/>
    <s v="theater/plays"/>
    <n v="86.066666666666663"/>
    <x v="3"/>
    <s v="plays"/>
    <x v="141"/>
    <d v="2019-06-25T05:00:00"/>
  </r>
  <r>
    <n v="145"/>
    <s v="Fields-Moore"/>
    <s v="Secured reciprocal array"/>
    <n v="25000"/>
    <n v="59128"/>
    <n v="236.512"/>
    <x v="1"/>
    <n v="768"/>
    <s v="CH"/>
    <s v="CHF"/>
    <n v="1410066000"/>
    <n v="1410498000"/>
    <b v="0"/>
    <b v="0"/>
    <s v="technology/wearables"/>
    <n v="76.989583333333329"/>
    <x v="2"/>
    <s v="wearables"/>
    <x v="142"/>
    <d v="2014-09-12T05:00:00"/>
  </r>
  <r>
    <n v="146"/>
    <s v="Harris-Golden"/>
    <s v="Optional bandwidth-monitored middleware"/>
    <n v="8800"/>
    <n v="1518"/>
    <n v="17.25"/>
    <x v="3"/>
    <n v="51"/>
    <s v="US"/>
    <s v="USD"/>
    <n v="1320732000"/>
    <n v="1322460000"/>
    <b v="0"/>
    <b v="0"/>
    <s v="theater/plays"/>
    <n v="29.764705882352942"/>
    <x v="3"/>
    <s v="plays"/>
    <x v="143"/>
    <d v="2011-11-28T06:00:00"/>
  </r>
  <r>
    <n v="147"/>
    <s v="Moss, Norman and Dunlap"/>
    <s v="Upgradable upward-trending workforce"/>
    <n v="8300"/>
    <n v="9337"/>
    <n v="112.49397590361446"/>
    <x v="1"/>
    <n v="199"/>
    <s v="US"/>
    <s v="USD"/>
    <n v="1465794000"/>
    <n v="1466312400"/>
    <b v="0"/>
    <b v="1"/>
    <s v="theater/plays"/>
    <n v="46.91959798994975"/>
    <x v="3"/>
    <s v="plays"/>
    <x v="144"/>
    <d v="2016-06-19T05:00:00"/>
  </r>
  <r>
    <n v="148"/>
    <s v="White, Larson and Wright"/>
    <s v="Upgradable hybrid capability"/>
    <n v="9300"/>
    <n v="11255"/>
    <n v="121.02150537634408"/>
    <x v="1"/>
    <n v="107"/>
    <s v="US"/>
    <s v="USD"/>
    <n v="1500958800"/>
    <n v="1501736400"/>
    <b v="0"/>
    <b v="0"/>
    <s v="technology/wearables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n v="219.87096774193549"/>
    <x v="1"/>
    <n v="195"/>
    <s v="US"/>
    <s v="USD"/>
    <n v="1357020000"/>
    <n v="1361512800"/>
    <b v="0"/>
    <b v="0"/>
    <s v="music/indie rock"/>
    <n v="69.907692307692301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s v="US"/>
    <s v="USD"/>
    <n v="1544940000"/>
    <n v="1545026400"/>
    <b v="0"/>
    <b v="0"/>
    <s v="music/rock"/>
    <n v="1"/>
    <x v="1"/>
    <s v="rock"/>
    <x v="147"/>
    <d v="2018-12-17T06:00:00"/>
  </r>
  <r>
    <n v="151"/>
    <s v="Parker LLC"/>
    <s v="Customizable intermediate extranet"/>
    <n v="137200"/>
    <n v="88037"/>
    <n v="64.166909620991248"/>
    <x v="0"/>
    <n v="1467"/>
    <s v="US"/>
    <s v="USD"/>
    <n v="1402290000"/>
    <n v="1406696400"/>
    <b v="0"/>
    <b v="0"/>
    <s v="music/electric music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n v="423.06746987951806"/>
    <x v="1"/>
    <n v="3376"/>
    <s v="US"/>
    <s v="USD"/>
    <n v="1487311200"/>
    <n v="1487916000"/>
    <b v="0"/>
    <b v="0"/>
    <s v="music/indie rock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n v="92.984160506863773"/>
    <x v="0"/>
    <n v="5681"/>
    <s v="US"/>
    <s v="USD"/>
    <n v="1350622800"/>
    <n v="1351141200"/>
    <b v="0"/>
    <b v="0"/>
    <s v="theater/plays"/>
    <n v="31.000176025347649"/>
    <x v="3"/>
    <s v="plays"/>
    <x v="150"/>
    <d v="2012-10-25T05:00:00"/>
  </r>
  <r>
    <n v="154"/>
    <s v="Rodriguez-Brown"/>
    <s v="Devolved foreground benchmark"/>
    <n v="171300"/>
    <n v="100650"/>
    <n v="58.756567425569173"/>
    <x v="0"/>
    <n v="1059"/>
    <s v="US"/>
    <s v="USD"/>
    <n v="1463029200"/>
    <n v="1465016400"/>
    <b v="0"/>
    <b v="1"/>
    <s v="music/indie rock"/>
    <n v="95.042492917847028"/>
    <x v="1"/>
    <s v="indie rock"/>
    <x v="151"/>
    <d v="2016-06-04T05:00:00"/>
  </r>
  <r>
    <n v="155"/>
    <s v="Hall-Schaefer"/>
    <s v="Distributed eco-centric methodology"/>
    <n v="139500"/>
    <n v="90706"/>
    <n v="65.022222222222226"/>
    <x v="0"/>
    <n v="1194"/>
    <s v="US"/>
    <s v="USD"/>
    <n v="1269493200"/>
    <n v="1270789200"/>
    <b v="0"/>
    <b v="0"/>
    <s v="theater/plays"/>
    <n v="75.968174204355108"/>
    <x v="3"/>
    <s v="plays"/>
    <x v="152"/>
    <d v="2010-04-09T05:00:00"/>
  </r>
  <r>
    <n v="156"/>
    <s v="Meza-Rogers"/>
    <s v="Streamlined encompassing encryption"/>
    <n v="36400"/>
    <n v="26914"/>
    <n v="73.939560439560438"/>
    <x v="3"/>
    <n v="379"/>
    <s v="AU"/>
    <s v="AUD"/>
    <n v="1570251600"/>
    <n v="1572325200"/>
    <b v="0"/>
    <b v="0"/>
    <s v="music/rock"/>
    <n v="71.013192612137203"/>
    <x v="1"/>
    <s v="rock"/>
    <x v="153"/>
    <d v="2019-10-29T05:00:00"/>
  </r>
  <r>
    <n v="157"/>
    <s v="Curtis-Curtis"/>
    <s v="User-friendly reciprocal initiative"/>
    <n v="4200"/>
    <n v="2212"/>
    <n v="52.666666666666664"/>
    <x v="0"/>
    <n v="30"/>
    <s v="AU"/>
    <s v="AUD"/>
    <n v="1388383200"/>
    <n v="1389420000"/>
    <b v="0"/>
    <b v="0"/>
    <s v="photography/photography books"/>
    <n v="73.733333333333334"/>
    <x v="7"/>
    <s v="photography books"/>
    <x v="154"/>
    <d v="2014-01-11T06:00:00"/>
  </r>
  <r>
    <n v="158"/>
    <s v="Carlson Inc"/>
    <s v="Ergonomic fresh-thinking installation"/>
    <n v="2100"/>
    <n v="4640"/>
    <n v="220.95238095238096"/>
    <x v="1"/>
    <n v="41"/>
    <s v="US"/>
    <s v="USD"/>
    <n v="1449554400"/>
    <n v="1449640800"/>
    <b v="0"/>
    <b v="0"/>
    <s v="music/rock"/>
    <n v="113.17073170731707"/>
    <x v="1"/>
    <s v="rock"/>
    <x v="155"/>
    <d v="2015-12-09T06:00:00"/>
  </r>
  <r>
    <n v="159"/>
    <s v="Clarke, Anderson and Lee"/>
    <s v="Robust explicit hardware"/>
    <n v="191200"/>
    <n v="191222"/>
    <n v="100.01150627615063"/>
    <x v="1"/>
    <n v="1821"/>
    <s v="US"/>
    <s v="USD"/>
    <n v="1553662800"/>
    <n v="1555218000"/>
    <b v="0"/>
    <b v="1"/>
    <s v="theater/plays"/>
    <n v="105.00933552992861"/>
    <x v="3"/>
    <s v="plays"/>
    <x v="156"/>
    <d v="2019-04-14T05:00:00"/>
  </r>
  <r>
    <n v="160"/>
    <s v="Evans Group"/>
    <s v="Stand-alone actuating support"/>
    <n v="8000"/>
    <n v="12985"/>
    <n v="162.3125"/>
    <x v="1"/>
    <n v="164"/>
    <s v="US"/>
    <s v="USD"/>
    <n v="1556341200"/>
    <n v="1557723600"/>
    <b v="0"/>
    <b v="0"/>
    <s v="technology/wearables"/>
    <n v="79.176829268292678"/>
    <x v="2"/>
    <s v="wearables"/>
    <x v="157"/>
    <d v="2019-05-13T05:00:00"/>
  </r>
  <r>
    <n v="161"/>
    <s v="Bruce Group"/>
    <s v="Cross-platform methodical process improvement"/>
    <n v="5500"/>
    <n v="4300"/>
    <n v="78.181818181818187"/>
    <x v="0"/>
    <n v="75"/>
    <s v="US"/>
    <s v="USD"/>
    <n v="1442984400"/>
    <n v="1443502800"/>
    <b v="0"/>
    <b v="1"/>
    <s v="technology/web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n v="149.73770491803279"/>
    <x v="1"/>
    <n v="157"/>
    <s v="CH"/>
    <s v="CHF"/>
    <n v="1544248800"/>
    <n v="1546840800"/>
    <b v="0"/>
    <b v="0"/>
    <s v="music/rock"/>
    <n v="58.178343949044589"/>
    <x v="1"/>
    <s v="rock"/>
    <x v="159"/>
    <d v="2019-01-07T06:00:00"/>
  </r>
  <r>
    <n v="163"/>
    <s v="Burton-Watkins"/>
    <s v="Extended reciprocal circuit"/>
    <n v="3500"/>
    <n v="8864"/>
    <n v="253.25714285714284"/>
    <x v="1"/>
    <n v="246"/>
    <s v="US"/>
    <s v="USD"/>
    <n v="1508475600"/>
    <n v="1512712800"/>
    <b v="0"/>
    <b v="1"/>
    <s v="photography/photography books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n v="100.16943521594683"/>
    <x v="1"/>
    <n v="1396"/>
    <s v="US"/>
    <s v="USD"/>
    <n v="1507438800"/>
    <n v="1507525200"/>
    <b v="0"/>
    <b v="0"/>
    <s v="theater/plays"/>
    <n v="107.99068767908309"/>
    <x v="3"/>
    <s v="plays"/>
    <x v="161"/>
    <d v="2017-10-09T05:00:00"/>
  </r>
  <r>
    <n v="165"/>
    <s v="Cordova Ltd"/>
    <s v="Synergized radical product"/>
    <n v="90400"/>
    <n v="110279"/>
    <n v="121.99004424778761"/>
    <x v="1"/>
    <n v="2506"/>
    <s v="US"/>
    <s v="USD"/>
    <n v="1501563600"/>
    <n v="1504328400"/>
    <b v="0"/>
    <b v="0"/>
    <s v="technology/web"/>
    <n v="44.005985634477256"/>
    <x v="2"/>
    <s v="web"/>
    <x v="162"/>
    <d v="2017-09-02T05:00:00"/>
  </r>
  <r>
    <n v="166"/>
    <s v="Brown-Vang"/>
    <s v="Robust heuristic artificial intelligence"/>
    <n v="9800"/>
    <n v="13439"/>
    <n v="137.13265306122449"/>
    <x v="1"/>
    <n v="244"/>
    <s v="US"/>
    <s v="USD"/>
    <n v="1292997600"/>
    <n v="1293343200"/>
    <b v="0"/>
    <b v="0"/>
    <s v="photography/photography books"/>
    <n v="55.077868852459019"/>
    <x v="7"/>
    <s v="photography books"/>
    <x v="163"/>
    <d v="2010-12-26T06:00:00"/>
  </r>
  <r>
    <n v="167"/>
    <s v="Cruz-Ward"/>
    <s v="Robust content-based emulation"/>
    <n v="2600"/>
    <n v="10804"/>
    <n v="415.53846153846149"/>
    <x v="1"/>
    <n v="146"/>
    <s v="AU"/>
    <s v="AUD"/>
    <n v="1370840400"/>
    <n v="1371704400"/>
    <b v="0"/>
    <b v="0"/>
    <s v="theater/plays"/>
    <n v="74"/>
    <x v="3"/>
    <s v="plays"/>
    <x v="164"/>
    <d v="2013-06-20T05:00:00"/>
  </r>
  <r>
    <n v="168"/>
    <s v="Hernandez Group"/>
    <s v="Ergonomic uniform open system"/>
    <n v="128100"/>
    <n v="40107"/>
    <n v="31.30913348946136"/>
    <x v="0"/>
    <n v="955"/>
    <s v="DK"/>
    <s v="DKK"/>
    <n v="1550815200"/>
    <n v="1552798800"/>
    <b v="0"/>
    <b v="1"/>
    <s v="music/indie rock"/>
    <n v="41.996858638743454"/>
    <x v="1"/>
    <s v="indie rock"/>
    <x v="165"/>
    <d v="2019-03-17T05:00:00"/>
  </r>
  <r>
    <n v="169"/>
    <s v="Tran, Steele and Wilson"/>
    <s v="Profit-focused modular product"/>
    <n v="23300"/>
    <n v="98811"/>
    <n v="424.08154506437768"/>
    <x v="1"/>
    <n v="1267"/>
    <s v="US"/>
    <s v="USD"/>
    <n v="1339909200"/>
    <n v="1342328400"/>
    <b v="0"/>
    <b v="1"/>
    <s v="film &amp; video/shorts"/>
    <n v="77.988161010260455"/>
    <x v="4"/>
    <s v="shorts"/>
    <x v="166"/>
    <d v="2012-07-15T05:00:00"/>
  </r>
  <r>
    <n v="170"/>
    <s v="Summers, Gallegos and Stein"/>
    <s v="Mandatory mobile product"/>
    <n v="188100"/>
    <n v="5528"/>
    <n v="2.93886230728336"/>
    <x v="0"/>
    <n v="67"/>
    <s v="US"/>
    <s v="USD"/>
    <n v="1501736400"/>
    <n v="1502341200"/>
    <b v="0"/>
    <b v="0"/>
    <s v="music/indie rock"/>
    <n v="82.507462686567166"/>
    <x v="1"/>
    <s v="indie rock"/>
    <x v="167"/>
    <d v="2017-08-10T05:00:00"/>
  </r>
  <r>
    <n v="171"/>
    <s v="Blair Group"/>
    <s v="Public-key 3rdgeneration budgetary management"/>
    <n v="4900"/>
    <n v="521"/>
    <n v="10.63265306122449"/>
    <x v="0"/>
    <n v="5"/>
    <s v="US"/>
    <s v="USD"/>
    <n v="1395291600"/>
    <n v="1397192400"/>
    <b v="0"/>
    <b v="0"/>
    <s v="publishing/translations"/>
    <n v="104.2"/>
    <x v="5"/>
    <s v="translations"/>
    <x v="168"/>
    <d v="2014-04-11T05:00:00"/>
  </r>
  <r>
    <n v="172"/>
    <s v="Nixon Inc"/>
    <s v="Centralized national firmware"/>
    <n v="800"/>
    <n v="663"/>
    <n v="82.875"/>
    <x v="0"/>
    <n v="26"/>
    <s v="US"/>
    <s v="USD"/>
    <n v="1405746000"/>
    <n v="1407042000"/>
    <b v="0"/>
    <b v="1"/>
    <s v="film &amp; video/documentary"/>
    <n v="25.5"/>
    <x v="4"/>
    <s v="documentary"/>
    <x v="169"/>
    <d v="2014-08-03T05:00:00"/>
  </r>
  <r>
    <n v="173"/>
    <s v="White LLC"/>
    <s v="Cross-group 4thgeneration middleware"/>
    <n v="96700"/>
    <n v="157635"/>
    <n v="163.01447776628748"/>
    <x v="1"/>
    <n v="1561"/>
    <s v="US"/>
    <s v="USD"/>
    <n v="1368853200"/>
    <n v="1369371600"/>
    <b v="0"/>
    <b v="0"/>
    <s v="theater/plays"/>
    <n v="100.98334401024984"/>
    <x v="3"/>
    <s v="plays"/>
    <x v="170"/>
    <d v="2013-05-24T05:00:00"/>
  </r>
  <r>
    <n v="174"/>
    <s v="Santos, Black and Donovan"/>
    <s v="Pre-emptive scalable access"/>
    <n v="600"/>
    <n v="5368"/>
    <n v="894.66666666666674"/>
    <x v="1"/>
    <n v="48"/>
    <s v="US"/>
    <s v="USD"/>
    <n v="1444021200"/>
    <n v="1444107600"/>
    <b v="0"/>
    <b v="1"/>
    <s v="technology/wearables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n v="26.191501103752756"/>
    <x v="0"/>
    <n v="1130"/>
    <s v="US"/>
    <s v="USD"/>
    <n v="1472619600"/>
    <n v="1474261200"/>
    <b v="0"/>
    <b v="0"/>
    <s v="theater/plays"/>
    <n v="41.999115044247787"/>
    <x v="3"/>
    <s v="plays"/>
    <x v="172"/>
    <d v="2016-09-19T05:00:00"/>
  </r>
  <r>
    <n v="176"/>
    <s v="Stone-Orozco"/>
    <s v="Proactive scalable Graphical User Interface"/>
    <n v="115000"/>
    <n v="86060"/>
    <n v="74.834782608695647"/>
    <x v="0"/>
    <n v="782"/>
    <s v="US"/>
    <s v="USD"/>
    <n v="1472878800"/>
    <n v="1473656400"/>
    <b v="0"/>
    <b v="0"/>
    <s v="theater/plays"/>
    <n v="110.05115089514067"/>
    <x v="3"/>
    <s v="plays"/>
    <x v="173"/>
    <d v="2016-09-12T05:00:00"/>
  </r>
  <r>
    <n v="177"/>
    <s v="Lee, Gibson and Morgan"/>
    <s v="Digitized solution-oriented product"/>
    <n v="38800"/>
    <n v="161593"/>
    <n v="416.47680412371136"/>
    <x v="1"/>
    <n v="2739"/>
    <s v="US"/>
    <s v="USD"/>
    <n v="1289800800"/>
    <n v="1291960800"/>
    <b v="0"/>
    <b v="0"/>
    <s v="theater/plays"/>
    <n v="58.997079225994888"/>
    <x v="3"/>
    <s v="plays"/>
    <x v="174"/>
    <d v="2010-12-10T06:00:00"/>
  </r>
  <r>
    <n v="178"/>
    <s v="Alexander-Williams"/>
    <s v="Triple-buffered cohesive structure"/>
    <n v="7200"/>
    <n v="6927"/>
    <n v="96.208333333333329"/>
    <x v="0"/>
    <n v="210"/>
    <s v="US"/>
    <s v="USD"/>
    <n v="1505970000"/>
    <n v="1506747600"/>
    <b v="0"/>
    <b v="0"/>
    <s v="food/food trucks"/>
    <n v="32.985714285714288"/>
    <x v="0"/>
    <s v="food trucks"/>
    <x v="175"/>
    <d v="2017-09-30T05:00:00"/>
  </r>
  <r>
    <n v="179"/>
    <s v="Marks Ltd"/>
    <s v="Realigned human-resource orchestration"/>
    <n v="44500"/>
    <n v="159185"/>
    <n v="357.71910112359546"/>
    <x v="1"/>
    <n v="3537"/>
    <s v="CA"/>
    <s v="CAD"/>
    <n v="1363496400"/>
    <n v="1363582800"/>
    <b v="0"/>
    <b v="1"/>
    <s v="theater/plays"/>
    <n v="45.005654509471306"/>
    <x v="3"/>
    <s v="plays"/>
    <x v="176"/>
    <d v="2013-03-18T05:00:00"/>
  </r>
  <r>
    <n v="180"/>
    <s v="Olsen, Edwards and Reid"/>
    <s v="Optional clear-thinking software"/>
    <n v="56000"/>
    <n v="172736"/>
    <n v="308.45714285714286"/>
    <x v="1"/>
    <n v="2107"/>
    <s v="AU"/>
    <s v="AUD"/>
    <n v="1269234000"/>
    <n v="1269666000"/>
    <b v="0"/>
    <b v="0"/>
    <s v="technology/wearables"/>
    <n v="81.98196487897485"/>
    <x v="2"/>
    <s v="wearables"/>
    <x v="177"/>
    <d v="2010-03-27T05:00:00"/>
  </r>
  <r>
    <n v="181"/>
    <s v="Daniels, Rose and Tyler"/>
    <s v="Centralized global approach"/>
    <n v="8600"/>
    <n v="5315"/>
    <n v="61.802325581395344"/>
    <x v="0"/>
    <n v="136"/>
    <s v="US"/>
    <s v="USD"/>
    <n v="1507093200"/>
    <n v="1508648400"/>
    <b v="0"/>
    <b v="0"/>
    <s v="technology/web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n v="722.32472324723244"/>
    <x v="1"/>
    <n v="3318"/>
    <s v="DK"/>
    <s v="DKK"/>
    <n v="1560574800"/>
    <n v="1561957200"/>
    <b v="0"/>
    <b v="0"/>
    <s v="theater/plays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n v="69.117647058823522"/>
    <x v="0"/>
    <n v="86"/>
    <s v="CA"/>
    <s v="CAD"/>
    <n v="1284008400"/>
    <n v="1285131600"/>
    <b v="0"/>
    <b v="0"/>
    <s v="music/rock"/>
    <n v="40.988372093023258"/>
    <x v="1"/>
    <s v="rock"/>
    <x v="180"/>
    <d v="2010-09-22T05:00:00"/>
  </r>
  <r>
    <n v="184"/>
    <s v="Howard, Carter and Griffith"/>
    <s v="Adaptive asynchronous emulation"/>
    <n v="3600"/>
    <n v="10550"/>
    <n v="293.05555555555554"/>
    <x v="1"/>
    <n v="340"/>
    <s v="US"/>
    <s v="USD"/>
    <n v="1556859600"/>
    <n v="1556946000"/>
    <b v="0"/>
    <b v="0"/>
    <s v="theater/plays"/>
    <n v="31.029411764705884"/>
    <x v="3"/>
    <s v="plays"/>
    <x v="181"/>
    <d v="2019-05-04T05:00:00"/>
  </r>
  <r>
    <n v="185"/>
    <s v="Bailey PLC"/>
    <s v="Innovative actuating conglomeration"/>
    <n v="1000"/>
    <n v="718"/>
    <n v="71.8"/>
    <x v="0"/>
    <n v="19"/>
    <s v="US"/>
    <s v="USD"/>
    <n v="1526187600"/>
    <n v="1527138000"/>
    <b v="0"/>
    <b v="0"/>
    <s v="film &amp; video/television"/>
    <n v="37.789473684210527"/>
    <x v="4"/>
    <s v="television"/>
    <x v="182"/>
    <d v="2018-05-24T05:00:00"/>
  </r>
  <r>
    <n v="186"/>
    <s v="Parker Group"/>
    <s v="Grass-roots foreground policy"/>
    <n v="88800"/>
    <n v="28358"/>
    <n v="31.934684684684683"/>
    <x v="0"/>
    <n v="886"/>
    <s v="US"/>
    <s v="USD"/>
    <n v="1400821200"/>
    <n v="1402117200"/>
    <b v="0"/>
    <b v="0"/>
    <s v="theater/plays"/>
    <n v="32.006772009029348"/>
    <x v="3"/>
    <s v="plays"/>
    <x v="183"/>
    <d v="2014-06-07T05:00:00"/>
  </r>
  <r>
    <n v="187"/>
    <s v="Fox Group"/>
    <s v="Horizontal transitional paradigm"/>
    <n v="60200"/>
    <n v="138384"/>
    <n v="229.87375415282392"/>
    <x v="1"/>
    <n v="1442"/>
    <s v="CA"/>
    <s v="CAD"/>
    <n v="1361599200"/>
    <n v="1364014800"/>
    <b v="0"/>
    <b v="1"/>
    <s v="film &amp; video/shorts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n v="32.012195121951223"/>
    <x v="0"/>
    <n v="35"/>
    <s v="IT"/>
    <s v="EUR"/>
    <n v="1417500000"/>
    <n v="1417586400"/>
    <b v="0"/>
    <b v="0"/>
    <s v="theater/plays"/>
    <n v="75"/>
    <x v="3"/>
    <s v="plays"/>
    <x v="185"/>
    <d v="2014-12-03T06:00:00"/>
  </r>
  <r>
    <n v="189"/>
    <s v="Anthony-Shaw"/>
    <s v="Switchable contextually-based access"/>
    <n v="191300"/>
    <n v="45004"/>
    <n v="23.525352848928385"/>
    <x v="3"/>
    <n v="441"/>
    <s v="US"/>
    <s v="USD"/>
    <n v="1457071200"/>
    <n v="1457071200"/>
    <b v="0"/>
    <b v="0"/>
    <s v="theater/plays"/>
    <n v="102.0498866213152"/>
    <x v="3"/>
    <s v="plays"/>
    <x v="186"/>
    <d v="2016-03-04T06:00:00"/>
  </r>
  <r>
    <n v="190"/>
    <s v="Cook LLC"/>
    <s v="Up-sized dynamic throughput"/>
    <n v="3700"/>
    <n v="2538"/>
    <n v="68.594594594594597"/>
    <x v="0"/>
    <n v="24"/>
    <s v="US"/>
    <s v="USD"/>
    <n v="1370322000"/>
    <n v="1370408400"/>
    <b v="0"/>
    <b v="1"/>
    <s v="theater/plays"/>
    <n v="105.75"/>
    <x v="3"/>
    <s v="plays"/>
    <x v="187"/>
    <d v="2013-06-05T05:00:00"/>
  </r>
  <r>
    <n v="191"/>
    <s v="Sutton PLC"/>
    <s v="Mandatory reciprocal superstructure"/>
    <n v="8400"/>
    <n v="3188"/>
    <n v="37.952380952380956"/>
    <x v="0"/>
    <n v="86"/>
    <s v="IT"/>
    <s v="EUR"/>
    <n v="1552366800"/>
    <n v="1552626000"/>
    <b v="0"/>
    <b v="0"/>
    <s v="theater/plays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n v="19.992957746478872"/>
    <x v="0"/>
    <n v="243"/>
    <s v="US"/>
    <s v="USD"/>
    <n v="1403845200"/>
    <n v="1404190800"/>
    <b v="0"/>
    <b v="0"/>
    <s v="music/rock"/>
    <n v="35.049382716049379"/>
    <x v="1"/>
    <s v="rock"/>
    <x v="189"/>
    <d v="2014-07-01T05:00:00"/>
  </r>
  <r>
    <n v="193"/>
    <s v="Calhoun, Rogers and Long"/>
    <s v="Progressive discrete hub"/>
    <n v="6600"/>
    <n v="3012"/>
    <n v="45.636363636363633"/>
    <x v="0"/>
    <n v="65"/>
    <s v="US"/>
    <s v="USD"/>
    <n v="1523163600"/>
    <n v="1523509200"/>
    <b v="1"/>
    <b v="0"/>
    <s v="music/indie rock"/>
    <n v="46.338461538461537"/>
    <x v="1"/>
    <s v="indie rock"/>
    <x v="190"/>
    <d v="2018-04-12T05:00:00"/>
  </r>
  <r>
    <n v="194"/>
    <s v="Sandoval Group"/>
    <s v="Assimilated multi-tasking archive"/>
    <n v="7100"/>
    <n v="8716"/>
    <n v="122.7605633802817"/>
    <x v="1"/>
    <n v="126"/>
    <s v="US"/>
    <s v="USD"/>
    <n v="1442206800"/>
    <n v="1443589200"/>
    <b v="0"/>
    <b v="0"/>
    <s v="music/metal"/>
    <n v="69.174603174603178"/>
    <x v="1"/>
    <s v="metal"/>
    <x v="191"/>
    <d v="2015-09-30T05:00:00"/>
  </r>
  <r>
    <n v="195"/>
    <s v="Smith and Sons"/>
    <s v="Upgradable high-level solution"/>
    <n v="15800"/>
    <n v="57157"/>
    <n v="361.75316455696202"/>
    <x v="1"/>
    <n v="524"/>
    <s v="US"/>
    <s v="USD"/>
    <n v="1532840400"/>
    <n v="1533445200"/>
    <b v="0"/>
    <b v="0"/>
    <s v="music/electric music"/>
    <n v="109.07824427480917"/>
    <x v="1"/>
    <s v="electric music"/>
    <x v="192"/>
    <d v="2018-08-05T05:00:00"/>
  </r>
  <r>
    <n v="196"/>
    <s v="King Inc"/>
    <s v="Organic bandwidth-monitored frame"/>
    <n v="8200"/>
    <n v="5178"/>
    <n v="63.146341463414636"/>
    <x v="0"/>
    <n v="100"/>
    <s v="DK"/>
    <s v="DKK"/>
    <n v="1472878800"/>
    <n v="1474520400"/>
    <b v="0"/>
    <b v="0"/>
    <s v="technology/wearables"/>
    <n v="51.78"/>
    <x v="2"/>
    <s v="wearables"/>
    <x v="173"/>
    <d v="2016-09-22T05:00:00"/>
  </r>
  <r>
    <n v="197"/>
    <s v="Perry and Sons"/>
    <s v="Business-focused logistical framework"/>
    <n v="54700"/>
    <n v="163118"/>
    <n v="298.20475319926874"/>
    <x v="1"/>
    <n v="1989"/>
    <s v="US"/>
    <s v="USD"/>
    <n v="1498194000"/>
    <n v="1499403600"/>
    <b v="0"/>
    <b v="0"/>
    <s v="film &amp; video/drama"/>
    <n v="82.010055304172951"/>
    <x v="4"/>
    <s v="drama"/>
    <x v="193"/>
    <d v="2017-07-07T05:00:00"/>
  </r>
  <r>
    <n v="198"/>
    <s v="Palmer Inc"/>
    <s v="Universal multi-state capability"/>
    <n v="63200"/>
    <n v="6041"/>
    <n v="9.5585443037974684"/>
    <x v="0"/>
    <n v="168"/>
    <s v="US"/>
    <s v="USD"/>
    <n v="1281070800"/>
    <n v="1283576400"/>
    <b v="0"/>
    <b v="0"/>
    <s v="music/electric music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n v="53.777777777777779"/>
    <x v="0"/>
    <n v="13"/>
    <s v="US"/>
    <s v="USD"/>
    <n v="1436245200"/>
    <n v="1436590800"/>
    <b v="0"/>
    <b v="0"/>
    <s v="music/rock"/>
    <n v="74.461538461538467"/>
    <x v="1"/>
    <s v="rock"/>
    <x v="195"/>
    <d v="2015-07-11T05:00:00"/>
  </r>
  <r>
    <n v="200"/>
    <s v="Becker, Rice and White"/>
    <s v="Reduced dedicated capability"/>
    <n v="100"/>
    <n v="2"/>
    <n v="2"/>
    <x v="0"/>
    <n v="1"/>
    <s v="CA"/>
    <s v="CAD"/>
    <n v="1269493200"/>
    <n v="1270443600"/>
    <b v="0"/>
    <b v="0"/>
    <s v="theater/plays"/>
    <n v="2"/>
    <x v="3"/>
    <s v="plays"/>
    <x v="152"/>
    <d v="2010-04-05T05:00:00"/>
  </r>
  <r>
    <n v="201"/>
    <s v="Osborne, Perkins and Knox"/>
    <s v="Cross-platform bi-directional workforce"/>
    <n v="2100"/>
    <n v="14305"/>
    <n v="681.19047619047615"/>
    <x v="1"/>
    <n v="157"/>
    <s v="US"/>
    <s v="USD"/>
    <n v="1406264400"/>
    <n v="1407819600"/>
    <b v="0"/>
    <b v="0"/>
    <s v="technology/web"/>
    <n v="91.114649681528661"/>
    <x v="2"/>
    <s v="web"/>
    <x v="196"/>
    <d v="2014-08-12T05:00:00"/>
  </r>
  <r>
    <n v="202"/>
    <s v="Mcknight-Freeman"/>
    <s v="Upgradable scalable methodology"/>
    <n v="8300"/>
    <n v="6543"/>
    <n v="78.831325301204828"/>
    <x v="3"/>
    <n v="82"/>
    <s v="US"/>
    <s v="USD"/>
    <n v="1317531600"/>
    <n v="1317877200"/>
    <b v="0"/>
    <b v="0"/>
    <s v="food/food trucks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n v="134.40792216817235"/>
    <x v="1"/>
    <n v="4498"/>
    <s v="AU"/>
    <s v="AUD"/>
    <n v="1484632800"/>
    <n v="1484805600"/>
    <b v="0"/>
    <b v="0"/>
    <s v="theater/plays"/>
    <n v="42.999777678968428"/>
    <x v="3"/>
    <s v="plays"/>
    <x v="198"/>
    <d v="2017-01-19T06:00:00"/>
  </r>
  <r>
    <n v="204"/>
    <s v="Daniel-Luna"/>
    <s v="Mandatory multimedia leverage"/>
    <n v="75000"/>
    <n v="2529"/>
    <n v="3.3719999999999999"/>
    <x v="0"/>
    <n v="40"/>
    <s v="US"/>
    <s v="USD"/>
    <n v="1301806800"/>
    <n v="1302670800"/>
    <b v="0"/>
    <b v="0"/>
    <s v="music/jazz"/>
    <n v="63.225000000000001"/>
    <x v="1"/>
    <s v="jazz"/>
    <x v="199"/>
    <d v="2011-04-13T05:00:00"/>
  </r>
  <r>
    <n v="205"/>
    <s v="Weaver-Marquez"/>
    <s v="Focused analyzing circuit"/>
    <n v="1300"/>
    <n v="5614"/>
    <n v="431.84615384615387"/>
    <x v="1"/>
    <n v="80"/>
    <s v="US"/>
    <s v="USD"/>
    <n v="1539752400"/>
    <n v="1540789200"/>
    <b v="1"/>
    <b v="0"/>
    <s v="theater/plays"/>
    <n v="70.174999999999997"/>
    <x v="3"/>
    <s v="plays"/>
    <x v="200"/>
    <d v="2018-10-29T05:00:00"/>
  </r>
  <r>
    <n v="206"/>
    <s v="Austin, Baker and Kelley"/>
    <s v="Fundamental grid-enabled strategy"/>
    <n v="9000"/>
    <n v="3496"/>
    <n v="38.844444444444441"/>
    <x v="3"/>
    <n v="57"/>
    <s v="US"/>
    <s v="USD"/>
    <n v="1267250400"/>
    <n v="1268028000"/>
    <b v="0"/>
    <b v="0"/>
    <s v="publishing/fiction"/>
    <n v="61.333333333333336"/>
    <x v="5"/>
    <s v="fiction"/>
    <x v="201"/>
    <d v="2010-03-08T06:00:00"/>
  </r>
  <r>
    <n v="207"/>
    <s v="Carney-Anderson"/>
    <s v="Digitized 5thgeneration knowledgebase"/>
    <n v="1000"/>
    <n v="4257"/>
    <n v="425.7"/>
    <x v="1"/>
    <n v="43"/>
    <s v="US"/>
    <s v="USD"/>
    <n v="1535432400"/>
    <n v="1537160400"/>
    <b v="0"/>
    <b v="1"/>
    <s v="music/rock"/>
    <n v="99"/>
    <x v="1"/>
    <s v="rock"/>
    <x v="202"/>
    <d v="2018-09-17T05:00:00"/>
  </r>
  <r>
    <n v="208"/>
    <s v="Jackson Inc"/>
    <s v="Mandatory multi-tasking encryption"/>
    <n v="196900"/>
    <n v="199110"/>
    <n v="101.12239715591672"/>
    <x v="1"/>
    <n v="2053"/>
    <s v="US"/>
    <s v="USD"/>
    <n v="1510207200"/>
    <n v="1512280800"/>
    <b v="0"/>
    <b v="0"/>
    <s v="film &amp; video/documentary"/>
    <n v="96.984900146127615"/>
    <x v="4"/>
    <s v="documentary"/>
    <x v="203"/>
    <d v="2017-12-03T06:00:00"/>
  </r>
  <r>
    <n v="209"/>
    <s v="Warren Ltd"/>
    <s v="Distributed system-worthy application"/>
    <n v="194500"/>
    <n v="41212"/>
    <n v="21.188688946015425"/>
    <x v="2"/>
    <n v="808"/>
    <s v="AU"/>
    <s v="AUD"/>
    <n v="1462510800"/>
    <n v="1463115600"/>
    <b v="0"/>
    <b v="0"/>
    <s v="film &amp; video/documentary"/>
    <n v="51.004950495049506"/>
    <x v="4"/>
    <s v="documentary"/>
    <x v="204"/>
    <d v="2016-05-13T05:00:00"/>
  </r>
  <r>
    <n v="210"/>
    <s v="Schultz Inc"/>
    <s v="Synergistic tertiary time-frame"/>
    <n v="9400"/>
    <n v="6338"/>
    <n v="67.425531914893625"/>
    <x v="0"/>
    <n v="226"/>
    <s v="DK"/>
    <s v="DKK"/>
    <n v="1488520800"/>
    <n v="1490850000"/>
    <b v="0"/>
    <b v="0"/>
    <s v="film &amp; video/science fiction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n v="94.923371647509583"/>
    <x v="0"/>
    <n v="1625"/>
    <s v="US"/>
    <s v="USD"/>
    <n v="1377579600"/>
    <n v="1379653200"/>
    <b v="0"/>
    <b v="0"/>
    <s v="theater/plays"/>
    <n v="60.984615384615381"/>
    <x v="3"/>
    <s v="plays"/>
    <x v="206"/>
    <d v="2013-09-20T05:00:00"/>
  </r>
  <r>
    <n v="212"/>
    <s v="Johnson Inc"/>
    <s v="Profound next generation infrastructure"/>
    <n v="8100"/>
    <n v="12300"/>
    <n v="151.85185185185185"/>
    <x v="1"/>
    <n v="168"/>
    <s v="US"/>
    <s v="USD"/>
    <n v="1576389600"/>
    <n v="1580364000"/>
    <b v="0"/>
    <b v="0"/>
    <s v="theater/plays"/>
    <n v="73.214285714285708"/>
    <x v="3"/>
    <s v="plays"/>
    <x v="207"/>
    <d v="2020-01-30T06:00:00"/>
  </r>
  <r>
    <n v="213"/>
    <s v="Morgan-Warren"/>
    <s v="Face-to-face encompassing info-mediaries"/>
    <n v="87900"/>
    <n v="171549"/>
    <n v="195.16382252559728"/>
    <x v="1"/>
    <n v="4289"/>
    <s v="US"/>
    <s v="USD"/>
    <n v="1289019600"/>
    <n v="1289714400"/>
    <b v="0"/>
    <b v="1"/>
    <s v="music/indie rock"/>
    <n v="39.997435299603637"/>
    <x v="1"/>
    <s v="indie rock"/>
    <x v="208"/>
    <d v="2010-11-14T06:00:00"/>
  </r>
  <r>
    <n v="214"/>
    <s v="Sullivan Group"/>
    <s v="Open-source fresh-thinking policy"/>
    <n v="1400"/>
    <n v="14324"/>
    <n v="1023.1428571428571"/>
    <x v="1"/>
    <n v="165"/>
    <s v="US"/>
    <s v="USD"/>
    <n v="1282194000"/>
    <n v="1282712400"/>
    <b v="0"/>
    <b v="0"/>
    <s v="music/rock"/>
    <n v="86.812121212121212"/>
    <x v="1"/>
    <s v="rock"/>
    <x v="209"/>
    <d v="2010-08-25T05:00:00"/>
  </r>
  <r>
    <n v="215"/>
    <s v="Vargas, Banks and Palmer"/>
    <s v="Extended 24/7 implementation"/>
    <n v="156800"/>
    <n v="6024"/>
    <n v="3.841836734693878"/>
    <x v="0"/>
    <n v="143"/>
    <s v="US"/>
    <s v="USD"/>
    <n v="1550037600"/>
    <n v="1550210400"/>
    <b v="0"/>
    <b v="0"/>
    <s v="theater/plays"/>
    <n v="42.125874125874127"/>
    <x v="3"/>
    <s v="plays"/>
    <x v="210"/>
    <d v="2019-02-15T06:00:00"/>
  </r>
  <r>
    <n v="216"/>
    <s v="Johnson, Dixon and Zimmerman"/>
    <s v="Organic dynamic algorithm"/>
    <n v="121700"/>
    <n v="188721"/>
    <n v="155.07066557107643"/>
    <x v="1"/>
    <n v="1815"/>
    <s v="US"/>
    <s v="USD"/>
    <n v="1321941600"/>
    <n v="1322114400"/>
    <b v="0"/>
    <b v="0"/>
    <s v="theater/plays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n v="44.753477588871718"/>
    <x v="0"/>
    <n v="934"/>
    <s v="US"/>
    <s v="USD"/>
    <n v="1556427600"/>
    <n v="1557205200"/>
    <b v="0"/>
    <b v="0"/>
    <s v="film &amp; video/science fiction"/>
    <n v="62.003211991434689"/>
    <x v="4"/>
    <s v="science fiction"/>
    <x v="212"/>
    <d v="2019-05-07T05:00:00"/>
  </r>
  <r>
    <n v="218"/>
    <s v="Price-Rodriguez"/>
    <s v="Adaptive logistical initiative"/>
    <n v="5700"/>
    <n v="12309"/>
    <n v="215.94736842105263"/>
    <x v="1"/>
    <n v="397"/>
    <s v="GB"/>
    <s v="GBP"/>
    <n v="1320991200"/>
    <n v="1323928800"/>
    <b v="0"/>
    <b v="1"/>
    <s v="film &amp; video/shorts"/>
    <n v="31.005037783375315"/>
    <x v="4"/>
    <s v="shorts"/>
    <x v="213"/>
    <d v="2011-12-15T06:00:00"/>
  </r>
  <r>
    <n v="219"/>
    <s v="Huang-Henderson"/>
    <s v="Stand-alone mobile customer loyalty"/>
    <n v="41700"/>
    <n v="138497"/>
    <n v="332.12709832134288"/>
    <x v="1"/>
    <n v="1539"/>
    <s v="US"/>
    <s v="USD"/>
    <n v="1345093200"/>
    <n v="1346130000"/>
    <b v="0"/>
    <b v="0"/>
    <s v="film &amp; video/animation"/>
    <n v="89.991552956465242"/>
    <x v="4"/>
    <s v="animation"/>
    <x v="214"/>
    <d v="2012-08-28T05:00:00"/>
  </r>
  <r>
    <n v="220"/>
    <s v="Owens-Le"/>
    <s v="Focused composite approach"/>
    <n v="7900"/>
    <n v="667"/>
    <n v="8.4430379746835449"/>
    <x v="0"/>
    <n v="17"/>
    <s v="US"/>
    <s v="USD"/>
    <n v="1309496400"/>
    <n v="1311051600"/>
    <b v="1"/>
    <b v="0"/>
    <s v="theater/plays"/>
    <n v="39.235294117647058"/>
    <x v="3"/>
    <s v="plays"/>
    <x v="215"/>
    <d v="2011-07-19T05:00:00"/>
  </r>
  <r>
    <n v="221"/>
    <s v="Huff LLC"/>
    <s v="Face-to-face clear-thinking Local Area Network"/>
    <n v="121500"/>
    <n v="119830"/>
    <n v="98.625514403292186"/>
    <x v="0"/>
    <n v="2179"/>
    <s v="US"/>
    <s v="USD"/>
    <n v="1340254800"/>
    <n v="1340427600"/>
    <b v="1"/>
    <b v="0"/>
    <s v="food/food trucks"/>
    <n v="54.993116108306566"/>
    <x v="0"/>
    <s v="food trucks"/>
    <x v="216"/>
    <d v="2012-06-23T05:00:00"/>
  </r>
  <r>
    <n v="222"/>
    <s v="Johnson LLC"/>
    <s v="Cross-group cohesive circuit"/>
    <n v="4800"/>
    <n v="6623"/>
    <n v="137.97916666666669"/>
    <x v="1"/>
    <n v="138"/>
    <s v="US"/>
    <s v="USD"/>
    <n v="1412226000"/>
    <n v="1412312400"/>
    <b v="0"/>
    <b v="0"/>
    <s v="photography/photography books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n v="93.81099656357388"/>
    <x v="0"/>
    <n v="931"/>
    <s v="US"/>
    <s v="USD"/>
    <n v="1458104400"/>
    <n v="1459314000"/>
    <b v="0"/>
    <b v="0"/>
    <s v="theater/plays"/>
    <n v="87.966702470461868"/>
    <x v="3"/>
    <s v="plays"/>
    <x v="218"/>
    <d v="2016-03-30T05:00:00"/>
  </r>
  <r>
    <n v="224"/>
    <s v="Lester-Moore"/>
    <s v="Diverse analyzing definition"/>
    <n v="46300"/>
    <n v="186885"/>
    <n v="403.63930885529157"/>
    <x v="1"/>
    <n v="3594"/>
    <s v="US"/>
    <s v="USD"/>
    <n v="1411534800"/>
    <n v="1415426400"/>
    <b v="0"/>
    <b v="0"/>
    <s v="film &amp; video/science fiction"/>
    <n v="51.999165275459099"/>
    <x v="4"/>
    <s v="science fiction"/>
    <x v="219"/>
    <d v="2014-11-08T06:00:00"/>
  </r>
  <r>
    <n v="225"/>
    <s v="Fox-Quinn"/>
    <s v="Enterprise-wide reciprocal success"/>
    <n v="67800"/>
    <n v="176398"/>
    <n v="260.1740412979351"/>
    <x v="1"/>
    <n v="5880"/>
    <s v="US"/>
    <s v="USD"/>
    <n v="1399093200"/>
    <n v="1399093200"/>
    <b v="1"/>
    <b v="0"/>
    <s v="music/rock"/>
    <n v="29.999659863945578"/>
    <x v="1"/>
    <s v="rock"/>
    <x v="220"/>
    <d v="2014-05-03T05:00:00"/>
  </r>
  <r>
    <n v="226"/>
    <s v="Garcia Inc"/>
    <s v="Progressive neutral middleware"/>
    <n v="3000"/>
    <n v="10999"/>
    <n v="366.63333333333333"/>
    <x v="1"/>
    <n v="112"/>
    <s v="US"/>
    <s v="USD"/>
    <n v="1270702800"/>
    <n v="1273899600"/>
    <b v="0"/>
    <b v="0"/>
    <s v="photography/photography books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n v="168.72085385878489"/>
    <x v="1"/>
    <n v="943"/>
    <s v="US"/>
    <s v="USD"/>
    <n v="1431666000"/>
    <n v="1432184400"/>
    <b v="0"/>
    <b v="0"/>
    <s v="games/mobile games"/>
    <n v="108.96182396606575"/>
    <x v="6"/>
    <s v="mobile games"/>
    <x v="222"/>
    <d v="2015-05-21T05:00:00"/>
  </r>
  <r>
    <n v="228"/>
    <s v="Pineda Group"/>
    <s v="Exclusive real-time protocol"/>
    <n v="137900"/>
    <n v="165352"/>
    <n v="119.90717911530093"/>
    <x v="1"/>
    <n v="2468"/>
    <s v="US"/>
    <s v="USD"/>
    <n v="1472619600"/>
    <n v="1474779600"/>
    <b v="0"/>
    <b v="0"/>
    <s v="film &amp; video/animation"/>
    <n v="66.998379254457049"/>
    <x v="4"/>
    <s v="animation"/>
    <x v="172"/>
    <d v="2016-09-25T05:00:00"/>
  </r>
  <r>
    <n v="229"/>
    <s v="Hoffman-Howard"/>
    <s v="Extended encompassing application"/>
    <n v="85600"/>
    <n v="165798"/>
    <n v="193.68925233644859"/>
    <x v="1"/>
    <n v="2551"/>
    <s v="US"/>
    <s v="USD"/>
    <n v="1496293200"/>
    <n v="1500440400"/>
    <b v="0"/>
    <b v="1"/>
    <s v="games/mobile games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n v="420.16666666666669"/>
    <x v="1"/>
    <n v="101"/>
    <s v="US"/>
    <s v="USD"/>
    <n v="1575612000"/>
    <n v="1575612000"/>
    <b v="0"/>
    <b v="0"/>
    <s v="games/video games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n v="76.708333333333329"/>
    <x v="3"/>
    <n v="67"/>
    <s v="US"/>
    <s v="USD"/>
    <n v="1369112400"/>
    <n v="1374123600"/>
    <b v="0"/>
    <b v="0"/>
    <s v="theater/plays"/>
    <n v="82.432835820895519"/>
    <x v="3"/>
    <s v="plays"/>
    <x v="225"/>
    <d v="2013-07-18T05:00:00"/>
  </r>
  <r>
    <n v="232"/>
    <s v="Davis-Rodriguez"/>
    <s v="Progressive secondary portal"/>
    <n v="3400"/>
    <n v="5823"/>
    <n v="171.26470588235293"/>
    <x v="1"/>
    <n v="92"/>
    <s v="US"/>
    <s v="USD"/>
    <n v="1469422800"/>
    <n v="1469509200"/>
    <b v="0"/>
    <b v="0"/>
    <s v="theater/plays"/>
    <n v="63.293478260869563"/>
    <x v="3"/>
    <s v="plays"/>
    <x v="226"/>
    <d v="2016-07-26T05:00:00"/>
  </r>
  <r>
    <n v="233"/>
    <s v="Reid, Rivera and Perry"/>
    <s v="Multi-lateral national adapter"/>
    <n v="3800"/>
    <n v="6000"/>
    <n v="157.89473684210526"/>
    <x v="1"/>
    <n v="62"/>
    <s v="US"/>
    <s v="USD"/>
    <n v="1307854800"/>
    <n v="1309237200"/>
    <b v="0"/>
    <b v="0"/>
    <s v="film &amp; video/animation"/>
    <n v="96.774193548387103"/>
    <x v="4"/>
    <s v="animation"/>
    <x v="227"/>
    <d v="2011-06-28T05:00:00"/>
  </r>
  <r>
    <n v="234"/>
    <s v="Mendoza-Parker"/>
    <s v="Enterprise-wide motivating matrices"/>
    <n v="7500"/>
    <n v="8181"/>
    <n v="109.08"/>
    <x v="1"/>
    <n v="149"/>
    <s v="IT"/>
    <s v="EUR"/>
    <n v="1503378000"/>
    <n v="1503982800"/>
    <b v="0"/>
    <b v="1"/>
    <s v="games/video games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n v="41.732558139534881"/>
    <x v="0"/>
    <n v="92"/>
    <s v="US"/>
    <s v="USD"/>
    <n v="1486965600"/>
    <n v="1487397600"/>
    <b v="0"/>
    <b v="0"/>
    <s v="film &amp; video/animation"/>
    <n v="39.010869565217391"/>
    <x v="4"/>
    <s v="animation"/>
    <x v="229"/>
    <d v="2017-02-18T06:00:00"/>
  </r>
  <r>
    <n v="236"/>
    <s v="Gallegos-Cobb"/>
    <s v="Object-based directional function"/>
    <n v="39500"/>
    <n v="4323"/>
    <n v="10.944303797468354"/>
    <x v="0"/>
    <n v="57"/>
    <s v="AU"/>
    <s v="AUD"/>
    <n v="1561438800"/>
    <n v="1562043600"/>
    <b v="0"/>
    <b v="1"/>
    <s v="music/rock"/>
    <n v="75.84210526315789"/>
    <x v="1"/>
    <s v="rock"/>
    <x v="230"/>
    <d v="2019-07-02T05:00:00"/>
  </r>
  <r>
    <n v="237"/>
    <s v="Ellison PLC"/>
    <s v="Re-contextualized tangible open architecture"/>
    <n v="9300"/>
    <n v="14822"/>
    <n v="159.3763440860215"/>
    <x v="1"/>
    <n v="329"/>
    <s v="US"/>
    <s v="USD"/>
    <n v="1398402000"/>
    <n v="1398574800"/>
    <b v="0"/>
    <b v="0"/>
    <s v="film &amp; video/animation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n v="422.41666666666669"/>
    <x v="1"/>
    <n v="97"/>
    <s v="DK"/>
    <s v="DKK"/>
    <n v="1513231200"/>
    <n v="1515391200"/>
    <b v="0"/>
    <b v="1"/>
    <s v="theater/plays"/>
    <n v="104.51546391752578"/>
    <x v="3"/>
    <s v="plays"/>
    <x v="232"/>
    <d v="2018-01-08T06:00:00"/>
  </r>
  <r>
    <n v="239"/>
    <s v="Mason-Sanders"/>
    <s v="Networked web-enabled instruction set"/>
    <n v="3200"/>
    <n v="3127"/>
    <n v="97.71875"/>
    <x v="0"/>
    <n v="41"/>
    <s v="US"/>
    <s v="USD"/>
    <n v="1440824400"/>
    <n v="1441170000"/>
    <b v="0"/>
    <b v="0"/>
    <s v="technology/wearables"/>
    <n v="76.268292682926827"/>
    <x v="2"/>
    <s v="wearables"/>
    <x v="233"/>
    <d v="2015-09-02T05:00:00"/>
  </r>
  <r>
    <n v="240"/>
    <s v="Pitts-Reed"/>
    <s v="Vision-oriented dynamic service-desk"/>
    <n v="29400"/>
    <n v="123124"/>
    <n v="418.78911564625849"/>
    <x v="1"/>
    <n v="1784"/>
    <s v="US"/>
    <s v="USD"/>
    <n v="1281070800"/>
    <n v="1281157200"/>
    <b v="0"/>
    <b v="0"/>
    <s v="theater/plays"/>
    <n v="69.015695067264573"/>
    <x v="3"/>
    <s v="plays"/>
    <x v="194"/>
    <d v="2010-08-07T05:00:00"/>
  </r>
  <r>
    <n v="241"/>
    <s v="Gonzalez-Martinez"/>
    <s v="Vision-oriented actuating open system"/>
    <n v="168500"/>
    <n v="171729"/>
    <n v="101.91632047477745"/>
    <x v="1"/>
    <n v="1684"/>
    <s v="AU"/>
    <s v="AUD"/>
    <n v="1397365200"/>
    <n v="1398229200"/>
    <b v="0"/>
    <b v="1"/>
    <s v="publishing/nonfiction"/>
    <n v="101.97684085510689"/>
    <x v="5"/>
    <s v="nonfiction"/>
    <x v="234"/>
    <d v="2014-04-23T05:00:00"/>
  </r>
  <r>
    <n v="242"/>
    <s v="Hill, Martin and Garcia"/>
    <s v="Sharable scalable core"/>
    <n v="8400"/>
    <n v="10729"/>
    <n v="127.72619047619047"/>
    <x v="1"/>
    <n v="250"/>
    <s v="US"/>
    <s v="USD"/>
    <n v="1494392400"/>
    <n v="1495256400"/>
    <b v="0"/>
    <b v="1"/>
    <s v="music/rock"/>
    <n v="42.915999999999997"/>
    <x v="1"/>
    <s v="rock"/>
    <x v="235"/>
    <d v="2017-05-20T05:00:00"/>
  </r>
  <r>
    <n v="243"/>
    <s v="Garcia PLC"/>
    <s v="Customer-focused attitude-oriented function"/>
    <n v="2300"/>
    <n v="10240"/>
    <n v="445.21739130434781"/>
    <x v="1"/>
    <n v="238"/>
    <s v="US"/>
    <s v="USD"/>
    <n v="1520143200"/>
    <n v="1520402400"/>
    <b v="0"/>
    <b v="0"/>
    <s v="theater/plays"/>
    <n v="43.025210084033617"/>
    <x v="3"/>
    <s v="plays"/>
    <x v="236"/>
    <d v="2018-03-07T06:00:00"/>
  </r>
  <r>
    <n v="244"/>
    <s v="Herring-Bailey"/>
    <s v="Reverse-engineered system-worthy extranet"/>
    <n v="700"/>
    <n v="3988"/>
    <n v="569.71428571428578"/>
    <x v="1"/>
    <n v="53"/>
    <s v="US"/>
    <s v="USD"/>
    <n v="1405314000"/>
    <n v="1409806800"/>
    <b v="0"/>
    <b v="0"/>
    <s v="theater/plays"/>
    <n v="75.245283018867923"/>
    <x v="3"/>
    <s v="plays"/>
    <x v="237"/>
    <d v="2014-09-04T05:00:00"/>
  </r>
  <r>
    <n v="245"/>
    <s v="Russell-Gardner"/>
    <s v="Re-engineered systematic monitoring"/>
    <n v="2900"/>
    <n v="14771"/>
    <n v="509.34482758620686"/>
    <x v="1"/>
    <n v="214"/>
    <s v="US"/>
    <s v="USD"/>
    <n v="1396846800"/>
    <n v="1396933200"/>
    <b v="0"/>
    <b v="0"/>
    <s v="theater/plays"/>
    <n v="69.023364485981304"/>
    <x v="3"/>
    <s v="plays"/>
    <x v="238"/>
    <d v="2014-04-08T05:00:00"/>
  </r>
  <r>
    <n v="246"/>
    <s v="Walters-Carter"/>
    <s v="Seamless value-added standardization"/>
    <n v="4500"/>
    <n v="14649"/>
    <n v="325.5333333333333"/>
    <x v="1"/>
    <n v="222"/>
    <s v="US"/>
    <s v="USD"/>
    <n v="1375678800"/>
    <n v="1376024400"/>
    <b v="0"/>
    <b v="0"/>
    <s v="technology/web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n v="932.61616161616166"/>
    <x v="1"/>
    <n v="1884"/>
    <s v="US"/>
    <s v="USD"/>
    <n v="1482386400"/>
    <n v="1483682400"/>
    <b v="0"/>
    <b v="1"/>
    <s v="publishing/fiction"/>
    <n v="98.013800424628457"/>
    <x v="5"/>
    <s v="fiction"/>
    <x v="240"/>
    <d v="2017-01-06T06:00:00"/>
  </r>
  <r>
    <n v="248"/>
    <s v="Roberts and Sons"/>
    <s v="Streamlined holistic knowledgebase"/>
    <n v="6200"/>
    <n v="13103"/>
    <n v="211.33870967741933"/>
    <x v="1"/>
    <n v="218"/>
    <s v="AU"/>
    <s v="AUD"/>
    <n v="1420005600"/>
    <n v="1420437600"/>
    <b v="0"/>
    <b v="0"/>
    <s v="games/mobile games"/>
    <n v="60.105504587155963"/>
    <x v="6"/>
    <s v="mobile games"/>
    <x v="241"/>
    <d v="2015-01-05T06:00:00"/>
  </r>
  <r>
    <n v="249"/>
    <s v="Avila-Nelson"/>
    <s v="Up-sized intermediate website"/>
    <n v="61500"/>
    <n v="168095"/>
    <n v="273.32520325203251"/>
    <x v="1"/>
    <n v="6465"/>
    <s v="US"/>
    <s v="USD"/>
    <n v="1420178400"/>
    <n v="1420783200"/>
    <b v="0"/>
    <b v="0"/>
    <s v="publishing/translations"/>
    <n v="26.000773395204948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s v="US"/>
    <s v="USD"/>
    <n v="1264399200"/>
    <n v="1267423200"/>
    <b v="0"/>
    <b v="0"/>
    <s v="music/rock"/>
    <n v="3"/>
    <x v="1"/>
    <s v="rock"/>
    <x v="67"/>
    <d v="2010-03-01T06:00:00"/>
  </r>
  <r>
    <n v="251"/>
    <s v="Singleton Ltd"/>
    <s v="Enhanced user-facing function"/>
    <n v="7100"/>
    <n v="3840"/>
    <n v="54.084507042253513"/>
    <x v="0"/>
    <n v="101"/>
    <s v="US"/>
    <s v="USD"/>
    <n v="1355032800"/>
    <n v="1355205600"/>
    <b v="0"/>
    <b v="0"/>
    <s v="theater/plays"/>
    <n v="38.019801980198018"/>
    <x v="3"/>
    <s v="plays"/>
    <x v="243"/>
    <d v="2012-12-11T06:00:00"/>
  </r>
  <r>
    <n v="252"/>
    <s v="Perez PLC"/>
    <s v="Operative bandwidth-monitored interface"/>
    <n v="1000"/>
    <n v="6263"/>
    <n v="626.29999999999995"/>
    <x v="1"/>
    <n v="59"/>
    <s v="US"/>
    <s v="USD"/>
    <n v="1382677200"/>
    <n v="1383109200"/>
    <b v="0"/>
    <b v="0"/>
    <s v="theater/plays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n v="89.021399176954731"/>
    <x v="0"/>
    <n v="1335"/>
    <s v="CA"/>
    <s v="CAD"/>
    <n v="1302238800"/>
    <n v="1303275600"/>
    <b v="0"/>
    <b v="0"/>
    <s v="film &amp; video/drama"/>
    <n v="81.019475655430711"/>
    <x v="4"/>
    <s v="drama"/>
    <x v="245"/>
    <d v="2011-04-20T05:00:00"/>
  </r>
  <r>
    <n v="254"/>
    <s v="Barry Group"/>
    <s v="De-engineered static Local Area Network"/>
    <n v="4600"/>
    <n v="8505"/>
    <n v="184.89130434782609"/>
    <x v="1"/>
    <n v="88"/>
    <s v="US"/>
    <s v="USD"/>
    <n v="1487656800"/>
    <n v="1487829600"/>
    <b v="0"/>
    <b v="0"/>
    <s v="publishing/nonfiction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n v="120.16770186335404"/>
    <x v="1"/>
    <n v="1697"/>
    <s v="US"/>
    <s v="USD"/>
    <n v="1297836000"/>
    <n v="1298268000"/>
    <b v="0"/>
    <b v="1"/>
    <s v="music/rock"/>
    <n v="57.003535651149086"/>
    <x v="1"/>
    <s v="rock"/>
    <x v="247"/>
    <d v="2011-02-21T06:00:00"/>
  </r>
  <r>
    <n v="256"/>
    <s v="Smith-Reid"/>
    <s v="Optimized actuating toolset"/>
    <n v="4100"/>
    <n v="959"/>
    <n v="23.390243902439025"/>
    <x v="0"/>
    <n v="15"/>
    <s v="GB"/>
    <s v="GBP"/>
    <n v="1453615200"/>
    <n v="1456812000"/>
    <b v="0"/>
    <b v="0"/>
    <s v="music/rock"/>
    <n v="63.93333333333333"/>
    <x v="1"/>
    <s v="rock"/>
    <x v="248"/>
    <d v="2016-03-01T06:00:00"/>
  </r>
  <r>
    <n v="257"/>
    <s v="Williams Inc"/>
    <s v="Decentralized exuding strategy"/>
    <n v="5700"/>
    <n v="8322"/>
    <n v="146"/>
    <x v="1"/>
    <n v="92"/>
    <s v="US"/>
    <s v="USD"/>
    <n v="1362463200"/>
    <n v="1363669200"/>
    <b v="0"/>
    <b v="0"/>
    <s v="theater/plays"/>
    <n v="90.456521739130437"/>
    <x v="3"/>
    <s v="plays"/>
    <x v="249"/>
    <d v="2013-03-19T05:00:00"/>
  </r>
  <r>
    <n v="258"/>
    <s v="Duncan, Mcdonald and Miller"/>
    <s v="Assimilated coherent hardware"/>
    <n v="5000"/>
    <n v="13424"/>
    <n v="268.48"/>
    <x v="1"/>
    <n v="186"/>
    <s v="US"/>
    <s v="USD"/>
    <n v="1481176800"/>
    <n v="1482904800"/>
    <b v="0"/>
    <b v="1"/>
    <s v="theater/plays"/>
    <n v="72.172043010752688"/>
    <x v="3"/>
    <s v="plays"/>
    <x v="250"/>
    <d v="2016-12-28T06:00:00"/>
  </r>
  <r>
    <n v="259"/>
    <s v="Watkins Ltd"/>
    <s v="Multi-channeled responsive implementation"/>
    <n v="1800"/>
    <n v="10755"/>
    <n v="597.5"/>
    <x v="1"/>
    <n v="138"/>
    <s v="US"/>
    <s v="USD"/>
    <n v="1354946400"/>
    <n v="1356588000"/>
    <b v="1"/>
    <b v="0"/>
    <s v="photography/photography books"/>
    <n v="77.934782608695656"/>
    <x v="7"/>
    <s v="photography books"/>
    <x v="251"/>
    <d v="2012-12-27T06:00:00"/>
  </r>
  <r>
    <n v="260"/>
    <s v="Allen-Jones"/>
    <s v="Centralized modular initiative"/>
    <n v="6300"/>
    <n v="9935"/>
    <n v="157.69841269841268"/>
    <x v="1"/>
    <n v="261"/>
    <s v="US"/>
    <s v="USD"/>
    <n v="1348808400"/>
    <n v="1349845200"/>
    <b v="0"/>
    <b v="0"/>
    <s v="music/rock"/>
    <n v="38.065134099616856"/>
    <x v="1"/>
    <s v="rock"/>
    <x v="136"/>
    <d v="2012-10-10T05:00:00"/>
  </r>
  <r>
    <n v="261"/>
    <s v="Mason-Smith"/>
    <s v="Reverse-engineered cohesive migration"/>
    <n v="84300"/>
    <n v="26303"/>
    <n v="31.201660735468568"/>
    <x v="0"/>
    <n v="454"/>
    <s v="US"/>
    <s v="USD"/>
    <n v="1282712400"/>
    <n v="1283058000"/>
    <b v="0"/>
    <b v="1"/>
    <s v="music/rock"/>
    <n v="57.936123348017624"/>
    <x v="1"/>
    <s v="rock"/>
    <x v="252"/>
    <d v="2010-08-29T05:00:00"/>
  </r>
  <r>
    <n v="262"/>
    <s v="Lloyd, Kennedy and Davis"/>
    <s v="Compatible multimedia hub"/>
    <n v="1700"/>
    <n v="5328"/>
    <n v="313.41176470588238"/>
    <x v="1"/>
    <n v="107"/>
    <s v="US"/>
    <s v="USD"/>
    <n v="1301979600"/>
    <n v="1304226000"/>
    <b v="0"/>
    <b v="1"/>
    <s v="music/indie rock"/>
    <n v="49.794392523364486"/>
    <x v="1"/>
    <s v="indie rock"/>
    <x v="253"/>
    <d v="2011-05-01T05:00:00"/>
  </r>
  <r>
    <n v="263"/>
    <s v="Walker Ltd"/>
    <s v="Organic eco-centric success"/>
    <n v="2900"/>
    <n v="10756"/>
    <n v="370.89655172413791"/>
    <x v="1"/>
    <n v="199"/>
    <s v="US"/>
    <s v="USD"/>
    <n v="1263016800"/>
    <n v="1263016800"/>
    <b v="0"/>
    <b v="0"/>
    <s v="photography/photography books"/>
    <n v="54.050251256281406"/>
    <x v="7"/>
    <s v="photography books"/>
    <x v="254"/>
    <d v="2010-01-09T06:00:00"/>
  </r>
  <r>
    <n v="264"/>
    <s v="Gordon PLC"/>
    <s v="Virtual reciprocal policy"/>
    <n v="45600"/>
    <n v="165375"/>
    <n v="362.66447368421052"/>
    <x v="1"/>
    <n v="5512"/>
    <s v="US"/>
    <s v="USD"/>
    <n v="1360648800"/>
    <n v="1362031200"/>
    <b v="0"/>
    <b v="0"/>
    <s v="theater/plays"/>
    <n v="30.002721335268504"/>
    <x v="3"/>
    <s v="plays"/>
    <x v="255"/>
    <d v="2013-02-28T06:00:00"/>
  </r>
  <r>
    <n v="265"/>
    <s v="Lee and Sons"/>
    <s v="Persevering interactive emulation"/>
    <n v="4900"/>
    <n v="6031"/>
    <n v="123.08163265306122"/>
    <x v="1"/>
    <n v="86"/>
    <s v="US"/>
    <s v="USD"/>
    <n v="1451800800"/>
    <n v="1455602400"/>
    <b v="0"/>
    <b v="0"/>
    <s v="theater/plays"/>
    <n v="70.127906976744185"/>
    <x v="3"/>
    <s v="plays"/>
    <x v="256"/>
    <d v="2016-02-16T06:00:00"/>
  </r>
  <r>
    <n v="266"/>
    <s v="Cole LLC"/>
    <s v="Proactive responsive emulation"/>
    <n v="111900"/>
    <n v="85902"/>
    <n v="76.766756032171585"/>
    <x v="0"/>
    <n v="3182"/>
    <s v="IT"/>
    <s v="EUR"/>
    <n v="1415340000"/>
    <n v="1418191200"/>
    <b v="0"/>
    <b v="1"/>
    <s v="music/jazz"/>
    <n v="26.996228786926462"/>
    <x v="1"/>
    <s v="jazz"/>
    <x v="257"/>
    <d v="2014-12-10T06:00:00"/>
  </r>
  <r>
    <n v="267"/>
    <s v="Acosta PLC"/>
    <s v="Extended eco-centric function"/>
    <n v="61600"/>
    <n v="143910"/>
    <n v="233.62012987012989"/>
    <x v="1"/>
    <n v="2768"/>
    <s v="AU"/>
    <s v="AUD"/>
    <n v="1351054800"/>
    <n v="1352440800"/>
    <b v="0"/>
    <b v="0"/>
    <s v="theater/plays"/>
    <n v="51.990606936416185"/>
    <x v="3"/>
    <s v="plays"/>
    <x v="258"/>
    <d v="2012-11-09T06:00:00"/>
  </r>
  <r>
    <n v="268"/>
    <s v="Brown-Mckee"/>
    <s v="Networked optimal productivity"/>
    <n v="1500"/>
    <n v="2708"/>
    <n v="180.53333333333333"/>
    <x v="1"/>
    <n v="48"/>
    <s v="US"/>
    <s v="USD"/>
    <n v="1349326800"/>
    <n v="1353304800"/>
    <b v="0"/>
    <b v="0"/>
    <s v="film &amp; video/documentary"/>
    <n v="56.416666666666664"/>
    <x v="4"/>
    <s v="documentary"/>
    <x v="259"/>
    <d v="2012-11-19T06:00:00"/>
  </r>
  <r>
    <n v="269"/>
    <s v="Miles and Sons"/>
    <s v="Persistent attitude-oriented approach"/>
    <n v="3500"/>
    <n v="8842"/>
    <n v="252.62857142857143"/>
    <x v="1"/>
    <n v="87"/>
    <s v="US"/>
    <s v="USD"/>
    <n v="1548914400"/>
    <n v="1550728800"/>
    <b v="0"/>
    <b v="0"/>
    <s v="film &amp; video/television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n v="27.176538240368025"/>
    <x v="3"/>
    <n v="1890"/>
    <s v="US"/>
    <s v="USD"/>
    <n v="1291269600"/>
    <n v="1291442400"/>
    <b v="0"/>
    <b v="0"/>
    <s v="games/video games"/>
    <n v="25.005291005291006"/>
    <x v="6"/>
    <s v="video games"/>
    <x v="261"/>
    <d v="2010-12-04T06:00:00"/>
  </r>
  <r>
    <n v="271"/>
    <s v="Foley-Cox"/>
    <s v="Progressive zero administration leverage"/>
    <n v="153700"/>
    <n v="1953"/>
    <n v="1.2706571242680547"/>
    <x v="2"/>
    <n v="61"/>
    <s v="US"/>
    <s v="USD"/>
    <n v="1449468000"/>
    <n v="1452146400"/>
    <b v="0"/>
    <b v="0"/>
    <s v="photography/photography books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n v="304.0097847358121"/>
    <x v="1"/>
    <n v="1894"/>
    <s v="US"/>
    <s v="USD"/>
    <n v="1562734800"/>
    <n v="1564894800"/>
    <b v="0"/>
    <b v="1"/>
    <s v="theater/plays"/>
    <n v="82.021647307286173"/>
    <x v="3"/>
    <s v="plays"/>
    <x v="263"/>
    <d v="2019-08-04T05:00:00"/>
  </r>
  <r>
    <n v="273"/>
    <s v="Thomas and Sons"/>
    <s v="Re-engineered heuristic forecast"/>
    <n v="7800"/>
    <n v="10704"/>
    <n v="137.23076923076923"/>
    <x v="1"/>
    <n v="282"/>
    <s v="CA"/>
    <s v="CAD"/>
    <n v="1505624400"/>
    <n v="1505883600"/>
    <b v="0"/>
    <b v="0"/>
    <s v="theater/plays"/>
    <n v="37.957446808510639"/>
    <x v="3"/>
    <s v="plays"/>
    <x v="264"/>
    <d v="2017-09-20T05:00:00"/>
  </r>
  <r>
    <n v="274"/>
    <s v="Morgan-Jenkins"/>
    <s v="Fully-configurable background algorithm"/>
    <n v="2400"/>
    <n v="773"/>
    <n v="32.208333333333336"/>
    <x v="0"/>
    <n v="15"/>
    <s v="US"/>
    <s v="USD"/>
    <n v="1509948000"/>
    <n v="1510380000"/>
    <b v="0"/>
    <b v="0"/>
    <s v="theater/plays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n v="241.51282051282053"/>
    <x v="1"/>
    <n v="116"/>
    <s v="US"/>
    <s v="USD"/>
    <n v="1554526800"/>
    <n v="1555218000"/>
    <b v="0"/>
    <b v="0"/>
    <s v="publishing/translations"/>
    <n v="81.198275862068968"/>
    <x v="5"/>
    <s v="translations"/>
    <x v="266"/>
    <d v="2019-04-14T05:00:00"/>
  </r>
  <r>
    <n v="276"/>
    <s v="Fields Ltd"/>
    <s v="Front-line foreground project"/>
    <n v="5500"/>
    <n v="5324"/>
    <n v="96.8"/>
    <x v="0"/>
    <n v="133"/>
    <s v="US"/>
    <s v="USD"/>
    <n v="1334811600"/>
    <n v="1335243600"/>
    <b v="0"/>
    <b v="1"/>
    <s v="games/video games"/>
    <n v="40.030075187969928"/>
    <x v="6"/>
    <s v="video games"/>
    <x v="267"/>
    <d v="2012-04-24T05:00:00"/>
  </r>
  <r>
    <n v="277"/>
    <s v="Ramos-Mitchell"/>
    <s v="Persevering system-worthy info-mediaries"/>
    <n v="700"/>
    <n v="7465"/>
    <n v="1066.4285714285716"/>
    <x v="1"/>
    <n v="83"/>
    <s v="US"/>
    <s v="USD"/>
    <n v="1279515600"/>
    <n v="1279688400"/>
    <b v="0"/>
    <b v="0"/>
    <s v="theater/plays"/>
    <n v="89.939759036144579"/>
    <x v="3"/>
    <s v="plays"/>
    <x v="268"/>
    <d v="2010-07-21T05:00:00"/>
  </r>
  <r>
    <n v="278"/>
    <s v="Higgins, Davis and Salazar"/>
    <s v="Distributed multi-tasking strategy"/>
    <n v="2700"/>
    <n v="8799"/>
    <n v="325.88888888888891"/>
    <x v="1"/>
    <n v="91"/>
    <s v="US"/>
    <s v="USD"/>
    <n v="1353909600"/>
    <n v="1356069600"/>
    <b v="0"/>
    <b v="0"/>
    <s v="technology/web"/>
    <n v="96.692307692307693"/>
    <x v="2"/>
    <s v="web"/>
    <x v="269"/>
    <d v="2012-12-21T06:00:00"/>
  </r>
  <r>
    <n v="279"/>
    <s v="Smith-Jenkins"/>
    <s v="Vision-oriented methodical application"/>
    <n v="8000"/>
    <n v="13656"/>
    <n v="170.70000000000002"/>
    <x v="1"/>
    <n v="546"/>
    <s v="US"/>
    <s v="USD"/>
    <n v="1535950800"/>
    <n v="1536210000"/>
    <b v="0"/>
    <b v="0"/>
    <s v="theater/plays"/>
    <n v="25.010989010989011"/>
    <x v="3"/>
    <s v="plays"/>
    <x v="270"/>
    <d v="2018-09-06T05:00:00"/>
  </r>
  <r>
    <n v="280"/>
    <s v="Braun PLC"/>
    <s v="Function-based high-level infrastructure"/>
    <n v="2500"/>
    <n v="14536"/>
    <n v="581.44000000000005"/>
    <x v="1"/>
    <n v="393"/>
    <s v="US"/>
    <s v="USD"/>
    <n v="1511244000"/>
    <n v="1511762400"/>
    <b v="0"/>
    <b v="0"/>
    <s v="film &amp; video/animation"/>
    <n v="36.987277353689571"/>
    <x v="4"/>
    <s v="animation"/>
    <x v="271"/>
    <d v="2017-11-27T06:00:00"/>
  </r>
  <r>
    <n v="281"/>
    <s v="Drake PLC"/>
    <s v="Profound object-oriented paradigm"/>
    <n v="164500"/>
    <n v="150552"/>
    <n v="91.520972644376897"/>
    <x v="0"/>
    <n v="2062"/>
    <s v="US"/>
    <s v="USD"/>
    <n v="1331445600"/>
    <n v="1333256400"/>
    <b v="0"/>
    <b v="1"/>
    <s v="theater/plays"/>
    <n v="73.012609117361791"/>
    <x v="3"/>
    <s v="plays"/>
    <x v="272"/>
    <d v="2012-04-01T05:00:00"/>
  </r>
  <r>
    <n v="282"/>
    <s v="Ross, Kelly and Brown"/>
    <s v="Virtual contextually-based circuit"/>
    <n v="8400"/>
    <n v="9076"/>
    <n v="108.04761904761904"/>
    <x v="1"/>
    <n v="133"/>
    <s v="US"/>
    <s v="USD"/>
    <n v="1480226400"/>
    <n v="1480744800"/>
    <b v="0"/>
    <b v="1"/>
    <s v="film &amp; video/television"/>
    <n v="68.240601503759393"/>
    <x v="4"/>
    <s v="television"/>
    <x v="73"/>
    <d v="2016-12-03T06:00:00"/>
  </r>
  <r>
    <n v="283"/>
    <s v="Lucas-Mullins"/>
    <s v="Business-focused dynamic instruction set"/>
    <n v="8100"/>
    <n v="1517"/>
    <n v="18.728395061728396"/>
    <x v="0"/>
    <n v="29"/>
    <s v="DK"/>
    <s v="DKK"/>
    <n v="1464584400"/>
    <n v="1465016400"/>
    <b v="0"/>
    <b v="0"/>
    <s v="music/rock"/>
    <n v="52.310344827586206"/>
    <x v="1"/>
    <s v="rock"/>
    <x v="273"/>
    <d v="2016-06-04T05:00:00"/>
  </r>
  <r>
    <n v="284"/>
    <s v="Tran LLC"/>
    <s v="Ameliorated fresh-thinking protocol"/>
    <n v="9800"/>
    <n v="8153"/>
    <n v="83.193877551020407"/>
    <x v="0"/>
    <n v="132"/>
    <s v="US"/>
    <s v="USD"/>
    <n v="1335848400"/>
    <n v="1336280400"/>
    <b v="0"/>
    <b v="0"/>
    <s v="technology/web"/>
    <n v="61.765151515151516"/>
    <x v="2"/>
    <s v="web"/>
    <x v="274"/>
    <d v="2012-05-06T05:00:00"/>
  </r>
  <r>
    <n v="285"/>
    <s v="Dawson, Brady and Gilbert"/>
    <s v="Front-line optimizing emulation"/>
    <n v="900"/>
    <n v="6357"/>
    <n v="706.33333333333337"/>
    <x v="1"/>
    <n v="254"/>
    <s v="US"/>
    <s v="USD"/>
    <n v="1473483600"/>
    <n v="1476766800"/>
    <b v="0"/>
    <b v="0"/>
    <s v="theater/plays"/>
    <n v="25.027559055118111"/>
    <x v="3"/>
    <s v="plays"/>
    <x v="275"/>
    <d v="2016-10-18T05:00:00"/>
  </r>
  <r>
    <n v="286"/>
    <s v="Obrien-Aguirre"/>
    <s v="Devolved uniform complexity"/>
    <n v="112100"/>
    <n v="19557"/>
    <n v="17.446030330062445"/>
    <x v="3"/>
    <n v="184"/>
    <s v="US"/>
    <s v="USD"/>
    <n v="1479880800"/>
    <n v="1480485600"/>
    <b v="0"/>
    <b v="0"/>
    <s v="theater/plays"/>
    <n v="106.28804347826087"/>
    <x v="3"/>
    <s v="plays"/>
    <x v="276"/>
    <d v="2016-11-30T06:00:00"/>
  </r>
  <r>
    <n v="287"/>
    <s v="Ferguson PLC"/>
    <s v="Public-key intangible superstructure"/>
    <n v="6300"/>
    <n v="13213"/>
    <n v="209.73015873015873"/>
    <x v="1"/>
    <n v="176"/>
    <s v="US"/>
    <s v="USD"/>
    <n v="1430197200"/>
    <n v="1430197200"/>
    <b v="0"/>
    <b v="0"/>
    <s v="music/electric music"/>
    <n v="75.07386363636364"/>
    <x v="1"/>
    <s v="electric music"/>
    <x v="277"/>
    <d v="2015-04-28T05:00:00"/>
  </r>
  <r>
    <n v="288"/>
    <s v="Garcia Ltd"/>
    <s v="Secured global success"/>
    <n v="5600"/>
    <n v="5476"/>
    <n v="97.785714285714292"/>
    <x v="0"/>
    <n v="137"/>
    <s v="DK"/>
    <s v="DKK"/>
    <n v="1331701200"/>
    <n v="1331787600"/>
    <b v="0"/>
    <b v="1"/>
    <s v="music/metal"/>
    <n v="39.970802919708028"/>
    <x v="1"/>
    <s v="metal"/>
    <x v="278"/>
    <d v="2012-03-15T05:00:00"/>
  </r>
  <r>
    <n v="289"/>
    <s v="Smith, Love and Smith"/>
    <s v="Grass-roots mission-critical capability"/>
    <n v="800"/>
    <n v="13474"/>
    <n v="1684.25"/>
    <x v="1"/>
    <n v="337"/>
    <s v="CA"/>
    <s v="CAD"/>
    <n v="1438578000"/>
    <n v="1438837200"/>
    <b v="0"/>
    <b v="0"/>
    <s v="theater/plays"/>
    <n v="39.982195845697326"/>
    <x v="3"/>
    <s v="plays"/>
    <x v="279"/>
    <d v="2015-08-06T05:00:00"/>
  </r>
  <r>
    <n v="290"/>
    <s v="Wilson, Hall and Osborne"/>
    <s v="Advanced global data-warehouse"/>
    <n v="168600"/>
    <n v="91722"/>
    <n v="54.402135231316727"/>
    <x v="0"/>
    <n v="908"/>
    <s v="US"/>
    <s v="USD"/>
    <n v="1368162000"/>
    <n v="1370926800"/>
    <b v="0"/>
    <b v="1"/>
    <s v="film &amp; video/documentary"/>
    <n v="101.01541850220265"/>
    <x v="4"/>
    <s v="documentary"/>
    <x v="280"/>
    <d v="2013-06-11T05:00:00"/>
  </r>
  <r>
    <n v="291"/>
    <s v="Bell, Grimes and Kerr"/>
    <s v="Self-enabling uniform complexity"/>
    <n v="1800"/>
    <n v="8219"/>
    <n v="456.61111111111109"/>
    <x v="1"/>
    <n v="107"/>
    <s v="US"/>
    <s v="USD"/>
    <n v="1318654800"/>
    <n v="1319000400"/>
    <b v="1"/>
    <b v="0"/>
    <s v="technology/web"/>
    <n v="76.813084112149539"/>
    <x v="2"/>
    <s v="web"/>
    <x v="281"/>
    <d v="2011-10-19T05:00:00"/>
  </r>
  <r>
    <n v="292"/>
    <s v="Ho-Harris"/>
    <s v="Versatile cohesive encoding"/>
    <n v="7300"/>
    <n v="717"/>
    <n v="9.8219178082191778"/>
    <x v="0"/>
    <n v="10"/>
    <s v="US"/>
    <s v="USD"/>
    <n v="1331874000"/>
    <n v="1333429200"/>
    <b v="0"/>
    <b v="0"/>
    <s v="food/food trucks"/>
    <n v="71.7"/>
    <x v="0"/>
    <s v="food trucks"/>
    <x v="282"/>
    <d v="2012-04-03T05:00:00"/>
  </r>
  <r>
    <n v="293"/>
    <s v="Ross Group"/>
    <s v="Organized executive solution"/>
    <n v="6500"/>
    <n v="1065"/>
    <n v="16.384615384615383"/>
    <x v="3"/>
    <n v="32"/>
    <s v="IT"/>
    <s v="EUR"/>
    <n v="1286254800"/>
    <n v="1287032400"/>
    <b v="0"/>
    <b v="0"/>
    <s v="theater/plays"/>
    <n v="33.28125"/>
    <x v="3"/>
    <s v="plays"/>
    <x v="283"/>
    <d v="2010-10-14T05:00:00"/>
  </r>
  <r>
    <n v="294"/>
    <s v="Turner-Davis"/>
    <s v="Automated local emulation"/>
    <n v="600"/>
    <n v="8038"/>
    <n v="1339.6666666666667"/>
    <x v="1"/>
    <n v="183"/>
    <s v="US"/>
    <s v="USD"/>
    <n v="1540530000"/>
    <n v="1541570400"/>
    <b v="0"/>
    <b v="0"/>
    <s v="theater/plays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n v="35.650077760497666"/>
    <x v="0"/>
    <n v="1910"/>
    <s v="CH"/>
    <s v="CHF"/>
    <n v="1381813200"/>
    <n v="1383976800"/>
    <b v="0"/>
    <b v="0"/>
    <s v="theater/plays"/>
    <n v="36.004712041884815"/>
    <x v="3"/>
    <s v="plays"/>
    <x v="285"/>
    <d v="2013-11-09T06:00:00"/>
  </r>
  <r>
    <n v="296"/>
    <s v="Smith-Hess"/>
    <s v="Grass-roots real-time Local Area Network"/>
    <n v="6100"/>
    <n v="3352"/>
    <n v="54.950819672131146"/>
    <x v="0"/>
    <n v="38"/>
    <s v="AU"/>
    <s v="AUD"/>
    <n v="1548655200"/>
    <n v="1550556000"/>
    <b v="0"/>
    <b v="0"/>
    <s v="theater/plays"/>
    <n v="88.21052631578948"/>
    <x v="3"/>
    <s v="plays"/>
    <x v="286"/>
    <d v="2019-02-19T06:00:00"/>
  </r>
  <r>
    <n v="297"/>
    <s v="Brown, Herring and Bass"/>
    <s v="Organized client-driven capacity"/>
    <n v="7200"/>
    <n v="6785"/>
    <n v="94.236111111111114"/>
    <x v="0"/>
    <n v="104"/>
    <s v="AU"/>
    <s v="AUD"/>
    <n v="1389679200"/>
    <n v="1390456800"/>
    <b v="0"/>
    <b v="1"/>
    <s v="theater/plays"/>
    <n v="65.240384615384613"/>
    <x v="3"/>
    <s v="plays"/>
    <x v="287"/>
    <d v="2014-01-23T06:00:00"/>
  </r>
  <r>
    <n v="298"/>
    <s v="Chase, Garcia and Johnson"/>
    <s v="Adaptive intangible database"/>
    <n v="3500"/>
    <n v="5037"/>
    <n v="143.91428571428571"/>
    <x v="1"/>
    <n v="72"/>
    <s v="US"/>
    <s v="USD"/>
    <n v="1456466400"/>
    <n v="1458018000"/>
    <b v="0"/>
    <b v="1"/>
    <s v="music/rock"/>
    <n v="69.958333333333329"/>
    <x v="1"/>
    <s v="rock"/>
    <x v="288"/>
    <d v="2016-03-15T05:00:00"/>
  </r>
  <r>
    <n v="299"/>
    <s v="Ramsey and Sons"/>
    <s v="Grass-roots contextually-based algorithm"/>
    <n v="3800"/>
    <n v="1954"/>
    <n v="51.421052631578945"/>
    <x v="0"/>
    <n v="49"/>
    <s v="US"/>
    <s v="USD"/>
    <n v="1456984800"/>
    <n v="1461819600"/>
    <b v="0"/>
    <b v="0"/>
    <s v="food/food trucks"/>
    <n v="39.877551020408163"/>
    <x v="0"/>
    <s v="food trucks"/>
    <x v="289"/>
    <d v="2016-04-28T05:00:00"/>
  </r>
  <r>
    <n v="300"/>
    <s v="Cooke PLC"/>
    <s v="Focused executive core"/>
    <n v="100"/>
    <n v="5"/>
    <n v="5"/>
    <x v="0"/>
    <n v="1"/>
    <s v="DK"/>
    <s v="DKK"/>
    <n v="1504069200"/>
    <n v="1504155600"/>
    <b v="0"/>
    <b v="1"/>
    <s v="publishing/nonfiction"/>
    <n v="5"/>
    <x v="5"/>
    <s v="nonfiction"/>
    <x v="290"/>
    <d v="2017-08-31T05:00:00"/>
  </r>
  <r>
    <n v="301"/>
    <s v="Wong-Walker"/>
    <s v="Multi-channeled disintermediate policy"/>
    <n v="900"/>
    <n v="12102"/>
    <n v="1344.6666666666667"/>
    <x v="1"/>
    <n v="295"/>
    <s v="US"/>
    <s v="USD"/>
    <n v="1424930400"/>
    <n v="1426395600"/>
    <b v="0"/>
    <b v="0"/>
    <s v="film &amp; video/documentary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n v="31.844940867279899"/>
    <x v="0"/>
    <n v="245"/>
    <s v="US"/>
    <s v="USD"/>
    <n v="1535864400"/>
    <n v="1537074000"/>
    <b v="0"/>
    <b v="0"/>
    <s v="theater/plays"/>
    <n v="98.914285714285711"/>
    <x v="3"/>
    <s v="plays"/>
    <x v="292"/>
    <d v="2018-09-16T05:00:00"/>
  </r>
  <r>
    <n v="303"/>
    <s v="Guerrero, Flores and Jenkins"/>
    <s v="Networked optimal architecture"/>
    <n v="3400"/>
    <n v="2809"/>
    <n v="82.617647058823536"/>
    <x v="0"/>
    <n v="32"/>
    <s v="US"/>
    <s v="USD"/>
    <n v="1452146400"/>
    <n v="1452578400"/>
    <b v="0"/>
    <b v="0"/>
    <s v="music/indie rock"/>
    <n v="87.78125"/>
    <x v="1"/>
    <s v="indie rock"/>
    <x v="293"/>
    <d v="2016-01-12T06:00:00"/>
  </r>
  <r>
    <n v="304"/>
    <s v="Peterson PLC"/>
    <s v="User-friendly discrete benchmark"/>
    <n v="2100"/>
    <n v="11469"/>
    <n v="546.14285714285722"/>
    <x v="1"/>
    <n v="142"/>
    <s v="US"/>
    <s v="USD"/>
    <n v="1470546000"/>
    <n v="1474088400"/>
    <b v="0"/>
    <b v="0"/>
    <s v="film &amp; video/documentary"/>
    <n v="80.767605633802816"/>
    <x v="4"/>
    <s v="documentary"/>
    <x v="294"/>
    <d v="2016-09-17T05:00:00"/>
  </r>
  <r>
    <n v="305"/>
    <s v="Townsend Ltd"/>
    <s v="Grass-roots actuating policy"/>
    <n v="2800"/>
    <n v="8014"/>
    <n v="286.21428571428572"/>
    <x v="1"/>
    <n v="85"/>
    <s v="US"/>
    <s v="USD"/>
    <n v="1458363600"/>
    <n v="1461906000"/>
    <b v="0"/>
    <b v="0"/>
    <s v="theater/plays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n v="7.9076923076923071"/>
    <x v="0"/>
    <n v="7"/>
    <s v="US"/>
    <s v="USD"/>
    <n v="1500008400"/>
    <n v="1500267600"/>
    <b v="0"/>
    <b v="1"/>
    <s v="theater/plays"/>
    <n v="73.428571428571431"/>
    <x v="3"/>
    <s v="plays"/>
    <x v="296"/>
    <d v="2017-07-17T05:00:00"/>
  </r>
  <r>
    <n v="307"/>
    <s v="Salazar-Dodson"/>
    <s v="Face-to-face zero tolerance moderator"/>
    <n v="32900"/>
    <n v="43473"/>
    <n v="132.13677811550153"/>
    <x v="1"/>
    <n v="659"/>
    <s v="DK"/>
    <s v="DKK"/>
    <n v="1338958800"/>
    <n v="1340686800"/>
    <b v="0"/>
    <b v="1"/>
    <s v="publishing/fiction"/>
    <n v="65.968133535660087"/>
    <x v="5"/>
    <s v="fiction"/>
    <x v="297"/>
    <d v="2012-06-26T05:00:00"/>
  </r>
  <r>
    <n v="308"/>
    <s v="Davis Ltd"/>
    <s v="Grass-roots optimizing projection"/>
    <n v="118200"/>
    <n v="87560"/>
    <n v="74.077834179357026"/>
    <x v="0"/>
    <n v="803"/>
    <s v="US"/>
    <s v="USD"/>
    <n v="1303102800"/>
    <n v="1303189200"/>
    <b v="0"/>
    <b v="0"/>
    <s v="theater/plays"/>
    <n v="109.04109589041096"/>
    <x v="3"/>
    <s v="plays"/>
    <x v="298"/>
    <d v="2011-04-19T05:00:00"/>
  </r>
  <r>
    <n v="309"/>
    <s v="Harris-Perry"/>
    <s v="User-centric 6thgeneration attitude"/>
    <n v="4100"/>
    <n v="3087"/>
    <n v="75.292682926829272"/>
    <x v="3"/>
    <n v="75"/>
    <s v="US"/>
    <s v="USD"/>
    <n v="1316581200"/>
    <n v="1318309200"/>
    <b v="0"/>
    <b v="1"/>
    <s v="music/indie rock"/>
    <n v="41.16"/>
    <x v="1"/>
    <s v="indie rock"/>
    <x v="299"/>
    <d v="2011-10-11T05:00:00"/>
  </r>
  <r>
    <n v="310"/>
    <s v="Velazquez, Hunt and Ortiz"/>
    <s v="Switchable zero tolerance website"/>
    <n v="7800"/>
    <n v="1586"/>
    <n v="20.333333333333332"/>
    <x v="0"/>
    <n v="16"/>
    <s v="US"/>
    <s v="USD"/>
    <n v="1270789200"/>
    <n v="1272171600"/>
    <b v="0"/>
    <b v="0"/>
    <s v="games/video games"/>
    <n v="99.125"/>
    <x v="6"/>
    <s v="video games"/>
    <x v="300"/>
    <d v="2010-04-25T05:00:00"/>
  </r>
  <r>
    <n v="311"/>
    <s v="Flores PLC"/>
    <s v="Focused real-time help-desk"/>
    <n v="6300"/>
    <n v="12812"/>
    <n v="203.36507936507937"/>
    <x v="1"/>
    <n v="121"/>
    <s v="US"/>
    <s v="USD"/>
    <n v="1297836000"/>
    <n v="1298872800"/>
    <b v="0"/>
    <b v="0"/>
    <s v="theater/plays"/>
    <n v="105.88429752066116"/>
    <x v="3"/>
    <s v="plays"/>
    <x v="247"/>
    <d v="2011-02-28T06:00:00"/>
  </r>
  <r>
    <n v="312"/>
    <s v="Martinez LLC"/>
    <s v="Robust impactful approach"/>
    <n v="59100"/>
    <n v="183345"/>
    <n v="310.2284263959391"/>
    <x v="1"/>
    <n v="3742"/>
    <s v="US"/>
    <s v="USD"/>
    <n v="1382677200"/>
    <n v="1383282000"/>
    <b v="0"/>
    <b v="0"/>
    <s v="theater/plays"/>
    <n v="48.996525921966864"/>
    <x v="3"/>
    <s v="plays"/>
    <x v="244"/>
    <d v="2013-11-01T05:00:00"/>
  </r>
  <r>
    <n v="313"/>
    <s v="Miller-Irwin"/>
    <s v="Secured maximized policy"/>
    <n v="2200"/>
    <n v="8697"/>
    <n v="395.31818181818181"/>
    <x v="1"/>
    <n v="223"/>
    <s v="US"/>
    <s v="USD"/>
    <n v="1330322400"/>
    <n v="1330495200"/>
    <b v="0"/>
    <b v="0"/>
    <s v="music/rock"/>
    <n v="39"/>
    <x v="1"/>
    <s v="rock"/>
    <x v="301"/>
    <d v="2012-02-29T06:00:00"/>
  </r>
  <r>
    <n v="314"/>
    <s v="Sanchez-Morgan"/>
    <s v="Realigned upward-trending strategy"/>
    <n v="1400"/>
    <n v="4126"/>
    <n v="294.71428571428572"/>
    <x v="1"/>
    <n v="133"/>
    <s v="US"/>
    <s v="USD"/>
    <n v="1552366800"/>
    <n v="1552798800"/>
    <b v="0"/>
    <b v="1"/>
    <s v="film &amp; video/documentary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n v="33.89473684210526"/>
    <x v="0"/>
    <n v="31"/>
    <s v="US"/>
    <s v="USD"/>
    <n v="1400907600"/>
    <n v="1403413200"/>
    <b v="0"/>
    <b v="0"/>
    <s v="theater/plays"/>
    <n v="103.87096774193549"/>
    <x v="3"/>
    <s v="plays"/>
    <x v="302"/>
    <d v="2014-06-22T05:00:00"/>
  </r>
  <r>
    <n v="316"/>
    <s v="Martin-Marshall"/>
    <s v="Configurable demand-driven matrix"/>
    <n v="9600"/>
    <n v="6401"/>
    <n v="66.677083333333329"/>
    <x v="0"/>
    <n v="108"/>
    <s v="IT"/>
    <s v="EUR"/>
    <n v="1574143200"/>
    <n v="1574229600"/>
    <b v="0"/>
    <b v="1"/>
    <s v="food/food trucks"/>
    <n v="59.268518518518519"/>
    <x v="0"/>
    <s v="food trucks"/>
    <x v="303"/>
    <d v="2019-11-20T06:00:00"/>
  </r>
  <r>
    <n v="317"/>
    <s v="Summers PLC"/>
    <s v="Cross-group coherent hierarchy"/>
    <n v="6600"/>
    <n v="1269"/>
    <n v="19.227272727272727"/>
    <x v="0"/>
    <n v="30"/>
    <s v="US"/>
    <s v="USD"/>
    <n v="1494738000"/>
    <n v="1495861200"/>
    <b v="0"/>
    <b v="0"/>
    <s v="theater/plays"/>
    <n v="42.3"/>
    <x v="3"/>
    <s v="plays"/>
    <x v="304"/>
    <d v="2017-05-27T05:00:00"/>
  </r>
  <r>
    <n v="318"/>
    <s v="Young, Hart and Ryan"/>
    <s v="Decentralized demand-driven open system"/>
    <n v="5700"/>
    <n v="903"/>
    <n v="15.842105263157894"/>
    <x v="0"/>
    <n v="17"/>
    <s v="US"/>
    <s v="USD"/>
    <n v="1392357600"/>
    <n v="1392530400"/>
    <b v="0"/>
    <b v="0"/>
    <s v="music/rock"/>
    <n v="53.117647058823529"/>
    <x v="1"/>
    <s v="rock"/>
    <x v="305"/>
    <d v="2014-02-16T06:00:00"/>
  </r>
  <r>
    <n v="319"/>
    <s v="Mills Group"/>
    <s v="Advanced empowering matrix"/>
    <n v="8400"/>
    <n v="3251"/>
    <n v="38.702380952380956"/>
    <x v="3"/>
    <n v="64"/>
    <s v="US"/>
    <s v="USD"/>
    <n v="1281589200"/>
    <n v="1283662800"/>
    <b v="0"/>
    <b v="0"/>
    <s v="technology/web"/>
    <n v="50.796875"/>
    <x v="2"/>
    <s v="web"/>
    <x v="306"/>
    <d v="2010-09-05T05:00:00"/>
  </r>
  <r>
    <n v="320"/>
    <s v="Sandoval-Powell"/>
    <s v="Phased holistic implementation"/>
    <n v="84400"/>
    <n v="8092"/>
    <n v="9.5876777251184837"/>
    <x v="0"/>
    <n v="80"/>
    <s v="US"/>
    <s v="USD"/>
    <n v="1305003600"/>
    <n v="1305781200"/>
    <b v="0"/>
    <b v="0"/>
    <s v="publishing/fiction"/>
    <n v="101.15"/>
    <x v="5"/>
    <s v="fiction"/>
    <x v="307"/>
    <d v="2011-05-19T05:00:00"/>
  </r>
  <r>
    <n v="321"/>
    <s v="Mills, Frazier and Perez"/>
    <s v="Proactive attitude-oriented knowledge user"/>
    <n v="170400"/>
    <n v="160422"/>
    <n v="94.144366197183089"/>
    <x v="0"/>
    <n v="2468"/>
    <s v="US"/>
    <s v="USD"/>
    <n v="1301634000"/>
    <n v="1302325200"/>
    <b v="0"/>
    <b v="0"/>
    <s v="film &amp; video/shorts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n v="166.56234096692114"/>
    <x v="1"/>
    <n v="5168"/>
    <s v="US"/>
    <s v="USD"/>
    <n v="1290664800"/>
    <n v="1291788000"/>
    <b v="0"/>
    <b v="0"/>
    <s v="theater/plays"/>
    <n v="37.998645510835914"/>
    <x v="3"/>
    <s v="plays"/>
    <x v="309"/>
    <d v="2010-12-08T06:00:00"/>
  </r>
  <r>
    <n v="323"/>
    <s v="Cole, Smith and Wood"/>
    <s v="Integrated zero-defect help-desk"/>
    <n v="8900"/>
    <n v="2148"/>
    <n v="24.134831460674157"/>
    <x v="0"/>
    <n v="26"/>
    <s v="GB"/>
    <s v="GBP"/>
    <n v="1395896400"/>
    <n v="1396069200"/>
    <b v="0"/>
    <b v="0"/>
    <s v="film &amp; video/documentary"/>
    <n v="82.615384615384613"/>
    <x v="4"/>
    <s v="documentary"/>
    <x v="310"/>
    <d v="2014-03-29T05:00:00"/>
  </r>
  <r>
    <n v="324"/>
    <s v="Harris, Hall and Harris"/>
    <s v="Inverse analyzing matrices"/>
    <n v="7100"/>
    <n v="11648"/>
    <n v="164.05633802816902"/>
    <x v="1"/>
    <n v="307"/>
    <s v="US"/>
    <s v="USD"/>
    <n v="1434862800"/>
    <n v="1435899600"/>
    <b v="0"/>
    <b v="1"/>
    <s v="theater/plays"/>
    <n v="37.941368078175898"/>
    <x v="3"/>
    <s v="plays"/>
    <x v="311"/>
    <d v="2015-07-03T05:00:00"/>
  </r>
  <r>
    <n v="325"/>
    <s v="Saunders Group"/>
    <s v="Programmable systemic implementation"/>
    <n v="6500"/>
    <n v="5897"/>
    <n v="90.723076923076931"/>
    <x v="0"/>
    <n v="73"/>
    <s v="US"/>
    <s v="USD"/>
    <n v="1529125200"/>
    <n v="1531112400"/>
    <b v="0"/>
    <b v="1"/>
    <s v="theater/plays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n v="46.194444444444443"/>
    <x v="0"/>
    <n v="128"/>
    <s v="US"/>
    <s v="USD"/>
    <n v="1451109600"/>
    <n v="1451628000"/>
    <b v="0"/>
    <b v="0"/>
    <s v="film &amp; video/animation"/>
    <n v="25.984375"/>
    <x v="4"/>
    <s v="animation"/>
    <x v="312"/>
    <d v="2016-01-01T06:00:00"/>
  </r>
  <r>
    <n v="327"/>
    <s v="Patterson, Salinas and Lucas"/>
    <s v="Digitized 3rdgeneration encoding"/>
    <n v="2600"/>
    <n v="1002"/>
    <n v="38.53846153846154"/>
    <x v="0"/>
    <n v="33"/>
    <s v="US"/>
    <s v="USD"/>
    <n v="1566968400"/>
    <n v="1567314000"/>
    <b v="0"/>
    <b v="1"/>
    <s v="theater/plays"/>
    <n v="30.363636363636363"/>
    <x v="3"/>
    <s v="plays"/>
    <x v="313"/>
    <d v="2019-09-01T05:00:00"/>
  </r>
  <r>
    <n v="328"/>
    <s v="Young PLC"/>
    <s v="Innovative well-modulated functionalities"/>
    <n v="98700"/>
    <n v="131826"/>
    <n v="133.56231003039514"/>
    <x v="1"/>
    <n v="2441"/>
    <s v="US"/>
    <s v="USD"/>
    <n v="1543557600"/>
    <n v="1544508000"/>
    <b v="0"/>
    <b v="0"/>
    <s v="music/rock"/>
    <n v="54.004916018025398"/>
    <x v="1"/>
    <s v="rock"/>
    <x v="314"/>
    <d v="2018-12-11T06:00:00"/>
  </r>
  <r>
    <n v="329"/>
    <s v="Willis and Sons"/>
    <s v="Fundamental incremental database"/>
    <n v="93800"/>
    <n v="21477"/>
    <n v="22.896588486140725"/>
    <x v="2"/>
    <n v="211"/>
    <s v="US"/>
    <s v="USD"/>
    <n v="1481522400"/>
    <n v="1482472800"/>
    <b v="0"/>
    <b v="0"/>
    <s v="games/video games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n v="184.95548961424333"/>
    <x v="1"/>
    <n v="1385"/>
    <s v="GB"/>
    <s v="GBP"/>
    <n v="1512712800"/>
    <n v="1512799200"/>
    <b v="0"/>
    <b v="0"/>
    <s v="film &amp; video/documentary"/>
    <n v="45.003610108303249"/>
    <x v="4"/>
    <s v="documentary"/>
    <x v="316"/>
    <d v="2017-12-09T06:00:00"/>
  </r>
  <r>
    <n v="331"/>
    <s v="Rose-Silva"/>
    <s v="Intuitive static portal"/>
    <n v="3300"/>
    <n v="14643"/>
    <n v="443.72727272727275"/>
    <x v="1"/>
    <n v="190"/>
    <s v="US"/>
    <s v="USD"/>
    <n v="1324274400"/>
    <n v="1324360800"/>
    <b v="0"/>
    <b v="0"/>
    <s v="food/food trucks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n v="199.9806763285024"/>
    <x v="1"/>
    <n v="470"/>
    <s v="US"/>
    <s v="USD"/>
    <n v="1364446800"/>
    <n v="1364533200"/>
    <b v="0"/>
    <b v="0"/>
    <s v="technology/wearables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n v="123.95833333333333"/>
    <x v="1"/>
    <n v="253"/>
    <s v="US"/>
    <s v="USD"/>
    <n v="1542693600"/>
    <n v="1545112800"/>
    <b v="0"/>
    <b v="0"/>
    <s v="theater/plays"/>
    <n v="47.035573122529641"/>
    <x v="3"/>
    <s v="plays"/>
    <x v="319"/>
    <d v="2018-12-18T06:00:00"/>
  </r>
  <r>
    <n v="334"/>
    <s v="Mcgee Group"/>
    <s v="Assimilated discrete algorithm"/>
    <n v="66200"/>
    <n v="123538"/>
    <n v="186.61329305135951"/>
    <x v="1"/>
    <n v="1113"/>
    <s v="US"/>
    <s v="USD"/>
    <n v="1515564000"/>
    <n v="1516168800"/>
    <b v="0"/>
    <b v="0"/>
    <s v="music/rock"/>
    <n v="110.99550763701707"/>
    <x v="1"/>
    <s v="rock"/>
    <x v="32"/>
    <d v="2018-01-17T06:00:00"/>
  </r>
  <r>
    <n v="335"/>
    <s v="Jordan-Acosta"/>
    <s v="Operative uniform hub"/>
    <n v="173800"/>
    <n v="198628"/>
    <n v="114.28538550057536"/>
    <x v="1"/>
    <n v="2283"/>
    <s v="US"/>
    <s v="USD"/>
    <n v="1573797600"/>
    <n v="1574920800"/>
    <b v="0"/>
    <b v="0"/>
    <s v="music/rock"/>
    <n v="87.003066141042481"/>
    <x v="1"/>
    <s v="rock"/>
    <x v="320"/>
    <d v="2019-11-28T06:00:00"/>
  </r>
  <r>
    <n v="336"/>
    <s v="Nunez Inc"/>
    <s v="Customizable intangible capability"/>
    <n v="70700"/>
    <n v="68602"/>
    <n v="97.032531824611041"/>
    <x v="0"/>
    <n v="1072"/>
    <s v="US"/>
    <s v="USD"/>
    <n v="1292392800"/>
    <n v="1292479200"/>
    <b v="0"/>
    <b v="1"/>
    <s v="music/rock"/>
    <n v="63.994402985074629"/>
    <x v="1"/>
    <s v="rock"/>
    <x v="321"/>
    <d v="2010-12-16T06:00:00"/>
  </r>
  <r>
    <n v="337"/>
    <s v="Hayden Ltd"/>
    <s v="Innovative didactic analyzer"/>
    <n v="94500"/>
    <n v="116064"/>
    <n v="122.81904761904762"/>
    <x v="1"/>
    <n v="1095"/>
    <s v="US"/>
    <s v="USD"/>
    <n v="1573452000"/>
    <n v="1573538400"/>
    <b v="0"/>
    <b v="0"/>
    <s v="theater/plays"/>
    <n v="105.9945205479452"/>
    <x v="3"/>
    <s v="plays"/>
    <x v="322"/>
    <d v="2019-11-12T06:00:00"/>
  </r>
  <r>
    <n v="338"/>
    <s v="Gonzalez-Burton"/>
    <s v="Decentralized intangible encoding"/>
    <n v="69800"/>
    <n v="125042"/>
    <n v="179.14326647564468"/>
    <x v="1"/>
    <n v="1690"/>
    <s v="US"/>
    <s v="USD"/>
    <n v="1317790800"/>
    <n v="1320382800"/>
    <b v="0"/>
    <b v="0"/>
    <s v="theater/plays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n v="79.951577402787962"/>
    <x v="3"/>
    <n v="1297"/>
    <s v="CA"/>
    <s v="CAD"/>
    <n v="1501650000"/>
    <n v="1502859600"/>
    <b v="0"/>
    <b v="0"/>
    <s v="theater/plays"/>
    <n v="84.02004626060139"/>
    <x v="3"/>
    <s v="plays"/>
    <x v="324"/>
    <d v="2017-08-16T05:00:00"/>
  </r>
  <r>
    <n v="340"/>
    <s v="Butler, Henry and Espinoza"/>
    <s v="Switchable didactic matrices"/>
    <n v="37100"/>
    <n v="34964"/>
    <n v="94.242587601078171"/>
    <x v="0"/>
    <n v="393"/>
    <s v="US"/>
    <s v="USD"/>
    <n v="1323669600"/>
    <n v="1323756000"/>
    <b v="0"/>
    <b v="0"/>
    <s v="photography/photography books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n v="84.669291338582681"/>
    <x v="0"/>
    <n v="1257"/>
    <s v="US"/>
    <s v="USD"/>
    <n v="1440738000"/>
    <n v="1441342800"/>
    <b v="0"/>
    <b v="0"/>
    <s v="music/indie rock"/>
    <n v="76.990453460620529"/>
    <x v="1"/>
    <s v="indie rock"/>
    <x v="326"/>
    <d v="2015-09-04T05:00:00"/>
  </r>
  <r>
    <n v="342"/>
    <s v="Gibson-Hernandez"/>
    <s v="Visionary foreground middleware"/>
    <n v="47900"/>
    <n v="31864"/>
    <n v="66.521920668058456"/>
    <x v="0"/>
    <n v="328"/>
    <s v="US"/>
    <s v="USD"/>
    <n v="1374296400"/>
    <n v="1375333200"/>
    <b v="0"/>
    <b v="0"/>
    <s v="theater/plays"/>
    <n v="97.146341463414629"/>
    <x v="3"/>
    <s v="plays"/>
    <x v="327"/>
    <d v="2013-08-01T05:00:00"/>
  </r>
  <r>
    <n v="343"/>
    <s v="Spencer-Weber"/>
    <s v="Optional zero-defect task-force"/>
    <n v="9000"/>
    <n v="4853"/>
    <n v="53.922222222222224"/>
    <x v="0"/>
    <n v="147"/>
    <s v="US"/>
    <s v="USD"/>
    <n v="1384840800"/>
    <n v="1389420000"/>
    <b v="0"/>
    <b v="0"/>
    <s v="theater/plays"/>
    <n v="33.013605442176868"/>
    <x v="3"/>
    <s v="plays"/>
    <x v="328"/>
    <d v="2014-01-11T06:00:00"/>
  </r>
  <r>
    <n v="344"/>
    <s v="Berger, Johnson and Marshall"/>
    <s v="Devolved exuding emulation"/>
    <n v="197600"/>
    <n v="82959"/>
    <n v="41.983299595141702"/>
    <x v="0"/>
    <n v="830"/>
    <s v="US"/>
    <s v="USD"/>
    <n v="1516600800"/>
    <n v="1520056800"/>
    <b v="0"/>
    <b v="0"/>
    <s v="games/video games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n v="14.69479695431472"/>
    <x v="0"/>
    <n v="331"/>
    <s v="GB"/>
    <s v="GBP"/>
    <n v="1436418000"/>
    <n v="1436504400"/>
    <b v="0"/>
    <b v="0"/>
    <s v="film &amp; video/drama"/>
    <n v="69.966767371601208"/>
    <x v="4"/>
    <s v="drama"/>
    <x v="330"/>
    <d v="2015-07-10T05:00:00"/>
  </r>
  <r>
    <n v="346"/>
    <s v="Little-Marsh"/>
    <s v="Virtual attitude-oriented migration"/>
    <n v="8000"/>
    <n v="2758"/>
    <n v="34.475000000000001"/>
    <x v="0"/>
    <n v="25"/>
    <s v="US"/>
    <s v="USD"/>
    <n v="1503550800"/>
    <n v="1508302800"/>
    <b v="0"/>
    <b v="1"/>
    <s v="music/indie rock"/>
    <n v="110.32"/>
    <x v="1"/>
    <s v="indie rock"/>
    <x v="331"/>
    <d v="2017-10-18T05:00:00"/>
  </r>
  <r>
    <n v="347"/>
    <s v="Petersen and Sons"/>
    <s v="Open-source full-range portal"/>
    <n v="900"/>
    <n v="12607"/>
    <n v="1400.7777777777778"/>
    <x v="1"/>
    <n v="191"/>
    <s v="US"/>
    <s v="USD"/>
    <n v="1423634400"/>
    <n v="1425708000"/>
    <b v="0"/>
    <b v="0"/>
    <s v="technology/web"/>
    <n v="66.005235602094245"/>
    <x v="2"/>
    <s v="web"/>
    <x v="332"/>
    <d v="2015-03-07T06:00:00"/>
  </r>
  <r>
    <n v="348"/>
    <s v="Hensley Ltd"/>
    <s v="Versatile cohesive open system"/>
    <n v="199000"/>
    <n v="142823"/>
    <n v="71.770351758793964"/>
    <x v="0"/>
    <n v="3483"/>
    <s v="US"/>
    <s v="USD"/>
    <n v="1487224800"/>
    <n v="1488348000"/>
    <b v="0"/>
    <b v="0"/>
    <s v="food/food trucks"/>
    <n v="41.005742176284812"/>
    <x v="0"/>
    <s v="food trucks"/>
    <x v="333"/>
    <d v="2017-03-01T06:00:00"/>
  </r>
  <r>
    <n v="349"/>
    <s v="Navarro and Sons"/>
    <s v="Multi-layered bottom-line frame"/>
    <n v="180800"/>
    <n v="95958"/>
    <n v="53.074115044247783"/>
    <x v="0"/>
    <n v="923"/>
    <s v="US"/>
    <s v="USD"/>
    <n v="1500008400"/>
    <n v="1502600400"/>
    <b v="0"/>
    <b v="0"/>
    <s v="theater/plays"/>
    <n v="103.96316359696641"/>
    <x v="3"/>
    <s v="plays"/>
    <x v="296"/>
    <d v="2017-08-13T05:00:00"/>
  </r>
  <r>
    <n v="350"/>
    <s v="Shannon Ltd"/>
    <s v="Pre-emptive neutral capacity"/>
    <n v="100"/>
    <n v="5"/>
    <n v="5"/>
    <x v="0"/>
    <n v="1"/>
    <s v="US"/>
    <s v="USD"/>
    <n v="1432098000"/>
    <n v="1433653200"/>
    <b v="0"/>
    <b v="1"/>
    <s v="music/jazz"/>
    <n v="5"/>
    <x v="1"/>
    <s v="jazz"/>
    <x v="334"/>
    <d v="2015-06-07T05:00:00"/>
  </r>
  <r>
    <n v="351"/>
    <s v="Young LLC"/>
    <s v="Universal maximized methodology"/>
    <n v="74100"/>
    <n v="94631"/>
    <n v="127.70715249662618"/>
    <x v="1"/>
    <n v="2013"/>
    <s v="US"/>
    <s v="USD"/>
    <n v="1440392400"/>
    <n v="1441602000"/>
    <b v="0"/>
    <b v="0"/>
    <s v="music/rock"/>
    <n v="47.009935419771487"/>
    <x v="1"/>
    <s v="rock"/>
    <x v="335"/>
    <d v="2015-09-07T05:00:00"/>
  </r>
  <r>
    <n v="352"/>
    <s v="Adams, Willis and Sanchez"/>
    <s v="Expanded hybrid hardware"/>
    <n v="2800"/>
    <n v="977"/>
    <n v="34.892857142857139"/>
    <x v="0"/>
    <n v="33"/>
    <s v="CA"/>
    <s v="CAD"/>
    <n v="1446876000"/>
    <n v="1447567200"/>
    <b v="0"/>
    <b v="0"/>
    <s v="theater/plays"/>
    <n v="29.606060606060606"/>
    <x v="3"/>
    <s v="plays"/>
    <x v="336"/>
    <d v="2015-11-15T06:00:00"/>
  </r>
  <r>
    <n v="353"/>
    <s v="Mills-Roy"/>
    <s v="Profit-focused multi-tasking access"/>
    <n v="33600"/>
    <n v="137961"/>
    <n v="410.59821428571428"/>
    <x v="1"/>
    <n v="1703"/>
    <s v="US"/>
    <s v="USD"/>
    <n v="1562302800"/>
    <n v="1562389200"/>
    <b v="0"/>
    <b v="0"/>
    <s v="theater/plays"/>
    <n v="81.010569583088667"/>
    <x v="3"/>
    <s v="plays"/>
    <x v="337"/>
    <d v="2019-07-06T05:00:00"/>
  </r>
  <r>
    <n v="354"/>
    <s v="Brown Group"/>
    <s v="Profit-focused transitional capability"/>
    <n v="6100"/>
    <n v="7548"/>
    <n v="123.73770491803278"/>
    <x v="1"/>
    <n v="80"/>
    <s v="DK"/>
    <s v="DKK"/>
    <n v="1378184400"/>
    <n v="1378789200"/>
    <b v="0"/>
    <b v="0"/>
    <s v="film &amp; video/documentary"/>
    <n v="94.35"/>
    <x v="4"/>
    <s v="documentary"/>
    <x v="338"/>
    <d v="2013-09-10T05:00:00"/>
  </r>
  <r>
    <n v="355"/>
    <s v="Burns-Burnett"/>
    <s v="Front-line scalable definition"/>
    <n v="3800"/>
    <n v="2241"/>
    <n v="58.973684210526315"/>
    <x v="2"/>
    <n v="86"/>
    <s v="US"/>
    <s v="USD"/>
    <n v="1485064800"/>
    <n v="1488520800"/>
    <b v="0"/>
    <b v="0"/>
    <s v="technology/wearables"/>
    <n v="26.058139534883722"/>
    <x v="2"/>
    <s v="wearables"/>
    <x v="339"/>
    <d v="2017-03-03T06:00:00"/>
  </r>
  <r>
    <n v="356"/>
    <s v="Glass, Nunez and Mcdonald"/>
    <s v="Open-source systematic protocol"/>
    <n v="9300"/>
    <n v="3431"/>
    <n v="36.892473118279568"/>
    <x v="0"/>
    <n v="40"/>
    <s v="IT"/>
    <s v="EUR"/>
    <n v="1326520800"/>
    <n v="1327298400"/>
    <b v="0"/>
    <b v="0"/>
    <s v="theater/plays"/>
    <n v="85.775000000000006"/>
    <x v="3"/>
    <s v="plays"/>
    <x v="340"/>
    <d v="2012-01-23T06:00:00"/>
  </r>
  <r>
    <n v="357"/>
    <s v="Perez, Davis and Wilson"/>
    <s v="Implemented tangible algorithm"/>
    <n v="2300"/>
    <n v="4253"/>
    <n v="184.91304347826087"/>
    <x v="1"/>
    <n v="41"/>
    <s v="US"/>
    <s v="USD"/>
    <n v="1441256400"/>
    <n v="1443416400"/>
    <b v="0"/>
    <b v="0"/>
    <s v="games/video games"/>
    <n v="103.73170731707317"/>
    <x v="6"/>
    <s v="video games"/>
    <x v="341"/>
    <d v="2015-09-28T05:00:00"/>
  </r>
  <r>
    <n v="358"/>
    <s v="Diaz-Garcia"/>
    <s v="Profit-focused 3rdgeneration circuit"/>
    <n v="9700"/>
    <n v="1146"/>
    <n v="11.814432989690722"/>
    <x v="0"/>
    <n v="23"/>
    <s v="CA"/>
    <s v="CAD"/>
    <n v="1533877200"/>
    <n v="1534136400"/>
    <b v="1"/>
    <b v="0"/>
    <s v="photography/photography books"/>
    <n v="49.826086956521742"/>
    <x v="7"/>
    <s v="photography books"/>
    <x v="342"/>
    <d v="2018-08-13T05:00:00"/>
  </r>
  <r>
    <n v="359"/>
    <s v="Salazar-Moon"/>
    <s v="Compatible needs-based architecture"/>
    <n v="4000"/>
    <n v="11948"/>
    <n v="298.7"/>
    <x v="1"/>
    <n v="187"/>
    <s v="US"/>
    <s v="USD"/>
    <n v="1314421200"/>
    <n v="1315026000"/>
    <b v="0"/>
    <b v="0"/>
    <s v="film &amp; video/animation"/>
    <n v="63.893048128342244"/>
    <x v="4"/>
    <s v="animation"/>
    <x v="343"/>
    <d v="2011-09-03T05:00:00"/>
  </r>
  <r>
    <n v="360"/>
    <s v="Larsen-Chung"/>
    <s v="Right-sized zero tolerance migration"/>
    <n v="59700"/>
    <n v="135132"/>
    <n v="226.35175879396985"/>
    <x v="1"/>
    <n v="2875"/>
    <s v="GB"/>
    <s v="GBP"/>
    <n v="1293861600"/>
    <n v="1295071200"/>
    <b v="0"/>
    <b v="1"/>
    <s v="theater/plays"/>
    <n v="47.002434782608695"/>
    <x v="3"/>
    <s v="plays"/>
    <x v="344"/>
    <d v="2011-01-15T06:00:00"/>
  </r>
  <r>
    <n v="361"/>
    <s v="Anderson and Sons"/>
    <s v="Quality-focused reciprocal structure"/>
    <n v="5500"/>
    <n v="9546"/>
    <n v="173.56363636363636"/>
    <x v="1"/>
    <n v="88"/>
    <s v="US"/>
    <s v="USD"/>
    <n v="1507352400"/>
    <n v="1509426000"/>
    <b v="0"/>
    <b v="0"/>
    <s v="theater/plays"/>
    <n v="108.47727272727273"/>
    <x v="3"/>
    <s v="plays"/>
    <x v="345"/>
    <d v="2017-10-31T05:00:00"/>
  </r>
  <r>
    <n v="362"/>
    <s v="Lawrence Group"/>
    <s v="Automated actuating conglomeration"/>
    <n v="3700"/>
    <n v="13755"/>
    <n v="371.75675675675677"/>
    <x v="1"/>
    <n v="191"/>
    <s v="US"/>
    <s v="USD"/>
    <n v="1296108000"/>
    <n v="1299391200"/>
    <b v="0"/>
    <b v="0"/>
    <s v="music/rock"/>
    <n v="72.015706806282722"/>
    <x v="1"/>
    <s v="rock"/>
    <x v="65"/>
    <d v="2011-03-06T06:00:00"/>
  </r>
  <r>
    <n v="363"/>
    <s v="Gray-Davis"/>
    <s v="Re-contextualized local initiative"/>
    <n v="5200"/>
    <n v="8330"/>
    <n v="160.19230769230771"/>
    <x v="1"/>
    <n v="139"/>
    <s v="US"/>
    <s v="USD"/>
    <n v="1324965600"/>
    <n v="1325052000"/>
    <b v="0"/>
    <b v="0"/>
    <s v="music/rock"/>
    <n v="59.928057553956833"/>
    <x v="1"/>
    <s v="rock"/>
    <x v="346"/>
    <d v="2011-12-28T06:00:00"/>
  </r>
  <r>
    <n v="364"/>
    <s v="Ramirez-Myers"/>
    <s v="Switchable intangible definition"/>
    <n v="900"/>
    <n v="14547"/>
    <n v="1616.3333333333335"/>
    <x v="1"/>
    <n v="186"/>
    <s v="US"/>
    <s v="USD"/>
    <n v="1520229600"/>
    <n v="1522818000"/>
    <b v="0"/>
    <b v="0"/>
    <s v="music/indie rock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n v="733.4375"/>
    <x v="1"/>
    <n v="112"/>
    <s v="AU"/>
    <s v="AUD"/>
    <n v="1482991200"/>
    <n v="1485324000"/>
    <b v="0"/>
    <b v="0"/>
    <s v="theater/plays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n v="592.11111111111109"/>
    <x v="1"/>
    <n v="101"/>
    <s v="US"/>
    <s v="USD"/>
    <n v="1294034400"/>
    <n v="1294120800"/>
    <b v="0"/>
    <b v="1"/>
    <s v="theater/plays"/>
    <n v="105.52475247524752"/>
    <x v="3"/>
    <s v="plays"/>
    <x v="349"/>
    <d v="2011-01-04T06:00:00"/>
  </r>
  <r>
    <n v="367"/>
    <s v="Brooks, Jones and Ingram"/>
    <s v="Triple-buffered explicit methodology"/>
    <n v="9900"/>
    <n v="1870"/>
    <n v="18.888888888888889"/>
    <x v="0"/>
    <n v="75"/>
    <s v="US"/>
    <s v="USD"/>
    <n v="1413608400"/>
    <n v="1415685600"/>
    <b v="0"/>
    <b v="1"/>
    <s v="theater/plays"/>
    <n v="24.933333333333334"/>
    <x v="3"/>
    <s v="plays"/>
    <x v="350"/>
    <d v="2014-11-11T06:00:00"/>
  </r>
  <r>
    <n v="368"/>
    <s v="Whitaker, Wallace and Daniels"/>
    <s v="Reactive directional capacity"/>
    <n v="5200"/>
    <n v="14394"/>
    <n v="276.80769230769232"/>
    <x v="1"/>
    <n v="206"/>
    <s v="GB"/>
    <s v="GBP"/>
    <n v="1286946000"/>
    <n v="1288933200"/>
    <b v="0"/>
    <b v="1"/>
    <s v="film &amp; video/documentary"/>
    <n v="69.873786407766985"/>
    <x v="4"/>
    <s v="documentary"/>
    <x v="351"/>
    <d v="2010-11-05T05:00:00"/>
  </r>
  <r>
    <n v="369"/>
    <s v="Smith-Gonzalez"/>
    <s v="Polarized needs-based approach"/>
    <n v="5400"/>
    <n v="14743"/>
    <n v="273.01851851851848"/>
    <x v="1"/>
    <n v="154"/>
    <s v="US"/>
    <s v="USD"/>
    <n v="1359871200"/>
    <n v="1363237200"/>
    <b v="0"/>
    <b v="1"/>
    <s v="film &amp; video/television"/>
    <n v="95.733766233766232"/>
    <x v="4"/>
    <s v="television"/>
    <x v="352"/>
    <d v="2013-03-14T05:00:00"/>
  </r>
  <r>
    <n v="370"/>
    <s v="Skinner PLC"/>
    <s v="Intuitive well-modulated middleware"/>
    <n v="112300"/>
    <n v="178965"/>
    <n v="159.36331255565449"/>
    <x v="1"/>
    <n v="5966"/>
    <s v="US"/>
    <s v="USD"/>
    <n v="1555304400"/>
    <n v="1555822800"/>
    <b v="0"/>
    <b v="0"/>
    <s v="theater/plays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n v="67.869978858350947"/>
    <x v="0"/>
    <n v="2176"/>
    <s v="US"/>
    <s v="USD"/>
    <n v="1423375200"/>
    <n v="1427778000"/>
    <b v="0"/>
    <b v="0"/>
    <s v="theater/plays"/>
    <n v="59.011948529411768"/>
    <x v="3"/>
    <s v="plays"/>
    <x v="354"/>
    <d v="2015-03-31T05:00:00"/>
  </r>
  <r>
    <n v="372"/>
    <s v="Green-Carr"/>
    <s v="Pre-emptive bifurcated artificial intelligence"/>
    <n v="900"/>
    <n v="14324"/>
    <n v="1591.5555555555554"/>
    <x v="1"/>
    <n v="169"/>
    <s v="US"/>
    <s v="USD"/>
    <n v="1420696800"/>
    <n v="1422424800"/>
    <b v="0"/>
    <b v="1"/>
    <s v="film &amp; video/documentary"/>
    <n v="84.757396449704146"/>
    <x v="4"/>
    <s v="documentary"/>
    <x v="355"/>
    <d v="2015-01-28T06:00:00"/>
  </r>
  <r>
    <n v="373"/>
    <s v="Brown-Parker"/>
    <s v="Down-sized coherent toolset"/>
    <n v="22500"/>
    <n v="164291"/>
    <n v="730.18222222222221"/>
    <x v="1"/>
    <n v="2106"/>
    <s v="US"/>
    <s v="USD"/>
    <n v="1502946000"/>
    <n v="1503637200"/>
    <b v="0"/>
    <b v="0"/>
    <s v="theater/plays"/>
    <n v="78.010921177587846"/>
    <x v="3"/>
    <s v="plays"/>
    <x v="356"/>
    <d v="2017-08-25T05:00:00"/>
  </r>
  <r>
    <n v="374"/>
    <s v="Marshall Inc"/>
    <s v="Open-source multi-tasking data-warehouse"/>
    <n v="167400"/>
    <n v="22073"/>
    <n v="13.185782556750297"/>
    <x v="0"/>
    <n v="441"/>
    <s v="US"/>
    <s v="USD"/>
    <n v="1547186400"/>
    <n v="1547618400"/>
    <b v="0"/>
    <b v="1"/>
    <s v="film &amp; video/documentary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n v="54.777777777777779"/>
    <x v="0"/>
    <n v="25"/>
    <s v="US"/>
    <s v="USD"/>
    <n v="1444971600"/>
    <n v="1449900000"/>
    <b v="0"/>
    <b v="0"/>
    <s v="music/indie rock"/>
    <n v="59.16"/>
    <x v="1"/>
    <s v="indie rock"/>
    <x v="358"/>
    <d v="2015-12-12T06:00:00"/>
  </r>
  <r>
    <n v="376"/>
    <s v="Perry PLC"/>
    <s v="Mandatory uniform matrix"/>
    <n v="3400"/>
    <n v="12275"/>
    <n v="361.02941176470591"/>
    <x v="1"/>
    <n v="131"/>
    <s v="US"/>
    <s v="USD"/>
    <n v="1404622800"/>
    <n v="1405141200"/>
    <b v="0"/>
    <b v="0"/>
    <s v="music/rock"/>
    <n v="93.702290076335885"/>
    <x v="1"/>
    <s v="rock"/>
    <x v="359"/>
    <d v="2014-07-12T05:00:00"/>
  </r>
  <r>
    <n v="377"/>
    <s v="Klein, Stark and Livingston"/>
    <s v="Phased methodical initiative"/>
    <n v="49700"/>
    <n v="5098"/>
    <n v="10.257545271629779"/>
    <x v="0"/>
    <n v="127"/>
    <s v="US"/>
    <s v="USD"/>
    <n v="1571720400"/>
    <n v="1572933600"/>
    <b v="0"/>
    <b v="0"/>
    <s v="theater/plays"/>
    <n v="40.14173228346457"/>
    <x v="3"/>
    <s v="plays"/>
    <x v="12"/>
    <d v="2019-11-05T06:00:00"/>
  </r>
  <r>
    <n v="378"/>
    <s v="Fleming-Oliver"/>
    <s v="Managed stable function"/>
    <n v="178200"/>
    <n v="24882"/>
    <n v="13.962962962962964"/>
    <x v="0"/>
    <n v="355"/>
    <s v="US"/>
    <s v="USD"/>
    <n v="1526878800"/>
    <n v="1530162000"/>
    <b v="0"/>
    <b v="0"/>
    <s v="film &amp; video/documentary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n v="40.444444444444443"/>
    <x v="0"/>
    <n v="44"/>
    <s v="GB"/>
    <s v="GBP"/>
    <n v="1319691600"/>
    <n v="1320904800"/>
    <b v="0"/>
    <b v="0"/>
    <s v="theater/plays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n v="160.32"/>
    <x v="1"/>
    <n v="84"/>
    <s v="US"/>
    <s v="USD"/>
    <n v="1371963600"/>
    <n v="1372395600"/>
    <b v="0"/>
    <b v="0"/>
    <s v="theater/plays"/>
    <n v="47.714285714285715"/>
    <x v="3"/>
    <s v="plays"/>
    <x v="362"/>
    <d v="2013-06-28T05:00:00"/>
  </r>
  <r>
    <n v="381"/>
    <s v="Michael, Anderson and Vincent"/>
    <s v="Cross-group global moratorium"/>
    <n v="5300"/>
    <n v="9749"/>
    <n v="183.9433962264151"/>
    <x v="1"/>
    <n v="155"/>
    <s v="US"/>
    <s v="USD"/>
    <n v="1433739600"/>
    <n v="1437714000"/>
    <b v="0"/>
    <b v="0"/>
    <s v="theater/plays"/>
    <n v="62.896774193548389"/>
    <x v="3"/>
    <s v="plays"/>
    <x v="363"/>
    <d v="2015-07-24T05:00:00"/>
  </r>
  <r>
    <n v="382"/>
    <s v="King Ltd"/>
    <s v="Visionary systemic process improvement"/>
    <n v="9100"/>
    <n v="5803"/>
    <n v="63.769230769230766"/>
    <x v="0"/>
    <n v="67"/>
    <s v="US"/>
    <s v="USD"/>
    <n v="1508130000"/>
    <n v="1509771600"/>
    <b v="0"/>
    <b v="0"/>
    <s v="photography/photography books"/>
    <n v="86.611940298507463"/>
    <x v="7"/>
    <s v="photography books"/>
    <x v="364"/>
    <d v="2017-11-04T05:00:00"/>
  </r>
  <r>
    <n v="383"/>
    <s v="Baker Ltd"/>
    <s v="Progressive intangible flexibility"/>
    <n v="6300"/>
    <n v="14199"/>
    <n v="225.38095238095238"/>
    <x v="1"/>
    <n v="189"/>
    <s v="US"/>
    <s v="USD"/>
    <n v="1550037600"/>
    <n v="1550556000"/>
    <b v="0"/>
    <b v="1"/>
    <s v="food/food trucks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n v="172.00961538461539"/>
    <x v="1"/>
    <n v="4799"/>
    <s v="US"/>
    <s v="USD"/>
    <n v="1486706400"/>
    <n v="1489039200"/>
    <b v="1"/>
    <b v="1"/>
    <s v="film &amp; video/documentary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n v="146.16709511568124"/>
    <x v="1"/>
    <n v="1137"/>
    <s v="US"/>
    <s v="USD"/>
    <n v="1553835600"/>
    <n v="1556600400"/>
    <b v="0"/>
    <b v="0"/>
    <s v="publishing/nonfiction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n v="76.42361623616236"/>
    <x v="0"/>
    <n v="1068"/>
    <s v="US"/>
    <s v="USD"/>
    <n v="1277528400"/>
    <n v="1278565200"/>
    <b v="0"/>
    <b v="0"/>
    <s v="theater/plays"/>
    <n v="96.960674157303373"/>
    <x v="3"/>
    <s v="plays"/>
    <x v="367"/>
    <d v="2010-07-08T05:00:00"/>
  </r>
  <r>
    <n v="387"/>
    <s v="Flores-Lambert"/>
    <s v="Triple-buffered logistical frame"/>
    <n v="109000"/>
    <n v="42795"/>
    <n v="39.261467889908261"/>
    <x v="0"/>
    <n v="424"/>
    <s v="US"/>
    <s v="USD"/>
    <n v="1339477200"/>
    <n v="1339909200"/>
    <b v="0"/>
    <b v="0"/>
    <s v="technology/wearables"/>
    <n v="100.93160377358491"/>
    <x v="2"/>
    <s v="wearables"/>
    <x v="368"/>
    <d v="2012-06-17T05:00:00"/>
  </r>
  <r>
    <n v="388"/>
    <s v="Cruz Ltd"/>
    <s v="Exclusive dynamic adapter"/>
    <n v="114800"/>
    <n v="12938"/>
    <n v="11.270034843205574"/>
    <x v="3"/>
    <n v="145"/>
    <s v="CH"/>
    <s v="CHF"/>
    <n v="1325656800"/>
    <n v="1325829600"/>
    <b v="0"/>
    <b v="0"/>
    <s v="music/indie rock"/>
    <n v="89.227586206896547"/>
    <x v="1"/>
    <s v="indie rock"/>
    <x v="369"/>
    <d v="2012-01-06T06:00:00"/>
  </r>
  <r>
    <n v="389"/>
    <s v="Knox-Garner"/>
    <s v="Automated systemic hierarchy"/>
    <n v="83000"/>
    <n v="101352"/>
    <n v="122.11084337349398"/>
    <x v="1"/>
    <n v="1152"/>
    <s v="US"/>
    <s v="USD"/>
    <n v="1288242000"/>
    <n v="1290578400"/>
    <b v="0"/>
    <b v="0"/>
    <s v="theater/plays"/>
    <n v="87.979166666666671"/>
    <x v="3"/>
    <s v="plays"/>
    <x v="370"/>
    <d v="2010-11-24T06:00:00"/>
  </r>
  <r>
    <n v="390"/>
    <s v="Davis-Allen"/>
    <s v="Digitized eco-centric core"/>
    <n v="2400"/>
    <n v="4477"/>
    <n v="186.54166666666669"/>
    <x v="1"/>
    <n v="50"/>
    <s v="US"/>
    <s v="USD"/>
    <n v="1379048400"/>
    <n v="1380344400"/>
    <b v="0"/>
    <b v="0"/>
    <s v="photography/photography books"/>
    <n v="89.54"/>
    <x v="7"/>
    <s v="photography books"/>
    <x v="371"/>
    <d v="2013-09-28T05:00:00"/>
  </r>
  <r>
    <n v="391"/>
    <s v="Miller-Patel"/>
    <s v="Mandatory uniform strategy"/>
    <n v="60400"/>
    <n v="4393"/>
    <n v="7.2731788079470201"/>
    <x v="0"/>
    <n v="151"/>
    <s v="US"/>
    <s v="USD"/>
    <n v="1389679200"/>
    <n v="1389852000"/>
    <b v="0"/>
    <b v="0"/>
    <s v="publishing/nonfiction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n v="65.642371234207957"/>
    <x v="0"/>
    <n v="1608"/>
    <s v="US"/>
    <s v="USD"/>
    <n v="1294293600"/>
    <n v="1294466400"/>
    <b v="0"/>
    <b v="0"/>
    <s v="technology/wearables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n v="228.96178343949046"/>
    <x v="1"/>
    <n v="3059"/>
    <s v="CA"/>
    <s v="CAD"/>
    <n v="1500267600"/>
    <n v="1500354000"/>
    <b v="0"/>
    <b v="0"/>
    <s v="music/jazz"/>
    <n v="47.004903563255965"/>
    <x v="1"/>
    <s v="jazz"/>
    <x v="373"/>
    <d v="2017-07-18T05:00:00"/>
  </r>
  <r>
    <n v="394"/>
    <s v="Noble-Bailey"/>
    <s v="Customizable dynamic info-mediaries"/>
    <n v="800"/>
    <n v="3755"/>
    <n v="469.37499999999994"/>
    <x v="1"/>
    <n v="34"/>
    <s v="US"/>
    <s v="USD"/>
    <n v="1375074000"/>
    <n v="1375938000"/>
    <b v="0"/>
    <b v="1"/>
    <s v="film &amp; video/documentary"/>
    <n v="110.44117647058823"/>
    <x v="4"/>
    <s v="documentary"/>
    <x v="374"/>
    <d v="2013-08-08T05:00:00"/>
  </r>
  <r>
    <n v="395"/>
    <s v="Taylor PLC"/>
    <s v="Enhanced incremental budgetary management"/>
    <n v="7100"/>
    <n v="9238"/>
    <n v="130.11267605633802"/>
    <x v="1"/>
    <n v="220"/>
    <s v="US"/>
    <s v="USD"/>
    <n v="1323324000"/>
    <n v="1323410400"/>
    <b v="1"/>
    <b v="0"/>
    <s v="theater/plays"/>
    <n v="41.990909090909092"/>
    <x v="3"/>
    <s v="plays"/>
    <x v="375"/>
    <d v="2011-12-09T06:00:00"/>
  </r>
  <r>
    <n v="396"/>
    <s v="Holmes PLC"/>
    <s v="Digitized local info-mediaries"/>
    <n v="46100"/>
    <n v="77012"/>
    <n v="167.05422993492408"/>
    <x v="1"/>
    <n v="1604"/>
    <s v="AU"/>
    <s v="AUD"/>
    <n v="1538715600"/>
    <n v="1539406800"/>
    <b v="0"/>
    <b v="0"/>
    <s v="film &amp; video/drama"/>
    <n v="48.012468827930178"/>
    <x v="4"/>
    <s v="drama"/>
    <x v="376"/>
    <d v="2018-10-13T05:00:00"/>
  </r>
  <r>
    <n v="397"/>
    <s v="Jones-Martin"/>
    <s v="Virtual systematic monitoring"/>
    <n v="8100"/>
    <n v="14083"/>
    <n v="173.8641975308642"/>
    <x v="1"/>
    <n v="454"/>
    <s v="US"/>
    <s v="USD"/>
    <n v="1369285200"/>
    <n v="1369803600"/>
    <b v="0"/>
    <b v="0"/>
    <s v="music/rock"/>
    <n v="31.019823788546255"/>
    <x v="1"/>
    <s v="rock"/>
    <x v="377"/>
    <d v="2013-05-29T05:00:00"/>
  </r>
  <r>
    <n v="398"/>
    <s v="Myers LLC"/>
    <s v="Reactive bottom-line open architecture"/>
    <n v="1700"/>
    <n v="12202"/>
    <n v="717.76470588235293"/>
    <x v="1"/>
    <n v="123"/>
    <s v="IT"/>
    <s v="EUR"/>
    <n v="1525755600"/>
    <n v="1525928400"/>
    <b v="0"/>
    <b v="1"/>
    <s v="film &amp; video/animation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n v="63.850976361767728"/>
    <x v="0"/>
    <n v="941"/>
    <s v="US"/>
    <s v="USD"/>
    <n v="1296626400"/>
    <n v="1297231200"/>
    <b v="0"/>
    <b v="0"/>
    <s v="music/indie rock"/>
    <n v="66.022316684378325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s v="US"/>
    <s v="USD"/>
    <n v="1376629200"/>
    <n v="1378530000"/>
    <b v="0"/>
    <b v="1"/>
    <s v="photography/photography books"/>
    <n v="2"/>
    <x v="7"/>
    <s v="photography books"/>
    <x v="380"/>
    <d v="2013-09-07T05:00:00"/>
  </r>
  <r>
    <n v="401"/>
    <s v="Smith-Schmidt"/>
    <s v="Inverse radical hierarchy"/>
    <n v="900"/>
    <n v="13772"/>
    <n v="1530.2222222222222"/>
    <x v="1"/>
    <n v="299"/>
    <s v="US"/>
    <s v="USD"/>
    <n v="1572152400"/>
    <n v="1572152400"/>
    <b v="0"/>
    <b v="0"/>
    <s v="theater/plays"/>
    <n v="46.060200668896321"/>
    <x v="3"/>
    <s v="plays"/>
    <x v="381"/>
    <d v="2019-10-27T05:00:00"/>
  </r>
  <r>
    <n v="402"/>
    <s v="Ruiz, Richardson and Cole"/>
    <s v="Team-oriented static interface"/>
    <n v="7300"/>
    <n v="2946"/>
    <n v="40.356164383561641"/>
    <x v="0"/>
    <n v="40"/>
    <s v="US"/>
    <s v="USD"/>
    <n v="1325829600"/>
    <n v="1329890400"/>
    <b v="0"/>
    <b v="1"/>
    <s v="film &amp; video/shorts"/>
    <n v="73.650000000000006"/>
    <x v="4"/>
    <s v="shorts"/>
    <x v="382"/>
    <d v="2012-02-22T06:00:00"/>
  </r>
  <r>
    <n v="403"/>
    <s v="Leonard-Mcclain"/>
    <s v="Virtual foreground throughput"/>
    <n v="195800"/>
    <n v="168820"/>
    <n v="86.220633299284984"/>
    <x v="0"/>
    <n v="3015"/>
    <s v="CA"/>
    <s v="CAD"/>
    <n v="1273640400"/>
    <n v="1276750800"/>
    <b v="0"/>
    <b v="1"/>
    <s v="theater/plays"/>
    <n v="55.99336650082919"/>
    <x v="3"/>
    <s v="plays"/>
    <x v="125"/>
    <d v="2010-06-17T05:00:00"/>
  </r>
  <r>
    <n v="404"/>
    <s v="Bailey-Boyer"/>
    <s v="Visionary exuding Internet solution"/>
    <n v="48900"/>
    <n v="154321"/>
    <n v="315.58486707566465"/>
    <x v="1"/>
    <n v="2237"/>
    <s v="US"/>
    <s v="USD"/>
    <n v="1510639200"/>
    <n v="1510898400"/>
    <b v="0"/>
    <b v="0"/>
    <s v="theater/plays"/>
    <n v="68.985695127402778"/>
    <x v="3"/>
    <s v="plays"/>
    <x v="383"/>
    <d v="2017-11-17T06:00:00"/>
  </r>
  <r>
    <n v="405"/>
    <s v="Lee LLC"/>
    <s v="Synchronized secondary analyzer"/>
    <n v="29600"/>
    <n v="26527"/>
    <n v="89.618243243243242"/>
    <x v="0"/>
    <n v="435"/>
    <s v="US"/>
    <s v="USD"/>
    <n v="1528088400"/>
    <n v="1532408400"/>
    <b v="0"/>
    <b v="0"/>
    <s v="theater/plays"/>
    <n v="60.981609195402299"/>
    <x v="3"/>
    <s v="plays"/>
    <x v="384"/>
    <d v="2018-07-24T05:00:00"/>
  </r>
  <r>
    <n v="406"/>
    <s v="Lyons Inc"/>
    <s v="Balanced attitude-oriented parallelism"/>
    <n v="39300"/>
    <n v="71583"/>
    <n v="182.14503816793894"/>
    <x v="1"/>
    <n v="645"/>
    <s v="US"/>
    <s v="USD"/>
    <n v="1359525600"/>
    <n v="1360562400"/>
    <b v="1"/>
    <b v="0"/>
    <s v="film &amp; video/documentary"/>
    <n v="110.98139534883721"/>
    <x v="4"/>
    <s v="documentary"/>
    <x v="385"/>
    <d v="2013-02-11T06:00:00"/>
  </r>
  <r>
    <n v="407"/>
    <s v="Herrera-Wilson"/>
    <s v="Organized bandwidth-monitored core"/>
    <n v="3400"/>
    <n v="12100"/>
    <n v="355.88235294117646"/>
    <x v="1"/>
    <n v="484"/>
    <s v="DK"/>
    <s v="DKK"/>
    <n v="1570942800"/>
    <n v="1571547600"/>
    <b v="0"/>
    <b v="0"/>
    <s v="theater/plays"/>
    <n v="25"/>
    <x v="3"/>
    <s v="plays"/>
    <x v="386"/>
    <d v="2019-10-20T05:00:00"/>
  </r>
  <r>
    <n v="408"/>
    <s v="Mahoney, Adams and Lucas"/>
    <s v="Cloned leadingedge utilization"/>
    <n v="9200"/>
    <n v="12129"/>
    <n v="131.83695652173913"/>
    <x v="1"/>
    <n v="154"/>
    <s v="CA"/>
    <s v="CAD"/>
    <n v="1466398800"/>
    <n v="1468126800"/>
    <b v="0"/>
    <b v="0"/>
    <s v="film &amp; video/documentary"/>
    <n v="78.759740259740255"/>
    <x v="4"/>
    <s v="documentary"/>
    <x v="387"/>
    <d v="2016-07-10T05:00:00"/>
  </r>
  <r>
    <n v="409"/>
    <s v="Stewart LLC"/>
    <s v="Secured asymmetric projection"/>
    <n v="135600"/>
    <n v="62804"/>
    <n v="46.315634218289084"/>
    <x v="0"/>
    <n v="714"/>
    <s v="US"/>
    <s v="USD"/>
    <n v="1492491600"/>
    <n v="1492837200"/>
    <b v="0"/>
    <b v="0"/>
    <s v="music/rock"/>
    <n v="87.960784313725483"/>
    <x v="1"/>
    <s v="rock"/>
    <x v="388"/>
    <d v="2017-04-22T05:00:00"/>
  </r>
  <r>
    <n v="410"/>
    <s v="Mcmillan Group"/>
    <s v="Advanced cohesive Graphic Interface"/>
    <n v="153700"/>
    <n v="55536"/>
    <n v="36.132726089785294"/>
    <x v="2"/>
    <n v="1111"/>
    <s v="US"/>
    <s v="USD"/>
    <n v="1430197200"/>
    <n v="1430197200"/>
    <b v="0"/>
    <b v="0"/>
    <s v="games/mobile games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n v="104.62820512820512"/>
    <x v="1"/>
    <n v="82"/>
    <s v="US"/>
    <s v="USD"/>
    <n v="1496034000"/>
    <n v="1496206800"/>
    <b v="0"/>
    <b v="0"/>
    <s v="theater/plays"/>
    <n v="99.524390243902445"/>
    <x v="3"/>
    <s v="plays"/>
    <x v="389"/>
    <d v="2017-05-31T05:00:00"/>
  </r>
  <r>
    <n v="412"/>
    <s v="Rodriguez-Scott"/>
    <s v="Realigned zero tolerance software"/>
    <n v="2100"/>
    <n v="14046"/>
    <n v="668.85714285714289"/>
    <x v="1"/>
    <n v="134"/>
    <s v="US"/>
    <s v="USD"/>
    <n v="1388728800"/>
    <n v="1389592800"/>
    <b v="0"/>
    <b v="0"/>
    <s v="publishing/fiction"/>
    <n v="104.82089552238806"/>
    <x v="5"/>
    <s v="fiction"/>
    <x v="390"/>
    <d v="2014-01-13T06:00:00"/>
  </r>
  <r>
    <n v="413"/>
    <s v="Rush-Bowers"/>
    <s v="Persevering analyzing extranet"/>
    <n v="189500"/>
    <n v="117628"/>
    <n v="62.072823218997364"/>
    <x v="2"/>
    <n v="1089"/>
    <s v="US"/>
    <s v="USD"/>
    <n v="1543298400"/>
    <n v="1545631200"/>
    <b v="0"/>
    <b v="0"/>
    <s v="film &amp; video/animation"/>
    <n v="108.01469237832875"/>
    <x v="4"/>
    <s v="animation"/>
    <x v="391"/>
    <d v="2018-12-24T06:00:00"/>
  </r>
  <r>
    <n v="414"/>
    <s v="Davis and Sons"/>
    <s v="Innovative human-resource migration"/>
    <n v="188200"/>
    <n v="159405"/>
    <n v="84.699787460148784"/>
    <x v="0"/>
    <n v="5497"/>
    <s v="US"/>
    <s v="USD"/>
    <n v="1271739600"/>
    <n v="1272430800"/>
    <b v="0"/>
    <b v="1"/>
    <s v="food/food trucks"/>
    <n v="28.998544660724033"/>
    <x v="0"/>
    <s v="food trucks"/>
    <x v="392"/>
    <d v="2010-04-28T05:00:00"/>
  </r>
  <r>
    <n v="415"/>
    <s v="Anderson-Pham"/>
    <s v="Intuitive needs-based monitoring"/>
    <n v="113500"/>
    <n v="12552"/>
    <n v="11.059030837004405"/>
    <x v="0"/>
    <n v="418"/>
    <s v="US"/>
    <s v="USD"/>
    <n v="1326434400"/>
    <n v="1327903200"/>
    <b v="0"/>
    <b v="0"/>
    <s v="theater/plays"/>
    <n v="30.028708133971293"/>
    <x v="3"/>
    <s v="plays"/>
    <x v="393"/>
    <d v="2012-01-30T06:00:00"/>
  </r>
  <r>
    <n v="416"/>
    <s v="Stewart-Coleman"/>
    <s v="Customer-focused disintermediate toolset"/>
    <n v="134600"/>
    <n v="59007"/>
    <n v="43.838781575037146"/>
    <x v="0"/>
    <n v="1439"/>
    <s v="US"/>
    <s v="USD"/>
    <n v="1295244000"/>
    <n v="1296021600"/>
    <b v="0"/>
    <b v="1"/>
    <s v="film &amp; video/documentary"/>
    <n v="41.005559416261292"/>
    <x v="4"/>
    <s v="documentary"/>
    <x v="394"/>
    <d v="2011-01-26T06:00:00"/>
  </r>
  <r>
    <n v="417"/>
    <s v="Bradshaw, Smith and Ryan"/>
    <s v="Upgradable 24/7 emulation"/>
    <n v="1700"/>
    <n v="943"/>
    <n v="55.470588235294116"/>
    <x v="0"/>
    <n v="15"/>
    <s v="US"/>
    <s v="USD"/>
    <n v="1541221200"/>
    <n v="1543298400"/>
    <b v="0"/>
    <b v="0"/>
    <s v="theater/plays"/>
    <n v="62.866666666666667"/>
    <x v="3"/>
    <s v="plays"/>
    <x v="395"/>
    <d v="2018-11-27T06:00:00"/>
  </r>
  <r>
    <n v="418"/>
    <s v="Jackson PLC"/>
    <s v="Quality-focused client-server core"/>
    <n v="163700"/>
    <n v="93963"/>
    <n v="57.399511301160658"/>
    <x v="0"/>
    <n v="1999"/>
    <s v="CA"/>
    <s v="CAD"/>
    <n v="1336280400"/>
    <n v="1336366800"/>
    <b v="0"/>
    <b v="0"/>
    <s v="film &amp; video/documentary"/>
    <n v="47.005002501250623"/>
    <x v="4"/>
    <s v="documentary"/>
    <x v="396"/>
    <d v="2012-05-07T05:00:00"/>
  </r>
  <r>
    <n v="419"/>
    <s v="Ware-Arias"/>
    <s v="Upgradable maximized protocol"/>
    <n v="113800"/>
    <n v="140469"/>
    <n v="123.43497363796135"/>
    <x v="1"/>
    <n v="5203"/>
    <s v="US"/>
    <s v="USD"/>
    <n v="1324533600"/>
    <n v="1325052000"/>
    <b v="0"/>
    <b v="0"/>
    <s v="technology/web"/>
    <n v="26.997693638285604"/>
    <x v="2"/>
    <s v="web"/>
    <x v="397"/>
    <d v="2011-12-28T06:00:00"/>
  </r>
  <r>
    <n v="420"/>
    <s v="Blair, Reyes and Woods"/>
    <s v="Cross-platform interactive synergy"/>
    <n v="5000"/>
    <n v="6423"/>
    <n v="128.46"/>
    <x v="1"/>
    <n v="94"/>
    <s v="US"/>
    <s v="USD"/>
    <n v="1498366800"/>
    <n v="1499576400"/>
    <b v="0"/>
    <b v="0"/>
    <s v="theater/plays"/>
    <n v="68.329787234042556"/>
    <x v="3"/>
    <s v="plays"/>
    <x v="398"/>
    <d v="2017-07-09T05:00:00"/>
  </r>
  <r>
    <n v="421"/>
    <s v="Thomas-Lopez"/>
    <s v="User-centric fault-tolerant archive"/>
    <n v="9400"/>
    <n v="6015"/>
    <n v="63.989361702127653"/>
    <x v="0"/>
    <n v="118"/>
    <s v="US"/>
    <s v="USD"/>
    <n v="1498712400"/>
    <n v="1501304400"/>
    <b v="0"/>
    <b v="1"/>
    <s v="technology/wearables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n v="127.29885057471265"/>
    <x v="1"/>
    <n v="205"/>
    <s v="US"/>
    <s v="USD"/>
    <n v="1271480400"/>
    <n v="1273208400"/>
    <b v="0"/>
    <b v="1"/>
    <s v="theater/plays"/>
    <n v="54.024390243902438"/>
    <x v="3"/>
    <s v="plays"/>
    <x v="400"/>
    <d v="2010-05-07T05:00:00"/>
  </r>
  <r>
    <n v="423"/>
    <s v="Jones-Riddle"/>
    <s v="Self-enabling real-time definition"/>
    <n v="147800"/>
    <n v="15723"/>
    <n v="10.638024357239512"/>
    <x v="0"/>
    <n v="162"/>
    <s v="US"/>
    <s v="USD"/>
    <n v="1316667600"/>
    <n v="1316840400"/>
    <b v="0"/>
    <b v="1"/>
    <s v="food/food trucks"/>
    <n v="97.055555555555557"/>
    <x v="0"/>
    <s v="food trucks"/>
    <x v="116"/>
    <d v="2011-09-24T05:00:00"/>
  </r>
  <r>
    <n v="424"/>
    <s v="Schmidt-Gomez"/>
    <s v="User-centric impactful projection"/>
    <n v="5100"/>
    <n v="2064"/>
    <n v="40.470588235294116"/>
    <x v="0"/>
    <n v="83"/>
    <s v="US"/>
    <s v="USD"/>
    <n v="1524027600"/>
    <n v="1524546000"/>
    <b v="0"/>
    <b v="0"/>
    <s v="music/indie rock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n v="287.66666666666663"/>
    <x v="1"/>
    <n v="92"/>
    <s v="US"/>
    <s v="USD"/>
    <n v="1438059600"/>
    <n v="1438578000"/>
    <b v="0"/>
    <b v="0"/>
    <s v="photography/photography books"/>
    <n v="84.423913043478265"/>
    <x v="7"/>
    <s v="photography books"/>
    <x v="402"/>
    <d v="2015-08-03T05:00:00"/>
  </r>
  <r>
    <n v="426"/>
    <s v="Edwards-Kane"/>
    <s v="Virtual leadingedge framework"/>
    <n v="1800"/>
    <n v="10313"/>
    <n v="572.94444444444446"/>
    <x v="1"/>
    <n v="219"/>
    <s v="US"/>
    <s v="USD"/>
    <n v="1361944800"/>
    <n v="1362549600"/>
    <b v="0"/>
    <b v="0"/>
    <s v="theater/plays"/>
    <n v="47.091324200913242"/>
    <x v="3"/>
    <s v="plays"/>
    <x v="403"/>
    <d v="2013-03-06T06:00:00"/>
  </r>
  <r>
    <n v="427"/>
    <s v="Hicks, Wall and Webb"/>
    <s v="Managed discrete framework"/>
    <n v="174500"/>
    <n v="197018"/>
    <n v="112.90429799426933"/>
    <x v="1"/>
    <n v="2526"/>
    <s v="US"/>
    <s v="USD"/>
    <n v="1410584400"/>
    <n v="1413349200"/>
    <b v="0"/>
    <b v="1"/>
    <s v="theater/plays"/>
    <n v="77.996041171813147"/>
    <x v="3"/>
    <s v="plays"/>
    <x v="404"/>
    <d v="2014-10-15T05:00:00"/>
  </r>
  <r>
    <n v="428"/>
    <s v="Mayer-Richmond"/>
    <s v="Progressive zero-defect capability"/>
    <n v="101400"/>
    <n v="47037"/>
    <n v="46.387573964497044"/>
    <x v="0"/>
    <n v="747"/>
    <s v="US"/>
    <s v="USD"/>
    <n v="1297404000"/>
    <n v="1298008800"/>
    <b v="0"/>
    <b v="0"/>
    <s v="film &amp; video/animation"/>
    <n v="62.967871485943775"/>
    <x v="4"/>
    <s v="animation"/>
    <x v="405"/>
    <d v="2011-02-18T06:00:00"/>
  </r>
  <r>
    <n v="429"/>
    <s v="Robles Ltd"/>
    <s v="Right-sized demand-driven adapter"/>
    <n v="191000"/>
    <n v="173191"/>
    <n v="90.675916230366497"/>
    <x v="3"/>
    <n v="2138"/>
    <s v="US"/>
    <s v="USD"/>
    <n v="1392012000"/>
    <n v="1394427600"/>
    <b v="0"/>
    <b v="1"/>
    <s v="photography/photography books"/>
    <n v="81.006080449017773"/>
    <x v="7"/>
    <s v="photography books"/>
    <x v="406"/>
    <d v="2014-03-10T05:00:00"/>
  </r>
  <r>
    <n v="430"/>
    <s v="Cochran Ltd"/>
    <s v="Re-engineered attitude-oriented frame"/>
    <n v="8100"/>
    <n v="5487"/>
    <n v="67.740740740740748"/>
    <x v="0"/>
    <n v="84"/>
    <s v="US"/>
    <s v="USD"/>
    <n v="1569733200"/>
    <n v="1572670800"/>
    <b v="0"/>
    <b v="0"/>
    <s v="theater/plays"/>
    <n v="65.321428571428569"/>
    <x v="3"/>
    <s v="plays"/>
    <x v="407"/>
    <d v="2019-11-02T05:00:00"/>
  </r>
  <r>
    <n v="431"/>
    <s v="Rosales LLC"/>
    <s v="Compatible multimedia utilization"/>
    <n v="5100"/>
    <n v="9817"/>
    <n v="192.49019607843135"/>
    <x v="1"/>
    <n v="94"/>
    <s v="US"/>
    <s v="USD"/>
    <n v="1529643600"/>
    <n v="1531112400"/>
    <b v="1"/>
    <b v="0"/>
    <s v="theater/plays"/>
    <n v="104.43617021276596"/>
    <x v="3"/>
    <s v="plays"/>
    <x v="408"/>
    <d v="2018-07-09T05:00:00"/>
  </r>
  <r>
    <n v="432"/>
    <s v="Harper-Bryan"/>
    <s v="Re-contextualized dedicated hardware"/>
    <n v="7700"/>
    <n v="6369"/>
    <n v="82.714285714285722"/>
    <x v="0"/>
    <n v="91"/>
    <s v="US"/>
    <s v="USD"/>
    <n v="1399006800"/>
    <n v="1400734800"/>
    <b v="0"/>
    <b v="0"/>
    <s v="theater/plays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n v="54.163920922570021"/>
    <x v="0"/>
    <n v="792"/>
    <s v="US"/>
    <s v="USD"/>
    <n v="1385359200"/>
    <n v="1386741600"/>
    <b v="0"/>
    <b v="1"/>
    <s v="film &amp; video/documentary"/>
    <n v="83.023989898989896"/>
    <x v="4"/>
    <s v="documentary"/>
    <x v="410"/>
    <d v="2013-12-11T06:00:00"/>
  </r>
  <r>
    <n v="434"/>
    <s v="Floyd-Sims"/>
    <s v="Cloned transitional hierarchy"/>
    <n v="5400"/>
    <n v="903"/>
    <n v="16.722222222222221"/>
    <x v="3"/>
    <n v="10"/>
    <s v="CA"/>
    <s v="CAD"/>
    <n v="1480572000"/>
    <n v="1481781600"/>
    <b v="1"/>
    <b v="0"/>
    <s v="theater/plays"/>
    <n v="90.3"/>
    <x v="3"/>
    <s v="plays"/>
    <x v="411"/>
    <d v="2016-12-15T06:00:00"/>
  </r>
  <r>
    <n v="435"/>
    <s v="Spence, Jackson and Kelly"/>
    <s v="Advanced discrete leverage"/>
    <n v="152400"/>
    <n v="178120"/>
    <n v="116.87664041994749"/>
    <x v="1"/>
    <n v="1713"/>
    <s v="IT"/>
    <s v="EUR"/>
    <n v="1418623200"/>
    <n v="1419660000"/>
    <b v="0"/>
    <b v="1"/>
    <s v="theater/plays"/>
    <n v="103.98131932282546"/>
    <x v="3"/>
    <s v="plays"/>
    <x v="412"/>
    <d v="2014-12-27T06:00:00"/>
  </r>
  <r>
    <n v="436"/>
    <s v="King-Nguyen"/>
    <s v="Open-source incremental throughput"/>
    <n v="1300"/>
    <n v="13678"/>
    <n v="1052.1538461538462"/>
    <x v="1"/>
    <n v="249"/>
    <s v="US"/>
    <s v="USD"/>
    <n v="1555736400"/>
    <n v="1555822800"/>
    <b v="0"/>
    <b v="0"/>
    <s v="music/jazz"/>
    <n v="54.931726907630519"/>
    <x v="1"/>
    <s v="jazz"/>
    <x v="413"/>
    <d v="2019-04-21T05:00:00"/>
  </r>
  <r>
    <n v="437"/>
    <s v="Hansen Group"/>
    <s v="Centralized regional interface"/>
    <n v="8100"/>
    <n v="9969"/>
    <n v="123.07407407407408"/>
    <x v="1"/>
    <n v="192"/>
    <s v="US"/>
    <s v="USD"/>
    <n v="1442120400"/>
    <n v="1442379600"/>
    <b v="0"/>
    <b v="1"/>
    <s v="film &amp; video/animation"/>
    <n v="51.921875"/>
    <x v="4"/>
    <s v="animation"/>
    <x v="414"/>
    <d v="2015-09-16T05:00:00"/>
  </r>
  <r>
    <n v="438"/>
    <s v="Mathis, Hall and Hansen"/>
    <s v="Streamlined web-enabled knowledgebase"/>
    <n v="8300"/>
    <n v="14827"/>
    <n v="178.63855421686748"/>
    <x v="1"/>
    <n v="247"/>
    <s v="US"/>
    <s v="USD"/>
    <n v="1362376800"/>
    <n v="1364965200"/>
    <b v="0"/>
    <b v="0"/>
    <s v="theater/plays"/>
    <n v="60.02834008097166"/>
    <x v="3"/>
    <s v="plays"/>
    <x v="415"/>
    <d v="2013-04-03T05:00:00"/>
  </r>
  <r>
    <n v="439"/>
    <s v="Cummings Inc"/>
    <s v="Digitized transitional monitoring"/>
    <n v="28400"/>
    <n v="100900"/>
    <n v="355.28169014084506"/>
    <x v="1"/>
    <n v="2293"/>
    <s v="US"/>
    <s v="USD"/>
    <n v="1478408400"/>
    <n v="1479016800"/>
    <b v="0"/>
    <b v="0"/>
    <s v="film &amp; video/science fiction"/>
    <n v="44.003488879197555"/>
    <x v="4"/>
    <s v="science fiction"/>
    <x v="416"/>
    <d v="2016-11-13T06:00:00"/>
  </r>
  <r>
    <n v="440"/>
    <s v="Miller-Poole"/>
    <s v="Networked optimal adapter"/>
    <n v="102500"/>
    <n v="165954"/>
    <n v="161.90634146341463"/>
    <x v="1"/>
    <n v="3131"/>
    <s v="US"/>
    <s v="USD"/>
    <n v="1498798800"/>
    <n v="1499662800"/>
    <b v="0"/>
    <b v="0"/>
    <s v="film &amp; video/television"/>
    <n v="53.003513254551258"/>
    <x v="4"/>
    <s v="television"/>
    <x v="417"/>
    <d v="2017-07-10T05:00:00"/>
  </r>
  <r>
    <n v="441"/>
    <s v="Rodriguez-West"/>
    <s v="Automated optimal function"/>
    <n v="7000"/>
    <n v="1744"/>
    <n v="24.914285714285715"/>
    <x v="0"/>
    <n v="32"/>
    <s v="US"/>
    <s v="USD"/>
    <n v="1335416400"/>
    <n v="1337835600"/>
    <b v="0"/>
    <b v="0"/>
    <s v="technology/wearables"/>
    <n v="54.5"/>
    <x v="2"/>
    <s v="wearables"/>
    <x v="418"/>
    <d v="2012-05-24T05:00:00"/>
  </r>
  <r>
    <n v="442"/>
    <s v="Calderon, Bradford and Dean"/>
    <s v="Devolved system-worthy framework"/>
    <n v="5400"/>
    <n v="10731"/>
    <n v="198.72222222222223"/>
    <x v="1"/>
    <n v="143"/>
    <s v="IT"/>
    <s v="EUR"/>
    <n v="1504328400"/>
    <n v="1505710800"/>
    <b v="0"/>
    <b v="0"/>
    <s v="theater/plays"/>
    <n v="75.04195804195804"/>
    <x v="3"/>
    <s v="plays"/>
    <x v="419"/>
    <d v="2017-09-18T05:00:00"/>
  </r>
  <r>
    <n v="443"/>
    <s v="Clark-Bowman"/>
    <s v="Stand-alone user-facing service-desk"/>
    <n v="9300"/>
    <n v="3232"/>
    <n v="34.752688172043008"/>
    <x v="3"/>
    <n v="90"/>
    <s v="US"/>
    <s v="USD"/>
    <n v="1285822800"/>
    <n v="1287464400"/>
    <b v="0"/>
    <b v="0"/>
    <s v="theater/plays"/>
    <n v="35.911111111111111"/>
    <x v="3"/>
    <s v="plays"/>
    <x v="420"/>
    <d v="2010-10-19T05:00:00"/>
  </r>
  <r>
    <n v="444"/>
    <s v="Hensley Ltd"/>
    <s v="Versatile global attitude"/>
    <n v="6200"/>
    <n v="10938"/>
    <n v="176.41935483870967"/>
    <x v="1"/>
    <n v="296"/>
    <s v="US"/>
    <s v="USD"/>
    <n v="1311483600"/>
    <n v="1311656400"/>
    <b v="0"/>
    <b v="1"/>
    <s v="music/indie rock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n v="511.38095238095235"/>
    <x v="1"/>
    <n v="170"/>
    <s v="US"/>
    <s v="USD"/>
    <n v="1291356000"/>
    <n v="1293170400"/>
    <b v="0"/>
    <b v="1"/>
    <s v="theater/plays"/>
    <n v="63.170588235294119"/>
    <x v="3"/>
    <s v="plays"/>
    <x v="422"/>
    <d v="2010-12-24T06:00:00"/>
  </r>
  <r>
    <n v="446"/>
    <s v="Martin, Martin and Solis"/>
    <s v="Assimilated uniform methodology"/>
    <n v="6800"/>
    <n v="5579"/>
    <n v="82.044117647058826"/>
    <x v="0"/>
    <n v="186"/>
    <s v="US"/>
    <s v="USD"/>
    <n v="1355810400"/>
    <n v="1355983200"/>
    <b v="0"/>
    <b v="0"/>
    <s v="technology/wearables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n v="24.326030927835053"/>
    <x v="3"/>
    <n v="439"/>
    <s v="GB"/>
    <s v="GBP"/>
    <n v="1513663200"/>
    <n v="1515045600"/>
    <b v="0"/>
    <b v="0"/>
    <s v="film &amp; video/television"/>
    <n v="86"/>
    <x v="4"/>
    <s v="television"/>
    <x v="424"/>
    <d v="2018-01-04T06:00:00"/>
  </r>
  <r>
    <n v="448"/>
    <s v="Price and Sons"/>
    <s v="Object-based demand-driven strategy"/>
    <n v="89900"/>
    <n v="45384"/>
    <n v="50.482758620689658"/>
    <x v="0"/>
    <n v="605"/>
    <s v="US"/>
    <s v="USD"/>
    <n v="1365915600"/>
    <n v="1366088400"/>
    <b v="0"/>
    <b v="1"/>
    <s v="games/video games"/>
    <n v="75.014876033057845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s v="DK"/>
    <s v="DKK"/>
    <n v="1551852000"/>
    <n v="1553317200"/>
    <b v="0"/>
    <b v="0"/>
    <s v="games/video games"/>
    <n v="101.19767441860465"/>
    <x v="6"/>
    <s v="video games"/>
    <x v="426"/>
    <d v="2019-03-23T05:00:00"/>
  </r>
  <r>
    <n v="450"/>
    <s v="Delgado-Hatfield"/>
    <s v="Up-sized composite success"/>
    <n v="100"/>
    <n v="4"/>
    <n v="4"/>
    <x v="0"/>
    <n v="1"/>
    <s v="CA"/>
    <s v="CAD"/>
    <n v="1540098000"/>
    <n v="1542088800"/>
    <b v="0"/>
    <b v="0"/>
    <s v="film &amp; video/animation"/>
    <n v="4"/>
    <x v="4"/>
    <s v="animation"/>
    <x v="427"/>
    <d v="2018-11-13T06:00:00"/>
  </r>
  <r>
    <n v="451"/>
    <s v="Padilla-Porter"/>
    <s v="Innovative exuding matrix"/>
    <n v="148400"/>
    <n v="182302"/>
    <n v="122.84501347708894"/>
    <x v="1"/>
    <n v="6286"/>
    <s v="US"/>
    <s v="USD"/>
    <n v="1500440400"/>
    <n v="1503118800"/>
    <b v="0"/>
    <b v="0"/>
    <s v="music/rock"/>
    <n v="29.001272669424118"/>
    <x v="1"/>
    <s v="rock"/>
    <x v="428"/>
    <d v="2017-08-19T05:00:00"/>
  </r>
  <r>
    <n v="452"/>
    <s v="Morris Group"/>
    <s v="Realigned impactful artificial intelligence"/>
    <n v="4800"/>
    <n v="3045"/>
    <n v="63.4375"/>
    <x v="0"/>
    <n v="31"/>
    <s v="US"/>
    <s v="USD"/>
    <n v="1278392400"/>
    <n v="1278478800"/>
    <b v="0"/>
    <b v="0"/>
    <s v="film &amp; video/drama"/>
    <n v="98.225806451612897"/>
    <x v="4"/>
    <s v="drama"/>
    <x v="429"/>
    <d v="2010-07-07T05:00:00"/>
  </r>
  <r>
    <n v="453"/>
    <s v="Saunders Ltd"/>
    <s v="Multi-layered multi-tasking secured line"/>
    <n v="182400"/>
    <n v="102749"/>
    <n v="56.331688596491226"/>
    <x v="0"/>
    <n v="1181"/>
    <s v="US"/>
    <s v="USD"/>
    <n v="1480572000"/>
    <n v="1484114400"/>
    <b v="0"/>
    <b v="0"/>
    <s v="film &amp; video/science fiction"/>
    <n v="87.001693480101608"/>
    <x v="4"/>
    <s v="science fiction"/>
    <x v="411"/>
    <d v="2017-01-11T06:00:00"/>
  </r>
  <r>
    <n v="454"/>
    <s v="Woods Inc"/>
    <s v="Upgradable upward-trending portal"/>
    <n v="4000"/>
    <n v="1763"/>
    <n v="44.074999999999996"/>
    <x v="0"/>
    <n v="39"/>
    <s v="US"/>
    <s v="USD"/>
    <n v="1382331600"/>
    <n v="1385445600"/>
    <b v="0"/>
    <b v="1"/>
    <s v="film &amp; video/drama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n v="118.37253218884121"/>
    <x v="1"/>
    <n v="3727"/>
    <s v="US"/>
    <s v="USD"/>
    <n v="1316754000"/>
    <n v="1318741200"/>
    <b v="0"/>
    <b v="0"/>
    <s v="theater/plays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n v="104.1243169398907"/>
    <x v="1"/>
    <n v="1605"/>
    <s v="US"/>
    <s v="USD"/>
    <n v="1518242400"/>
    <n v="1518242400"/>
    <b v="0"/>
    <b v="1"/>
    <s v="music/indie rock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n v="26.640000000000004"/>
    <x v="0"/>
    <n v="46"/>
    <s v="US"/>
    <s v="USD"/>
    <n v="1476421200"/>
    <n v="1476594000"/>
    <b v="0"/>
    <b v="0"/>
    <s v="theater/plays"/>
    <n v="28.956521739130434"/>
    <x v="3"/>
    <s v="plays"/>
    <x v="433"/>
    <d v="2016-10-16T05:00:00"/>
  </r>
  <r>
    <n v="458"/>
    <s v="Wise, Thompson and Allen"/>
    <s v="Pre-emptive neutral portal"/>
    <n v="33800"/>
    <n v="118706"/>
    <n v="351.20118343195264"/>
    <x v="1"/>
    <n v="2120"/>
    <s v="US"/>
    <s v="USD"/>
    <n v="1269752400"/>
    <n v="1273554000"/>
    <b v="0"/>
    <b v="0"/>
    <s v="theater/plays"/>
    <n v="55.993396226415094"/>
    <x v="3"/>
    <s v="plays"/>
    <x v="434"/>
    <d v="2010-05-11T05:00:00"/>
  </r>
  <r>
    <n v="459"/>
    <s v="Lane, Ryan and Chapman"/>
    <s v="Switchable demand-driven help-desk"/>
    <n v="6300"/>
    <n v="5674"/>
    <n v="90.063492063492063"/>
    <x v="0"/>
    <n v="105"/>
    <s v="US"/>
    <s v="USD"/>
    <n v="1419746400"/>
    <n v="1421906400"/>
    <b v="0"/>
    <b v="0"/>
    <s v="film &amp; video/documentary"/>
    <n v="54.038095238095238"/>
    <x v="4"/>
    <s v="documentary"/>
    <x v="435"/>
    <d v="2015-01-22T06:00:00"/>
  </r>
  <r>
    <n v="460"/>
    <s v="Rich, Alvarez and King"/>
    <s v="Business-focused static ability"/>
    <n v="2400"/>
    <n v="4119"/>
    <n v="171.625"/>
    <x v="1"/>
    <n v="50"/>
    <s v="US"/>
    <s v="USD"/>
    <n v="1281330000"/>
    <n v="1281589200"/>
    <b v="0"/>
    <b v="0"/>
    <s v="theater/plays"/>
    <n v="82.38"/>
    <x v="3"/>
    <s v="plays"/>
    <x v="8"/>
    <d v="2010-08-12T05:00:00"/>
  </r>
  <r>
    <n v="461"/>
    <s v="Terry-Salinas"/>
    <s v="Networked secondary structure"/>
    <n v="98800"/>
    <n v="139354"/>
    <n v="141.04655870445345"/>
    <x v="1"/>
    <n v="2080"/>
    <s v="US"/>
    <s v="USD"/>
    <n v="1398661200"/>
    <n v="1400389200"/>
    <b v="0"/>
    <b v="0"/>
    <s v="film &amp; video/drama"/>
    <n v="66.997115384615384"/>
    <x v="4"/>
    <s v="drama"/>
    <x v="436"/>
    <d v="2014-05-18T05:00:00"/>
  </r>
  <r>
    <n v="462"/>
    <s v="Wang-Rodriguez"/>
    <s v="Total multimedia website"/>
    <n v="188800"/>
    <n v="57734"/>
    <n v="30.57944915254237"/>
    <x v="0"/>
    <n v="535"/>
    <s v="US"/>
    <s v="USD"/>
    <n v="1359525600"/>
    <n v="1362808800"/>
    <b v="0"/>
    <b v="0"/>
    <s v="games/mobile games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n v="108.16455696202532"/>
    <x v="1"/>
    <n v="2105"/>
    <s v="US"/>
    <s v="USD"/>
    <n v="1388469600"/>
    <n v="1388815200"/>
    <b v="0"/>
    <b v="0"/>
    <s v="film &amp; video/animation"/>
    <n v="69.009501187648453"/>
    <x v="4"/>
    <s v="animation"/>
    <x v="437"/>
    <d v="2014-01-04T06:00:00"/>
  </r>
  <r>
    <n v="464"/>
    <s v="Gomez LLC"/>
    <s v="Pre-emptive mission-critical hardware"/>
    <n v="71200"/>
    <n v="95020"/>
    <n v="133.45505617977528"/>
    <x v="1"/>
    <n v="2436"/>
    <s v="US"/>
    <s v="USD"/>
    <n v="1518328800"/>
    <n v="1519538400"/>
    <b v="0"/>
    <b v="0"/>
    <s v="theater/plays"/>
    <n v="39.006568144499177"/>
    <x v="3"/>
    <s v="plays"/>
    <x v="438"/>
    <d v="2018-02-25T06:00:00"/>
  </r>
  <r>
    <n v="465"/>
    <s v="Gonzalez-Robbins"/>
    <s v="Up-sized responsive protocol"/>
    <n v="4700"/>
    <n v="8829"/>
    <n v="187.85106382978722"/>
    <x v="1"/>
    <n v="80"/>
    <s v="US"/>
    <s v="USD"/>
    <n v="1517032800"/>
    <n v="1517810400"/>
    <b v="0"/>
    <b v="0"/>
    <s v="publishing/translations"/>
    <n v="110.3625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s v="US"/>
    <s v="USD"/>
    <n v="1368594000"/>
    <n v="1370581200"/>
    <b v="0"/>
    <b v="1"/>
    <s v="technology/wearables"/>
    <n v="94.857142857142861"/>
    <x v="2"/>
    <s v="wearables"/>
    <x v="440"/>
    <d v="2013-06-07T05:00:00"/>
  </r>
  <r>
    <n v="467"/>
    <s v="Shaw Ltd"/>
    <s v="Profit-focused content-based application"/>
    <n v="1400"/>
    <n v="8053"/>
    <n v="575.21428571428578"/>
    <x v="1"/>
    <n v="139"/>
    <s v="CA"/>
    <s v="CAD"/>
    <n v="1448258400"/>
    <n v="1448863200"/>
    <b v="0"/>
    <b v="1"/>
    <s v="technology/web"/>
    <n v="57.935251798561154"/>
    <x v="2"/>
    <s v="web"/>
    <x v="441"/>
    <d v="2015-11-30T06:00:00"/>
  </r>
  <r>
    <n v="468"/>
    <s v="Hughes Inc"/>
    <s v="Streamlined neutral analyzer"/>
    <n v="4000"/>
    <n v="1620"/>
    <n v="40.5"/>
    <x v="0"/>
    <n v="16"/>
    <s v="US"/>
    <s v="USD"/>
    <n v="1555218000"/>
    <n v="1556600400"/>
    <b v="0"/>
    <b v="0"/>
    <s v="theater/plays"/>
    <n v="101.25"/>
    <x v="3"/>
    <s v="plays"/>
    <x v="442"/>
    <d v="2019-04-30T05:00:00"/>
  </r>
  <r>
    <n v="469"/>
    <s v="Olsen-Ryan"/>
    <s v="Assimilated neutral utilization"/>
    <n v="5600"/>
    <n v="10328"/>
    <n v="184.42857142857144"/>
    <x v="1"/>
    <n v="159"/>
    <s v="US"/>
    <s v="USD"/>
    <n v="1431925200"/>
    <n v="1432098000"/>
    <b v="0"/>
    <b v="0"/>
    <s v="film &amp; video/drama"/>
    <n v="64.95597484276729"/>
    <x v="4"/>
    <s v="drama"/>
    <x v="443"/>
    <d v="2015-05-20T05:00:00"/>
  </r>
  <r>
    <n v="470"/>
    <s v="Grimes, Holland and Sloan"/>
    <s v="Extended dedicated archive"/>
    <n v="3600"/>
    <n v="10289"/>
    <n v="285.80555555555554"/>
    <x v="1"/>
    <n v="381"/>
    <s v="US"/>
    <s v="USD"/>
    <n v="1481522400"/>
    <n v="1482127200"/>
    <b v="0"/>
    <b v="0"/>
    <s v="technology/wearables"/>
    <n v="27.00524934383202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s v="GB"/>
    <s v="GBP"/>
    <n v="1335934800"/>
    <n v="1335934800"/>
    <b v="0"/>
    <b v="1"/>
    <s v="food/food trucks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n v="39.234070221066318"/>
    <x v="0"/>
    <n v="575"/>
    <s v="US"/>
    <s v="USD"/>
    <n v="1552280400"/>
    <n v="1556946000"/>
    <b v="0"/>
    <b v="0"/>
    <s v="music/rock"/>
    <n v="104.94260869565217"/>
    <x v="1"/>
    <s v="rock"/>
    <x v="445"/>
    <d v="2019-05-04T05:00:00"/>
  </r>
  <r>
    <n v="473"/>
    <s v="Richardson Inc"/>
    <s v="Assimilated fault-tolerant capacity"/>
    <n v="5000"/>
    <n v="8907"/>
    <n v="178.14000000000001"/>
    <x v="1"/>
    <n v="106"/>
    <s v="US"/>
    <s v="USD"/>
    <n v="1529989200"/>
    <n v="1530075600"/>
    <b v="0"/>
    <b v="0"/>
    <s v="music/electric music"/>
    <n v="84.028301886792448"/>
    <x v="1"/>
    <s v="electric music"/>
    <x v="446"/>
    <d v="2018-06-27T05:00:00"/>
  </r>
  <r>
    <n v="474"/>
    <s v="Santos-Young"/>
    <s v="Enhanced neutral ability"/>
    <n v="4000"/>
    <n v="14606"/>
    <n v="365.15"/>
    <x v="1"/>
    <n v="142"/>
    <s v="US"/>
    <s v="USD"/>
    <n v="1418709600"/>
    <n v="1418796000"/>
    <b v="0"/>
    <b v="0"/>
    <s v="film &amp; video/television"/>
    <n v="102.85915492957747"/>
    <x v="4"/>
    <s v="television"/>
    <x v="447"/>
    <d v="2014-12-17T06:00:00"/>
  </r>
  <r>
    <n v="475"/>
    <s v="Nichols Ltd"/>
    <s v="Function-based attitude-oriented groupware"/>
    <n v="7400"/>
    <n v="8432"/>
    <n v="113.94594594594594"/>
    <x v="1"/>
    <n v="211"/>
    <s v="US"/>
    <s v="USD"/>
    <n v="1372136400"/>
    <n v="1372482000"/>
    <b v="0"/>
    <b v="1"/>
    <s v="publishing/translations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n v="29.828720626631856"/>
    <x v="0"/>
    <n v="1120"/>
    <s v="US"/>
    <s v="USD"/>
    <n v="1533877200"/>
    <n v="1534395600"/>
    <b v="0"/>
    <b v="0"/>
    <s v="publishing/fiction"/>
    <n v="51.001785714285717"/>
    <x v="5"/>
    <s v="fiction"/>
    <x v="342"/>
    <d v="2018-08-16T05:00:00"/>
  </r>
  <r>
    <n v="477"/>
    <s v="Hogan, Porter and Rivera"/>
    <s v="Organic object-oriented core"/>
    <n v="8500"/>
    <n v="4613"/>
    <n v="54.270588235294113"/>
    <x v="0"/>
    <n v="113"/>
    <s v="US"/>
    <s v="USD"/>
    <n v="1309064400"/>
    <n v="1311397200"/>
    <b v="0"/>
    <b v="0"/>
    <s v="film &amp; video/science fiction"/>
    <n v="40.823008849557525"/>
    <x v="4"/>
    <s v="science fiction"/>
    <x v="449"/>
    <d v="2011-07-23T05:00:00"/>
  </r>
  <r>
    <n v="478"/>
    <s v="Lyons LLC"/>
    <s v="Balanced impactful circuit"/>
    <n v="68800"/>
    <n v="162603"/>
    <n v="236.34156976744185"/>
    <x v="1"/>
    <n v="2756"/>
    <s v="US"/>
    <s v="USD"/>
    <n v="1425877200"/>
    <n v="1426914000"/>
    <b v="0"/>
    <b v="0"/>
    <s v="technology/wearables"/>
    <n v="58.999637155297535"/>
    <x v="2"/>
    <s v="wearables"/>
    <x v="450"/>
    <d v="2015-03-21T05:00:00"/>
  </r>
  <r>
    <n v="479"/>
    <s v="Long-Greene"/>
    <s v="Future-proofed heuristic encryption"/>
    <n v="2400"/>
    <n v="12310"/>
    <n v="512.91666666666663"/>
    <x v="1"/>
    <n v="173"/>
    <s v="GB"/>
    <s v="GBP"/>
    <n v="1501304400"/>
    <n v="1501477200"/>
    <b v="0"/>
    <b v="0"/>
    <s v="food/food trucks"/>
    <n v="71.156069364161851"/>
    <x v="0"/>
    <s v="food trucks"/>
    <x v="451"/>
    <d v="2017-07-31T05:00:00"/>
  </r>
  <r>
    <n v="480"/>
    <s v="Robles-Hudson"/>
    <s v="Balanced bifurcated leverage"/>
    <n v="8600"/>
    <n v="8656"/>
    <n v="100.65116279069768"/>
    <x v="1"/>
    <n v="87"/>
    <s v="US"/>
    <s v="USD"/>
    <n v="1268287200"/>
    <n v="1269061200"/>
    <b v="0"/>
    <b v="1"/>
    <s v="photography/photography books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n v="81.348423194303152"/>
    <x v="0"/>
    <n v="1538"/>
    <s v="US"/>
    <s v="USD"/>
    <n v="1412139600"/>
    <n v="1415772000"/>
    <b v="0"/>
    <b v="1"/>
    <s v="theater/plays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n v="16.404761904761905"/>
    <x v="0"/>
    <n v="9"/>
    <s v="US"/>
    <s v="USD"/>
    <n v="1330063200"/>
    <n v="1331013600"/>
    <b v="0"/>
    <b v="1"/>
    <s v="publishing/fiction"/>
    <n v="76.555555555555557"/>
    <x v="5"/>
    <s v="fiction"/>
    <x v="454"/>
    <d v="2012-03-06T06:00:00"/>
  </r>
  <r>
    <n v="483"/>
    <s v="Rice-Parker"/>
    <s v="Down-sized actuating infrastructure"/>
    <n v="91400"/>
    <n v="48236"/>
    <n v="52.774617067833695"/>
    <x v="0"/>
    <n v="554"/>
    <s v="US"/>
    <s v="USD"/>
    <n v="1576130400"/>
    <n v="1576735200"/>
    <b v="0"/>
    <b v="0"/>
    <s v="theater/plays"/>
    <n v="87.068592057761734"/>
    <x v="3"/>
    <s v="plays"/>
    <x v="455"/>
    <d v="2019-12-19T06:00:00"/>
  </r>
  <r>
    <n v="484"/>
    <s v="Landry Inc"/>
    <s v="Synergistic cohesive adapter"/>
    <n v="29600"/>
    <n v="77021"/>
    <n v="260.20608108108109"/>
    <x v="1"/>
    <n v="1572"/>
    <s v="GB"/>
    <s v="GBP"/>
    <n v="1407128400"/>
    <n v="1411362000"/>
    <b v="0"/>
    <b v="1"/>
    <s v="food/food trucks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n v="30.73289183222958"/>
    <x v="0"/>
    <n v="648"/>
    <s v="GB"/>
    <s v="GBP"/>
    <n v="1560142800"/>
    <n v="1563685200"/>
    <b v="0"/>
    <b v="0"/>
    <s v="theater/plays"/>
    <n v="42.969135802469133"/>
    <x v="3"/>
    <s v="plays"/>
    <x v="457"/>
    <d v="2019-07-21T05:00:00"/>
  </r>
  <r>
    <n v="486"/>
    <s v="Davis, Cox and Fox"/>
    <s v="Compatible exuding Graphical User Interface"/>
    <n v="5200"/>
    <n v="702"/>
    <n v="13.5"/>
    <x v="0"/>
    <n v="21"/>
    <s v="GB"/>
    <s v="GBP"/>
    <n v="1520575200"/>
    <n v="1521867600"/>
    <b v="0"/>
    <b v="1"/>
    <s v="publishing/translations"/>
    <n v="33.428571428571431"/>
    <x v="5"/>
    <s v="translations"/>
    <x v="458"/>
    <d v="2018-03-24T05:00:00"/>
  </r>
  <r>
    <n v="487"/>
    <s v="Smith-Wallace"/>
    <s v="Monitored 24/7 time-frame"/>
    <n v="110300"/>
    <n v="197024"/>
    <n v="178.62556663644605"/>
    <x v="1"/>
    <n v="2346"/>
    <s v="US"/>
    <s v="USD"/>
    <n v="1492664400"/>
    <n v="1495515600"/>
    <b v="0"/>
    <b v="0"/>
    <s v="theater/plays"/>
    <n v="83.982949701619773"/>
    <x v="3"/>
    <s v="plays"/>
    <x v="459"/>
    <d v="2017-05-23T05:00:00"/>
  </r>
  <r>
    <n v="488"/>
    <s v="Cordova, Shaw and Wang"/>
    <s v="Virtual secondary open architecture"/>
    <n v="5300"/>
    <n v="11663"/>
    <n v="220.0566037735849"/>
    <x v="1"/>
    <n v="115"/>
    <s v="US"/>
    <s v="USD"/>
    <n v="1454479200"/>
    <n v="1455948000"/>
    <b v="0"/>
    <b v="0"/>
    <s v="theater/plays"/>
    <n v="101.41739130434783"/>
    <x v="3"/>
    <s v="plays"/>
    <x v="460"/>
    <d v="2016-02-20T06:00:00"/>
  </r>
  <r>
    <n v="489"/>
    <s v="Clark Inc"/>
    <s v="Down-sized mobile time-frame"/>
    <n v="9200"/>
    <n v="9339"/>
    <n v="101.5108695652174"/>
    <x v="1"/>
    <n v="85"/>
    <s v="IT"/>
    <s v="EUR"/>
    <n v="1281934800"/>
    <n v="1282366800"/>
    <b v="0"/>
    <b v="0"/>
    <s v="technology/wearables"/>
    <n v="109.87058823529412"/>
    <x v="2"/>
    <s v="wearables"/>
    <x v="461"/>
    <d v="2010-08-21T05:00:00"/>
  </r>
  <r>
    <n v="490"/>
    <s v="Young and Sons"/>
    <s v="Innovative disintermediate encryption"/>
    <n v="2400"/>
    <n v="4596"/>
    <n v="191.5"/>
    <x v="1"/>
    <n v="144"/>
    <s v="US"/>
    <s v="USD"/>
    <n v="1573970400"/>
    <n v="1574575200"/>
    <b v="0"/>
    <b v="0"/>
    <s v="journalism/audio"/>
    <n v="31.916666666666668"/>
    <x v="8"/>
    <s v="audio"/>
    <x v="462"/>
    <d v="2019-11-24T06:00:00"/>
  </r>
  <r>
    <n v="491"/>
    <s v="Henson PLC"/>
    <s v="Universal contextually-based knowledgebase"/>
    <n v="56800"/>
    <n v="173437"/>
    <n v="305.34683098591546"/>
    <x v="1"/>
    <n v="2443"/>
    <s v="US"/>
    <s v="USD"/>
    <n v="1372654800"/>
    <n v="1374901200"/>
    <b v="0"/>
    <b v="1"/>
    <s v="food/food trucks"/>
    <n v="70.993450675399103"/>
    <x v="0"/>
    <s v="food trucks"/>
    <x v="463"/>
    <d v="2013-07-27T05:00:00"/>
  </r>
  <r>
    <n v="492"/>
    <s v="Garcia Group"/>
    <s v="Persevering interactive matrix"/>
    <n v="191000"/>
    <n v="45831"/>
    <n v="23.995287958115181"/>
    <x v="3"/>
    <n v="595"/>
    <s v="US"/>
    <s v="USD"/>
    <n v="1275886800"/>
    <n v="1278910800"/>
    <b v="1"/>
    <b v="1"/>
    <s v="film &amp; video/shorts"/>
    <n v="77.026890756302521"/>
    <x v="4"/>
    <s v="shorts"/>
    <x v="464"/>
    <d v="2010-07-12T05:00:00"/>
  </r>
  <r>
    <n v="493"/>
    <s v="Adams, Walker and Wong"/>
    <s v="Seamless background framework"/>
    <n v="900"/>
    <n v="6514"/>
    <n v="723.77777777777771"/>
    <x v="1"/>
    <n v="64"/>
    <s v="US"/>
    <s v="USD"/>
    <n v="1561784400"/>
    <n v="1562907600"/>
    <b v="0"/>
    <b v="0"/>
    <s v="photography/photography books"/>
    <n v="101.78125"/>
    <x v="7"/>
    <s v="photography books"/>
    <x v="465"/>
    <d v="2019-07-12T05:00:00"/>
  </r>
  <r>
    <n v="494"/>
    <s v="Hopkins-Browning"/>
    <s v="Balanced upward-trending productivity"/>
    <n v="2500"/>
    <n v="13684"/>
    <n v="547.36"/>
    <x v="1"/>
    <n v="268"/>
    <s v="US"/>
    <s v="USD"/>
    <n v="1332392400"/>
    <n v="1332478800"/>
    <b v="0"/>
    <b v="0"/>
    <s v="technology/wearables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n v="414.49999999999994"/>
    <x v="1"/>
    <n v="195"/>
    <s v="DK"/>
    <s v="DKK"/>
    <n v="1402376400"/>
    <n v="1402722000"/>
    <b v="0"/>
    <b v="0"/>
    <s v="theater/plays"/>
    <n v="68.02051282051282"/>
    <x v="3"/>
    <s v="plays"/>
    <x v="467"/>
    <d v="2014-06-14T05:00:00"/>
  </r>
  <r>
    <n v="496"/>
    <s v="Morales Group"/>
    <s v="Optimized bi-directional extranet"/>
    <n v="183800"/>
    <n v="1667"/>
    <n v="0.90696409140369971"/>
    <x v="0"/>
    <n v="54"/>
    <s v="US"/>
    <s v="USD"/>
    <n v="1495342800"/>
    <n v="1496811600"/>
    <b v="0"/>
    <b v="0"/>
    <s v="film &amp; video/animation"/>
    <n v="30.87037037037037"/>
    <x v="4"/>
    <s v="animation"/>
    <x v="468"/>
    <d v="2017-06-07T05:00:00"/>
  </r>
  <r>
    <n v="497"/>
    <s v="Lucero Group"/>
    <s v="Intuitive actuating benchmark"/>
    <n v="9800"/>
    <n v="3349"/>
    <n v="34.173469387755098"/>
    <x v="0"/>
    <n v="120"/>
    <s v="US"/>
    <s v="USD"/>
    <n v="1482213600"/>
    <n v="1482213600"/>
    <b v="0"/>
    <b v="1"/>
    <s v="technology/wearables"/>
    <n v="27.908333333333335"/>
    <x v="2"/>
    <s v="wearables"/>
    <x v="469"/>
    <d v="2016-12-20T06:00:00"/>
  </r>
  <r>
    <n v="498"/>
    <s v="Smith, Brown and Davis"/>
    <s v="Devolved background project"/>
    <n v="193400"/>
    <n v="46317"/>
    <n v="23.948810754912099"/>
    <x v="0"/>
    <n v="579"/>
    <s v="DK"/>
    <s v="DKK"/>
    <n v="1420092000"/>
    <n v="1420264800"/>
    <b v="0"/>
    <b v="0"/>
    <s v="technology/web"/>
    <n v="79.994818652849744"/>
    <x v="2"/>
    <s v="web"/>
    <x v="470"/>
    <d v="2015-01-03T06:00:00"/>
  </r>
  <r>
    <n v="499"/>
    <s v="Hunt Group"/>
    <s v="Reverse-engineered executive emulation"/>
    <n v="163800"/>
    <n v="78743"/>
    <n v="48.072649572649574"/>
    <x v="0"/>
    <n v="2072"/>
    <s v="US"/>
    <s v="USD"/>
    <n v="1458018000"/>
    <n v="1458450000"/>
    <b v="0"/>
    <b v="1"/>
    <s v="film &amp; video/documentary"/>
    <n v="38.003378378378379"/>
    <x v="4"/>
    <s v="documentary"/>
    <x v="471"/>
    <d v="2016-03-20T05:00:00"/>
  </r>
  <r>
    <n v="500"/>
    <s v="Valdez Ltd"/>
    <s v="Team-oriented clear-thinking matrix"/>
    <n v="100"/>
    <n v="0"/>
    <n v="0"/>
    <x v="0"/>
    <n v="0"/>
    <s v="US"/>
    <s v="USD"/>
    <n v="1367384400"/>
    <n v="1369803600"/>
    <b v="0"/>
    <b v="1"/>
    <s v="theater/plays"/>
    <e v="#DIV/0!"/>
    <x v="3"/>
    <s v="plays"/>
    <x v="472"/>
    <d v="2013-05-29T05:00:00"/>
  </r>
  <r>
    <n v="501"/>
    <s v="Mccann-Le"/>
    <s v="Focused coherent methodology"/>
    <n v="153600"/>
    <n v="107743"/>
    <n v="70.145182291666657"/>
    <x v="0"/>
    <n v="1796"/>
    <s v="US"/>
    <s v="USD"/>
    <n v="1363064400"/>
    <n v="1363237200"/>
    <b v="0"/>
    <b v="0"/>
    <s v="film &amp; video/documentary"/>
    <n v="59.990534521158132"/>
    <x v="4"/>
    <s v="documentary"/>
    <x v="473"/>
    <d v="2013-03-14T05:00:00"/>
  </r>
  <r>
    <n v="502"/>
    <s v="Johnson Inc"/>
    <s v="Reduced context-sensitive complexity"/>
    <n v="1300"/>
    <n v="6889"/>
    <n v="529.92307692307691"/>
    <x v="1"/>
    <n v="186"/>
    <s v="AU"/>
    <s v="AUD"/>
    <n v="1343365200"/>
    <n v="1345870800"/>
    <b v="0"/>
    <b v="1"/>
    <s v="games/video games"/>
    <n v="37.037634408602152"/>
    <x v="6"/>
    <s v="video games"/>
    <x v="474"/>
    <d v="2012-08-25T05:00:00"/>
  </r>
  <r>
    <n v="503"/>
    <s v="Collins LLC"/>
    <s v="Decentralized 4thgeneration time-frame"/>
    <n v="25500"/>
    <n v="45983"/>
    <n v="180.32549019607845"/>
    <x v="1"/>
    <n v="460"/>
    <s v="US"/>
    <s v="USD"/>
    <n v="1435726800"/>
    <n v="1437454800"/>
    <b v="0"/>
    <b v="0"/>
    <s v="film &amp; video/drama"/>
    <n v="99.963043478260872"/>
    <x v="4"/>
    <s v="drama"/>
    <x v="72"/>
    <d v="2015-07-21T05:00:00"/>
  </r>
  <r>
    <n v="504"/>
    <s v="Smith-Miller"/>
    <s v="De-engineered cohesive moderator"/>
    <n v="7500"/>
    <n v="6924"/>
    <n v="92.320000000000007"/>
    <x v="0"/>
    <n v="62"/>
    <s v="IT"/>
    <s v="EUR"/>
    <n v="1431925200"/>
    <n v="1432011600"/>
    <b v="0"/>
    <b v="0"/>
    <s v="music/rock"/>
    <n v="111.6774193548387"/>
    <x v="1"/>
    <s v="rock"/>
    <x v="443"/>
    <d v="2015-05-19T05:00:00"/>
  </r>
  <r>
    <n v="505"/>
    <s v="Jensen-Vargas"/>
    <s v="Ameliorated explicit parallelism"/>
    <n v="89900"/>
    <n v="12497"/>
    <n v="13.901001112347053"/>
    <x v="0"/>
    <n v="347"/>
    <s v="US"/>
    <s v="USD"/>
    <n v="1362722400"/>
    <n v="1366347600"/>
    <b v="0"/>
    <b v="1"/>
    <s v="publishing/radio &amp; podcasts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n v="927.07777777777767"/>
    <x v="1"/>
    <n v="2528"/>
    <s v="US"/>
    <s v="USD"/>
    <n v="1511416800"/>
    <n v="1512885600"/>
    <b v="0"/>
    <b v="1"/>
    <s v="theater/plays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n v="39.857142857142861"/>
    <x v="0"/>
    <n v="19"/>
    <s v="US"/>
    <s v="USD"/>
    <n v="1365483600"/>
    <n v="1369717200"/>
    <b v="0"/>
    <b v="1"/>
    <s v="technology/web"/>
    <n v="44.05263157894737"/>
    <x v="2"/>
    <s v="web"/>
    <x v="476"/>
    <d v="2013-05-28T05:00:00"/>
  </r>
  <r>
    <n v="508"/>
    <s v="Roberts Group"/>
    <s v="Up-sized radical pricing structure"/>
    <n v="172700"/>
    <n v="193820"/>
    <n v="112.22929936305732"/>
    <x v="1"/>
    <n v="3657"/>
    <s v="US"/>
    <s v="USD"/>
    <n v="1532840400"/>
    <n v="1534654800"/>
    <b v="0"/>
    <b v="0"/>
    <s v="theater/plays"/>
    <n v="52.999726551818434"/>
    <x v="3"/>
    <s v="plays"/>
    <x v="192"/>
    <d v="2018-08-19T05:00:00"/>
  </r>
  <r>
    <n v="509"/>
    <s v="White LLC"/>
    <s v="Robust zero-defect project"/>
    <n v="168500"/>
    <n v="119510"/>
    <n v="70.925816023738875"/>
    <x v="0"/>
    <n v="1258"/>
    <s v="US"/>
    <s v="USD"/>
    <n v="1336194000"/>
    <n v="1337058000"/>
    <b v="0"/>
    <b v="0"/>
    <s v="theater/plays"/>
    <n v="95"/>
    <x v="3"/>
    <s v="plays"/>
    <x v="477"/>
    <d v="2012-05-15T05:00:00"/>
  </r>
  <r>
    <n v="510"/>
    <s v="Best, Miller and Thomas"/>
    <s v="Re-engineered mobile task-force"/>
    <n v="7800"/>
    <n v="9289"/>
    <n v="119.08974358974358"/>
    <x v="1"/>
    <n v="131"/>
    <s v="AU"/>
    <s v="AUD"/>
    <n v="1527742800"/>
    <n v="1529816400"/>
    <b v="0"/>
    <b v="0"/>
    <s v="film &amp; video/drama"/>
    <n v="70.908396946564892"/>
    <x v="4"/>
    <s v="drama"/>
    <x v="478"/>
    <d v="2018-06-24T05:00:00"/>
  </r>
  <r>
    <n v="511"/>
    <s v="Smith-Mullins"/>
    <s v="User-centric intangible neural-net"/>
    <n v="147800"/>
    <n v="35498"/>
    <n v="24.017591339648174"/>
    <x v="0"/>
    <n v="362"/>
    <s v="US"/>
    <s v="USD"/>
    <n v="1564030800"/>
    <n v="1564894800"/>
    <b v="0"/>
    <b v="0"/>
    <s v="theater/plays"/>
    <n v="98.060773480662988"/>
    <x v="3"/>
    <s v="plays"/>
    <x v="479"/>
    <d v="2019-08-04T05:00:00"/>
  </r>
  <r>
    <n v="512"/>
    <s v="Williams-Walsh"/>
    <s v="Organized explicit core"/>
    <n v="9100"/>
    <n v="12678"/>
    <n v="139.31868131868131"/>
    <x v="1"/>
    <n v="239"/>
    <s v="US"/>
    <s v="USD"/>
    <n v="1404536400"/>
    <n v="1404622800"/>
    <b v="0"/>
    <b v="1"/>
    <s v="games/video games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n v="39.277108433734945"/>
    <x v="3"/>
    <n v="35"/>
    <s v="US"/>
    <s v="USD"/>
    <n v="1284008400"/>
    <n v="1284181200"/>
    <b v="0"/>
    <b v="0"/>
    <s v="film &amp; video/television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n v="22.439077144917089"/>
    <x v="3"/>
    <n v="528"/>
    <s v="CH"/>
    <s v="CHF"/>
    <n v="1386309600"/>
    <n v="1386741600"/>
    <b v="0"/>
    <b v="1"/>
    <s v="music/rock"/>
    <n v="58.945075757575758"/>
    <x v="1"/>
    <s v="rock"/>
    <x v="481"/>
    <d v="2013-12-11T06:00:00"/>
  </r>
  <r>
    <n v="515"/>
    <s v="Cox LLC"/>
    <s v="Phased 24hour flexibility"/>
    <n v="8600"/>
    <n v="4797"/>
    <n v="55.779069767441861"/>
    <x v="0"/>
    <n v="133"/>
    <s v="CA"/>
    <s v="CAD"/>
    <n v="1324620000"/>
    <n v="1324792800"/>
    <b v="0"/>
    <b v="1"/>
    <s v="theater/plays"/>
    <n v="36.067669172932334"/>
    <x v="3"/>
    <s v="plays"/>
    <x v="482"/>
    <d v="2011-12-25T06:00:00"/>
  </r>
  <r>
    <n v="516"/>
    <s v="Morales-Odonnell"/>
    <s v="Exclusive 5thgeneration structure"/>
    <n v="125400"/>
    <n v="53324"/>
    <n v="42.523125996810208"/>
    <x v="0"/>
    <n v="846"/>
    <s v="US"/>
    <s v="USD"/>
    <n v="1281070800"/>
    <n v="1284354000"/>
    <b v="0"/>
    <b v="0"/>
    <s v="publishing/nonfiction"/>
    <n v="63.030732860520096"/>
    <x v="5"/>
    <s v="nonfiction"/>
    <x v="194"/>
    <d v="2010-09-13T05:00:00"/>
  </r>
  <r>
    <n v="517"/>
    <s v="Ramirez LLC"/>
    <s v="Multi-tiered maximized orchestration"/>
    <n v="5900"/>
    <n v="6608"/>
    <n v="112.00000000000001"/>
    <x v="1"/>
    <n v="78"/>
    <s v="US"/>
    <s v="USD"/>
    <n v="1493960400"/>
    <n v="1494392400"/>
    <b v="0"/>
    <b v="0"/>
    <s v="food/food trucks"/>
    <n v="84.717948717948715"/>
    <x v="0"/>
    <s v="food trucks"/>
    <x v="483"/>
    <d v="2017-05-10T05:00:00"/>
  </r>
  <r>
    <n v="518"/>
    <s v="Ramirez Group"/>
    <s v="Open-architected uniform instruction set"/>
    <n v="8800"/>
    <n v="622"/>
    <n v="7.0681818181818183"/>
    <x v="0"/>
    <n v="10"/>
    <s v="US"/>
    <s v="USD"/>
    <n v="1519365600"/>
    <n v="1519538400"/>
    <b v="0"/>
    <b v="1"/>
    <s v="film &amp; video/animation"/>
    <n v="62.2"/>
    <x v="4"/>
    <s v="animation"/>
    <x v="484"/>
    <d v="2018-02-25T06:00:00"/>
  </r>
  <r>
    <n v="519"/>
    <s v="Marsh-Coleman"/>
    <s v="Exclusive asymmetric analyzer"/>
    <n v="177700"/>
    <n v="180802"/>
    <n v="101.74563871693867"/>
    <x v="1"/>
    <n v="1773"/>
    <s v="US"/>
    <s v="USD"/>
    <n v="1420696800"/>
    <n v="1421906400"/>
    <b v="0"/>
    <b v="1"/>
    <s v="music/rock"/>
    <n v="101.97518330513255"/>
    <x v="1"/>
    <s v="rock"/>
    <x v="355"/>
    <d v="2015-01-22T06:00:00"/>
  </r>
  <r>
    <n v="520"/>
    <s v="Frederick, Jenkins and Collins"/>
    <s v="Organic radical collaboration"/>
    <n v="800"/>
    <n v="3406"/>
    <n v="425.75"/>
    <x v="1"/>
    <n v="32"/>
    <s v="US"/>
    <s v="USD"/>
    <n v="1555650000"/>
    <n v="1555909200"/>
    <b v="0"/>
    <b v="0"/>
    <s v="theater/plays"/>
    <n v="106.4375"/>
    <x v="3"/>
    <s v="plays"/>
    <x v="485"/>
    <d v="2019-04-22T05:00:00"/>
  </r>
  <r>
    <n v="521"/>
    <s v="Wilson Ltd"/>
    <s v="Function-based multi-state software"/>
    <n v="7600"/>
    <n v="11061"/>
    <n v="145.53947368421052"/>
    <x v="1"/>
    <n v="369"/>
    <s v="US"/>
    <s v="USD"/>
    <n v="1471928400"/>
    <n v="1472446800"/>
    <b v="0"/>
    <b v="1"/>
    <s v="film &amp; video/drama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n v="32.453465346534657"/>
    <x v="0"/>
    <n v="191"/>
    <s v="US"/>
    <s v="USD"/>
    <n v="1341291600"/>
    <n v="1342328400"/>
    <b v="0"/>
    <b v="0"/>
    <s v="film &amp; video/shorts"/>
    <n v="85.806282722513089"/>
    <x v="4"/>
    <s v="shorts"/>
    <x v="487"/>
    <d v="2012-07-15T05:00:00"/>
  </r>
  <r>
    <n v="523"/>
    <s v="Underwood, James and Jones"/>
    <s v="Triple-buffered holistic ability"/>
    <n v="900"/>
    <n v="6303"/>
    <n v="700.33333333333326"/>
    <x v="1"/>
    <n v="89"/>
    <s v="US"/>
    <s v="USD"/>
    <n v="1267682400"/>
    <n v="1268114400"/>
    <b v="0"/>
    <b v="0"/>
    <s v="film &amp; video/shorts"/>
    <n v="70.82022471910112"/>
    <x v="4"/>
    <s v="shorts"/>
    <x v="488"/>
    <d v="2010-03-09T06:00:00"/>
  </r>
  <r>
    <n v="524"/>
    <s v="Johnson-Contreras"/>
    <s v="Diverse scalable superstructure"/>
    <n v="96700"/>
    <n v="81136"/>
    <n v="83.904860392967933"/>
    <x v="0"/>
    <n v="1979"/>
    <s v="US"/>
    <s v="USD"/>
    <n v="1272258000"/>
    <n v="1273381200"/>
    <b v="0"/>
    <b v="0"/>
    <s v="theater/plays"/>
    <n v="40.998484082870135"/>
    <x v="3"/>
    <s v="plays"/>
    <x v="489"/>
    <d v="2010-05-09T05:00:00"/>
  </r>
  <r>
    <n v="525"/>
    <s v="Greene, Lloyd and Sims"/>
    <s v="Balanced leadingedge data-warehouse"/>
    <n v="2100"/>
    <n v="1768"/>
    <n v="84.19047619047619"/>
    <x v="0"/>
    <n v="63"/>
    <s v="US"/>
    <s v="USD"/>
    <n v="1290492000"/>
    <n v="1290837600"/>
    <b v="0"/>
    <b v="0"/>
    <s v="technology/wearables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n v="155.95180722891567"/>
    <x v="1"/>
    <n v="147"/>
    <s v="US"/>
    <s v="USD"/>
    <n v="1451109600"/>
    <n v="1454306400"/>
    <b v="0"/>
    <b v="1"/>
    <s v="theater/plays"/>
    <n v="88.054421768707485"/>
    <x v="3"/>
    <s v="plays"/>
    <x v="312"/>
    <d v="2016-02-01T06:00:00"/>
  </r>
  <r>
    <n v="527"/>
    <s v="Rosario-Smith"/>
    <s v="Enterprise-wide intermediate portal"/>
    <n v="189200"/>
    <n v="188480"/>
    <n v="99.619450317124731"/>
    <x v="0"/>
    <n v="6080"/>
    <s v="CA"/>
    <s v="CAD"/>
    <n v="1454652000"/>
    <n v="1457762400"/>
    <b v="0"/>
    <b v="0"/>
    <s v="film &amp; video/animation"/>
    <n v="31"/>
    <x v="4"/>
    <s v="animation"/>
    <x v="491"/>
    <d v="2016-03-12T06:00:00"/>
  </r>
  <r>
    <n v="528"/>
    <s v="Avila, Ford and Welch"/>
    <s v="Focused leadingedge matrix"/>
    <n v="9000"/>
    <n v="7227"/>
    <n v="80.300000000000011"/>
    <x v="0"/>
    <n v="80"/>
    <s v="GB"/>
    <s v="GBP"/>
    <n v="1385186400"/>
    <n v="1389074400"/>
    <b v="0"/>
    <b v="0"/>
    <s v="music/indie rock"/>
    <n v="90.337500000000006"/>
    <x v="1"/>
    <s v="indie rock"/>
    <x v="492"/>
    <d v="2014-01-07T06:00:00"/>
  </r>
  <r>
    <n v="529"/>
    <s v="Gallegos Inc"/>
    <s v="Seamless logistical encryption"/>
    <n v="5100"/>
    <n v="574"/>
    <n v="11.254901960784313"/>
    <x v="0"/>
    <n v="9"/>
    <s v="US"/>
    <s v="USD"/>
    <n v="1399698000"/>
    <n v="1402117200"/>
    <b v="0"/>
    <b v="0"/>
    <s v="games/video games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n v="91.740952380952379"/>
    <x v="0"/>
    <n v="1784"/>
    <s v="US"/>
    <s v="USD"/>
    <n v="1283230800"/>
    <n v="1284440400"/>
    <b v="0"/>
    <b v="1"/>
    <s v="publishing/fiction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n v="95.521156936261391"/>
    <x v="2"/>
    <n v="3640"/>
    <s v="CH"/>
    <s v="CHF"/>
    <n v="1384149600"/>
    <n v="1388988000"/>
    <b v="0"/>
    <b v="0"/>
    <s v="games/video games"/>
    <n v="48.993956043956047"/>
    <x v="6"/>
    <s v="video games"/>
    <x v="495"/>
    <d v="2014-01-06T06:00:00"/>
  </r>
  <r>
    <n v="532"/>
    <s v="Cordova-Torres"/>
    <s v="Pre-emptive grid-enabled contingency"/>
    <n v="1600"/>
    <n v="8046"/>
    <n v="502.87499999999994"/>
    <x v="1"/>
    <n v="126"/>
    <s v="CA"/>
    <s v="CAD"/>
    <n v="1516860000"/>
    <n v="1516946400"/>
    <b v="0"/>
    <b v="0"/>
    <s v="theater/plays"/>
    <n v="63.857142857142854"/>
    <x v="3"/>
    <s v="plays"/>
    <x v="496"/>
    <d v="2018-01-26T06:00:00"/>
  </r>
  <r>
    <n v="533"/>
    <s v="Holt, Bernard and Johnson"/>
    <s v="Multi-lateral didactic encoding"/>
    <n v="115600"/>
    <n v="184086"/>
    <n v="159.24394463667818"/>
    <x v="1"/>
    <n v="2218"/>
    <s v="GB"/>
    <s v="GBP"/>
    <n v="1374642000"/>
    <n v="1377752400"/>
    <b v="0"/>
    <b v="0"/>
    <s v="music/indie rock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n v="15.022446689113355"/>
    <x v="0"/>
    <n v="243"/>
    <s v="US"/>
    <s v="USD"/>
    <n v="1534482000"/>
    <n v="1534568400"/>
    <b v="0"/>
    <b v="1"/>
    <s v="film &amp; video/drama"/>
    <n v="55.08230452674897"/>
    <x v="4"/>
    <s v="drama"/>
    <x v="498"/>
    <d v="2018-08-18T05:00:00"/>
  </r>
  <r>
    <n v="535"/>
    <s v="Garrison LLC"/>
    <s v="Profit-focused 24/7 data-warehouse"/>
    <n v="2600"/>
    <n v="12533"/>
    <n v="482.03846153846149"/>
    <x v="1"/>
    <n v="202"/>
    <s v="IT"/>
    <s v="EUR"/>
    <n v="1528434000"/>
    <n v="1528606800"/>
    <b v="0"/>
    <b v="1"/>
    <s v="theater/plays"/>
    <n v="62.044554455445542"/>
    <x v="3"/>
    <s v="plays"/>
    <x v="499"/>
    <d v="2018-06-10T05:00:00"/>
  </r>
  <r>
    <n v="536"/>
    <s v="Shannon-Olson"/>
    <s v="Enhanced methodical middleware"/>
    <n v="9800"/>
    <n v="14697"/>
    <n v="149.96938775510205"/>
    <x v="1"/>
    <n v="140"/>
    <s v="IT"/>
    <s v="EUR"/>
    <n v="1282626000"/>
    <n v="1284872400"/>
    <b v="0"/>
    <b v="0"/>
    <s v="publishing/fiction"/>
    <n v="104.97857142857143"/>
    <x v="5"/>
    <s v="fiction"/>
    <x v="500"/>
    <d v="2010-09-19T05:00:00"/>
  </r>
  <r>
    <n v="537"/>
    <s v="Murillo-Mcfarland"/>
    <s v="Synchronized client-driven projection"/>
    <n v="84400"/>
    <n v="98935"/>
    <n v="117.22156398104266"/>
    <x v="1"/>
    <n v="1052"/>
    <s v="DK"/>
    <s v="DKK"/>
    <n v="1535605200"/>
    <n v="1537592400"/>
    <b v="1"/>
    <b v="1"/>
    <s v="film &amp; video/documentary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n v="37.695968274950431"/>
    <x v="0"/>
    <n v="1296"/>
    <s v="US"/>
    <s v="USD"/>
    <n v="1379826000"/>
    <n v="1381208400"/>
    <b v="0"/>
    <b v="0"/>
    <s v="games/mobile games"/>
    <n v="44.007716049382715"/>
    <x v="6"/>
    <s v="mobile games"/>
    <x v="502"/>
    <d v="2013-10-08T05:00:00"/>
  </r>
  <r>
    <n v="539"/>
    <s v="Thomas, Welch and Santana"/>
    <s v="Assimilated exuding toolset"/>
    <n v="9800"/>
    <n v="7120"/>
    <n v="72.653061224489804"/>
    <x v="0"/>
    <n v="77"/>
    <s v="US"/>
    <s v="USD"/>
    <n v="1561957200"/>
    <n v="1562475600"/>
    <b v="0"/>
    <b v="1"/>
    <s v="food/food trucks"/>
    <n v="92.467532467532465"/>
    <x v="0"/>
    <s v="food trucks"/>
    <x v="503"/>
    <d v="2019-07-07T05:00:00"/>
  </r>
  <r>
    <n v="540"/>
    <s v="Brown-Pena"/>
    <s v="Front-line client-server secured line"/>
    <n v="5300"/>
    <n v="14097"/>
    <n v="265.98113207547169"/>
    <x v="1"/>
    <n v="247"/>
    <s v="US"/>
    <s v="USD"/>
    <n v="1525496400"/>
    <n v="1527397200"/>
    <b v="0"/>
    <b v="0"/>
    <s v="photography/photography books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n v="24.205617977528089"/>
    <x v="0"/>
    <n v="395"/>
    <s v="IT"/>
    <s v="EUR"/>
    <n v="1433912400"/>
    <n v="1436158800"/>
    <b v="0"/>
    <b v="0"/>
    <s v="games/mobile games"/>
    <n v="109.07848101265823"/>
    <x v="6"/>
    <s v="mobile games"/>
    <x v="505"/>
    <d v="2015-07-06T05:00:00"/>
  </r>
  <r>
    <n v="542"/>
    <s v="Harrison-Bridges"/>
    <s v="Profit-focused exuding moderator"/>
    <n v="77000"/>
    <n v="1930"/>
    <n v="2.5064935064935066"/>
    <x v="0"/>
    <n v="49"/>
    <s v="GB"/>
    <s v="GBP"/>
    <n v="1453442400"/>
    <n v="1456034400"/>
    <b v="0"/>
    <b v="0"/>
    <s v="music/indie rock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n v="16.329799764428738"/>
    <x v="0"/>
    <n v="180"/>
    <s v="US"/>
    <s v="USD"/>
    <n v="1378875600"/>
    <n v="1380171600"/>
    <b v="0"/>
    <b v="0"/>
    <s v="games/video games"/>
    <n v="77.022222222222226"/>
    <x v="6"/>
    <s v="video games"/>
    <x v="507"/>
    <d v="2013-09-26T05:00:00"/>
  </r>
  <r>
    <n v="544"/>
    <s v="Taylor Inc"/>
    <s v="Public-key 3rdgeneration system engine"/>
    <n v="2800"/>
    <n v="7742"/>
    <n v="276.5"/>
    <x v="1"/>
    <n v="84"/>
    <s v="US"/>
    <s v="USD"/>
    <n v="1452232800"/>
    <n v="1453356000"/>
    <b v="0"/>
    <b v="0"/>
    <s v="music/rock"/>
    <n v="92.166666666666671"/>
    <x v="1"/>
    <s v="rock"/>
    <x v="508"/>
    <d v="2016-01-21T06:00:00"/>
  </r>
  <r>
    <n v="545"/>
    <s v="Deleon and Sons"/>
    <s v="Organized value-added access"/>
    <n v="184800"/>
    <n v="164109"/>
    <n v="88.803571428571431"/>
    <x v="0"/>
    <n v="2690"/>
    <s v="US"/>
    <s v="USD"/>
    <n v="1577253600"/>
    <n v="1578981600"/>
    <b v="0"/>
    <b v="0"/>
    <s v="theater/plays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n v="163.57142857142856"/>
    <x v="1"/>
    <n v="88"/>
    <s v="US"/>
    <s v="USD"/>
    <n v="1537160400"/>
    <n v="1537419600"/>
    <b v="0"/>
    <b v="1"/>
    <s v="theater/plays"/>
    <n v="78.068181818181813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s v="US"/>
    <s v="USD"/>
    <n v="1422165600"/>
    <n v="1423202400"/>
    <b v="0"/>
    <b v="0"/>
    <s v="film &amp; video/drama"/>
    <n v="80.75"/>
    <x v="4"/>
    <s v="drama"/>
    <x v="511"/>
    <d v="2015-02-06T06:00:00"/>
  </r>
  <r>
    <n v="548"/>
    <s v="York-Pitts"/>
    <s v="Monitored discrete toolset"/>
    <n v="66100"/>
    <n v="179074"/>
    <n v="270.91376701966715"/>
    <x v="1"/>
    <n v="2985"/>
    <s v="US"/>
    <s v="USD"/>
    <n v="1459486800"/>
    <n v="1460610000"/>
    <b v="0"/>
    <b v="0"/>
    <s v="theater/plays"/>
    <n v="59.991289782244557"/>
    <x v="3"/>
    <s v="plays"/>
    <x v="512"/>
    <d v="2016-04-14T05:00:00"/>
  </r>
  <r>
    <n v="549"/>
    <s v="Jarvis and Sons"/>
    <s v="Business-focused intermediate system engine"/>
    <n v="29500"/>
    <n v="83843"/>
    <n v="284.21355932203392"/>
    <x v="1"/>
    <n v="762"/>
    <s v="US"/>
    <s v="USD"/>
    <n v="1369717200"/>
    <n v="1370494800"/>
    <b v="0"/>
    <b v="0"/>
    <s v="technology/wearables"/>
    <n v="110.03018372703411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s v="CH"/>
    <s v="CHF"/>
    <n v="1330495200"/>
    <n v="1332306000"/>
    <b v="0"/>
    <b v="0"/>
    <s v="music/indie rock"/>
    <n v="4"/>
    <x v="1"/>
    <s v="indie rock"/>
    <x v="514"/>
    <d v="2012-03-21T05:00:00"/>
  </r>
  <r>
    <n v="551"/>
    <s v="Martin-James"/>
    <s v="Streamlined upward-trending analyzer"/>
    <n v="180100"/>
    <n v="105598"/>
    <n v="58.6329816768462"/>
    <x v="0"/>
    <n v="2779"/>
    <s v="AU"/>
    <s v="AUD"/>
    <n v="1419055200"/>
    <n v="1422511200"/>
    <b v="0"/>
    <b v="1"/>
    <s v="technology/web"/>
    <n v="37.99856063332134"/>
    <x v="2"/>
    <s v="web"/>
    <x v="515"/>
    <d v="2015-01-29T06:00:00"/>
  </r>
  <r>
    <n v="552"/>
    <s v="Mercer, Solomon and Singleton"/>
    <s v="Distributed human-resource policy"/>
    <n v="9000"/>
    <n v="8866"/>
    <n v="98.51111111111112"/>
    <x v="0"/>
    <n v="92"/>
    <s v="US"/>
    <s v="USD"/>
    <n v="1480140000"/>
    <n v="1480312800"/>
    <b v="0"/>
    <b v="0"/>
    <s v="theater/plays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n v="43.975381008206334"/>
    <x v="0"/>
    <n v="1028"/>
    <s v="US"/>
    <s v="USD"/>
    <n v="1293948000"/>
    <n v="1294034400"/>
    <b v="0"/>
    <b v="0"/>
    <s v="music/rock"/>
    <n v="72.978599221789878"/>
    <x v="1"/>
    <s v="rock"/>
    <x v="517"/>
    <d v="2011-01-03T06:00:00"/>
  </r>
  <r>
    <n v="554"/>
    <s v="Ritter PLC"/>
    <s v="Multi-channeled upward-trending application"/>
    <n v="9500"/>
    <n v="14408"/>
    <n v="151.66315789473683"/>
    <x v="1"/>
    <n v="554"/>
    <s v="CA"/>
    <s v="CAD"/>
    <n v="1482127200"/>
    <n v="1482645600"/>
    <b v="0"/>
    <b v="0"/>
    <s v="music/indie rock"/>
    <n v="26.007220216606498"/>
    <x v="1"/>
    <s v="indie rock"/>
    <x v="518"/>
    <d v="2016-12-25T06:00:00"/>
  </r>
  <r>
    <n v="555"/>
    <s v="Anderson Group"/>
    <s v="Organic maximized database"/>
    <n v="6300"/>
    <n v="14089"/>
    <n v="223.63492063492063"/>
    <x v="1"/>
    <n v="135"/>
    <s v="DK"/>
    <s v="DKK"/>
    <n v="1396414800"/>
    <n v="1399093200"/>
    <b v="0"/>
    <b v="0"/>
    <s v="music/rock"/>
    <n v="104.36296296296297"/>
    <x v="1"/>
    <s v="rock"/>
    <x v="519"/>
    <d v="2014-05-03T05:00:00"/>
  </r>
  <r>
    <n v="556"/>
    <s v="Smith and Sons"/>
    <s v="Grass-roots 24/7 attitude"/>
    <n v="5200"/>
    <n v="12467"/>
    <n v="239.75"/>
    <x v="1"/>
    <n v="122"/>
    <s v="US"/>
    <s v="USD"/>
    <n v="1315285200"/>
    <n v="1315890000"/>
    <b v="0"/>
    <b v="1"/>
    <s v="publishing/translations"/>
    <n v="102.18852459016394"/>
    <x v="5"/>
    <s v="translations"/>
    <x v="520"/>
    <d v="2011-09-13T05:00:00"/>
  </r>
  <r>
    <n v="557"/>
    <s v="Lam-Hamilton"/>
    <s v="Team-oriented global strategy"/>
    <n v="6000"/>
    <n v="11960"/>
    <n v="199.33333333333334"/>
    <x v="1"/>
    <n v="221"/>
    <s v="US"/>
    <s v="USD"/>
    <n v="1443762000"/>
    <n v="1444021200"/>
    <b v="0"/>
    <b v="1"/>
    <s v="film &amp; video/science fiction"/>
    <n v="54.117647058823529"/>
    <x v="4"/>
    <s v="science fiction"/>
    <x v="521"/>
    <d v="2015-10-05T05:00:00"/>
  </r>
  <r>
    <n v="558"/>
    <s v="Ho Ltd"/>
    <s v="Enhanced client-driven capacity"/>
    <n v="5800"/>
    <n v="7966"/>
    <n v="137.34482758620689"/>
    <x v="1"/>
    <n v="126"/>
    <s v="US"/>
    <s v="USD"/>
    <n v="1456293600"/>
    <n v="1460005200"/>
    <b v="0"/>
    <b v="0"/>
    <s v="theater/plays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n v="100.9696106362773"/>
    <x v="1"/>
    <n v="1022"/>
    <s v="US"/>
    <s v="USD"/>
    <n v="1470114000"/>
    <n v="1470718800"/>
    <b v="0"/>
    <b v="0"/>
    <s v="theater/plays"/>
    <n v="104.03228962818004"/>
    <x v="3"/>
    <s v="plays"/>
    <x v="523"/>
    <d v="2016-08-09T05:00:00"/>
  </r>
  <r>
    <n v="560"/>
    <s v="Hunt LLC"/>
    <s v="Re-engineered radical policy"/>
    <n v="20000"/>
    <n v="158832"/>
    <n v="794.16"/>
    <x v="1"/>
    <n v="3177"/>
    <s v="US"/>
    <s v="USD"/>
    <n v="1321596000"/>
    <n v="1325052000"/>
    <b v="0"/>
    <b v="0"/>
    <s v="film &amp; video/animation"/>
    <n v="49.994334277620396"/>
    <x v="4"/>
    <s v="animation"/>
    <x v="524"/>
    <d v="2011-12-28T06:00:00"/>
  </r>
  <r>
    <n v="561"/>
    <s v="Fowler-Smith"/>
    <s v="Down-sized logistical adapter"/>
    <n v="3000"/>
    <n v="11091"/>
    <n v="369.7"/>
    <x v="1"/>
    <n v="198"/>
    <s v="CH"/>
    <s v="CHF"/>
    <n v="1318827600"/>
    <n v="1319000400"/>
    <b v="0"/>
    <b v="0"/>
    <s v="theater/plays"/>
    <n v="56.015151515151516"/>
    <x v="3"/>
    <s v="plays"/>
    <x v="525"/>
    <d v="2011-10-19T05:00:00"/>
  </r>
  <r>
    <n v="562"/>
    <s v="Blair Inc"/>
    <s v="Configurable bandwidth-monitored throughput"/>
    <n v="9900"/>
    <n v="1269"/>
    <n v="12.818181818181817"/>
    <x v="0"/>
    <n v="26"/>
    <s v="CH"/>
    <s v="CHF"/>
    <n v="1552366800"/>
    <n v="1552539600"/>
    <b v="0"/>
    <b v="0"/>
    <s v="music/rock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n v="138.02702702702703"/>
    <x v="1"/>
    <n v="85"/>
    <s v="AU"/>
    <s v="AUD"/>
    <n v="1542088800"/>
    <n v="1543816800"/>
    <b v="0"/>
    <b v="0"/>
    <s v="film &amp; video/documentary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n v="83.813278008298752"/>
    <x v="0"/>
    <n v="1790"/>
    <s v="US"/>
    <s v="USD"/>
    <n v="1426395600"/>
    <n v="1427086800"/>
    <b v="0"/>
    <b v="0"/>
    <s v="theater/plays"/>
    <n v="78.990502793296088"/>
    <x v="3"/>
    <s v="plays"/>
    <x v="527"/>
    <d v="2015-03-23T05:00:00"/>
  </r>
  <r>
    <n v="565"/>
    <s v="Joseph LLC"/>
    <s v="Decentralized logistical collaboration"/>
    <n v="94900"/>
    <n v="194166"/>
    <n v="204.60063224446787"/>
    <x v="1"/>
    <n v="3596"/>
    <s v="US"/>
    <s v="USD"/>
    <n v="1321336800"/>
    <n v="1323064800"/>
    <b v="0"/>
    <b v="0"/>
    <s v="theater/plays"/>
    <n v="53.99499443826474"/>
    <x v="3"/>
    <s v="plays"/>
    <x v="528"/>
    <d v="2011-12-05T06:00:00"/>
  </r>
  <r>
    <n v="566"/>
    <s v="Webb-Smith"/>
    <s v="Advanced content-based installation"/>
    <n v="9300"/>
    <n v="4124"/>
    <n v="44.344086021505376"/>
    <x v="0"/>
    <n v="37"/>
    <s v="US"/>
    <s v="USD"/>
    <n v="1456293600"/>
    <n v="1458277200"/>
    <b v="0"/>
    <b v="1"/>
    <s v="music/electric music"/>
    <n v="111.45945945945945"/>
    <x v="1"/>
    <s v="electric music"/>
    <x v="522"/>
    <d v="2016-03-18T05:00:00"/>
  </r>
  <r>
    <n v="567"/>
    <s v="Johns PLC"/>
    <s v="Distributed high-level open architecture"/>
    <n v="6800"/>
    <n v="14865"/>
    <n v="218.60294117647058"/>
    <x v="1"/>
    <n v="244"/>
    <s v="US"/>
    <s v="USD"/>
    <n v="1404968400"/>
    <n v="1405141200"/>
    <b v="0"/>
    <b v="0"/>
    <s v="music/rock"/>
    <n v="60.922131147540981"/>
    <x v="1"/>
    <s v="rock"/>
    <x v="529"/>
    <d v="2014-07-12T05:00:00"/>
  </r>
  <r>
    <n v="568"/>
    <s v="Hardin-Foley"/>
    <s v="Synergized zero tolerance help-desk"/>
    <n v="72400"/>
    <n v="134688"/>
    <n v="186.03314917127071"/>
    <x v="1"/>
    <n v="5180"/>
    <s v="US"/>
    <s v="USD"/>
    <n v="1279170000"/>
    <n v="1283058000"/>
    <b v="0"/>
    <b v="0"/>
    <s v="theater/plays"/>
    <n v="26.0015444015444"/>
    <x v="3"/>
    <s v="plays"/>
    <x v="530"/>
    <d v="2010-08-29T05:00:00"/>
  </r>
  <r>
    <n v="569"/>
    <s v="Fischer, Fowler and Arnold"/>
    <s v="Extended multi-tasking definition"/>
    <n v="20100"/>
    <n v="47705"/>
    <n v="237.33830845771143"/>
    <x v="1"/>
    <n v="589"/>
    <s v="IT"/>
    <s v="EUR"/>
    <n v="1294725600"/>
    <n v="1295762400"/>
    <b v="0"/>
    <b v="0"/>
    <s v="film &amp; video/animation"/>
    <n v="80.993208828522924"/>
    <x v="4"/>
    <s v="animation"/>
    <x v="531"/>
    <d v="2011-01-23T06:00:00"/>
  </r>
  <r>
    <n v="570"/>
    <s v="Martinez-Juarez"/>
    <s v="Realigned uniform knowledge user"/>
    <n v="31200"/>
    <n v="95364"/>
    <n v="305.65384615384613"/>
    <x v="1"/>
    <n v="2725"/>
    <s v="US"/>
    <s v="USD"/>
    <n v="1419055200"/>
    <n v="1419573600"/>
    <b v="0"/>
    <b v="1"/>
    <s v="music/rock"/>
    <n v="34.995963302752294"/>
    <x v="1"/>
    <s v="rock"/>
    <x v="515"/>
    <d v="2014-12-26T06:00:00"/>
  </r>
  <r>
    <n v="571"/>
    <s v="Wilson and Sons"/>
    <s v="Monitored grid-enabled model"/>
    <n v="3500"/>
    <n v="3295"/>
    <n v="94.142857142857139"/>
    <x v="0"/>
    <n v="35"/>
    <s v="IT"/>
    <s v="EUR"/>
    <n v="1434690000"/>
    <n v="1438750800"/>
    <b v="0"/>
    <b v="0"/>
    <s v="film &amp; video/shorts"/>
    <n v="94.142857142857139"/>
    <x v="4"/>
    <s v="shorts"/>
    <x v="532"/>
    <d v="2015-08-05T05:00:00"/>
  </r>
  <r>
    <n v="572"/>
    <s v="Clements Group"/>
    <s v="Assimilated actuating policy"/>
    <n v="9000"/>
    <n v="4896"/>
    <n v="54.400000000000006"/>
    <x v="3"/>
    <n v="94"/>
    <s v="US"/>
    <s v="USD"/>
    <n v="1443416400"/>
    <n v="1444798800"/>
    <b v="0"/>
    <b v="1"/>
    <s v="music/rock"/>
    <n v="52.085106382978722"/>
    <x v="1"/>
    <s v="rock"/>
    <x v="533"/>
    <d v="2015-10-14T05:00:00"/>
  </r>
  <r>
    <n v="573"/>
    <s v="Valenzuela-Cook"/>
    <s v="Total incremental productivity"/>
    <n v="6700"/>
    <n v="7496"/>
    <n v="111.88059701492537"/>
    <x v="1"/>
    <n v="300"/>
    <s v="US"/>
    <s v="USD"/>
    <n v="1399006800"/>
    <n v="1399179600"/>
    <b v="0"/>
    <b v="0"/>
    <s v="journalism/audio"/>
    <n v="24.986666666666668"/>
    <x v="8"/>
    <s v="audio"/>
    <x v="409"/>
    <d v="2014-05-04T05:00:00"/>
  </r>
  <r>
    <n v="574"/>
    <s v="Parker, Haley and Foster"/>
    <s v="Adaptive local task-force"/>
    <n v="2700"/>
    <n v="9967"/>
    <n v="369.14814814814815"/>
    <x v="1"/>
    <n v="144"/>
    <s v="US"/>
    <s v="USD"/>
    <n v="1575698400"/>
    <n v="1576562400"/>
    <b v="0"/>
    <b v="1"/>
    <s v="food/food trucks"/>
    <n v="69.215277777777771"/>
    <x v="0"/>
    <s v="food trucks"/>
    <x v="534"/>
    <d v="2019-12-17T06:00:00"/>
  </r>
  <r>
    <n v="575"/>
    <s v="Fuentes LLC"/>
    <s v="Universal zero-defect concept"/>
    <n v="83300"/>
    <n v="52421"/>
    <n v="62.930372148859547"/>
    <x v="0"/>
    <n v="558"/>
    <s v="US"/>
    <s v="USD"/>
    <n v="1400562000"/>
    <n v="1400821200"/>
    <b v="0"/>
    <b v="1"/>
    <s v="theater/plays"/>
    <n v="93.944444444444443"/>
    <x v="3"/>
    <s v="plays"/>
    <x v="53"/>
    <d v="2014-05-23T05:00:00"/>
  </r>
  <r>
    <n v="576"/>
    <s v="Moran and Sons"/>
    <s v="Object-based bottom-line superstructure"/>
    <n v="9700"/>
    <n v="6298"/>
    <n v="64.927835051546396"/>
    <x v="0"/>
    <n v="64"/>
    <s v="US"/>
    <s v="USD"/>
    <n v="1509512400"/>
    <n v="1510984800"/>
    <b v="0"/>
    <b v="0"/>
    <s v="theater/plays"/>
    <n v="98.40625"/>
    <x v="3"/>
    <s v="plays"/>
    <x v="535"/>
    <d v="2017-11-18T06:00:00"/>
  </r>
  <r>
    <n v="577"/>
    <s v="Stevens Inc"/>
    <s v="Adaptive 24hour projection"/>
    <n v="8200"/>
    <n v="1546"/>
    <n v="18.853658536585368"/>
    <x v="3"/>
    <n v="37"/>
    <s v="US"/>
    <s v="USD"/>
    <n v="1299823200"/>
    <n v="1302066000"/>
    <b v="0"/>
    <b v="0"/>
    <s v="music/jazz"/>
    <n v="41.783783783783782"/>
    <x v="1"/>
    <s v="jazz"/>
    <x v="536"/>
    <d v="2011-04-06T05:00:00"/>
  </r>
  <r>
    <n v="578"/>
    <s v="Martinez-Johnson"/>
    <s v="Sharable radical toolset"/>
    <n v="96500"/>
    <n v="16168"/>
    <n v="16.754404145077721"/>
    <x v="0"/>
    <n v="245"/>
    <s v="US"/>
    <s v="USD"/>
    <n v="1322719200"/>
    <n v="1322978400"/>
    <b v="0"/>
    <b v="0"/>
    <s v="film &amp; video/science fiction"/>
    <n v="65.991836734693877"/>
    <x v="4"/>
    <s v="science fiction"/>
    <x v="537"/>
    <d v="2011-12-04T06:00:00"/>
  </r>
  <r>
    <n v="579"/>
    <s v="Franklin Inc"/>
    <s v="Focused multimedia knowledgebase"/>
    <n v="6200"/>
    <n v="6269"/>
    <n v="101.11290322580646"/>
    <x v="1"/>
    <n v="87"/>
    <s v="US"/>
    <s v="USD"/>
    <n v="1312693200"/>
    <n v="1313730000"/>
    <b v="0"/>
    <b v="0"/>
    <s v="music/jazz"/>
    <n v="72.05747126436782"/>
    <x v="1"/>
    <s v="jazz"/>
    <x v="538"/>
    <d v="2011-08-19T05:00:00"/>
  </r>
  <r>
    <n v="580"/>
    <s v="Perez PLC"/>
    <s v="Seamless 6thgeneration extranet"/>
    <n v="43800"/>
    <n v="149578"/>
    <n v="341.5022831050228"/>
    <x v="1"/>
    <n v="3116"/>
    <s v="US"/>
    <s v="USD"/>
    <n v="1393394400"/>
    <n v="1394085600"/>
    <b v="0"/>
    <b v="0"/>
    <s v="theater/plays"/>
    <n v="48.003209242618745"/>
    <x v="3"/>
    <s v="plays"/>
    <x v="539"/>
    <d v="2014-03-06T06:00:00"/>
  </r>
  <r>
    <n v="581"/>
    <s v="Sanchez, Cross and Savage"/>
    <s v="Sharable mobile knowledgebase"/>
    <n v="6000"/>
    <n v="3841"/>
    <n v="64.016666666666666"/>
    <x v="0"/>
    <n v="71"/>
    <s v="US"/>
    <s v="USD"/>
    <n v="1304053200"/>
    <n v="1305349200"/>
    <b v="0"/>
    <b v="0"/>
    <s v="technology/web"/>
    <n v="54.098591549295776"/>
    <x v="2"/>
    <s v="web"/>
    <x v="540"/>
    <d v="2011-05-14T05:00:00"/>
  </r>
  <r>
    <n v="582"/>
    <s v="Pineda Ltd"/>
    <s v="Cross-group global system engine"/>
    <n v="8700"/>
    <n v="4531"/>
    <n v="52.080459770114942"/>
    <x v="0"/>
    <n v="42"/>
    <s v="US"/>
    <s v="USD"/>
    <n v="1433912400"/>
    <n v="1434344400"/>
    <b v="0"/>
    <b v="1"/>
    <s v="games/video games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n v="322.40211640211641"/>
    <x v="1"/>
    <n v="909"/>
    <s v="US"/>
    <s v="USD"/>
    <n v="1329717600"/>
    <n v="1331186400"/>
    <b v="0"/>
    <b v="0"/>
    <s v="film &amp; video/documentary"/>
    <n v="67.034103410341032"/>
    <x v="4"/>
    <s v="documentary"/>
    <x v="541"/>
    <d v="2012-03-08T06:00:00"/>
  </r>
  <r>
    <n v="584"/>
    <s v="Nunez-Richards"/>
    <s v="De-engineered cohesive system engine"/>
    <n v="86400"/>
    <n v="103255"/>
    <n v="119.50810185185186"/>
    <x v="1"/>
    <n v="1613"/>
    <s v="US"/>
    <s v="USD"/>
    <n v="1335330000"/>
    <n v="1336539600"/>
    <b v="0"/>
    <b v="0"/>
    <s v="technology/web"/>
    <n v="64.01425914445133"/>
    <x v="2"/>
    <s v="web"/>
    <x v="542"/>
    <d v="2012-05-09T05:00:00"/>
  </r>
  <r>
    <n v="585"/>
    <s v="Pugh LLC"/>
    <s v="Reactive analyzing function"/>
    <n v="8900"/>
    <n v="13065"/>
    <n v="146.79775280898878"/>
    <x v="1"/>
    <n v="136"/>
    <s v="US"/>
    <s v="USD"/>
    <n v="1268888400"/>
    <n v="1269752400"/>
    <b v="0"/>
    <b v="0"/>
    <s v="publishing/translations"/>
    <n v="96.066176470588232"/>
    <x v="5"/>
    <s v="translations"/>
    <x v="543"/>
    <d v="2010-03-28T05:00:00"/>
  </r>
  <r>
    <n v="586"/>
    <s v="Rowe-Wong"/>
    <s v="Robust hybrid budgetary management"/>
    <n v="700"/>
    <n v="6654"/>
    <n v="950.57142857142856"/>
    <x v="1"/>
    <n v="130"/>
    <s v="US"/>
    <s v="USD"/>
    <n v="1289973600"/>
    <n v="1291615200"/>
    <b v="0"/>
    <b v="0"/>
    <s v="music/rock"/>
    <n v="51.184615384615384"/>
    <x v="1"/>
    <s v="rock"/>
    <x v="544"/>
    <d v="2010-12-06T06:00:00"/>
  </r>
  <r>
    <n v="587"/>
    <s v="Williams-Santos"/>
    <s v="Open-source analyzing monitoring"/>
    <n v="9400"/>
    <n v="6852"/>
    <n v="72.893617021276597"/>
    <x v="0"/>
    <n v="156"/>
    <s v="CA"/>
    <s v="CAD"/>
    <n v="1547877600"/>
    <n v="1552366800"/>
    <b v="0"/>
    <b v="1"/>
    <s v="food/food trucks"/>
    <n v="43.92307692307692"/>
    <x v="0"/>
    <s v="food trucks"/>
    <x v="35"/>
    <d v="2019-03-12T05:00:00"/>
  </r>
  <r>
    <n v="588"/>
    <s v="Weber Inc"/>
    <s v="Up-sized discrete firmware"/>
    <n v="157600"/>
    <n v="124517"/>
    <n v="79.008248730964468"/>
    <x v="0"/>
    <n v="1368"/>
    <s v="GB"/>
    <s v="GBP"/>
    <n v="1269493200"/>
    <n v="1272171600"/>
    <b v="0"/>
    <b v="0"/>
    <s v="theater/plays"/>
    <n v="91.021198830409361"/>
    <x v="3"/>
    <s v="plays"/>
    <x v="152"/>
    <d v="2010-04-25T05:00:00"/>
  </r>
  <r>
    <n v="589"/>
    <s v="Avery, Brown and Parker"/>
    <s v="Exclusive intangible extranet"/>
    <n v="7900"/>
    <n v="5113"/>
    <n v="64.721518987341781"/>
    <x v="0"/>
    <n v="102"/>
    <s v="US"/>
    <s v="USD"/>
    <n v="1436072400"/>
    <n v="1436677200"/>
    <b v="0"/>
    <b v="0"/>
    <s v="film &amp; video/documentary"/>
    <n v="50.127450980392155"/>
    <x v="4"/>
    <s v="documentary"/>
    <x v="545"/>
    <d v="2015-07-12T05:00:00"/>
  </r>
  <r>
    <n v="590"/>
    <s v="Cox Group"/>
    <s v="Synergized analyzing process improvement"/>
    <n v="7100"/>
    <n v="5824"/>
    <n v="82.028169014084511"/>
    <x v="0"/>
    <n v="86"/>
    <s v="AU"/>
    <s v="AUD"/>
    <n v="1419141600"/>
    <n v="1420092000"/>
    <b v="0"/>
    <b v="0"/>
    <s v="publishing/radio &amp; podcasts"/>
    <n v="67.720930232558146"/>
    <x v="5"/>
    <s v="radio &amp; podcasts"/>
    <x v="546"/>
    <d v="2015-01-01T06:00:00"/>
  </r>
  <r>
    <n v="591"/>
    <s v="Jensen LLC"/>
    <s v="Realigned dedicated system engine"/>
    <n v="600"/>
    <n v="6226"/>
    <n v="1037.6666666666667"/>
    <x v="1"/>
    <n v="102"/>
    <s v="US"/>
    <s v="USD"/>
    <n v="1279083600"/>
    <n v="1279947600"/>
    <b v="0"/>
    <b v="0"/>
    <s v="games/video games"/>
    <n v="61.03921568627451"/>
    <x v="6"/>
    <s v="video games"/>
    <x v="547"/>
    <d v="2010-07-24T05:00:00"/>
  </r>
  <r>
    <n v="592"/>
    <s v="Brown Inc"/>
    <s v="Object-based bandwidth-monitored concept"/>
    <n v="156800"/>
    <n v="20243"/>
    <n v="12.910076530612244"/>
    <x v="0"/>
    <n v="253"/>
    <s v="US"/>
    <s v="USD"/>
    <n v="1401426000"/>
    <n v="1402203600"/>
    <b v="0"/>
    <b v="0"/>
    <s v="theater/plays"/>
    <n v="80.011857707509876"/>
    <x v="3"/>
    <s v="plays"/>
    <x v="548"/>
    <d v="2014-06-08T05:00:00"/>
  </r>
  <r>
    <n v="593"/>
    <s v="Hale-Hayes"/>
    <s v="Ameliorated client-driven open system"/>
    <n v="121600"/>
    <n v="188288"/>
    <n v="154.84210526315789"/>
    <x v="1"/>
    <n v="4006"/>
    <s v="US"/>
    <s v="USD"/>
    <n v="1395810000"/>
    <n v="1396933200"/>
    <b v="0"/>
    <b v="0"/>
    <s v="film &amp; video/animation"/>
    <n v="47.001497753369947"/>
    <x v="4"/>
    <s v="animation"/>
    <x v="549"/>
    <d v="2014-04-08T05:00:00"/>
  </r>
  <r>
    <n v="594"/>
    <s v="Mcbride PLC"/>
    <s v="Upgradable leadingedge Local Area Network"/>
    <n v="157300"/>
    <n v="11167"/>
    <n v="7.0991735537190088"/>
    <x v="0"/>
    <n v="157"/>
    <s v="US"/>
    <s v="USD"/>
    <n v="1467003600"/>
    <n v="1467262800"/>
    <b v="0"/>
    <b v="1"/>
    <s v="theater/plays"/>
    <n v="71.127388535031841"/>
    <x v="3"/>
    <s v="plays"/>
    <x v="550"/>
    <d v="2016-06-30T05:00:00"/>
  </r>
  <r>
    <n v="595"/>
    <s v="Harris-Jennings"/>
    <s v="Customizable intermediate data-warehouse"/>
    <n v="70300"/>
    <n v="146595"/>
    <n v="208.52773826458036"/>
    <x v="1"/>
    <n v="1629"/>
    <s v="US"/>
    <s v="USD"/>
    <n v="1268715600"/>
    <n v="1270530000"/>
    <b v="0"/>
    <b v="1"/>
    <s v="theater/plays"/>
    <n v="89.99079189686924"/>
    <x v="3"/>
    <s v="plays"/>
    <x v="551"/>
    <d v="2010-04-06T05:00:00"/>
  </r>
  <r>
    <n v="596"/>
    <s v="Becker-Scott"/>
    <s v="Managed optimizing archive"/>
    <n v="7900"/>
    <n v="7875"/>
    <n v="99.683544303797461"/>
    <x v="0"/>
    <n v="183"/>
    <s v="US"/>
    <s v="USD"/>
    <n v="1457157600"/>
    <n v="1457762400"/>
    <b v="0"/>
    <b v="1"/>
    <s v="film &amp; video/drama"/>
    <n v="43.032786885245905"/>
    <x v="4"/>
    <s v="drama"/>
    <x v="552"/>
    <d v="2016-03-12T06:00:00"/>
  </r>
  <r>
    <n v="597"/>
    <s v="Todd, Freeman and Henry"/>
    <s v="Diverse systematic projection"/>
    <n v="73800"/>
    <n v="148779"/>
    <n v="201.59756097560978"/>
    <x v="1"/>
    <n v="2188"/>
    <s v="US"/>
    <s v="USD"/>
    <n v="1573970400"/>
    <n v="1575525600"/>
    <b v="0"/>
    <b v="0"/>
    <s v="theater/plays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n v="162.09032258064516"/>
    <x v="1"/>
    <n v="2409"/>
    <s v="IT"/>
    <s v="EUR"/>
    <n v="1276578000"/>
    <n v="1279083600"/>
    <b v="0"/>
    <b v="0"/>
    <s v="music/rock"/>
    <n v="73.004566210045667"/>
    <x v="1"/>
    <s v="rock"/>
    <x v="553"/>
    <d v="2010-07-14T05:00:00"/>
  </r>
  <r>
    <n v="599"/>
    <s v="Smith-Ramos"/>
    <s v="Persevering optimizing Graphical User Interface"/>
    <n v="140300"/>
    <n v="5112"/>
    <n v="3.6436208125445471"/>
    <x v="0"/>
    <n v="82"/>
    <s v="DK"/>
    <s v="DKK"/>
    <n v="1423720800"/>
    <n v="1424412000"/>
    <b v="0"/>
    <b v="0"/>
    <s v="film &amp; video/documentary"/>
    <n v="62.341463414634148"/>
    <x v="4"/>
    <s v="documentary"/>
    <x v="554"/>
    <d v="2015-02-20T06:00:00"/>
  </r>
  <r>
    <n v="600"/>
    <s v="Brown-George"/>
    <s v="Cross-platform tertiary array"/>
    <n v="100"/>
    <n v="5"/>
    <n v="5"/>
    <x v="0"/>
    <n v="1"/>
    <s v="GB"/>
    <s v="GBP"/>
    <n v="1375160400"/>
    <n v="1376197200"/>
    <b v="0"/>
    <b v="0"/>
    <s v="food/food trucks"/>
    <n v="5"/>
    <x v="0"/>
    <s v="food trucks"/>
    <x v="555"/>
    <d v="2013-08-11T05:00:00"/>
  </r>
  <r>
    <n v="601"/>
    <s v="Waters and Sons"/>
    <s v="Inverse neutral structure"/>
    <n v="6300"/>
    <n v="13018"/>
    <n v="206.63492063492063"/>
    <x v="1"/>
    <n v="194"/>
    <s v="US"/>
    <s v="USD"/>
    <n v="1401426000"/>
    <n v="1402894800"/>
    <b v="1"/>
    <b v="0"/>
    <s v="technology/wearables"/>
    <n v="67.103092783505161"/>
    <x v="2"/>
    <s v="wearables"/>
    <x v="548"/>
    <d v="2014-06-16T05:00:00"/>
  </r>
  <r>
    <n v="602"/>
    <s v="Brown Ltd"/>
    <s v="Quality-focused system-worthy support"/>
    <n v="71100"/>
    <n v="91176"/>
    <n v="128.23628691983123"/>
    <x v="1"/>
    <n v="1140"/>
    <s v="US"/>
    <s v="USD"/>
    <n v="1433480400"/>
    <n v="1434430800"/>
    <b v="0"/>
    <b v="0"/>
    <s v="theater/plays"/>
    <n v="79.978947368421046"/>
    <x v="3"/>
    <s v="plays"/>
    <x v="62"/>
    <d v="2015-06-16T05:00:00"/>
  </r>
  <r>
    <n v="603"/>
    <s v="Christian, Yates and Greer"/>
    <s v="Vision-oriented 5thgeneration array"/>
    <n v="5300"/>
    <n v="6342"/>
    <n v="119.66037735849055"/>
    <x v="1"/>
    <n v="102"/>
    <s v="US"/>
    <s v="USD"/>
    <n v="1555563600"/>
    <n v="1557896400"/>
    <b v="0"/>
    <b v="0"/>
    <s v="theater/plays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n v="170.73055242390078"/>
    <x v="1"/>
    <n v="2857"/>
    <s v="US"/>
    <s v="USD"/>
    <n v="1295676000"/>
    <n v="1297490400"/>
    <b v="0"/>
    <b v="0"/>
    <s v="theater/plays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n v="187.21212121212122"/>
    <x v="1"/>
    <n v="107"/>
    <s v="US"/>
    <s v="USD"/>
    <n v="1443848400"/>
    <n v="1447394400"/>
    <b v="0"/>
    <b v="0"/>
    <s v="publishing/nonfiction"/>
    <n v="57.738317757009348"/>
    <x v="5"/>
    <s v="nonfiction"/>
    <x v="27"/>
    <d v="2015-11-13T06:00:00"/>
  </r>
  <r>
    <n v="606"/>
    <s v="Valencia PLC"/>
    <s v="Extended asynchronous initiative"/>
    <n v="3400"/>
    <n v="6405"/>
    <n v="188.38235294117646"/>
    <x v="1"/>
    <n v="160"/>
    <s v="GB"/>
    <s v="GBP"/>
    <n v="1457330400"/>
    <n v="1458277200"/>
    <b v="0"/>
    <b v="0"/>
    <s v="music/rock"/>
    <n v="40.03125"/>
    <x v="1"/>
    <s v="rock"/>
    <x v="558"/>
    <d v="2016-03-18T05:00:00"/>
  </r>
  <r>
    <n v="607"/>
    <s v="Gordon, Mendez and Johnson"/>
    <s v="Fundamental needs-based frame"/>
    <n v="137600"/>
    <n v="180667"/>
    <n v="131.29869186046511"/>
    <x v="1"/>
    <n v="2230"/>
    <s v="US"/>
    <s v="USD"/>
    <n v="1395550800"/>
    <n v="1395723600"/>
    <b v="0"/>
    <b v="0"/>
    <s v="food/food trucks"/>
    <n v="81.016591928251117"/>
    <x v="0"/>
    <s v="food trucks"/>
    <x v="559"/>
    <d v="2014-03-25T05:00:00"/>
  </r>
  <r>
    <n v="608"/>
    <s v="Johnson Group"/>
    <s v="Compatible full-range leverage"/>
    <n v="3900"/>
    <n v="11075"/>
    <n v="283.97435897435901"/>
    <x v="1"/>
    <n v="316"/>
    <s v="US"/>
    <s v="USD"/>
    <n v="1551852000"/>
    <n v="1552197600"/>
    <b v="0"/>
    <b v="1"/>
    <s v="music/jazz"/>
    <n v="35.047468354430379"/>
    <x v="1"/>
    <s v="jazz"/>
    <x v="426"/>
    <d v="2019-03-10T06:00:00"/>
  </r>
  <r>
    <n v="609"/>
    <s v="Rose-Fuller"/>
    <s v="Upgradable holistic system engine"/>
    <n v="10000"/>
    <n v="12042"/>
    <n v="120.41999999999999"/>
    <x v="1"/>
    <n v="117"/>
    <s v="US"/>
    <s v="USD"/>
    <n v="1547618400"/>
    <n v="1549087200"/>
    <b v="0"/>
    <b v="0"/>
    <s v="film &amp; video/science fiction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n v="419.0560747663551"/>
    <x v="1"/>
    <n v="6406"/>
    <s v="US"/>
    <s v="USD"/>
    <n v="1355637600"/>
    <n v="1356847200"/>
    <b v="0"/>
    <b v="0"/>
    <s v="theater/plays"/>
    <n v="27.998126756166094"/>
    <x v="3"/>
    <s v="plays"/>
    <x v="561"/>
    <d v="2012-12-30T06:00:00"/>
  </r>
  <r>
    <n v="611"/>
    <s v="Brady, Cortez and Rodriguez"/>
    <s v="Multi-lateral maximized core"/>
    <n v="8200"/>
    <n v="1136"/>
    <n v="13.853658536585368"/>
    <x v="3"/>
    <n v="15"/>
    <s v="US"/>
    <s v="USD"/>
    <n v="1374728400"/>
    <n v="1375765200"/>
    <b v="0"/>
    <b v="0"/>
    <s v="theater/plays"/>
    <n v="75.733333333333334"/>
    <x v="3"/>
    <s v="plays"/>
    <x v="562"/>
    <d v="2013-08-06T05:00:00"/>
  </r>
  <r>
    <n v="612"/>
    <s v="Wang, Nguyen and Horton"/>
    <s v="Innovative holistic hub"/>
    <n v="6200"/>
    <n v="8645"/>
    <n v="139.43548387096774"/>
    <x v="1"/>
    <n v="192"/>
    <s v="US"/>
    <s v="USD"/>
    <n v="1287810000"/>
    <n v="1289800800"/>
    <b v="0"/>
    <b v="0"/>
    <s v="music/electric music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s v="CA"/>
    <s v="CAD"/>
    <n v="1503723600"/>
    <n v="1504501200"/>
    <b v="0"/>
    <b v="0"/>
    <s v="theater/plays"/>
    <n v="73.615384615384613"/>
    <x v="3"/>
    <s v="plays"/>
    <x v="564"/>
    <d v="2017-09-04T05:00:00"/>
  </r>
  <r>
    <n v="614"/>
    <s v="Barnett and Sons"/>
    <s v="Business-focused dynamic info-mediaries"/>
    <n v="26500"/>
    <n v="41205"/>
    <n v="155.49056603773585"/>
    <x v="1"/>
    <n v="723"/>
    <s v="US"/>
    <s v="USD"/>
    <n v="1484114400"/>
    <n v="1485669600"/>
    <b v="0"/>
    <b v="0"/>
    <s v="theater/plays"/>
    <n v="56.991701244813278"/>
    <x v="3"/>
    <s v="plays"/>
    <x v="565"/>
    <d v="2017-01-29T06:00:00"/>
  </r>
  <r>
    <n v="615"/>
    <s v="Petersen-Rodriguez"/>
    <s v="Digitized clear-thinking installation"/>
    <n v="8500"/>
    <n v="14488"/>
    <n v="170.44705882352943"/>
    <x v="1"/>
    <n v="170"/>
    <s v="IT"/>
    <s v="EUR"/>
    <n v="1461906000"/>
    <n v="1462770000"/>
    <b v="0"/>
    <b v="0"/>
    <s v="theater/plays"/>
    <n v="85.223529411764702"/>
    <x v="3"/>
    <s v="plays"/>
    <x v="566"/>
    <d v="2016-05-09T05:00:00"/>
  </r>
  <r>
    <n v="616"/>
    <s v="Burnett-Mora"/>
    <s v="Quality-focused 24/7 superstructure"/>
    <n v="6400"/>
    <n v="12129"/>
    <n v="189.515625"/>
    <x v="1"/>
    <n v="238"/>
    <s v="GB"/>
    <s v="GBP"/>
    <n v="1379653200"/>
    <n v="1379739600"/>
    <b v="0"/>
    <b v="1"/>
    <s v="music/indie rock"/>
    <n v="50.962184873949582"/>
    <x v="1"/>
    <s v="indie rock"/>
    <x v="567"/>
    <d v="2013-09-21T05:00:00"/>
  </r>
  <r>
    <n v="617"/>
    <s v="King LLC"/>
    <s v="Multi-channeled local intranet"/>
    <n v="1400"/>
    <n v="3496"/>
    <n v="249.71428571428572"/>
    <x v="1"/>
    <n v="55"/>
    <s v="US"/>
    <s v="USD"/>
    <n v="1401858000"/>
    <n v="1402722000"/>
    <b v="0"/>
    <b v="0"/>
    <s v="theater/plays"/>
    <n v="63.563636363636363"/>
    <x v="3"/>
    <s v="plays"/>
    <x v="568"/>
    <d v="2014-06-14T05:00:00"/>
  </r>
  <r>
    <n v="618"/>
    <s v="Miller Ltd"/>
    <s v="Open-architected mobile emulation"/>
    <n v="198600"/>
    <n v="97037"/>
    <n v="48.860523665659613"/>
    <x v="0"/>
    <n v="1198"/>
    <s v="US"/>
    <s v="USD"/>
    <n v="1367470800"/>
    <n v="1369285200"/>
    <b v="0"/>
    <b v="0"/>
    <s v="publishing/nonfiction"/>
    <n v="80.999165275459092"/>
    <x v="5"/>
    <s v="nonfiction"/>
    <x v="569"/>
    <d v="2013-05-23T05:00:00"/>
  </r>
  <r>
    <n v="619"/>
    <s v="Case LLC"/>
    <s v="Ameliorated foreground methodology"/>
    <n v="195900"/>
    <n v="55757"/>
    <n v="28.461970393057683"/>
    <x v="0"/>
    <n v="648"/>
    <s v="US"/>
    <s v="USD"/>
    <n v="1304658000"/>
    <n v="1304744400"/>
    <b v="1"/>
    <b v="1"/>
    <s v="theater/plays"/>
    <n v="86.044753086419746"/>
    <x v="3"/>
    <s v="plays"/>
    <x v="570"/>
    <d v="2011-05-07T05:00:00"/>
  </r>
  <r>
    <n v="620"/>
    <s v="Swanson, Wilson and Baker"/>
    <s v="Synergized well-modulated project"/>
    <n v="4300"/>
    <n v="11525"/>
    <n v="268.02325581395348"/>
    <x v="1"/>
    <n v="128"/>
    <s v="AU"/>
    <s v="AUD"/>
    <n v="1467954000"/>
    <n v="1468299600"/>
    <b v="0"/>
    <b v="0"/>
    <s v="photography/photography books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n v="619.80078125"/>
    <x v="1"/>
    <n v="2144"/>
    <s v="US"/>
    <s v="USD"/>
    <n v="1473742800"/>
    <n v="1474174800"/>
    <b v="0"/>
    <b v="0"/>
    <s v="theater/plays"/>
    <n v="74.006063432835816"/>
    <x v="3"/>
    <s v="plays"/>
    <x v="572"/>
    <d v="2016-09-18T05:00:00"/>
  </r>
  <r>
    <n v="622"/>
    <s v="Smith-Smith"/>
    <s v="Total leadingedge neural-net"/>
    <n v="189000"/>
    <n v="5916"/>
    <n v="3.1301587301587301"/>
    <x v="0"/>
    <n v="64"/>
    <s v="US"/>
    <s v="USD"/>
    <n v="1523768400"/>
    <n v="1526014800"/>
    <b v="0"/>
    <b v="0"/>
    <s v="music/indie rock"/>
    <n v="92.4375"/>
    <x v="1"/>
    <s v="indie rock"/>
    <x v="573"/>
    <d v="2018-05-11T05:00:00"/>
  </r>
  <r>
    <n v="623"/>
    <s v="Smith, Scott and Rodriguez"/>
    <s v="Organic actuating protocol"/>
    <n v="94300"/>
    <n v="150806"/>
    <n v="159.92152704135739"/>
    <x v="1"/>
    <n v="2693"/>
    <s v="GB"/>
    <s v="GBP"/>
    <n v="1437022800"/>
    <n v="1437454800"/>
    <b v="0"/>
    <b v="0"/>
    <s v="theater/plays"/>
    <n v="55.999257333828446"/>
    <x v="3"/>
    <s v="plays"/>
    <x v="574"/>
    <d v="2015-07-21T05:00:00"/>
  </r>
  <r>
    <n v="624"/>
    <s v="White, Robertson and Roberts"/>
    <s v="Down-sized national software"/>
    <n v="5100"/>
    <n v="14249"/>
    <n v="279.39215686274508"/>
    <x v="1"/>
    <n v="432"/>
    <s v="US"/>
    <s v="USD"/>
    <n v="1422165600"/>
    <n v="1422684000"/>
    <b v="0"/>
    <b v="0"/>
    <s v="photography/photography books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n v="77.373333333333335"/>
    <x v="0"/>
    <n v="62"/>
    <s v="US"/>
    <s v="USD"/>
    <n v="1580104800"/>
    <n v="1581314400"/>
    <b v="0"/>
    <b v="0"/>
    <s v="theater/plays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n v="206.32812500000003"/>
    <x v="1"/>
    <n v="189"/>
    <s v="US"/>
    <s v="USD"/>
    <n v="1285650000"/>
    <n v="1286427600"/>
    <b v="0"/>
    <b v="1"/>
    <s v="theater/plays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n v="694.25"/>
    <x v="1"/>
    <n v="154"/>
    <s v="GB"/>
    <s v="GBP"/>
    <n v="1276664400"/>
    <n v="1278738000"/>
    <b v="1"/>
    <b v="0"/>
    <s v="food/food trucks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n v="151.78947368421052"/>
    <x v="1"/>
    <n v="96"/>
    <s v="US"/>
    <s v="USD"/>
    <n v="1286168400"/>
    <n v="1286427600"/>
    <b v="0"/>
    <b v="0"/>
    <s v="music/indie rock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n v="64.58207217694995"/>
    <x v="0"/>
    <n v="750"/>
    <s v="US"/>
    <s v="USD"/>
    <n v="1467781200"/>
    <n v="1467954000"/>
    <b v="0"/>
    <b v="1"/>
    <s v="theater/plays"/>
    <n v="73.968000000000004"/>
    <x v="3"/>
    <s v="plays"/>
    <x v="579"/>
    <d v="2016-07-08T05:00:00"/>
  </r>
  <r>
    <n v="630"/>
    <s v="Patterson-Johnson"/>
    <s v="Grass-roots directional workforce"/>
    <n v="9500"/>
    <n v="5973"/>
    <n v="62.873684210526314"/>
    <x v="3"/>
    <n v="87"/>
    <s v="US"/>
    <s v="USD"/>
    <n v="1556686800"/>
    <n v="1557637200"/>
    <b v="0"/>
    <b v="1"/>
    <s v="theater/plays"/>
    <n v="68.65517241379311"/>
    <x v="3"/>
    <s v="plays"/>
    <x v="580"/>
    <d v="2019-05-12T05:00:00"/>
  </r>
  <r>
    <n v="631"/>
    <s v="Carlson-Hernandez"/>
    <s v="Quality-focused real-time solution"/>
    <n v="59200"/>
    <n v="183756"/>
    <n v="310.39864864864865"/>
    <x v="1"/>
    <n v="3063"/>
    <s v="US"/>
    <s v="USD"/>
    <n v="1553576400"/>
    <n v="1553922000"/>
    <b v="0"/>
    <b v="0"/>
    <s v="theater/plays"/>
    <n v="59.992164544564154"/>
    <x v="3"/>
    <s v="plays"/>
    <x v="581"/>
    <d v="2019-03-30T05:00:00"/>
  </r>
  <r>
    <n v="632"/>
    <s v="Parker PLC"/>
    <s v="Reduced interactive matrix"/>
    <n v="72100"/>
    <n v="30902"/>
    <n v="42.859916782246884"/>
    <x v="2"/>
    <n v="278"/>
    <s v="US"/>
    <s v="USD"/>
    <n v="1414904400"/>
    <n v="1416463200"/>
    <b v="0"/>
    <b v="0"/>
    <s v="theater/plays"/>
    <n v="111.15827338129496"/>
    <x v="3"/>
    <s v="plays"/>
    <x v="582"/>
    <d v="2014-11-20T06:00:00"/>
  </r>
  <r>
    <n v="633"/>
    <s v="Yu and Sons"/>
    <s v="Adaptive context-sensitive architecture"/>
    <n v="6700"/>
    <n v="5569"/>
    <n v="83.119402985074629"/>
    <x v="0"/>
    <n v="105"/>
    <s v="US"/>
    <s v="USD"/>
    <n v="1446876000"/>
    <n v="1447221600"/>
    <b v="0"/>
    <b v="0"/>
    <s v="film &amp; video/animation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n v="78.531302876480552"/>
    <x v="3"/>
    <n v="1658"/>
    <s v="US"/>
    <s v="USD"/>
    <n v="1490418000"/>
    <n v="1491627600"/>
    <b v="0"/>
    <b v="0"/>
    <s v="film &amp; video/television"/>
    <n v="55.985524728588658"/>
    <x v="4"/>
    <s v="television"/>
    <x v="583"/>
    <d v="2017-04-08T05:00:00"/>
  </r>
  <r>
    <n v="635"/>
    <s v="Mack Ltd"/>
    <s v="Reactive regional access"/>
    <n v="139000"/>
    <n v="158590"/>
    <n v="114.09352517985612"/>
    <x v="1"/>
    <n v="2266"/>
    <s v="US"/>
    <s v="USD"/>
    <n v="1360389600"/>
    <n v="1363150800"/>
    <b v="0"/>
    <b v="0"/>
    <s v="film &amp; video/television"/>
    <n v="69.986760812003524"/>
    <x v="4"/>
    <s v="television"/>
    <x v="584"/>
    <d v="2013-03-13T05:00:00"/>
  </r>
  <r>
    <n v="636"/>
    <s v="Lamb-Sanders"/>
    <s v="Stand-alone reciprocal frame"/>
    <n v="197700"/>
    <n v="127591"/>
    <n v="64.537683358624179"/>
    <x v="0"/>
    <n v="2604"/>
    <s v="DK"/>
    <s v="DKK"/>
    <n v="1326866400"/>
    <n v="1330754400"/>
    <b v="0"/>
    <b v="1"/>
    <s v="film &amp; video/animation"/>
    <n v="48.998079877112133"/>
    <x v="4"/>
    <s v="animation"/>
    <x v="585"/>
    <d v="2012-03-03T06:00:00"/>
  </r>
  <r>
    <n v="637"/>
    <s v="Williams-Ramirez"/>
    <s v="Open-architected 24/7 throughput"/>
    <n v="8500"/>
    <n v="6750"/>
    <n v="79.411764705882348"/>
    <x v="0"/>
    <n v="65"/>
    <s v="US"/>
    <s v="USD"/>
    <n v="1479103200"/>
    <n v="1479794400"/>
    <b v="0"/>
    <b v="0"/>
    <s v="theater/plays"/>
    <n v="103.84615384615384"/>
    <x v="3"/>
    <s v="plays"/>
    <x v="586"/>
    <d v="2016-11-22T06:00:00"/>
  </r>
  <r>
    <n v="638"/>
    <s v="Weaver Ltd"/>
    <s v="Monitored 24/7 approach"/>
    <n v="81600"/>
    <n v="9318"/>
    <n v="11.419117647058824"/>
    <x v="0"/>
    <n v="94"/>
    <s v="US"/>
    <s v="USD"/>
    <n v="1280206800"/>
    <n v="1281243600"/>
    <b v="0"/>
    <b v="1"/>
    <s v="theater/plays"/>
    <n v="99.127659574468083"/>
    <x v="3"/>
    <s v="plays"/>
    <x v="587"/>
    <d v="2010-08-08T05:00:00"/>
  </r>
  <r>
    <n v="639"/>
    <s v="Barnes-Williams"/>
    <s v="Upgradable explicit forecast"/>
    <n v="8600"/>
    <n v="4832"/>
    <n v="56.186046511627907"/>
    <x v="2"/>
    <n v="45"/>
    <s v="US"/>
    <s v="USD"/>
    <n v="1532754000"/>
    <n v="1532754000"/>
    <b v="0"/>
    <b v="1"/>
    <s v="film &amp; video/drama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n v="16.501669449081803"/>
    <x v="0"/>
    <n v="257"/>
    <s v="US"/>
    <s v="USD"/>
    <n v="1453096800"/>
    <n v="1453356000"/>
    <b v="0"/>
    <b v="0"/>
    <s v="theater/plays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n v="119.96808510638297"/>
    <x v="1"/>
    <n v="194"/>
    <s v="CH"/>
    <s v="CHF"/>
    <n v="1487570400"/>
    <n v="1489986000"/>
    <b v="0"/>
    <b v="0"/>
    <s v="theater/plays"/>
    <n v="58.128865979381445"/>
    <x v="3"/>
    <s v="plays"/>
    <x v="590"/>
    <d v="2017-03-20T05:00:00"/>
  </r>
  <r>
    <n v="642"/>
    <s v="Ramos, Moreno and Lewis"/>
    <s v="Extended multi-state knowledge user"/>
    <n v="9200"/>
    <n v="13382"/>
    <n v="145.45652173913044"/>
    <x v="1"/>
    <n v="129"/>
    <s v="CA"/>
    <s v="CAD"/>
    <n v="1545026400"/>
    <n v="1545804000"/>
    <b v="0"/>
    <b v="0"/>
    <s v="technology/wearables"/>
    <n v="103.73643410852713"/>
    <x v="2"/>
    <s v="wearables"/>
    <x v="591"/>
    <d v="2018-12-26T06:00:00"/>
  </r>
  <r>
    <n v="643"/>
    <s v="Harris Inc"/>
    <s v="Future-proofed modular groupware"/>
    <n v="14900"/>
    <n v="32986"/>
    <n v="221.38255033557047"/>
    <x v="1"/>
    <n v="375"/>
    <s v="US"/>
    <s v="USD"/>
    <n v="1488348000"/>
    <n v="1489899600"/>
    <b v="0"/>
    <b v="0"/>
    <s v="theater/plays"/>
    <n v="87.962666666666664"/>
    <x v="3"/>
    <s v="plays"/>
    <x v="592"/>
    <d v="2017-03-19T05:00:00"/>
  </r>
  <r>
    <n v="644"/>
    <s v="Peters-Nelson"/>
    <s v="Distributed real-time algorithm"/>
    <n v="169400"/>
    <n v="81984"/>
    <n v="48.396694214876035"/>
    <x v="0"/>
    <n v="2928"/>
    <s v="CA"/>
    <s v="CAD"/>
    <n v="1545112800"/>
    <n v="1546495200"/>
    <b v="0"/>
    <b v="0"/>
    <s v="theater/plays"/>
    <n v="28"/>
    <x v="3"/>
    <s v="plays"/>
    <x v="593"/>
    <d v="2019-01-03T06:00:00"/>
  </r>
  <r>
    <n v="645"/>
    <s v="Ferguson, Murphy and Bright"/>
    <s v="Multi-lateral heuristic throughput"/>
    <n v="192100"/>
    <n v="178483"/>
    <n v="92.911504424778755"/>
    <x v="0"/>
    <n v="4697"/>
    <s v="US"/>
    <s v="USD"/>
    <n v="1537938000"/>
    <n v="1539752400"/>
    <b v="0"/>
    <b v="1"/>
    <s v="music/rock"/>
    <n v="37.999361294443261"/>
    <x v="1"/>
    <s v="rock"/>
    <x v="594"/>
    <d v="2018-10-17T05:00:00"/>
  </r>
  <r>
    <n v="646"/>
    <s v="Robinson Group"/>
    <s v="Switchable reciprocal middleware"/>
    <n v="98700"/>
    <n v="87448"/>
    <n v="88.599797365754824"/>
    <x v="0"/>
    <n v="2915"/>
    <s v="US"/>
    <s v="USD"/>
    <n v="1363150800"/>
    <n v="1364101200"/>
    <b v="0"/>
    <b v="0"/>
    <s v="games/video games"/>
    <n v="29.999313893653515"/>
    <x v="6"/>
    <s v="video games"/>
    <x v="595"/>
    <d v="2013-03-24T05:00:00"/>
  </r>
  <r>
    <n v="647"/>
    <s v="Jordan-Wolfe"/>
    <s v="Inverse multimedia Graphic Interface"/>
    <n v="4500"/>
    <n v="1863"/>
    <n v="41.4"/>
    <x v="0"/>
    <n v="18"/>
    <s v="US"/>
    <s v="USD"/>
    <n v="1523250000"/>
    <n v="1525323600"/>
    <b v="0"/>
    <b v="0"/>
    <s v="publishing/translations"/>
    <n v="103.5"/>
    <x v="5"/>
    <s v="translations"/>
    <x v="596"/>
    <d v="2018-05-03T05:00:00"/>
  </r>
  <r>
    <n v="648"/>
    <s v="Vargas-Cox"/>
    <s v="Vision-oriented local contingency"/>
    <n v="98600"/>
    <n v="62174"/>
    <n v="63.056795131845846"/>
    <x v="3"/>
    <n v="723"/>
    <s v="US"/>
    <s v="USD"/>
    <n v="1499317200"/>
    <n v="1500872400"/>
    <b v="1"/>
    <b v="0"/>
    <s v="food/food trucks"/>
    <n v="85.994467496542185"/>
    <x v="0"/>
    <s v="food trucks"/>
    <x v="597"/>
    <d v="2017-07-24T05:00:00"/>
  </r>
  <r>
    <n v="649"/>
    <s v="Yang and Sons"/>
    <s v="Reactive 6thgeneration hub"/>
    <n v="121700"/>
    <n v="59003"/>
    <n v="48.482333607230892"/>
    <x v="0"/>
    <n v="602"/>
    <s v="CH"/>
    <s v="CHF"/>
    <n v="1287550800"/>
    <n v="1288501200"/>
    <b v="1"/>
    <b v="1"/>
    <s v="theater/plays"/>
    <n v="98.011627906976742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s v="US"/>
    <s v="USD"/>
    <n v="1404795600"/>
    <n v="1407128400"/>
    <b v="0"/>
    <b v="0"/>
    <s v="music/jazz"/>
    <n v="2"/>
    <x v="1"/>
    <s v="jazz"/>
    <x v="599"/>
    <d v="2014-08-04T05:00:00"/>
  </r>
  <r>
    <n v="651"/>
    <s v="Wang, Koch and Weaver"/>
    <s v="Digitized analyzing capacity"/>
    <n v="196700"/>
    <n v="174039"/>
    <n v="88.47941026944585"/>
    <x v="0"/>
    <n v="3868"/>
    <s v="IT"/>
    <s v="EUR"/>
    <n v="1393048800"/>
    <n v="1394344800"/>
    <b v="0"/>
    <b v="0"/>
    <s v="film &amp; video/shorts"/>
    <n v="44.994570837642193"/>
    <x v="4"/>
    <s v="shorts"/>
    <x v="600"/>
    <d v="2014-03-09T06:00:00"/>
  </r>
  <r>
    <n v="652"/>
    <s v="Cisneros Ltd"/>
    <s v="Vision-oriented regional hub"/>
    <n v="10000"/>
    <n v="12684"/>
    <n v="126.84"/>
    <x v="1"/>
    <n v="409"/>
    <s v="US"/>
    <s v="USD"/>
    <n v="1470373200"/>
    <n v="1474088400"/>
    <b v="0"/>
    <b v="0"/>
    <s v="technology/web"/>
    <n v="31.012224938875306"/>
    <x v="2"/>
    <s v="web"/>
    <x v="601"/>
    <d v="2016-09-17T05:00:00"/>
  </r>
  <r>
    <n v="653"/>
    <s v="Williams-Jones"/>
    <s v="Monitored incremental info-mediaries"/>
    <n v="600"/>
    <n v="14033"/>
    <n v="2338.833333333333"/>
    <x v="1"/>
    <n v="234"/>
    <s v="US"/>
    <s v="USD"/>
    <n v="1460091600"/>
    <n v="1460264400"/>
    <b v="0"/>
    <b v="0"/>
    <s v="technology/web"/>
    <n v="59.970085470085472"/>
    <x v="2"/>
    <s v="web"/>
    <x v="602"/>
    <d v="2016-04-10T05:00:00"/>
  </r>
  <r>
    <n v="654"/>
    <s v="Roberts, Hinton and Williams"/>
    <s v="Programmable static middleware"/>
    <n v="35000"/>
    <n v="177936"/>
    <n v="508.38857142857148"/>
    <x v="1"/>
    <n v="3016"/>
    <s v="US"/>
    <s v="USD"/>
    <n v="1440392400"/>
    <n v="1440824400"/>
    <b v="0"/>
    <b v="0"/>
    <s v="music/metal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n v="191.47826086956522"/>
    <x v="1"/>
    <n v="264"/>
    <s v="US"/>
    <s v="USD"/>
    <n v="1488434400"/>
    <n v="1489554000"/>
    <b v="1"/>
    <b v="0"/>
    <s v="photography/photography books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.127533783783782"/>
    <x v="0"/>
    <n v="504"/>
    <s v="AU"/>
    <s v="AUD"/>
    <n v="1514440800"/>
    <n v="1514872800"/>
    <b v="0"/>
    <b v="0"/>
    <s v="food/food trucks"/>
    <n v="98.966269841269835"/>
    <x v="0"/>
    <s v="food trucks"/>
    <x v="604"/>
    <d v="2018-01-02T06:00:00"/>
  </r>
  <r>
    <n v="657"/>
    <s v="Russo, Kim and Mccoy"/>
    <s v="Balanced optimal hardware"/>
    <n v="10000"/>
    <n v="824"/>
    <n v="8.24"/>
    <x v="0"/>
    <n v="14"/>
    <s v="US"/>
    <s v="USD"/>
    <n v="1514354400"/>
    <n v="1515736800"/>
    <b v="0"/>
    <b v="0"/>
    <s v="film &amp; video/science fiction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n v="60.064638783269963"/>
    <x v="3"/>
    <n v="390"/>
    <s v="US"/>
    <s v="USD"/>
    <n v="1440910800"/>
    <n v="1442898000"/>
    <b v="0"/>
    <b v="0"/>
    <s v="music/rock"/>
    <n v="81.010256410256417"/>
    <x v="1"/>
    <s v="rock"/>
    <x v="606"/>
    <d v="2015-09-22T05:00:00"/>
  </r>
  <r>
    <n v="659"/>
    <s v="Bailey and Sons"/>
    <s v="Grass-roots dynamic emulation"/>
    <n v="120700"/>
    <n v="57010"/>
    <n v="47.232808616404313"/>
    <x v="0"/>
    <n v="750"/>
    <s v="GB"/>
    <s v="GBP"/>
    <n v="1296108000"/>
    <n v="1296194400"/>
    <b v="0"/>
    <b v="0"/>
    <s v="film &amp; video/documentary"/>
    <n v="76.013333333333335"/>
    <x v="4"/>
    <s v="documentary"/>
    <x v="65"/>
    <d v="2011-01-28T06:00:00"/>
  </r>
  <r>
    <n v="660"/>
    <s v="Jensen-Brown"/>
    <s v="Fundamental disintermediate matrix"/>
    <n v="9100"/>
    <n v="7438"/>
    <n v="81.736263736263737"/>
    <x v="0"/>
    <n v="77"/>
    <s v="US"/>
    <s v="USD"/>
    <n v="1440133200"/>
    <n v="1440910800"/>
    <b v="1"/>
    <b v="0"/>
    <s v="theater/plays"/>
    <n v="96.597402597402592"/>
    <x v="3"/>
    <s v="plays"/>
    <x v="607"/>
    <d v="2015-08-30T05:00:00"/>
  </r>
  <r>
    <n v="661"/>
    <s v="Smith Group"/>
    <s v="Right-sized secondary challenge"/>
    <n v="106800"/>
    <n v="57872"/>
    <n v="54.187265917603"/>
    <x v="0"/>
    <n v="752"/>
    <s v="DK"/>
    <s v="DKK"/>
    <n v="1332910800"/>
    <n v="1335502800"/>
    <b v="0"/>
    <b v="0"/>
    <s v="music/jazz"/>
    <n v="76.957446808510639"/>
    <x v="1"/>
    <s v="jazz"/>
    <x v="608"/>
    <d v="2012-04-27T05:00:00"/>
  </r>
  <r>
    <n v="662"/>
    <s v="Murphy-Farrell"/>
    <s v="Implemented exuding software"/>
    <n v="9100"/>
    <n v="8906"/>
    <n v="97.868131868131869"/>
    <x v="0"/>
    <n v="131"/>
    <s v="US"/>
    <s v="USD"/>
    <n v="1544335200"/>
    <n v="1544680800"/>
    <b v="0"/>
    <b v="0"/>
    <s v="theater/plays"/>
    <n v="67.984732824427482"/>
    <x v="3"/>
    <s v="plays"/>
    <x v="609"/>
    <d v="2018-12-13T06:00:00"/>
  </r>
  <r>
    <n v="663"/>
    <s v="Everett-Wolfe"/>
    <s v="Total optimizing software"/>
    <n v="10000"/>
    <n v="7724"/>
    <n v="77.239999999999995"/>
    <x v="0"/>
    <n v="87"/>
    <s v="US"/>
    <s v="USD"/>
    <n v="1286427600"/>
    <n v="1288414800"/>
    <b v="0"/>
    <b v="0"/>
    <s v="theater/plays"/>
    <n v="88.781609195402297"/>
    <x v="3"/>
    <s v="plays"/>
    <x v="610"/>
    <d v="2010-10-30T05:00:00"/>
  </r>
  <r>
    <n v="664"/>
    <s v="Young PLC"/>
    <s v="Optional maximized attitude"/>
    <n v="79400"/>
    <n v="26571"/>
    <n v="33.464735516372798"/>
    <x v="0"/>
    <n v="1063"/>
    <s v="US"/>
    <s v="USD"/>
    <n v="1329717600"/>
    <n v="1330581600"/>
    <b v="0"/>
    <b v="0"/>
    <s v="music/jazz"/>
    <n v="24.99623706491063"/>
    <x v="1"/>
    <s v="jazz"/>
    <x v="541"/>
    <d v="2012-03-01T06:00:00"/>
  </r>
  <r>
    <n v="665"/>
    <s v="Park-Goodman"/>
    <s v="Customer-focused impactful extranet"/>
    <n v="5100"/>
    <n v="12219"/>
    <n v="239.58823529411765"/>
    <x v="1"/>
    <n v="272"/>
    <s v="US"/>
    <s v="USD"/>
    <n v="1310187600"/>
    <n v="1311397200"/>
    <b v="0"/>
    <b v="1"/>
    <s v="film &amp; video/documentary"/>
    <n v="44.922794117647058"/>
    <x v="4"/>
    <s v="documentary"/>
    <x v="611"/>
    <d v="2011-07-23T05:00:00"/>
  </r>
  <r>
    <n v="666"/>
    <s v="York, Barr and Grant"/>
    <s v="Cloned bottom-line success"/>
    <n v="3100"/>
    <n v="1985"/>
    <n v="64.032258064516128"/>
    <x v="3"/>
    <n v="25"/>
    <s v="US"/>
    <s v="USD"/>
    <n v="1377838800"/>
    <n v="1378357200"/>
    <b v="0"/>
    <b v="1"/>
    <s v="theater/plays"/>
    <n v="79.400000000000006"/>
    <x v="3"/>
    <s v="plays"/>
    <x v="612"/>
    <d v="2013-09-05T05:00:00"/>
  </r>
  <r>
    <n v="667"/>
    <s v="Little Ltd"/>
    <s v="Decentralized bandwidth-monitored ability"/>
    <n v="6900"/>
    <n v="12155"/>
    <n v="176.15942028985506"/>
    <x v="1"/>
    <n v="419"/>
    <s v="US"/>
    <s v="USD"/>
    <n v="1410325200"/>
    <n v="1411102800"/>
    <b v="0"/>
    <b v="0"/>
    <s v="journalism/audio"/>
    <n v="29.009546539379475"/>
    <x v="8"/>
    <s v="audio"/>
    <x v="613"/>
    <d v="2014-09-19T05:00:00"/>
  </r>
  <r>
    <n v="668"/>
    <s v="Brown and Sons"/>
    <s v="Programmable leadingedge budgetary management"/>
    <n v="27500"/>
    <n v="5593"/>
    <n v="20.33818181818182"/>
    <x v="0"/>
    <n v="76"/>
    <s v="US"/>
    <s v="USD"/>
    <n v="1343797200"/>
    <n v="1344834000"/>
    <b v="0"/>
    <b v="0"/>
    <s v="theater/plays"/>
    <n v="73.59210526315789"/>
    <x v="3"/>
    <s v="plays"/>
    <x v="614"/>
    <d v="2012-08-13T05:00:00"/>
  </r>
  <r>
    <n v="669"/>
    <s v="Payne, Garrett and Thomas"/>
    <s v="Upgradable bi-directional concept"/>
    <n v="48800"/>
    <n v="175020"/>
    <n v="358.64754098360658"/>
    <x v="1"/>
    <n v="1621"/>
    <s v="IT"/>
    <s v="EUR"/>
    <n v="1498453200"/>
    <n v="1499230800"/>
    <b v="0"/>
    <b v="0"/>
    <s v="theater/plays"/>
    <n v="107.97038864898211"/>
    <x v="3"/>
    <s v="plays"/>
    <x v="615"/>
    <d v="2017-07-05T05:00:00"/>
  </r>
  <r>
    <n v="670"/>
    <s v="Robinson Group"/>
    <s v="Re-contextualized homogeneous flexibility"/>
    <n v="16200"/>
    <n v="75955"/>
    <n v="468.85802469135803"/>
    <x v="1"/>
    <n v="1101"/>
    <s v="US"/>
    <s v="USD"/>
    <n v="1456380000"/>
    <n v="1457416800"/>
    <b v="0"/>
    <b v="0"/>
    <s v="music/indie rock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n v="122.05635245901641"/>
    <x v="1"/>
    <n v="1073"/>
    <s v="US"/>
    <s v="USD"/>
    <n v="1280552400"/>
    <n v="1280898000"/>
    <b v="0"/>
    <b v="1"/>
    <s v="theater/plays"/>
    <n v="111.02236719478098"/>
    <x v="3"/>
    <s v="plays"/>
    <x v="616"/>
    <d v="2010-08-04T05:00:00"/>
  </r>
  <r>
    <n v="672"/>
    <s v="Kelly-Colon"/>
    <s v="Stand-alone grid-enabled leverage"/>
    <n v="197900"/>
    <n v="110689"/>
    <n v="55.931783729156137"/>
    <x v="0"/>
    <n v="4428"/>
    <s v="AU"/>
    <s v="AUD"/>
    <n v="1521608400"/>
    <n v="1522472400"/>
    <b v="0"/>
    <b v="0"/>
    <s v="theater/plays"/>
    <n v="24.997515808491418"/>
    <x v="3"/>
    <s v="plays"/>
    <x v="617"/>
    <d v="2018-03-31T05:00:00"/>
  </r>
  <r>
    <n v="673"/>
    <s v="Turner, Scott and Gentry"/>
    <s v="Assimilated regional groupware"/>
    <n v="5600"/>
    <n v="2445"/>
    <n v="43.660714285714285"/>
    <x v="0"/>
    <n v="58"/>
    <s v="IT"/>
    <s v="EUR"/>
    <n v="1460696400"/>
    <n v="1462510800"/>
    <b v="0"/>
    <b v="0"/>
    <s v="music/indie rock"/>
    <n v="42.155172413793103"/>
    <x v="1"/>
    <s v="indie rock"/>
    <x v="618"/>
    <d v="2016-05-06T05:00:00"/>
  </r>
  <r>
    <n v="674"/>
    <s v="Sanchez Ltd"/>
    <s v="Up-sized 24hour instruction set"/>
    <n v="170700"/>
    <n v="57250"/>
    <n v="33.53837141183363"/>
    <x v="3"/>
    <n v="1218"/>
    <s v="US"/>
    <s v="USD"/>
    <n v="1313730000"/>
    <n v="1317790800"/>
    <b v="0"/>
    <b v="0"/>
    <s v="photography/photography books"/>
    <n v="47.003284072249592"/>
    <x v="7"/>
    <s v="photography books"/>
    <x v="619"/>
    <d v="2011-10-05T05:00:00"/>
  </r>
  <r>
    <n v="675"/>
    <s v="Giles-Smith"/>
    <s v="Right-sized web-enabled intranet"/>
    <n v="9700"/>
    <n v="11929"/>
    <n v="122.97938144329896"/>
    <x v="1"/>
    <n v="331"/>
    <s v="US"/>
    <s v="USD"/>
    <n v="1568178000"/>
    <n v="1568782800"/>
    <b v="0"/>
    <b v="0"/>
    <s v="journalism/audio"/>
    <n v="36.0392749244713"/>
    <x v="8"/>
    <s v="audio"/>
    <x v="620"/>
    <d v="2019-09-18T05:00:00"/>
  </r>
  <r>
    <n v="676"/>
    <s v="Thompson-Moreno"/>
    <s v="Expanded needs-based orchestration"/>
    <n v="62300"/>
    <n v="118214"/>
    <n v="189.74959871589084"/>
    <x v="1"/>
    <n v="1170"/>
    <s v="US"/>
    <s v="USD"/>
    <n v="1348635600"/>
    <n v="1349413200"/>
    <b v="0"/>
    <b v="0"/>
    <s v="photography/photography books"/>
    <n v="101.03760683760684"/>
    <x v="7"/>
    <s v="photography books"/>
    <x v="621"/>
    <d v="2012-10-05T05:00:00"/>
  </r>
  <r>
    <n v="677"/>
    <s v="Murphy-Fox"/>
    <s v="Organic system-worthy orchestration"/>
    <n v="5300"/>
    <n v="4432"/>
    <n v="83.622641509433961"/>
    <x v="0"/>
    <n v="111"/>
    <s v="US"/>
    <s v="USD"/>
    <n v="1468126800"/>
    <n v="1472446800"/>
    <b v="0"/>
    <b v="0"/>
    <s v="publishing/fiction"/>
    <n v="39.927927927927925"/>
    <x v="5"/>
    <s v="fiction"/>
    <x v="622"/>
    <d v="2016-08-29T05:00:00"/>
  </r>
  <r>
    <n v="678"/>
    <s v="Rodriguez-Patterson"/>
    <s v="Inverse static standardization"/>
    <n v="99500"/>
    <n v="17879"/>
    <n v="17.968844221105527"/>
    <x v="3"/>
    <n v="215"/>
    <s v="US"/>
    <s v="USD"/>
    <n v="1547877600"/>
    <n v="1548050400"/>
    <b v="0"/>
    <b v="0"/>
    <s v="film &amp; video/drama"/>
    <n v="83.158139534883716"/>
    <x v="4"/>
    <s v="drama"/>
    <x v="35"/>
    <d v="2019-01-21T06:00:00"/>
  </r>
  <r>
    <n v="679"/>
    <s v="Davis Ltd"/>
    <s v="Synchronized motivating solution"/>
    <n v="1400"/>
    <n v="14511"/>
    <n v="1036.5"/>
    <x v="1"/>
    <n v="363"/>
    <s v="US"/>
    <s v="USD"/>
    <n v="1571374800"/>
    <n v="1571806800"/>
    <b v="0"/>
    <b v="1"/>
    <s v="food/food trucks"/>
    <n v="39.97520661157025"/>
    <x v="0"/>
    <s v="food trucks"/>
    <x v="623"/>
    <d v="2019-10-23T05:00:00"/>
  </r>
  <r>
    <n v="680"/>
    <s v="Nelson-Valdez"/>
    <s v="Open-source 4thgeneration open system"/>
    <n v="145600"/>
    <n v="141822"/>
    <n v="97.405219780219781"/>
    <x v="0"/>
    <n v="2955"/>
    <s v="US"/>
    <s v="USD"/>
    <n v="1576303200"/>
    <n v="1576476000"/>
    <b v="0"/>
    <b v="1"/>
    <s v="games/mobile games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n v="86.386203150461711"/>
    <x v="0"/>
    <n v="1657"/>
    <s v="US"/>
    <s v="USD"/>
    <n v="1324447200"/>
    <n v="1324965600"/>
    <b v="0"/>
    <b v="0"/>
    <s v="theater/plays"/>
    <n v="95.978877489438744"/>
    <x v="3"/>
    <s v="plays"/>
    <x v="625"/>
    <d v="2011-12-27T06:00:00"/>
  </r>
  <r>
    <n v="682"/>
    <s v="Nguyen and Sons"/>
    <s v="Compatible 5thgeneration concept"/>
    <n v="5400"/>
    <n v="8109"/>
    <n v="150.16666666666666"/>
    <x v="1"/>
    <n v="103"/>
    <s v="US"/>
    <s v="USD"/>
    <n v="1386741600"/>
    <n v="1387519200"/>
    <b v="0"/>
    <b v="0"/>
    <s v="theater/plays"/>
    <n v="78.728155339805824"/>
    <x v="3"/>
    <s v="plays"/>
    <x v="626"/>
    <d v="2013-12-20T06:00:00"/>
  </r>
  <r>
    <n v="683"/>
    <s v="Jones PLC"/>
    <s v="Virtual systemic intranet"/>
    <n v="2300"/>
    <n v="8244"/>
    <n v="358.43478260869563"/>
    <x v="1"/>
    <n v="147"/>
    <s v="US"/>
    <s v="USD"/>
    <n v="1537074000"/>
    <n v="1537246800"/>
    <b v="0"/>
    <b v="0"/>
    <s v="theater/plays"/>
    <n v="56.081632653061227"/>
    <x v="3"/>
    <s v="plays"/>
    <x v="627"/>
    <d v="2018-09-18T05:00:00"/>
  </r>
  <r>
    <n v="684"/>
    <s v="Gilmore LLC"/>
    <s v="Optimized systemic algorithm"/>
    <n v="1400"/>
    <n v="7600"/>
    <n v="542.85714285714289"/>
    <x v="1"/>
    <n v="110"/>
    <s v="CA"/>
    <s v="CAD"/>
    <n v="1277787600"/>
    <n v="1279515600"/>
    <b v="0"/>
    <b v="0"/>
    <s v="publishing/nonfiction"/>
    <n v="69.090909090909093"/>
    <x v="5"/>
    <s v="nonfiction"/>
    <x v="628"/>
    <d v="2010-07-19T05:00:00"/>
  </r>
  <r>
    <n v="685"/>
    <s v="Lee-Cobb"/>
    <s v="Customizable homogeneous firmware"/>
    <n v="140000"/>
    <n v="94501"/>
    <n v="67.500714285714281"/>
    <x v="0"/>
    <n v="926"/>
    <s v="CA"/>
    <s v="CAD"/>
    <n v="1440306000"/>
    <n v="1442379600"/>
    <b v="0"/>
    <b v="0"/>
    <s v="theater/plays"/>
    <n v="102.05291576673866"/>
    <x v="3"/>
    <s v="plays"/>
    <x v="629"/>
    <d v="2015-09-16T05:00:00"/>
  </r>
  <r>
    <n v="686"/>
    <s v="Jones, Wiley and Robbins"/>
    <s v="Front-line cohesive extranet"/>
    <n v="7500"/>
    <n v="14381"/>
    <n v="191.74666666666667"/>
    <x v="1"/>
    <n v="134"/>
    <s v="US"/>
    <s v="USD"/>
    <n v="1522126800"/>
    <n v="1523077200"/>
    <b v="0"/>
    <b v="0"/>
    <s v="technology/wearables"/>
    <n v="107.32089552238806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s v="US"/>
    <s v="USD"/>
    <n v="1489298400"/>
    <n v="1489554000"/>
    <b v="0"/>
    <b v="0"/>
    <s v="theater/plays"/>
    <n v="51.970260223048328"/>
    <x v="3"/>
    <s v="plays"/>
    <x v="631"/>
    <d v="2017-03-15T05:00:00"/>
  </r>
  <r>
    <n v="688"/>
    <s v="Bowen, Davies and Burns"/>
    <s v="Devolved client-server monitoring"/>
    <n v="2900"/>
    <n v="12449"/>
    <n v="429.27586206896552"/>
    <x v="1"/>
    <n v="175"/>
    <s v="US"/>
    <s v="USD"/>
    <n v="1547100000"/>
    <n v="1548482400"/>
    <b v="0"/>
    <b v="1"/>
    <s v="film &amp; video/television"/>
    <n v="71.137142857142862"/>
    <x v="4"/>
    <s v="television"/>
    <x v="632"/>
    <d v="2019-01-26T06:00:00"/>
  </r>
  <r>
    <n v="689"/>
    <s v="Nguyen Inc"/>
    <s v="Seamless directional capacity"/>
    <n v="7300"/>
    <n v="7348"/>
    <n v="100.65753424657535"/>
    <x v="1"/>
    <n v="69"/>
    <s v="US"/>
    <s v="USD"/>
    <n v="1383022800"/>
    <n v="1384063200"/>
    <b v="0"/>
    <b v="0"/>
    <s v="technology/web"/>
    <n v="106.49275362318841"/>
    <x v="2"/>
    <s v="web"/>
    <x v="633"/>
    <d v="2013-11-10T06:00:00"/>
  </r>
  <r>
    <n v="690"/>
    <s v="Walsh-Watts"/>
    <s v="Polarized actuating implementation"/>
    <n v="3600"/>
    <n v="8158"/>
    <n v="226.61111111111109"/>
    <x v="1"/>
    <n v="190"/>
    <s v="US"/>
    <s v="USD"/>
    <n v="1322373600"/>
    <n v="1322892000"/>
    <b v="0"/>
    <b v="1"/>
    <s v="film &amp; video/documentary"/>
    <n v="42.93684210526316"/>
    <x v="4"/>
    <s v="documentary"/>
    <x v="634"/>
    <d v="2011-12-03T06:00:00"/>
  </r>
  <r>
    <n v="691"/>
    <s v="Ray, Li and Li"/>
    <s v="Front-line disintermediate hub"/>
    <n v="5000"/>
    <n v="7119"/>
    <n v="142.38"/>
    <x v="1"/>
    <n v="237"/>
    <s v="US"/>
    <s v="USD"/>
    <n v="1349240400"/>
    <n v="1350709200"/>
    <b v="1"/>
    <b v="1"/>
    <s v="film &amp; video/documentary"/>
    <n v="30.037974683544302"/>
    <x v="4"/>
    <s v="documentary"/>
    <x v="635"/>
    <d v="2012-10-20T05:00:00"/>
  </r>
  <r>
    <n v="692"/>
    <s v="Murray Ltd"/>
    <s v="Decentralized 4thgeneration challenge"/>
    <n v="6000"/>
    <n v="5438"/>
    <n v="90.633333333333326"/>
    <x v="0"/>
    <n v="77"/>
    <s v="GB"/>
    <s v="GBP"/>
    <n v="1562648400"/>
    <n v="1564203600"/>
    <b v="0"/>
    <b v="0"/>
    <s v="music/rock"/>
    <n v="70.623376623376629"/>
    <x v="1"/>
    <s v="rock"/>
    <x v="636"/>
    <d v="2019-07-27T05:00:00"/>
  </r>
  <r>
    <n v="693"/>
    <s v="Bradford-Silva"/>
    <s v="Reverse-engineered composite hierarchy"/>
    <n v="180400"/>
    <n v="115396"/>
    <n v="63.966740576496676"/>
    <x v="0"/>
    <n v="1748"/>
    <s v="US"/>
    <s v="USD"/>
    <n v="1508216400"/>
    <n v="1509685200"/>
    <b v="0"/>
    <b v="0"/>
    <s v="theater/plays"/>
    <n v="66.016018306636155"/>
    <x v="3"/>
    <s v="plays"/>
    <x v="637"/>
    <d v="2017-11-03T05:00:00"/>
  </r>
  <r>
    <n v="694"/>
    <s v="Mora-Bradley"/>
    <s v="Programmable tangible ability"/>
    <n v="9100"/>
    <n v="7656"/>
    <n v="84.131868131868131"/>
    <x v="0"/>
    <n v="79"/>
    <s v="US"/>
    <s v="USD"/>
    <n v="1511762400"/>
    <n v="1514959200"/>
    <b v="0"/>
    <b v="0"/>
    <s v="theater/plays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n v="133.93478260869566"/>
    <x v="1"/>
    <n v="196"/>
    <s v="IT"/>
    <s v="EUR"/>
    <n v="1447480800"/>
    <n v="1448863200"/>
    <b v="1"/>
    <b v="0"/>
    <s v="music/rock"/>
    <n v="62.867346938775512"/>
    <x v="1"/>
    <s v="rock"/>
    <x v="639"/>
    <d v="2015-11-30T06:00:00"/>
  </r>
  <r>
    <n v="696"/>
    <s v="Lopez, Reid and Johnson"/>
    <s v="Total real-time hardware"/>
    <n v="164100"/>
    <n v="96888"/>
    <n v="59.042047531992694"/>
    <x v="0"/>
    <n v="889"/>
    <s v="US"/>
    <s v="USD"/>
    <n v="1429506000"/>
    <n v="1429592400"/>
    <b v="0"/>
    <b v="1"/>
    <s v="theater/plays"/>
    <n v="108.98537682789652"/>
    <x v="3"/>
    <s v="plays"/>
    <x v="640"/>
    <d v="2015-04-21T05:00:00"/>
  </r>
  <r>
    <n v="697"/>
    <s v="Fox-Williams"/>
    <s v="Profound system-worthy functionalities"/>
    <n v="128900"/>
    <n v="196960"/>
    <n v="152.80062063615205"/>
    <x v="1"/>
    <n v="7295"/>
    <s v="US"/>
    <s v="USD"/>
    <n v="1522472400"/>
    <n v="1522645200"/>
    <b v="0"/>
    <b v="0"/>
    <s v="music/electric music"/>
    <n v="26.999314599040439"/>
    <x v="1"/>
    <s v="electric music"/>
    <x v="641"/>
    <d v="2018-04-02T05:00:00"/>
  </r>
  <r>
    <n v="698"/>
    <s v="Taylor, Wood and Taylor"/>
    <s v="Cloned hybrid focus group"/>
    <n v="42100"/>
    <n v="188057"/>
    <n v="446.69121140142522"/>
    <x v="1"/>
    <n v="2893"/>
    <s v="CA"/>
    <s v="CAD"/>
    <n v="1322114400"/>
    <n v="1323324000"/>
    <b v="0"/>
    <b v="0"/>
    <s v="technology/wearables"/>
    <n v="65.004147943311438"/>
    <x v="2"/>
    <s v="wearables"/>
    <x v="642"/>
    <d v="2011-12-08T06:00:00"/>
  </r>
  <r>
    <n v="699"/>
    <s v="King Inc"/>
    <s v="Ergonomic dedicated focus group"/>
    <n v="7400"/>
    <n v="6245"/>
    <n v="84.391891891891888"/>
    <x v="0"/>
    <n v="56"/>
    <s v="US"/>
    <s v="USD"/>
    <n v="1561438800"/>
    <n v="1561525200"/>
    <b v="0"/>
    <b v="0"/>
    <s v="film &amp; video/drama"/>
    <n v="111.51785714285714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s v="US"/>
    <s v="USD"/>
    <n v="1264399200"/>
    <n v="1265695200"/>
    <b v="0"/>
    <b v="0"/>
    <s v="technology/wearables"/>
    <n v="3"/>
    <x v="2"/>
    <s v="wearables"/>
    <x v="67"/>
    <d v="2010-02-09T06:00:00"/>
  </r>
  <r>
    <n v="701"/>
    <s v="Mcclain LLC"/>
    <s v="Open-source multi-tasking methodology"/>
    <n v="52000"/>
    <n v="91014"/>
    <n v="175.02692307692308"/>
    <x v="1"/>
    <n v="820"/>
    <s v="US"/>
    <s v="USD"/>
    <n v="1301202000"/>
    <n v="1301806800"/>
    <b v="1"/>
    <b v="0"/>
    <s v="theater/plays"/>
    <n v="110.99268292682927"/>
    <x v="3"/>
    <s v="plays"/>
    <x v="643"/>
    <d v="2011-04-03T05:00:00"/>
  </r>
  <r>
    <n v="702"/>
    <s v="Sims-Gross"/>
    <s v="Object-based attitude-oriented analyzer"/>
    <n v="8700"/>
    <n v="4710"/>
    <n v="54.137931034482754"/>
    <x v="0"/>
    <n v="83"/>
    <s v="US"/>
    <s v="USD"/>
    <n v="1374469200"/>
    <n v="1374901200"/>
    <b v="0"/>
    <b v="0"/>
    <s v="technology/wearables"/>
    <n v="56.746987951807228"/>
    <x v="2"/>
    <s v="wearables"/>
    <x v="644"/>
    <d v="2013-07-27T05:00:00"/>
  </r>
  <r>
    <n v="703"/>
    <s v="Perez Group"/>
    <s v="Cross-platform tertiary hub"/>
    <n v="63400"/>
    <n v="197728"/>
    <n v="311.87381703470032"/>
    <x v="1"/>
    <n v="2038"/>
    <s v="US"/>
    <s v="USD"/>
    <n v="1334984400"/>
    <n v="1336453200"/>
    <b v="1"/>
    <b v="1"/>
    <s v="publishing/translations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n v="122.78160919540231"/>
    <x v="1"/>
    <n v="116"/>
    <s v="US"/>
    <s v="USD"/>
    <n v="1467608400"/>
    <n v="1468904400"/>
    <b v="0"/>
    <b v="0"/>
    <s v="film &amp; video/animation"/>
    <n v="92.08620689655173"/>
    <x v="4"/>
    <s v="animation"/>
    <x v="646"/>
    <d v="2016-07-19T05:00:00"/>
  </r>
  <r>
    <n v="705"/>
    <s v="Ford LLC"/>
    <s v="Centralized tangible success"/>
    <n v="169700"/>
    <n v="168048"/>
    <n v="99.026517383618156"/>
    <x v="0"/>
    <n v="2025"/>
    <s v="GB"/>
    <s v="GBP"/>
    <n v="1386741600"/>
    <n v="1387087200"/>
    <b v="0"/>
    <b v="0"/>
    <s v="publishing/nonfiction"/>
    <n v="82.986666666666665"/>
    <x v="5"/>
    <s v="nonfiction"/>
    <x v="626"/>
    <d v="2013-12-15T06:00:00"/>
  </r>
  <r>
    <n v="706"/>
    <s v="Moreno Ltd"/>
    <s v="Customer-focused multimedia methodology"/>
    <n v="108400"/>
    <n v="138586"/>
    <n v="127.84686346863469"/>
    <x v="1"/>
    <n v="1345"/>
    <s v="AU"/>
    <s v="AUD"/>
    <n v="1546754400"/>
    <n v="1547445600"/>
    <b v="0"/>
    <b v="1"/>
    <s v="technology/web"/>
    <n v="103.03791821561339"/>
    <x v="2"/>
    <s v="web"/>
    <x v="647"/>
    <d v="2019-01-14T06:00:00"/>
  </r>
  <r>
    <n v="707"/>
    <s v="Moore, Cook and Wright"/>
    <s v="Visionary maximized Local Area Network"/>
    <n v="7300"/>
    <n v="11579"/>
    <n v="158.61643835616439"/>
    <x v="1"/>
    <n v="168"/>
    <s v="US"/>
    <s v="USD"/>
    <n v="1544248800"/>
    <n v="1547359200"/>
    <b v="0"/>
    <b v="0"/>
    <s v="film &amp; video/drama"/>
    <n v="68.922619047619051"/>
    <x v="4"/>
    <s v="drama"/>
    <x v="159"/>
    <d v="2019-01-13T06:00:00"/>
  </r>
  <r>
    <n v="708"/>
    <s v="Ortega LLC"/>
    <s v="Secured bifurcated intranet"/>
    <n v="1700"/>
    <n v="12020"/>
    <n v="707.05882352941171"/>
    <x v="1"/>
    <n v="137"/>
    <s v="CH"/>
    <s v="CHF"/>
    <n v="1495429200"/>
    <n v="1496293200"/>
    <b v="0"/>
    <b v="0"/>
    <s v="theater/plays"/>
    <n v="87.737226277372258"/>
    <x v="3"/>
    <s v="plays"/>
    <x v="648"/>
    <d v="2017-06-01T05:00:00"/>
  </r>
  <r>
    <n v="709"/>
    <s v="Silva, Walker and Martin"/>
    <s v="Grass-roots 4thgeneration product"/>
    <n v="9800"/>
    <n v="13954"/>
    <n v="142.38775510204081"/>
    <x v="1"/>
    <n v="186"/>
    <s v="IT"/>
    <s v="EUR"/>
    <n v="1334811600"/>
    <n v="1335416400"/>
    <b v="0"/>
    <b v="0"/>
    <s v="theater/plays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n v="147.86046511627907"/>
    <x v="1"/>
    <n v="125"/>
    <s v="US"/>
    <s v="USD"/>
    <n v="1531544400"/>
    <n v="1532149200"/>
    <b v="0"/>
    <b v="1"/>
    <s v="theater/plays"/>
    <n v="50.863999999999997"/>
    <x v="3"/>
    <s v="plays"/>
    <x v="649"/>
    <d v="2018-07-21T05:00:00"/>
  </r>
  <r>
    <n v="711"/>
    <s v="Anderson LLC"/>
    <s v="Customizable full-range artificial intelligence"/>
    <n v="6200"/>
    <n v="1260"/>
    <n v="20.322580645161288"/>
    <x v="0"/>
    <n v="14"/>
    <s v="IT"/>
    <s v="EUR"/>
    <n v="1453615200"/>
    <n v="1453788000"/>
    <b v="1"/>
    <b v="1"/>
    <s v="theater/plays"/>
    <n v="90"/>
    <x v="3"/>
    <s v="plays"/>
    <x v="248"/>
    <d v="2016-01-26T06:00:00"/>
  </r>
  <r>
    <n v="712"/>
    <s v="Garza-Bryant"/>
    <s v="Programmable leadingedge contingency"/>
    <n v="800"/>
    <n v="14725"/>
    <n v="1840.625"/>
    <x v="1"/>
    <n v="202"/>
    <s v="US"/>
    <s v="USD"/>
    <n v="1467954000"/>
    <n v="1471496400"/>
    <b v="0"/>
    <b v="0"/>
    <s v="theater/plays"/>
    <n v="72.896039603960389"/>
    <x v="3"/>
    <s v="plays"/>
    <x v="571"/>
    <d v="2016-08-18T05:00:00"/>
  </r>
  <r>
    <n v="713"/>
    <s v="Mays LLC"/>
    <s v="Multi-layered global groupware"/>
    <n v="6900"/>
    <n v="11174"/>
    <n v="161.94202898550725"/>
    <x v="1"/>
    <n v="103"/>
    <s v="US"/>
    <s v="USD"/>
    <n v="1471842000"/>
    <n v="1472878800"/>
    <b v="0"/>
    <b v="0"/>
    <s v="publishing/radio &amp; podcasts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n v="472.82077922077923"/>
    <x v="1"/>
    <n v="1785"/>
    <s v="US"/>
    <s v="USD"/>
    <n v="1408424400"/>
    <n v="1408510800"/>
    <b v="0"/>
    <b v="0"/>
    <s v="music/rock"/>
    <n v="101.98095238095237"/>
    <x v="1"/>
    <s v="rock"/>
    <x v="1"/>
    <d v="2014-08-20T05:00:00"/>
  </r>
  <r>
    <n v="715"/>
    <s v="Fischer, Torres and Walker"/>
    <s v="Expanded even-keeled portal"/>
    <n v="118000"/>
    <n v="28870"/>
    <n v="24.466101694915253"/>
    <x v="0"/>
    <n v="656"/>
    <s v="US"/>
    <s v="USD"/>
    <n v="1281157200"/>
    <n v="1281589200"/>
    <b v="0"/>
    <b v="0"/>
    <s v="games/mobile games"/>
    <n v="44.009146341463413"/>
    <x v="6"/>
    <s v="mobile games"/>
    <x v="651"/>
    <d v="2010-08-12T05:00:00"/>
  </r>
  <r>
    <n v="716"/>
    <s v="Tapia, Kramer and Hicks"/>
    <s v="Advanced modular moderator"/>
    <n v="2000"/>
    <n v="10353"/>
    <n v="517.65"/>
    <x v="1"/>
    <n v="157"/>
    <s v="US"/>
    <s v="USD"/>
    <n v="1373432400"/>
    <n v="1375851600"/>
    <b v="0"/>
    <b v="1"/>
    <s v="theater/plays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n v="247.64285714285714"/>
    <x v="1"/>
    <n v="555"/>
    <s v="US"/>
    <s v="USD"/>
    <n v="1313989200"/>
    <n v="1315803600"/>
    <b v="0"/>
    <b v="0"/>
    <s v="film &amp; video/documentary"/>
    <n v="24.987387387387386"/>
    <x v="4"/>
    <s v="documentary"/>
    <x v="653"/>
    <d v="2011-09-12T05:00:00"/>
  </r>
  <r>
    <n v="718"/>
    <s v="Reyes PLC"/>
    <s v="Expanded optimal pricing structure"/>
    <n v="8300"/>
    <n v="8317"/>
    <n v="100.20481927710843"/>
    <x v="1"/>
    <n v="297"/>
    <s v="US"/>
    <s v="USD"/>
    <n v="1371445200"/>
    <n v="1373691600"/>
    <b v="0"/>
    <b v="0"/>
    <s v="technology/wearables"/>
    <n v="28.003367003367003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s v="US"/>
    <s v="USD"/>
    <n v="1338267600"/>
    <n v="1339218000"/>
    <b v="0"/>
    <b v="0"/>
    <s v="publishing/fiction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n v="37.091954022988503"/>
    <x v="3"/>
    <n v="38"/>
    <s v="DK"/>
    <s v="DKK"/>
    <n v="1519192800"/>
    <n v="1520402400"/>
    <b v="0"/>
    <b v="1"/>
    <s v="theater/plays"/>
    <n v="84.921052631578945"/>
    <x v="3"/>
    <s v="plays"/>
    <x v="656"/>
    <d v="2018-03-07T06:00:00"/>
  </r>
  <r>
    <n v="721"/>
    <s v="Dominguez-Owens"/>
    <s v="Open-architected systematic intranet"/>
    <n v="123600"/>
    <n v="5429"/>
    <n v="4.392394822006473"/>
    <x v="3"/>
    <n v="60"/>
    <s v="US"/>
    <s v="USD"/>
    <n v="1522818000"/>
    <n v="1523336400"/>
    <b v="0"/>
    <b v="0"/>
    <s v="music/rock"/>
    <n v="90.483333333333334"/>
    <x v="1"/>
    <s v="rock"/>
    <x v="657"/>
    <d v="2018-04-10T05:00:00"/>
  </r>
  <r>
    <n v="722"/>
    <s v="Thomas-Simmons"/>
    <s v="Proactive 24hour frame"/>
    <n v="48500"/>
    <n v="75906"/>
    <n v="156.50721649484535"/>
    <x v="1"/>
    <n v="3036"/>
    <s v="US"/>
    <s v="USD"/>
    <n v="1509948000"/>
    <n v="1512280800"/>
    <b v="0"/>
    <b v="0"/>
    <s v="film &amp; video/documentary"/>
    <n v="25.00197628458498"/>
    <x v="4"/>
    <s v="documentary"/>
    <x v="265"/>
    <d v="2017-12-03T06:00:00"/>
  </r>
  <r>
    <n v="723"/>
    <s v="Beck-Knight"/>
    <s v="Exclusive fresh-thinking model"/>
    <n v="4900"/>
    <n v="13250"/>
    <n v="270.40816326530609"/>
    <x v="1"/>
    <n v="144"/>
    <s v="AU"/>
    <s v="AUD"/>
    <n v="1456898400"/>
    <n v="1458709200"/>
    <b v="0"/>
    <b v="0"/>
    <s v="theater/plays"/>
    <n v="92.013888888888886"/>
    <x v="3"/>
    <s v="plays"/>
    <x v="658"/>
    <d v="2016-03-23T05:00:00"/>
  </r>
  <r>
    <n v="724"/>
    <s v="Mccoy Ltd"/>
    <s v="Business-focused encompassing intranet"/>
    <n v="8400"/>
    <n v="11261"/>
    <n v="134.05952380952382"/>
    <x v="1"/>
    <n v="121"/>
    <s v="GB"/>
    <s v="GBP"/>
    <n v="1413954000"/>
    <n v="1414126800"/>
    <b v="0"/>
    <b v="1"/>
    <s v="theater/plays"/>
    <n v="93.066115702479337"/>
    <x v="3"/>
    <s v="plays"/>
    <x v="659"/>
    <d v="2014-10-24T05:00:00"/>
  </r>
  <r>
    <n v="725"/>
    <s v="Dawson-Tyler"/>
    <s v="Optional 6thgeneration access"/>
    <n v="193200"/>
    <n v="97369"/>
    <n v="50.398033126293996"/>
    <x v="0"/>
    <n v="1596"/>
    <s v="US"/>
    <s v="USD"/>
    <n v="1416031200"/>
    <n v="1416204000"/>
    <b v="0"/>
    <b v="0"/>
    <s v="games/mobile games"/>
    <n v="61.008145363408524"/>
    <x v="6"/>
    <s v="mobile games"/>
    <x v="660"/>
    <d v="2014-11-17T06:00:00"/>
  </r>
  <r>
    <n v="726"/>
    <s v="Johns-Thomas"/>
    <s v="Realigned web-enabled functionalities"/>
    <n v="54300"/>
    <n v="48227"/>
    <n v="88.815837937384899"/>
    <x v="3"/>
    <n v="524"/>
    <s v="US"/>
    <s v="USD"/>
    <n v="1287982800"/>
    <n v="1288501200"/>
    <b v="0"/>
    <b v="1"/>
    <s v="theater/plays"/>
    <n v="92.036259541984734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s v="US"/>
    <s v="USD"/>
    <n v="1547964000"/>
    <n v="1552971600"/>
    <b v="0"/>
    <b v="0"/>
    <s v="technology/web"/>
    <n v="81.132596685082873"/>
    <x v="2"/>
    <s v="web"/>
    <x v="4"/>
    <d v="2019-03-19T05:00:00"/>
  </r>
  <r>
    <n v="728"/>
    <s v="Stewart Inc"/>
    <s v="Versatile mission-critical knowledgebase"/>
    <n v="4200"/>
    <n v="735"/>
    <n v="17.5"/>
    <x v="0"/>
    <n v="10"/>
    <s v="US"/>
    <s v="USD"/>
    <n v="1464152400"/>
    <n v="1465102800"/>
    <b v="0"/>
    <b v="0"/>
    <s v="theater/plays"/>
    <n v="73.5"/>
    <x v="3"/>
    <s v="plays"/>
    <x v="662"/>
    <d v="2016-06-05T05:00:00"/>
  </r>
  <r>
    <n v="729"/>
    <s v="Moore Group"/>
    <s v="Multi-lateral object-oriented open system"/>
    <n v="5600"/>
    <n v="10397"/>
    <n v="185.66071428571428"/>
    <x v="1"/>
    <n v="122"/>
    <s v="US"/>
    <s v="USD"/>
    <n v="1359957600"/>
    <n v="1360130400"/>
    <b v="0"/>
    <b v="0"/>
    <s v="film &amp; video/drama"/>
    <n v="85.221311475409834"/>
    <x v="4"/>
    <s v="drama"/>
    <x v="663"/>
    <d v="2013-02-06T06:00:00"/>
  </r>
  <r>
    <n v="730"/>
    <s v="Carson PLC"/>
    <s v="Visionary system-worthy attitude"/>
    <n v="28800"/>
    <n v="118847"/>
    <n v="412.6631944444444"/>
    <x v="1"/>
    <n v="1071"/>
    <s v="CA"/>
    <s v="CAD"/>
    <n v="1432357200"/>
    <n v="1432875600"/>
    <b v="0"/>
    <b v="0"/>
    <s v="technology/wearables"/>
    <n v="110.96825396825396"/>
    <x v="2"/>
    <s v="wearables"/>
    <x v="664"/>
    <d v="2015-05-29T05:00:00"/>
  </r>
  <r>
    <n v="731"/>
    <s v="Cruz, Hall and Mason"/>
    <s v="Synergized content-based hierarchy"/>
    <n v="8000"/>
    <n v="7220"/>
    <n v="90.25"/>
    <x v="3"/>
    <n v="219"/>
    <s v="US"/>
    <s v="USD"/>
    <n v="1500786000"/>
    <n v="1500872400"/>
    <b v="0"/>
    <b v="0"/>
    <s v="technology/web"/>
    <n v="32.968036529680369"/>
    <x v="2"/>
    <s v="web"/>
    <x v="665"/>
    <d v="2017-07-24T05:00:00"/>
  </r>
  <r>
    <n v="732"/>
    <s v="Glass, Baker and Jones"/>
    <s v="Business-focused 24hour access"/>
    <n v="117000"/>
    <n v="107622"/>
    <n v="91.984615384615381"/>
    <x v="0"/>
    <n v="1121"/>
    <s v="US"/>
    <s v="USD"/>
    <n v="1490158800"/>
    <n v="1492146000"/>
    <b v="0"/>
    <b v="1"/>
    <s v="music/rock"/>
    <n v="96.005352363960753"/>
    <x v="1"/>
    <s v="rock"/>
    <x v="666"/>
    <d v="2017-04-14T05:00:00"/>
  </r>
  <r>
    <n v="733"/>
    <s v="Marquez-Kerr"/>
    <s v="Automated hybrid orchestration"/>
    <n v="15800"/>
    <n v="83267"/>
    <n v="527.00632911392404"/>
    <x v="1"/>
    <n v="980"/>
    <s v="US"/>
    <s v="USD"/>
    <n v="1406178000"/>
    <n v="1407301200"/>
    <b v="0"/>
    <b v="0"/>
    <s v="music/metal"/>
    <n v="84.96632653061225"/>
    <x v="1"/>
    <s v="metal"/>
    <x v="43"/>
    <d v="2014-08-06T05:00:00"/>
  </r>
  <r>
    <n v="734"/>
    <s v="Stone PLC"/>
    <s v="Exclusive 5thgeneration leverage"/>
    <n v="4200"/>
    <n v="13404"/>
    <n v="319.14285714285711"/>
    <x v="1"/>
    <n v="536"/>
    <s v="US"/>
    <s v="USD"/>
    <n v="1485583200"/>
    <n v="1486620000"/>
    <b v="0"/>
    <b v="1"/>
    <s v="theater/plays"/>
    <n v="25.007462686567163"/>
    <x v="3"/>
    <s v="plays"/>
    <x v="667"/>
    <d v="2017-02-09T06:00:00"/>
  </r>
  <r>
    <n v="735"/>
    <s v="Caldwell PLC"/>
    <s v="Grass-roots zero administration alliance"/>
    <n v="37100"/>
    <n v="131404"/>
    <n v="354.18867924528303"/>
    <x v="1"/>
    <n v="1991"/>
    <s v="US"/>
    <s v="USD"/>
    <n v="1459314000"/>
    <n v="1459918800"/>
    <b v="0"/>
    <b v="0"/>
    <s v="photography/photography books"/>
    <n v="65.998995479658461"/>
    <x v="7"/>
    <s v="photography books"/>
    <x v="668"/>
    <d v="2016-04-06T05:00:00"/>
  </r>
  <r>
    <n v="736"/>
    <s v="Silva-Hawkins"/>
    <s v="Proactive heuristic orchestration"/>
    <n v="7700"/>
    <n v="2533"/>
    <n v="32.896103896103895"/>
    <x v="3"/>
    <n v="29"/>
    <s v="US"/>
    <s v="USD"/>
    <n v="1424412000"/>
    <n v="1424757600"/>
    <b v="0"/>
    <b v="0"/>
    <s v="publishing/nonfiction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n v="135.8918918918919"/>
    <x v="1"/>
    <n v="180"/>
    <s v="US"/>
    <s v="USD"/>
    <n v="1478844000"/>
    <n v="1479880800"/>
    <b v="0"/>
    <b v="0"/>
    <s v="music/indie rock"/>
    <n v="27.933333333333334"/>
    <x v="1"/>
    <s v="indie rock"/>
    <x v="670"/>
    <d v="2016-11-23T06:00:00"/>
  </r>
  <r>
    <n v="738"/>
    <s v="Garcia Group"/>
    <s v="Extended zero administration software"/>
    <n v="74700"/>
    <n v="1557"/>
    <n v="2.0843373493975905"/>
    <x v="0"/>
    <n v="15"/>
    <s v="US"/>
    <s v="USD"/>
    <n v="1416117600"/>
    <n v="1418018400"/>
    <b v="0"/>
    <b v="1"/>
    <s v="theater/plays"/>
    <n v="103.8"/>
    <x v="3"/>
    <s v="plays"/>
    <x v="671"/>
    <d v="2014-12-08T06:00:00"/>
  </r>
  <r>
    <n v="739"/>
    <s v="Meyer-Avila"/>
    <s v="Multi-tiered discrete support"/>
    <n v="10000"/>
    <n v="6100"/>
    <n v="61"/>
    <x v="0"/>
    <n v="191"/>
    <s v="US"/>
    <s v="USD"/>
    <n v="1340946000"/>
    <n v="1341032400"/>
    <b v="0"/>
    <b v="0"/>
    <s v="music/indie rock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n v="30.037735849056602"/>
    <x v="0"/>
    <n v="16"/>
    <s v="US"/>
    <s v="USD"/>
    <n v="1486101600"/>
    <n v="1486360800"/>
    <b v="0"/>
    <b v="0"/>
    <s v="theater/plays"/>
    <n v="99.5"/>
    <x v="3"/>
    <s v="plays"/>
    <x v="673"/>
    <d v="2017-02-06T06:00:00"/>
  </r>
  <r>
    <n v="741"/>
    <s v="Garcia Ltd"/>
    <s v="Balanced mobile alliance"/>
    <n v="1200"/>
    <n v="14150"/>
    <n v="1179.1666666666665"/>
    <x v="1"/>
    <n v="130"/>
    <s v="US"/>
    <s v="USD"/>
    <n v="1274590800"/>
    <n v="1274677200"/>
    <b v="0"/>
    <b v="0"/>
    <s v="theater/plays"/>
    <n v="108.84615384615384"/>
    <x v="3"/>
    <s v="plays"/>
    <x v="674"/>
    <d v="2010-05-24T05:00:00"/>
  </r>
  <r>
    <n v="742"/>
    <s v="West-Stevens"/>
    <s v="Reactive solution-oriented groupware"/>
    <n v="1200"/>
    <n v="13513"/>
    <n v="1126.0833333333335"/>
    <x v="1"/>
    <n v="122"/>
    <s v="US"/>
    <s v="USD"/>
    <n v="1263880800"/>
    <n v="1267509600"/>
    <b v="0"/>
    <b v="0"/>
    <s v="music/electric music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n v="12.923076923076923"/>
    <x v="0"/>
    <n v="17"/>
    <s v="US"/>
    <s v="USD"/>
    <n v="1445403600"/>
    <n v="1445922000"/>
    <b v="0"/>
    <b v="1"/>
    <s v="theater/plays"/>
    <n v="29.647058823529413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s v="US"/>
    <s v="USD"/>
    <n v="1533877200"/>
    <n v="1534050000"/>
    <b v="0"/>
    <b v="1"/>
    <s v="theater/plays"/>
    <n v="101.71428571428571"/>
    <x v="3"/>
    <s v="plays"/>
    <x v="342"/>
    <d v="2018-08-12T05:00:00"/>
  </r>
  <r>
    <n v="745"/>
    <s v="Hill, Mccann and Moore"/>
    <s v="Streamlined needs-based knowledge user"/>
    <n v="6900"/>
    <n v="2091"/>
    <n v="30.304347826086957"/>
    <x v="0"/>
    <n v="34"/>
    <s v="US"/>
    <s v="USD"/>
    <n v="1275195600"/>
    <n v="1277528400"/>
    <b v="0"/>
    <b v="0"/>
    <s v="technology/wearables"/>
    <n v="61.5"/>
    <x v="2"/>
    <s v="wearables"/>
    <x v="677"/>
    <d v="2010-06-26T05:00:00"/>
  </r>
  <r>
    <n v="746"/>
    <s v="Edwards LLC"/>
    <s v="Automated system-worthy structure"/>
    <n v="55800"/>
    <n v="118580"/>
    <n v="212.50896057347671"/>
    <x v="1"/>
    <n v="3388"/>
    <s v="US"/>
    <s v="USD"/>
    <n v="1318136400"/>
    <n v="1318568400"/>
    <b v="0"/>
    <b v="0"/>
    <s v="technology/web"/>
    <n v="35"/>
    <x v="2"/>
    <s v="web"/>
    <x v="678"/>
    <d v="2011-10-14T05:00:00"/>
  </r>
  <r>
    <n v="747"/>
    <s v="Greer and Sons"/>
    <s v="Secured clear-thinking intranet"/>
    <n v="4900"/>
    <n v="11214"/>
    <n v="228.85714285714286"/>
    <x v="1"/>
    <n v="280"/>
    <s v="US"/>
    <s v="USD"/>
    <n v="1283403600"/>
    <n v="1284354000"/>
    <b v="0"/>
    <b v="0"/>
    <s v="theater/plays"/>
    <n v="40.049999999999997"/>
    <x v="3"/>
    <s v="plays"/>
    <x v="679"/>
    <d v="2010-09-13T05:00:00"/>
  </r>
  <r>
    <n v="748"/>
    <s v="Martinez PLC"/>
    <s v="Cloned actuating architecture"/>
    <n v="194900"/>
    <n v="68137"/>
    <n v="34.959979476654695"/>
    <x v="3"/>
    <n v="614"/>
    <s v="US"/>
    <s v="USD"/>
    <n v="1267423200"/>
    <n v="1269579600"/>
    <b v="0"/>
    <b v="1"/>
    <s v="film &amp; video/animation"/>
    <n v="110.97231270358306"/>
    <x v="4"/>
    <s v="animation"/>
    <x v="680"/>
    <d v="2010-03-26T05:00:00"/>
  </r>
  <r>
    <n v="749"/>
    <s v="Hunter-Logan"/>
    <s v="Down-sized needs-based task-force"/>
    <n v="8600"/>
    <n v="13527"/>
    <n v="157.29069767441862"/>
    <x v="1"/>
    <n v="366"/>
    <s v="IT"/>
    <s v="EUR"/>
    <n v="1412744400"/>
    <n v="1413781200"/>
    <b v="0"/>
    <b v="1"/>
    <s v="technology/wearables"/>
    <n v="36.959016393442624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s v="GB"/>
    <s v="GBP"/>
    <n v="1277960400"/>
    <n v="1280120400"/>
    <b v="0"/>
    <b v="0"/>
    <s v="music/electric music"/>
    <n v="1"/>
    <x v="1"/>
    <s v="electric music"/>
    <x v="682"/>
    <d v="2010-07-26T05:00:00"/>
  </r>
  <r>
    <n v="751"/>
    <s v="Lane-Barber"/>
    <s v="Universal value-added moderator"/>
    <n v="3600"/>
    <n v="8363"/>
    <n v="232.30555555555554"/>
    <x v="1"/>
    <n v="270"/>
    <s v="US"/>
    <s v="USD"/>
    <n v="1458190800"/>
    <n v="1459486800"/>
    <b v="1"/>
    <b v="1"/>
    <s v="publishing/nonfiction"/>
    <n v="30.974074074074075"/>
    <x v="5"/>
    <s v="nonfiction"/>
    <x v="683"/>
    <d v="2016-04-01T05:00:00"/>
  </r>
  <r>
    <n v="752"/>
    <s v="Lowery Group"/>
    <s v="Sharable motivating emulation"/>
    <n v="5800"/>
    <n v="5362"/>
    <n v="92.448275862068968"/>
    <x v="3"/>
    <n v="114"/>
    <s v="US"/>
    <s v="USD"/>
    <n v="1280984400"/>
    <n v="1282539600"/>
    <b v="0"/>
    <b v="1"/>
    <s v="theater/plays"/>
    <n v="47.035087719298247"/>
    <x v="3"/>
    <s v="plays"/>
    <x v="684"/>
    <d v="2010-08-23T05:00:00"/>
  </r>
  <r>
    <n v="753"/>
    <s v="Guerrero-Griffin"/>
    <s v="Networked web-enabled product"/>
    <n v="4700"/>
    <n v="12065"/>
    <n v="256.70212765957444"/>
    <x v="1"/>
    <n v="137"/>
    <s v="US"/>
    <s v="USD"/>
    <n v="1274590800"/>
    <n v="1275886800"/>
    <b v="0"/>
    <b v="0"/>
    <s v="photography/photography books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n v="168.47017045454547"/>
    <x v="1"/>
    <n v="3205"/>
    <s v="US"/>
    <s v="USD"/>
    <n v="1351400400"/>
    <n v="1355983200"/>
    <b v="0"/>
    <b v="0"/>
    <s v="theater/plays"/>
    <n v="37.005616224648989"/>
    <x v="3"/>
    <s v="plays"/>
    <x v="685"/>
    <d v="2012-12-20T06:00:00"/>
  </r>
  <r>
    <n v="755"/>
    <s v="Chen, Pollard and Clarke"/>
    <s v="Stand-alone multi-state project"/>
    <n v="4500"/>
    <n v="7496"/>
    <n v="166.57777777777778"/>
    <x v="1"/>
    <n v="288"/>
    <s v="DK"/>
    <s v="DKK"/>
    <n v="1514354400"/>
    <n v="1515391200"/>
    <b v="0"/>
    <b v="1"/>
    <s v="theater/plays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n v="772.07692307692309"/>
    <x v="1"/>
    <n v="148"/>
    <s v="US"/>
    <s v="USD"/>
    <n v="1421733600"/>
    <n v="1422252000"/>
    <b v="0"/>
    <b v="0"/>
    <s v="theater/plays"/>
    <n v="67.817567567567565"/>
    <x v="3"/>
    <s v="plays"/>
    <x v="686"/>
    <d v="2015-01-26T06:00:00"/>
  </r>
  <r>
    <n v="757"/>
    <s v="Callahan-Gilbert"/>
    <s v="Profit-focused motivating function"/>
    <n v="1400"/>
    <n v="5696"/>
    <n v="406.85714285714283"/>
    <x v="1"/>
    <n v="114"/>
    <s v="US"/>
    <s v="USD"/>
    <n v="1305176400"/>
    <n v="1305522000"/>
    <b v="0"/>
    <b v="0"/>
    <s v="film &amp; video/drama"/>
    <n v="49.964912280701753"/>
    <x v="4"/>
    <s v="drama"/>
    <x v="687"/>
    <d v="2011-05-16T05:00:00"/>
  </r>
  <r>
    <n v="758"/>
    <s v="Logan-Miranda"/>
    <s v="Proactive systemic firmware"/>
    <n v="29600"/>
    <n v="167005"/>
    <n v="564.20608108108115"/>
    <x v="1"/>
    <n v="1518"/>
    <s v="CA"/>
    <s v="CAD"/>
    <n v="1414126800"/>
    <n v="1414904400"/>
    <b v="0"/>
    <b v="0"/>
    <s v="music/rock"/>
    <n v="110.01646903820817"/>
    <x v="1"/>
    <s v="rock"/>
    <x v="688"/>
    <d v="2014-11-02T05:00:00"/>
  </r>
  <r>
    <n v="759"/>
    <s v="Rodriguez PLC"/>
    <s v="Grass-roots upward-trending installation"/>
    <n v="167500"/>
    <n v="114615"/>
    <n v="68.426865671641792"/>
    <x v="0"/>
    <n v="1274"/>
    <s v="US"/>
    <s v="USD"/>
    <n v="1517810400"/>
    <n v="1520402400"/>
    <b v="0"/>
    <b v="0"/>
    <s v="music/electric music"/>
    <n v="89.964678178963894"/>
    <x v="1"/>
    <s v="electric music"/>
    <x v="689"/>
    <d v="2018-03-07T06:00:00"/>
  </r>
  <r>
    <n v="760"/>
    <s v="Smith-Kennedy"/>
    <s v="Virtual heuristic hub"/>
    <n v="48300"/>
    <n v="16592"/>
    <n v="34.351966873706004"/>
    <x v="0"/>
    <n v="210"/>
    <s v="IT"/>
    <s v="EUR"/>
    <n v="1564635600"/>
    <n v="1567141200"/>
    <b v="0"/>
    <b v="1"/>
    <s v="games/video games"/>
    <n v="79.009523809523813"/>
    <x v="6"/>
    <s v="video games"/>
    <x v="690"/>
    <d v="2019-08-30T05:00:00"/>
  </r>
  <r>
    <n v="761"/>
    <s v="Mitchell-Lee"/>
    <s v="Customizable leadingedge model"/>
    <n v="2200"/>
    <n v="14420"/>
    <n v="655.4545454545455"/>
    <x v="1"/>
    <n v="166"/>
    <s v="US"/>
    <s v="USD"/>
    <n v="1500699600"/>
    <n v="1501131600"/>
    <b v="0"/>
    <b v="0"/>
    <s v="music/rock"/>
    <n v="86.867469879518069"/>
    <x v="1"/>
    <s v="rock"/>
    <x v="691"/>
    <d v="2017-07-27T05:00:00"/>
  </r>
  <r>
    <n v="762"/>
    <s v="Davis Ltd"/>
    <s v="Upgradable uniform service-desk"/>
    <n v="3500"/>
    <n v="6204"/>
    <n v="177.25714285714284"/>
    <x v="1"/>
    <n v="100"/>
    <s v="AU"/>
    <s v="AUD"/>
    <n v="1354082400"/>
    <n v="1355032800"/>
    <b v="0"/>
    <b v="0"/>
    <s v="music/jazz"/>
    <n v="62.04"/>
    <x v="1"/>
    <s v="jazz"/>
    <x v="692"/>
    <d v="2012-12-09T06:00:00"/>
  </r>
  <r>
    <n v="763"/>
    <s v="Rowland PLC"/>
    <s v="Inverse client-driven product"/>
    <n v="5600"/>
    <n v="6338"/>
    <n v="113.17857142857144"/>
    <x v="1"/>
    <n v="235"/>
    <s v="US"/>
    <s v="USD"/>
    <n v="1336453200"/>
    <n v="1339477200"/>
    <b v="0"/>
    <b v="1"/>
    <s v="theater/plays"/>
    <n v="26.970212765957445"/>
    <x v="3"/>
    <s v="plays"/>
    <x v="693"/>
    <d v="2012-06-12T05:00:00"/>
  </r>
  <r>
    <n v="764"/>
    <s v="Shaffer-Mason"/>
    <s v="Managed bandwidth-monitored system engine"/>
    <n v="1100"/>
    <n v="8010"/>
    <n v="728.18181818181824"/>
    <x v="1"/>
    <n v="148"/>
    <s v="US"/>
    <s v="USD"/>
    <n v="1305262800"/>
    <n v="1305954000"/>
    <b v="0"/>
    <b v="0"/>
    <s v="music/rock"/>
    <n v="54.121621621621621"/>
    <x v="1"/>
    <s v="rock"/>
    <x v="694"/>
    <d v="2011-05-21T05:00:00"/>
  </r>
  <r>
    <n v="765"/>
    <s v="Matthews LLC"/>
    <s v="Advanced transitional help-desk"/>
    <n v="3900"/>
    <n v="8125"/>
    <n v="208.33333333333334"/>
    <x v="1"/>
    <n v="198"/>
    <s v="US"/>
    <s v="USD"/>
    <n v="1492232400"/>
    <n v="1494392400"/>
    <b v="1"/>
    <b v="1"/>
    <s v="music/indie rock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n v="31.171232876712331"/>
    <x v="0"/>
    <n v="248"/>
    <s v="AU"/>
    <s v="AUD"/>
    <n v="1537333200"/>
    <n v="1537419600"/>
    <b v="0"/>
    <b v="0"/>
    <s v="film &amp; video/science fiction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n v="56.967078189300416"/>
    <x v="0"/>
    <n v="513"/>
    <s v="US"/>
    <s v="USD"/>
    <n v="1444107600"/>
    <n v="1447999200"/>
    <b v="0"/>
    <b v="0"/>
    <s v="publishing/translations"/>
    <n v="107.93762183235867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s v="US"/>
    <s v="USD"/>
    <n v="1386741600"/>
    <n v="1388037600"/>
    <b v="0"/>
    <b v="0"/>
    <s v="theater/plays"/>
    <n v="73.92"/>
    <x v="3"/>
    <s v="plays"/>
    <x v="626"/>
    <d v="2013-12-26T06:00:00"/>
  </r>
  <r>
    <n v="769"/>
    <s v="Johnson-Morales"/>
    <s v="Devolved 24hour forecast"/>
    <n v="125600"/>
    <n v="109106"/>
    <n v="86.867834394904463"/>
    <x v="0"/>
    <n v="3410"/>
    <s v="US"/>
    <s v="USD"/>
    <n v="1376542800"/>
    <n v="1378789200"/>
    <b v="0"/>
    <b v="0"/>
    <s v="games/video games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n v="270.74418604651163"/>
    <x v="1"/>
    <n v="216"/>
    <s v="IT"/>
    <s v="EUR"/>
    <n v="1397451600"/>
    <n v="1398056400"/>
    <b v="0"/>
    <b v="1"/>
    <s v="theater/plays"/>
    <n v="53.898148148148145"/>
    <x v="3"/>
    <s v="plays"/>
    <x v="698"/>
    <d v="2014-04-21T05:00:00"/>
  </r>
  <r>
    <n v="771"/>
    <s v="Smith, Mack and Williams"/>
    <s v="Self-enabling 5thgeneration paradigm"/>
    <n v="5600"/>
    <n v="2769"/>
    <n v="49.446428571428569"/>
    <x v="3"/>
    <n v="26"/>
    <s v="US"/>
    <s v="USD"/>
    <n v="1548482400"/>
    <n v="1550815200"/>
    <b v="0"/>
    <b v="0"/>
    <s v="theater/plays"/>
    <n v="106.5"/>
    <x v="3"/>
    <s v="plays"/>
    <x v="699"/>
    <d v="2019-02-22T06:00:00"/>
  </r>
  <r>
    <n v="772"/>
    <s v="Johnson-Pace"/>
    <s v="Persistent 3rdgeneration moratorium"/>
    <n v="149600"/>
    <n v="169586"/>
    <n v="113.3596256684492"/>
    <x v="1"/>
    <n v="5139"/>
    <s v="US"/>
    <s v="USD"/>
    <n v="1549692000"/>
    <n v="1550037600"/>
    <b v="0"/>
    <b v="0"/>
    <s v="music/indie rock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n v="190.55555555555554"/>
    <x v="1"/>
    <n v="2353"/>
    <s v="US"/>
    <s v="USD"/>
    <n v="1492059600"/>
    <n v="1492923600"/>
    <b v="0"/>
    <b v="0"/>
    <s v="theater/plays"/>
    <n v="43.00254993625159"/>
    <x v="3"/>
    <s v="plays"/>
    <x v="701"/>
    <d v="2017-04-23T05:00:00"/>
  </r>
  <r>
    <n v="774"/>
    <s v="Gonzalez-Snow"/>
    <s v="Polarized user-facing interface"/>
    <n v="5000"/>
    <n v="6775"/>
    <n v="135.5"/>
    <x v="1"/>
    <n v="78"/>
    <s v="IT"/>
    <s v="EUR"/>
    <n v="1463979600"/>
    <n v="1467522000"/>
    <b v="0"/>
    <b v="0"/>
    <s v="technology/web"/>
    <n v="86.858974358974365"/>
    <x v="2"/>
    <s v="web"/>
    <x v="702"/>
    <d v="2016-07-03T05:00:00"/>
  </r>
  <r>
    <n v="775"/>
    <s v="Murphy LLC"/>
    <s v="Customer-focused non-volatile framework"/>
    <n v="9400"/>
    <n v="968"/>
    <n v="10.297872340425531"/>
    <x v="0"/>
    <n v="10"/>
    <s v="US"/>
    <s v="USD"/>
    <n v="1415253600"/>
    <n v="1416117600"/>
    <b v="0"/>
    <b v="0"/>
    <s v="music/rock"/>
    <n v="96.8"/>
    <x v="1"/>
    <s v="rock"/>
    <x v="703"/>
    <d v="2014-11-16T06:00:00"/>
  </r>
  <r>
    <n v="776"/>
    <s v="Taylor-Rowe"/>
    <s v="Synchronized multimedia frame"/>
    <n v="110800"/>
    <n v="72623"/>
    <n v="65.544223826714799"/>
    <x v="0"/>
    <n v="2201"/>
    <s v="US"/>
    <s v="USD"/>
    <n v="1562216400"/>
    <n v="1563771600"/>
    <b v="0"/>
    <b v="0"/>
    <s v="theater/plays"/>
    <n v="32.995456610631528"/>
    <x v="3"/>
    <s v="plays"/>
    <x v="704"/>
    <d v="2019-07-22T05:00:00"/>
  </r>
  <r>
    <n v="777"/>
    <s v="Henderson Ltd"/>
    <s v="Open-architected stable algorithm"/>
    <n v="93800"/>
    <n v="45987"/>
    <n v="49.026652452025587"/>
    <x v="0"/>
    <n v="676"/>
    <s v="US"/>
    <s v="USD"/>
    <n v="1316754000"/>
    <n v="1319259600"/>
    <b v="0"/>
    <b v="0"/>
    <s v="theater/plays"/>
    <n v="68.028106508875737"/>
    <x v="3"/>
    <s v="plays"/>
    <x v="431"/>
    <d v="2011-10-22T05:00:00"/>
  </r>
  <r>
    <n v="778"/>
    <s v="Moss-Guzman"/>
    <s v="Cross-platform optimizing website"/>
    <n v="1300"/>
    <n v="10243"/>
    <n v="787.92307692307691"/>
    <x v="1"/>
    <n v="174"/>
    <s v="CH"/>
    <s v="CHF"/>
    <n v="1313211600"/>
    <n v="1313643600"/>
    <b v="0"/>
    <b v="0"/>
    <s v="film &amp; video/animation"/>
    <n v="58.867816091954026"/>
    <x v="4"/>
    <s v="animation"/>
    <x v="705"/>
    <d v="2011-08-18T05:00:00"/>
  </r>
  <r>
    <n v="779"/>
    <s v="Webb Group"/>
    <s v="Public-key actuating projection"/>
    <n v="108700"/>
    <n v="87293"/>
    <n v="80.306347746090154"/>
    <x v="0"/>
    <n v="831"/>
    <s v="US"/>
    <s v="USD"/>
    <n v="1439528400"/>
    <n v="1440306000"/>
    <b v="0"/>
    <b v="1"/>
    <s v="theater/plays"/>
    <n v="105.04572803850782"/>
    <x v="3"/>
    <s v="plays"/>
    <x v="706"/>
    <d v="2015-08-23T05:00:00"/>
  </r>
  <r>
    <n v="780"/>
    <s v="Brooks-Rodriguez"/>
    <s v="Implemented intangible instruction set"/>
    <n v="5100"/>
    <n v="5421"/>
    <n v="106.29411764705883"/>
    <x v="1"/>
    <n v="164"/>
    <s v="US"/>
    <s v="USD"/>
    <n v="1469163600"/>
    <n v="1470805200"/>
    <b v="0"/>
    <b v="1"/>
    <s v="film &amp; video/drama"/>
    <n v="33.054878048780488"/>
    <x v="4"/>
    <s v="drama"/>
    <x v="707"/>
    <d v="2016-08-10T05:00:00"/>
  </r>
  <r>
    <n v="781"/>
    <s v="Thomas Ltd"/>
    <s v="Cross-group interactive architecture"/>
    <n v="8700"/>
    <n v="4414"/>
    <n v="50.735632183908038"/>
    <x v="3"/>
    <n v="56"/>
    <s v="CH"/>
    <s v="CHF"/>
    <n v="1288501200"/>
    <n v="1292911200"/>
    <b v="0"/>
    <b v="0"/>
    <s v="theater/plays"/>
    <n v="78.821428571428569"/>
    <x v="3"/>
    <s v="plays"/>
    <x v="708"/>
    <d v="2010-12-21T06:00:00"/>
  </r>
  <r>
    <n v="782"/>
    <s v="Williams and Sons"/>
    <s v="Centralized asymmetric framework"/>
    <n v="5100"/>
    <n v="10981"/>
    <n v="215.31372549019611"/>
    <x v="1"/>
    <n v="161"/>
    <s v="US"/>
    <s v="USD"/>
    <n v="1298959200"/>
    <n v="1301374800"/>
    <b v="0"/>
    <b v="1"/>
    <s v="film &amp; video/animation"/>
    <n v="68.204968944099377"/>
    <x v="4"/>
    <s v="animation"/>
    <x v="709"/>
    <d v="2011-03-29T05:00:00"/>
  </r>
  <r>
    <n v="783"/>
    <s v="Vega, Chan and Carney"/>
    <s v="Down-sized systematic utilization"/>
    <n v="7400"/>
    <n v="10451"/>
    <n v="141.22972972972974"/>
    <x v="1"/>
    <n v="138"/>
    <s v="US"/>
    <s v="USD"/>
    <n v="1387260000"/>
    <n v="1387864800"/>
    <b v="0"/>
    <b v="0"/>
    <s v="music/rock"/>
    <n v="75.731884057971016"/>
    <x v="1"/>
    <s v="rock"/>
    <x v="710"/>
    <d v="2013-12-24T06:00:00"/>
  </r>
  <r>
    <n v="784"/>
    <s v="Byrd Group"/>
    <s v="Profound fault-tolerant model"/>
    <n v="88900"/>
    <n v="102535"/>
    <n v="115.33745781777279"/>
    <x v="1"/>
    <n v="3308"/>
    <s v="US"/>
    <s v="USD"/>
    <n v="1457244000"/>
    <n v="1458190800"/>
    <b v="0"/>
    <b v="0"/>
    <s v="technology/web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n v="193.11940298507463"/>
    <x v="1"/>
    <n v="127"/>
    <s v="AU"/>
    <s v="AUD"/>
    <n v="1556341200"/>
    <n v="1559278800"/>
    <b v="0"/>
    <b v="1"/>
    <s v="film &amp; video/animation"/>
    <n v="101.88188976377953"/>
    <x v="4"/>
    <s v="animation"/>
    <x v="157"/>
    <d v="2019-05-31T05:00:00"/>
  </r>
  <r>
    <n v="786"/>
    <s v="Smith-Brown"/>
    <s v="Object-based content-based ability"/>
    <n v="1500"/>
    <n v="10946"/>
    <n v="729.73333333333335"/>
    <x v="1"/>
    <n v="207"/>
    <s v="IT"/>
    <s v="EUR"/>
    <n v="1522126800"/>
    <n v="1522731600"/>
    <b v="0"/>
    <b v="1"/>
    <s v="music/jazz"/>
    <n v="52.879227053140099"/>
    <x v="1"/>
    <s v="jazz"/>
    <x v="630"/>
    <d v="2018-04-03T05:00:00"/>
  </r>
  <r>
    <n v="787"/>
    <s v="Vance-Glover"/>
    <s v="Progressive coherent secured line"/>
    <n v="61200"/>
    <n v="60994"/>
    <n v="99.66339869281046"/>
    <x v="0"/>
    <n v="859"/>
    <s v="CA"/>
    <s v="CAD"/>
    <n v="1305954000"/>
    <n v="1306731600"/>
    <b v="0"/>
    <b v="0"/>
    <s v="music/rock"/>
    <n v="71.005820721769496"/>
    <x v="1"/>
    <s v="rock"/>
    <x v="712"/>
    <d v="2011-05-30T05:00:00"/>
  </r>
  <r>
    <n v="788"/>
    <s v="Joyce PLC"/>
    <s v="Synchronized directional capability"/>
    <n v="3600"/>
    <n v="3174"/>
    <n v="88.166666666666671"/>
    <x v="2"/>
    <n v="31"/>
    <s v="US"/>
    <s v="USD"/>
    <n v="1350709200"/>
    <n v="1352527200"/>
    <b v="0"/>
    <b v="0"/>
    <s v="film &amp; video/animation"/>
    <n v="102.38709677419355"/>
    <x v="4"/>
    <s v="animation"/>
    <x v="93"/>
    <d v="2012-11-10T06:00:00"/>
  </r>
  <r>
    <n v="789"/>
    <s v="Kennedy-Miller"/>
    <s v="Cross-platform composite migration"/>
    <n v="9000"/>
    <n v="3351"/>
    <n v="37.233333333333334"/>
    <x v="0"/>
    <n v="45"/>
    <s v="US"/>
    <s v="USD"/>
    <n v="1401166800"/>
    <n v="1404363600"/>
    <b v="0"/>
    <b v="0"/>
    <s v="theater/plays"/>
    <n v="74.466666666666669"/>
    <x v="3"/>
    <s v="plays"/>
    <x v="713"/>
    <d v="2014-07-03T05:00:00"/>
  </r>
  <r>
    <n v="790"/>
    <s v="White-Obrien"/>
    <s v="Operative local pricing structure"/>
    <n v="185900"/>
    <n v="56774"/>
    <n v="30.540075309306079"/>
    <x v="3"/>
    <n v="1113"/>
    <s v="US"/>
    <s v="USD"/>
    <n v="1266127200"/>
    <n v="1266645600"/>
    <b v="0"/>
    <b v="0"/>
    <s v="theater/plays"/>
    <n v="51.009883198562441"/>
    <x v="3"/>
    <s v="plays"/>
    <x v="714"/>
    <d v="2010-02-20T06:00:00"/>
  </r>
  <r>
    <n v="791"/>
    <s v="Stafford, Hess and Raymond"/>
    <s v="Optional web-enabled extranet"/>
    <n v="2100"/>
    <n v="540"/>
    <n v="25.714285714285712"/>
    <x v="0"/>
    <n v="6"/>
    <s v="US"/>
    <s v="USD"/>
    <n v="1481436000"/>
    <n v="1482818400"/>
    <b v="0"/>
    <b v="0"/>
    <s v="food/food trucks"/>
    <n v="90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s v="US"/>
    <s v="USD"/>
    <n v="1372222800"/>
    <n v="1374642000"/>
    <b v="0"/>
    <b v="1"/>
    <s v="theater/plays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n v="1185.909090909091"/>
    <x v="1"/>
    <n v="181"/>
    <s v="CH"/>
    <s v="CHF"/>
    <n v="1372136400"/>
    <n v="1372482000"/>
    <b v="0"/>
    <b v="0"/>
    <s v="publishing/nonfiction"/>
    <n v="72.071823204419886"/>
    <x v="5"/>
    <s v="nonfiction"/>
    <x v="448"/>
    <d v="2013-06-29T05:00:00"/>
  </r>
  <r>
    <n v="794"/>
    <s v="Welch Inc"/>
    <s v="Optional optimal website"/>
    <n v="6600"/>
    <n v="8276"/>
    <n v="125.39393939393939"/>
    <x v="1"/>
    <n v="110"/>
    <s v="US"/>
    <s v="USD"/>
    <n v="1513922400"/>
    <n v="1514959200"/>
    <b v="0"/>
    <b v="0"/>
    <s v="music/rock"/>
    <n v="75.236363636363635"/>
    <x v="1"/>
    <s v="rock"/>
    <x v="717"/>
    <d v="2018-01-03T06:00:00"/>
  </r>
  <r>
    <n v="795"/>
    <s v="Vasquez Inc"/>
    <s v="Stand-alone asynchronous functionalities"/>
    <n v="7100"/>
    <n v="1022"/>
    <n v="14.394366197183098"/>
    <x v="0"/>
    <n v="31"/>
    <s v="US"/>
    <s v="USD"/>
    <n v="1477976400"/>
    <n v="1478235600"/>
    <b v="0"/>
    <b v="0"/>
    <s v="film &amp; video/drama"/>
    <n v="32.967741935483872"/>
    <x v="4"/>
    <s v="drama"/>
    <x v="718"/>
    <d v="2016-11-04T05:00:00"/>
  </r>
  <r>
    <n v="796"/>
    <s v="Freeman-Ferguson"/>
    <s v="Profound full-range open system"/>
    <n v="7800"/>
    <n v="4275"/>
    <n v="54.807692307692314"/>
    <x v="0"/>
    <n v="78"/>
    <s v="US"/>
    <s v="USD"/>
    <n v="1407474000"/>
    <n v="1408078800"/>
    <b v="0"/>
    <b v="1"/>
    <s v="games/mobile games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n v="109.63157894736841"/>
    <x v="1"/>
    <n v="185"/>
    <s v="US"/>
    <s v="USD"/>
    <n v="1546149600"/>
    <n v="1548136800"/>
    <b v="0"/>
    <b v="0"/>
    <s v="technology/web"/>
    <n v="45.037837837837834"/>
    <x v="2"/>
    <s v="web"/>
    <x v="720"/>
    <d v="2019-01-22T06:00:00"/>
  </r>
  <r>
    <n v="798"/>
    <s v="Small-Fuentes"/>
    <s v="Seamless maximized product"/>
    <n v="3400"/>
    <n v="6408"/>
    <n v="188.47058823529412"/>
    <x v="1"/>
    <n v="121"/>
    <s v="US"/>
    <s v="USD"/>
    <n v="1338440400"/>
    <n v="1340859600"/>
    <b v="0"/>
    <b v="1"/>
    <s v="theater/plays"/>
    <n v="52.958677685950413"/>
    <x v="3"/>
    <s v="plays"/>
    <x v="721"/>
    <d v="2012-06-28T05:00:00"/>
  </r>
  <r>
    <n v="799"/>
    <s v="Reid-Day"/>
    <s v="Devolved tertiary time-frame"/>
    <n v="84500"/>
    <n v="73522"/>
    <n v="87.008284023668637"/>
    <x v="0"/>
    <n v="1225"/>
    <s v="GB"/>
    <s v="GBP"/>
    <n v="1454133600"/>
    <n v="1454479200"/>
    <b v="0"/>
    <b v="0"/>
    <s v="theater/plays"/>
    <n v="60.017959183673469"/>
    <x v="3"/>
    <s v="plays"/>
    <x v="722"/>
    <d v="2016-02-03T06:00:00"/>
  </r>
  <r>
    <n v="800"/>
    <s v="Wallace LLC"/>
    <s v="Centralized regional function"/>
    <n v="100"/>
    <n v="1"/>
    <n v="1"/>
    <x v="0"/>
    <n v="1"/>
    <s v="CH"/>
    <s v="CHF"/>
    <n v="1434085200"/>
    <n v="1434430800"/>
    <b v="0"/>
    <b v="0"/>
    <s v="music/rock"/>
    <n v="1"/>
    <x v="1"/>
    <s v="rock"/>
    <x v="139"/>
    <d v="2015-06-16T05:00:00"/>
  </r>
  <r>
    <n v="801"/>
    <s v="Olson-Bishop"/>
    <s v="User-friendly high-level initiative"/>
    <n v="2300"/>
    <n v="4667"/>
    <n v="202.9130434782609"/>
    <x v="1"/>
    <n v="106"/>
    <s v="US"/>
    <s v="USD"/>
    <n v="1577772000"/>
    <n v="1579672800"/>
    <b v="0"/>
    <b v="1"/>
    <s v="photography/photography books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.03225806451613"/>
    <x v="1"/>
    <n v="142"/>
    <s v="US"/>
    <s v="USD"/>
    <n v="1562216400"/>
    <n v="1562389200"/>
    <b v="0"/>
    <b v="0"/>
    <s v="photography/photography books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s v="US"/>
    <s v="USD"/>
    <n v="1548568800"/>
    <n v="1551506400"/>
    <b v="0"/>
    <b v="0"/>
    <s v="theater/plays"/>
    <n v="28.012875536480685"/>
    <x v="3"/>
    <s v="plays"/>
    <x v="724"/>
    <d v="2019-03-02T06:00:00"/>
  </r>
  <r>
    <n v="804"/>
    <s v="English-Mccullough"/>
    <s v="Business-focused discrete software"/>
    <n v="2600"/>
    <n v="6987"/>
    <n v="268.73076923076923"/>
    <x v="1"/>
    <n v="218"/>
    <s v="US"/>
    <s v="USD"/>
    <n v="1514872800"/>
    <n v="1516600800"/>
    <b v="0"/>
    <b v="0"/>
    <s v="music/rock"/>
    <n v="32.050458715596328"/>
    <x v="1"/>
    <s v="rock"/>
    <x v="725"/>
    <d v="2018-01-22T06:00:00"/>
  </r>
  <r>
    <n v="805"/>
    <s v="Smith-Nguyen"/>
    <s v="Advanced intermediate Graphic Interface"/>
    <n v="9700"/>
    <n v="4932"/>
    <n v="50.845360824742272"/>
    <x v="0"/>
    <n v="67"/>
    <s v="AU"/>
    <s v="AUD"/>
    <n v="1416031200"/>
    <n v="1420437600"/>
    <b v="0"/>
    <b v="0"/>
    <s v="film &amp; video/documentary"/>
    <n v="73.611940298507463"/>
    <x v="4"/>
    <s v="documentary"/>
    <x v="660"/>
    <d v="2015-01-05T06:00:00"/>
  </r>
  <r>
    <n v="806"/>
    <s v="Harmon-Madden"/>
    <s v="Adaptive holistic hub"/>
    <n v="700"/>
    <n v="8262"/>
    <n v="1180.2857142857142"/>
    <x v="1"/>
    <n v="76"/>
    <s v="US"/>
    <s v="USD"/>
    <n v="1330927200"/>
    <n v="1332997200"/>
    <b v="0"/>
    <b v="1"/>
    <s v="film &amp; video/drama"/>
    <n v="108.71052631578948"/>
    <x v="4"/>
    <s v="drama"/>
    <x v="726"/>
    <d v="2012-03-29T05:00:00"/>
  </r>
  <r>
    <n v="807"/>
    <s v="Walker-Taylor"/>
    <s v="Automated uniform concept"/>
    <n v="700"/>
    <n v="1848"/>
    <n v="264"/>
    <x v="1"/>
    <n v="43"/>
    <s v="US"/>
    <s v="USD"/>
    <n v="1571115600"/>
    <n v="1574920800"/>
    <b v="0"/>
    <b v="1"/>
    <s v="theater/plays"/>
    <n v="42.97674418604651"/>
    <x v="3"/>
    <s v="plays"/>
    <x v="727"/>
    <d v="2019-11-28T06:00:00"/>
  </r>
  <r>
    <n v="808"/>
    <s v="Harris, Medina and Mitchell"/>
    <s v="Enhanced regional flexibility"/>
    <n v="5200"/>
    <n v="1583"/>
    <n v="30.44230769230769"/>
    <x v="0"/>
    <n v="19"/>
    <s v="US"/>
    <s v="USD"/>
    <n v="1463461200"/>
    <n v="1464930000"/>
    <b v="0"/>
    <b v="0"/>
    <s v="food/food trucks"/>
    <n v="83.315789473684205"/>
    <x v="0"/>
    <s v="food trucks"/>
    <x v="728"/>
    <d v="2016-06-03T05:00:00"/>
  </r>
  <r>
    <n v="809"/>
    <s v="Williams and Sons"/>
    <s v="Public-key bottom-line algorithm"/>
    <n v="140800"/>
    <n v="88536"/>
    <n v="62.880681818181813"/>
    <x v="0"/>
    <n v="2108"/>
    <s v="CH"/>
    <s v="CHF"/>
    <n v="1344920400"/>
    <n v="1345006800"/>
    <b v="0"/>
    <b v="0"/>
    <s v="film &amp; video/documentary"/>
    <n v="42"/>
    <x v="4"/>
    <s v="documentary"/>
    <x v="729"/>
    <d v="2012-08-15T05:00:00"/>
  </r>
  <r>
    <n v="810"/>
    <s v="Ball-Fisher"/>
    <s v="Multi-layered intangible instruction set"/>
    <n v="6400"/>
    <n v="12360"/>
    <n v="193.125"/>
    <x v="1"/>
    <n v="221"/>
    <s v="US"/>
    <s v="USD"/>
    <n v="1511848800"/>
    <n v="1512712800"/>
    <b v="0"/>
    <b v="1"/>
    <s v="theater/plays"/>
    <n v="55.927601809954751"/>
    <x v="3"/>
    <s v="plays"/>
    <x v="730"/>
    <d v="2017-12-08T06:00:00"/>
  </r>
  <r>
    <n v="811"/>
    <s v="Page, Holt and Mack"/>
    <s v="Fundamental methodical emulation"/>
    <n v="92500"/>
    <n v="71320"/>
    <n v="77.102702702702715"/>
    <x v="0"/>
    <n v="679"/>
    <s v="US"/>
    <s v="USD"/>
    <n v="1452319200"/>
    <n v="1452492000"/>
    <b v="0"/>
    <b v="1"/>
    <s v="games/video games"/>
    <n v="105.03681885125184"/>
    <x v="6"/>
    <s v="video games"/>
    <x v="731"/>
    <d v="2016-01-11T06:00:00"/>
  </r>
  <r>
    <n v="812"/>
    <s v="Landry Group"/>
    <s v="Expanded value-added hardware"/>
    <n v="59700"/>
    <n v="134640"/>
    <n v="225.52763819095478"/>
    <x v="1"/>
    <n v="2805"/>
    <s v="CA"/>
    <s v="CAD"/>
    <n v="1523854800"/>
    <n v="1524286800"/>
    <b v="0"/>
    <b v="0"/>
    <s v="publishing/nonfiction"/>
    <n v="48"/>
    <x v="5"/>
    <s v="nonfiction"/>
    <x v="78"/>
    <d v="2018-04-21T05:00:00"/>
  </r>
  <r>
    <n v="813"/>
    <s v="Buckley Group"/>
    <s v="Diverse high-level attitude"/>
    <n v="3200"/>
    <n v="7661"/>
    <n v="239.40625"/>
    <x v="1"/>
    <n v="68"/>
    <s v="US"/>
    <s v="USD"/>
    <n v="1346043600"/>
    <n v="1346907600"/>
    <b v="0"/>
    <b v="0"/>
    <s v="games/video games"/>
    <n v="112.66176470588235"/>
    <x v="6"/>
    <s v="video games"/>
    <x v="732"/>
    <d v="2012-09-06T05:00:00"/>
  </r>
  <r>
    <n v="814"/>
    <s v="Vincent PLC"/>
    <s v="Visionary 24hour analyzer"/>
    <n v="3200"/>
    <n v="2950"/>
    <n v="92.1875"/>
    <x v="0"/>
    <n v="36"/>
    <s v="DK"/>
    <s v="DKK"/>
    <n v="1464325200"/>
    <n v="1464498000"/>
    <b v="0"/>
    <b v="1"/>
    <s v="music/rock"/>
    <n v="81.944444444444443"/>
    <x v="1"/>
    <s v="rock"/>
    <x v="733"/>
    <d v="2016-05-29T05:00:00"/>
  </r>
  <r>
    <n v="815"/>
    <s v="Watson-Douglas"/>
    <s v="Centralized bandwidth-monitored leverage"/>
    <n v="9000"/>
    <n v="11721"/>
    <n v="130.23333333333335"/>
    <x v="1"/>
    <n v="183"/>
    <s v="CA"/>
    <s v="CAD"/>
    <n v="1511935200"/>
    <n v="1514181600"/>
    <b v="0"/>
    <b v="0"/>
    <s v="music/rock"/>
    <n v="64.049180327868854"/>
    <x v="1"/>
    <s v="rock"/>
    <x v="734"/>
    <d v="2017-12-25T06:00:00"/>
  </r>
  <r>
    <n v="816"/>
    <s v="Jones, Casey and Jones"/>
    <s v="Ergonomic mission-critical moratorium"/>
    <n v="2300"/>
    <n v="14150"/>
    <n v="615.21739130434787"/>
    <x v="1"/>
    <n v="133"/>
    <s v="US"/>
    <s v="USD"/>
    <n v="1392012000"/>
    <n v="1392184800"/>
    <b v="1"/>
    <b v="1"/>
    <s v="theater/plays"/>
    <n v="106.39097744360902"/>
    <x v="3"/>
    <s v="plays"/>
    <x v="406"/>
    <d v="2014-02-12T06:00:00"/>
  </r>
  <r>
    <n v="817"/>
    <s v="Alvarez-Bauer"/>
    <s v="Front-line intermediate moderator"/>
    <n v="51300"/>
    <n v="189192"/>
    <n v="368.79532163742692"/>
    <x v="1"/>
    <n v="2489"/>
    <s v="IT"/>
    <s v="EUR"/>
    <n v="1556946000"/>
    <n v="1559365200"/>
    <b v="0"/>
    <b v="1"/>
    <s v="publishing/nonfiction"/>
    <n v="76.011249497790274"/>
    <x v="5"/>
    <s v="nonfiction"/>
    <x v="735"/>
    <d v="2019-06-01T05:00:00"/>
  </r>
  <r>
    <n v="818"/>
    <s v="Martinez LLC"/>
    <s v="Automated local secured line"/>
    <n v="700"/>
    <n v="7664"/>
    <n v="1094.8571428571429"/>
    <x v="1"/>
    <n v="69"/>
    <s v="US"/>
    <s v="USD"/>
    <n v="1548050400"/>
    <n v="1549173600"/>
    <b v="0"/>
    <b v="1"/>
    <s v="theater/plays"/>
    <n v="111.07246376811594"/>
    <x v="3"/>
    <s v="plays"/>
    <x v="736"/>
    <d v="2019-02-03T06:00:00"/>
  </r>
  <r>
    <n v="819"/>
    <s v="Buck-Khan"/>
    <s v="Integrated bandwidth-monitored alliance"/>
    <n v="8900"/>
    <n v="4509"/>
    <n v="50.662921348314605"/>
    <x v="0"/>
    <n v="47"/>
    <s v="US"/>
    <s v="USD"/>
    <n v="1353736800"/>
    <n v="1355032800"/>
    <b v="1"/>
    <b v="0"/>
    <s v="games/video games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n v="800.6"/>
    <x v="1"/>
    <n v="279"/>
    <s v="GB"/>
    <s v="GBP"/>
    <n v="1532840400"/>
    <n v="1533963600"/>
    <b v="0"/>
    <b v="1"/>
    <s v="music/rock"/>
    <n v="43.043010752688176"/>
    <x v="1"/>
    <s v="rock"/>
    <x v="192"/>
    <d v="2018-08-11T05:00:00"/>
  </r>
  <r>
    <n v="821"/>
    <s v="Alvarez-Andrews"/>
    <s v="Extended impactful secured line"/>
    <n v="4900"/>
    <n v="14273"/>
    <n v="291.28571428571428"/>
    <x v="1"/>
    <n v="210"/>
    <s v="US"/>
    <s v="USD"/>
    <n v="1488261600"/>
    <n v="1489381200"/>
    <b v="0"/>
    <b v="0"/>
    <s v="film &amp; video/documentary"/>
    <n v="67.966666666666669"/>
    <x v="4"/>
    <s v="documentary"/>
    <x v="738"/>
    <d v="2017-03-13T05:00:00"/>
  </r>
  <r>
    <n v="822"/>
    <s v="Stewart and Sons"/>
    <s v="Distributed optimizing protocol"/>
    <n v="54000"/>
    <n v="188982"/>
    <n v="349.9666666666667"/>
    <x v="1"/>
    <n v="2100"/>
    <s v="US"/>
    <s v="USD"/>
    <n v="1393567200"/>
    <n v="1395032400"/>
    <b v="0"/>
    <b v="0"/>
    <s v="music/rock"/>
    <n v="89.991428571428571"/>
    <x v="1"/>
    <s v="rock"/>
    <x v="739"/>
    <d v="2014-03-17T05:00:00"/>
  </r>
  <r>
    <n v="823"/>
    <s v="Dyer Inc"/>
    <s v="Secured well-modulated system engine"/>
    <n v="4100"/>
    <n v="14640"/>
    <n v="357.07317073170731"/>
    <x v="1"/>
    <n v="252"/>
    <s v="US"/>
    <s v="USD"/>
    <n v="1410325200"/>
    <n v="1412485200"/>
    <b v="1"/>
    <b v="1"/>
    <s v="music/rock"/>
    <n v="58.095238095238095"/>
    <x v="1"/>
    <s v="rock"/>
    <x v="613"/>
    <d v="2014-10-05T05:00:00"/>
  </r>
  <r>
    <n v="824"/>
    <s v="Anderson, Williams and Cox"/>
    <s v="Streamlined national benchmark"/>
    <n v="85000"/>
    <n v="107516"/>
    <n v="126.48941176470588"/>
    <x v="1"/>
    <n v="1280"/>
    <s v="US"/>
    <s v="USD"/>
    <n v="1276923600"/>
    <n v="1279688400"/>
    <b v="0"/>
    <b v="1"/>
    <s v="publishing/nonfiction"/>
    <n v="83.996875000000003"/>
    <x v="5"/>
    <s v="nonfiction"/>
    <x v="740"/>
    <d v="2010-07-21T05:00:00"/>
  </r>
  <r>
    <n v="825"/>
    <s v="Solomon PLC"/>
    <s v="Open-architected 24/7 infrastructure"/>
    <n v="3600"/>
    <n v="13950"/>
    <n v="387.5"/>
    <x v="1"/>
    <n v="157"/>
    <s v="GB"/>
    <s v="GBP"/>
    <n v="1500958800"/>
    <n v="1501995600"/>
    <b v="0"/>
    <b v="0"/>
    <s v="film &amp; video/shorts"/>
    <n v="88.853503184713375"/>
    <x v="4"/>
    <s v="shorts"/>
    <x v="145"/>
    <d v="2017-08-06T05:00:00"/>
  </r>
  <r>
    <n v="826"/>
    <s v="Miller-Hubbard"/>
    <s v="Digitized 6thgeneration Local Area Network"/>
    <n v="2800"/>
    <n v="12797"/>
    <n v="457.03571428571428"/>
    <x v="1"/>
    <n v="194"/>
    <s v="US"/>
    <s v="USD"/>
    <n v="1292220000"/>
    <n v="1294639200"/>
    <b v="0"/>
    <b v="1"/>
    <s v="theater/plays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n v="266.69565217391306"/>
    <x v="1"/>
    <n v="82"/>
    <s v="AU"/>
    <s v="AUD"/>
    <n v="1304398800"/>
    <n v="1305435600"/>
    <b v="0"/>
    <b v="1"/>
    <s v="film &amp; video/drama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s v="US"/>
    <s v="USD"/>
    <n v="1535432400"/>
    <n v="1537592400"/>
    <b v="0"/>
    <b v="0"/>
    <s v="theater/plays"/>
    <n v="69.98571428571428"/>
    <x v="3"/>
    <s v="plays"/>
    <x v="202"/>
    <d v="2018-09-22T05:00:00"/>
  </r>
  <r>
    <n v="829"/>
    <s v="Baker-Higgins"/>
    <s v="Vision-oriented scalable portal"/>
    <n v="9600"/>
    <n v="4929"/>
    <n v="51.34375"/>
    <x v="0"/>
    <n v="154"/>
    <s v="US"/>
    <s v="USD"/>
    <n v="1433826000"/>
    <n v="1435122000"/>
    <b v="0"/>
    <b v="0"/>
    <s v="theater/plays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"/>
    <x v="0"/>
    <n v="22"/>
    <s v="US"/>
    <s v="USD"/>
    <n v="1514959200"/>
    <n v="1520056800"/>
    <b v="0"/>
    <b v="0"/>
    <s v="theater/plays"/>
    <n v="64.727272727272734"/>
    <x v="3"/>
    <s v="plays"/>
    <x v="744"/>
    <d v="2018-03-03T06:00:00"/>
  </r>
  <r>
    <n v="831"/>
    <s v="Ward PLC"/>
    <s v="Front-line bottom-line Graphic Interface"/>
    <n v="97100"/>
    <n v="105817"/>
    <n v="108.97734294541709"/>
    <x v="1"/>
    <n v="4233"/>
    <s v="US"/>
    <s v="USD"/>
    <n v="1332738000"/>
    <n v="1335675600"/>
    <b v="0"/>
    <b v="0"/>
    <s v="photography/photography books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n v="315.17592592592592"/>
    <x v="1"/>
    <n v="1297"/>
    <s v="DK"/>
    <s v="DKK"/>
    <n v="1445490000"/>
    <n v="1448431200"/>
    <b v="1"/>
    <b v="0"/>
    <s v="publishing/translations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n v="157.69117647058823"/>
    <x v="1"/>
    <n v="165"/>
    <s v="DK"/>
    <s v="DKK"/>
    <n v="1297663200"/>
    <n v="1298613600"/>
    <b v="0"/>
    <b v="0"/>
    <s v="publishing/translations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n v="153.8082191780822"/>
    <x v="1"/>
    <n v="119"/>
    <s v="US"/>
    <s v="USD"/>
    <n v="1371963600"/>
    <n v="1372482000"/>
    <b v="0"/>
    <b v="0"/>
    <s v="theater/plays"/>
    <n v="94.352941176470594"/>
    <x v="3"/>
    <s v="plays"/>
    <x v="362"/>
    <d v="2013-06-29T05:00:00"/>
  </r>
  <r>
    <n v="835"/>
    <s v="Hodges, Smith and Kelly"/>
    <s v="Future-proofed 24hour model"/>
    <n v="86200"/>
    <n v="77355"/>
    <n v="89.738979118329468"/>
    <x v="0"/>
    <n v="1758"/>
    <s v="US"/>
    <s v="USD"/>
    <n v="1425103200"/>
    <n v="1425621600"/>
    <b v="0"/>
    <b v="0"/>
    <s v="technology/web"/>
    <n v="44.001706484641637"/>
    <x v="2"/>
    <s v="web"/>
    <x v="748"/>
    <d v="2015-03-06T06:00:00"/>
  </r>
  <r>
    <n v="836"/>
    <s v="Macias Inc"/>
    <s v="Optimized didactic intranet"/>
    <n v="8100"/>
    <n v="6086"/>
    <n v="75.135802469135797"/>
    <x v="0"/>
    <n v="94"/>
    <s v="US"/>
    <s v="USD"/>
    <n v="1265349600"/>
    <n v="1266300000"/>
    <b v="0"/>
    <b v="0"/>
    <s v="music/indie rock"/>
    <n v="64.744680851063833"/>
    <x v="1"/>
    <s v="indie rock"/>
    <x v="749"/>
    <d v="2010-02-16T06:00:00"/>
  </r>
  <r>
    <n v="837"/>
    <s v="Cook-Ortiz"/>
    <s v="Right-sized dedicated standardization"/>
    <n v="17700"/>
    <n v="150960"/>
    <n v="852.88135593220341"/>
    <x v="1"/>
    <n v="1797"/>
    <s v="US"/>
    <s v="USD"/>
    <n v="1301202000"/>
    <n v="1305867600"/>
    <b v="0"/>
    <b v="0"/>
    <s v="music/jazz"/>
    <n v="84.00667779632721"/>
    <x v="1"/>
    <s v="jazz"/>
    <x v="643"/>
    <d v="2011-05-20T05:00:00"/>
  </r>
  <r>
    <n v="838"/>
    <s v="Jordan-Fischer"/>
    <s v="Vision-oriented high-level extranet"/>
    <n v="6400"/>
    <n v="8890"/>
    <n v="138.90625"/>
    <x v="1"/>
    <n v="261"/>
    <s v="US"/>
    <s v="USD"/>
    <n v="1538024400"/>
    <n v="1538802000"/>
    <b v="0"/>
    <b v="0"/>
    <s v="theater/plays"/>
    <n v="34.061302681992338"/>
    <x v="3"/>
    <s v="plays"/>
    <x v="750"/>
    <d v="2018-10-06T05:00:00"/>
  </r>
  <r>
    <n v="839"/>
    <s v="Pierce-Ramirez"/>
    <s v="Organized scalable initiative"/>
    <n v="7700"/>
    <n v="14644"/>
    <n v="190.18181818181819"/>
    <x v="1"/>
    <n v="157"/>
    <s v="US"/>
    <s v="USD"/>
    <n v="1395032400"/>
    <n v="1398920400"/>
    <b v="0"/>
    <b v="1"/>
    <s v="film &amp; video/documentary"/>
    <n v="93.273885350318466"/>
    <x v="4"/>
    <s v="documentary"/>
    <x v="751"/>
    <d v="2014-05-01T05:00:00"/>
  </r>
  <r>
    <n v="840"/>
    <s v="Howell and Sons"/>
    <s v="Enhanced regional moderator"/>
    <n v="116300"/>
    <n v="116583"/>
    <n v="100.24333619948409"/>
    <x v="1"/>
    <n v="3533"/>
    <s v="US"/>
    <s v="USD"/>
    <n v="1405486800"/>
    <n v="1405659600"/>
    <b v="0"/>
    <b v="1"/>
    <s v="theater/plays"/>
    <n v="32.998301726577978"/>
    <x v="3"/>
    <s v="plays"/>
    <x v="752"/>
    <d v="2014-07-18T05:00:00"/>
  </r>
  <r>
    <n v="841"/>
    <s v="Garcia, Dunn and Richardson"/>
    <s v="Automated even-keeled emulation"/>
    <n v="9100"/>
    <n v="12991"/>
    <n v="142.75824175824175"/>
    <x v="1"/>
    <n v="155"/>
    <s v="US"/>
    <s v="USD"/>
    <n v="1455861600"/>
    <n v="1457244000"/>
    <b v="0"/>
    <b v="0"/>
    <s v="technology/web"/>
    <n v="83.812903225806451"/>
    <x v="2"/>
    <s v="web"/>
    <x v="753"/>
    <d v="2016-03-06T06:00:00"/>
  </r>
  <r>
    <n v="842"/>
    <s v="Lawson and Sons"/>
    <s v="Reverse-engineered multi-tasking product"/>
    <n v="1500"/>
    <n v="8447"/>
    <n v="563.13333333333333"/>
    <x v="1"/>
    <n v="132"/>
    <s v="IT"/>
    <s v="EUR"/>
    <n v="1529038800"/>
    <n v="1529298000"/>
    <b v="0"/>
    <b v="0"/>
    <s v="technology/wearables"/>
    <n v="63.992424242424242"/>
    <x v="2"/>
    <s v="wearables"/>
    <x v="754"/>
    <d v="2018-06-18T05:00:00"/>
  </r>
  <r>
    <n v="843"/>
    <s v="Porter-Hicks"/>
    <s v="De-engineered next generation parallelism"/>
    <n v="8800"/>
    <n v="2703"/>
    <n v="30.715909090909086"/>
    <x v="0"/>
    <n v="33"/>
    <s v="US"/>
    <s v="USD"/>
    <n v="1535259600"/>
    <n v="1535778000"/>
    <b v="0"/>
    <b v="0"/>
    <s v="photography/photography books"/>
    <n v="81.909090909090907"/>
    <x v="7"/>
    <s v="photography books"/>
    <x v="755"/>
    <d v="2018-09-01T05:00:00"/>
  </r>
  <r>
    <n v="844"/>
    <s v="Rodriguez-Hansen"/>
    <s v="Intuitive cohesive groupware"/>
    <n v="8800"/>
    <n v="8747"/>
    <n v="99.39772727272728"/>
    <x v="3"/>
    <n v="94"/>
    <s v="US"/>
    <s v="USD"/>
    <n v="1327212000"/>
    <n v="1327471200"/>
    <b v="0"/>
    <b v="0"/>
    <s v="film &amp; video/documentary"/>
    <n v="93.053191489361708"/>
    <x v="4"/>
    <s v="documentary"/>
    <x v="756"/>
    <d v="2012-01-25T06:00:00"/>
  </r>
  <r>
    <n v="845"/>
    <s v="Williams LLC"/>
    <s v="Up-sized high-level access"/>
    <n v="69900"/>
    <n v="138087"/>
    <n v="197.54935622317598"/>
    <x v="1"/>
    <n v="1354"/>
    <s v="GB"/>
    <s v="GBP"/>
    <n v="1526360400"/>
    <n v="1529557200"/>
    <b v="0"/>
    <b v="0"/>
    <s v="technology/web"/>
    <n v="101.98449039881831"/>
    <x v="2"/>
    <s v="web"/>
    <x v="757"/>
    <d v="2018-06-21T05:00:00"/>
  </r>
  <r>
    <n v="846"/>
    <s v="Cooper, Stanley and Bryant"/>
    <s v="Phased empowering success"/>
    <n v="1000"/>
    <n v="5085"/>
    <n v="508.5"/>
    <x v="1"/>
    <n v="48"/>
    <s v="US"/>
    <s v="USD"/>
    <n v="1532149200"/>
    <n v="1535259600"/>
    <b v="1"/>
    <b v="1"/>
    <s v="technology/web"/>
    <n v="105.9375"/>
    <x v="2"/>
    <s v="web"/>
    <x v="758"/>
    <d v="2018-08-26T05:00:00"/>
  </r>
  <r>
    <n v="847"/>
    <s v="Miller, Glenn and Adams"/>
    <s v="Distributed actuating project"/>
    <n v="4700"/>
    <n v="11174"/>
    <n v="237.74468085106383"/>
    <x v="1"/>
    <n v="110"/>
    <s v="US"/>
    <s v="USD"/>
    <n v="1515304800"/>
    <n v="1515564000"/>
    <b v="0"/>
    <b v="0"/>
    <s v="food/food trucks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n v="338.46875"/>
    <x v="1"/>
    <n v="172"/>
    <s v="US"/>
    <s v="USD"/>
    <n v="1276318800"/>
    <n v="1277096400"/>
    <b v="0"/>
    <b v="0"/>
    <s v="film &amp; video/drama"/>
    <n v="62.970930232558139"/>
    <x v="4"/>
    <s v="drama"/>
    <x v="760"/>
    <d v="2010-06-21T05:00:00"/>
  </r>
  <r>
    <n v="849"/>
    <s v="Jones-Ryan"/>
    <s v="Vision-oriented uniform instruction set"/>
    <n v="6700"/>
    <n v="8917"/>
    <n v="133.08955223880596"/>
    <x v="1"/>
    <n v="307"/>
    <s v="US"/>
    <s v="USD"/>
    <n v="1328767200"/>
    <n v="1329026400"/>
    <b v="0"/>
    <b v="1"/>
    <s v="music/indie rock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s v="US"/>
    <s v="USD"/>
    <n v="1321682400"/>
    <n v="1322978400"/>
    <b v="1"/>
    <b v="0"/>
    <s v="music/rock"/>
    <n v="1"/>
    <x v="1"/>
    <s v="rock"/>
    <x v="762"/>
    <d v="2011-12-04T06:00:00"/>
  </r>
  <r>
    <n v="851"/>
    <s v="Bright and Sons"/>
    <s v="Object-based needs-based info-mediaries"/>
    <n v="6000"/>
    <n v="12468"/>
    <n v="207.79999999999998"/>
    <x v="1"/>
    <n v="160"/>
    <s v="US"/>
    <s v="USD"/>
    <n v="1335934800"/>
    <n v="1338786000"/>
    <b v="0"/>
    <b v="0"/>
    <s v="music/electric music"/>
    <n v="77.924999999999997"/>
    <x v="1"/>
    <s v="electric music"/>
    <x v="444"/>
    <d v="2012-06-04T05:00:00"/>
  </r>
  <r>
    <n v="852"/>
    <s v="Brady Ltd"/>
    <s v="Open-source reciprocal standardization"/>
    <n v="4900"/>
    <n v="2505"/>
    <n v="51.122448979591837"/>
    <x v="0"/>
    <n v="31"/>
    <s v="US"/>
    <s v="USD"/>
    <n v="1310792400"/>
    <n v="1311656400"/>
    <b v="0"/>
    <b v="1"/>
    <s v="games/video games"/>
    <n v="80.806451612903231"/>
    <x v="6"/>
    <s v="video games"/>
    <x v="763"/>
    <d v="2011-07-26T05:00:00"/>
  </r>
  <r>
    <n v="853"/>
    <s v="Collier LLC"/>
    <s v="Secured well-modulated projection"/>
    <n v="17100"/>
    <n v="111502"/>
    <n v="652.05847953216369"/>
    <x v="1"/>
    <n v="1467"/>
    <s v="CA"/>
    <s v="CAD"/>
    <n v="1308546000"/>
    <n v="1308978000"/>
    <b v="0"/>
    <b v="1"/>
    <s v="music/indie rock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n v="113.63099415204678"/>
    <x v="1"/>
    <n v="2662"/>
    <s v="CA"/>
    <s v="CAD"/>
    <n v="1574056800"/>
    <n v="1576389600"/>
    <b v="0"/>
    <b v="0"/>
    <s v="publishing/fiction"/>
    <n v="72.993613824192337"/>
    <x v="5"/>
    <s v="fiction"/>
    <x v="765"/>
    <d v="2019-12-15T06:00:00"/>
  </r>
  <r>
    <n v="855"/>
    <s v="Moses-Terry"/>
    <s v="Horizontal clear-thinking framework"/>
    <n v="23400"/>
    <n v="23956"/>
    <n v="102.37606837606839"/>
    <x v="1"/>
    <n v="452"/>
    <s v="AU"/>
    <s v="AUD"/>
    <n v="1308373200"/>
    <n v="1311051600"/>
    <b v="0"/>
    <b v="0"/>
    <s v="theater/plays"/>
    <n v="53"/>
    <x v="3"/>
    <s v="plays"/>
    <x v="766"/>
    <d v="2011-07-19T05:00:00"/>
  </r>
  <r>
    <n v="856"/>
    <s v="Williams and Sons"/>
    <s v="Profound composite core"/>
    <n v="2400"/>
    <n v="8558"/>
    <n v="356.58333333333331"/>
    <x v="1"/>
    <n v="158"/>
    <s v="US"/>
    <s v="USD"/>
    <n v="1335243600"/>
    <n v="1336712400"/>
    <b v="0"/>
    <b v="0"/>
    <s v="food/food trucks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n v="139.86792452830187"/>
    <x v="1"/>
    <n v="225"/>
    <s v="CH"/>
    <s v="CHF"/>
    <n v="1328421600"/>
    <n v="1330408800"/>
    <b v="1"/>
    <b v="0"/>
    <s v="film &amp; video/shorts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n v="69.45"/>
    <x v="0"/>
    <n v="35"/>
    <s v="US"/>
    <s v="USD"/>
    <n v="1524286800"/>
    <n v="1524891600"/>
    <b v="1"/>
    <b v="0"/>
    <s v="food/food trucks"/>
    <n v="79.371428571428567"/>
    <x v="0"/>
    <s v="food trucks"/>
    <x v="769"/>
    <d v="2018-04-28T05:00:00"/>
  </r>
  <r>
    <n v="859"/>
    <s v="Martinez Ltd"/>
    <s v="Multi-layered upward-trending groupware"/>
    <n v="7300"/>
    <n v="2594"/>
    <n v="35.534246575342465"/>
    <x v="0"/>
    <n v="63"/>
    <s v="US"/>
    <s v="USD"/>
    <n v="1362117600"/>
    <n v="1363669200"/>
    <b v="0"/>
    <b v="1"/>
    <s v="theater/plays"/>
    <n v="41.174603174603178"/>
    <x v="3"/>
    <s v="plays"/>
    <x v="770"/>
    <d v="2013-03-19T05:00:00"/>
  </r>
  <r>
    <n v="860"/>
    <s v="Lee PLC"/>
    <s v="Re-contextualized leadingedge firmware"/>
    <n v="2000"/>
    <n v="5033"/>
    <n v="251.65"/>
    <x v="1"/>
    <n v="65"/>
    <s v="US"/>
    <s v="USD"/>
    <n v="1550556000"/>
    <n v="1551420000"/>
    <b v="0"/>
    <b v="1"/>
    <s v="technology/wearables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n v="105.87500000000001"/>
    <x v="1"/>
    <n v="163"/>
    <s v="US"/>
    <s v="USD"/>
    <n v="1269147600"/>
    <n v="1269838800"/>
    <b v="0"/>
    <b v="0"/>
    <s v="theater/plays"/>
    <n v="57.159509202453989"/>
    <x v="3"/>
    <s v="plays"/>
    <x v="772"/>
    <d v="2010-03-29T05:00:00"/>
  </r>
  <r>
    <n v="862"/>
    <s v="Lewis and Sons"/>
    <s v="Profound disintermediate open system"/>
    <n v="3500"/>
    <n v="6560"/>
    <n v="187.42857142857144"/>
    <x v="1"/>
    <n v="85"/>
    <s v="US"/>
    <s v="USD"/>
    <n v="1312174800"/>
    <n v="1312520400"/>
    <b v="0"/>
    <b v="0"/>
    <s v="theater/plays"/>
    <n v="77.17647058823529"/>
    <x v="3"/>
    <s v="plays"/>
    <x v="773"/>
    <d v="2011-08-05T05:00:00"/>
  </r>
  <r>
    <n v="863"/>
    <s v="Davis-Johnson"/>
    <s v="Automated reciprocal protocol"/>
    <n v="1400"/>
    <n v="5415"/>
    <n v="386.78571428571428"/>
    <x v="1"/>
    <n v="217"/>
    <s v="US"/>
    <s v="USD"/>
    <n v="1434517200"/>
    <n v="1436504400"/>
    <b v="0"/>
    <b v="1"/>
    <s v="film &amp; video/television"/>
    <n v="24.953917050691246"/>
    <x v="4"/>
    <s v="television"/>
    <x v="774"/>
    <d v="2015-07-10T05:00:00"/>
  </r>
  <r>
    <n v="864"/>
    <s v="Stevenson-Thompson"/>
    <s v="Automated static workforce"/>
    <n v="4200"/>
    <n v="14577"/>
    <n v="347.07142857142856"/>
    <x v="1"/>
    <n v="150"/>
    <s v="US"/>
    <s v="USD"/>
    <n v="1471582800"/>
    <n v="1472014800"/>
    <b v="0"/>
    <b v="0"/>
    <s v="film &amp; video/shorts"/>
    <n v="97.18"/>
    <x v="4"/>
    <s v="shorts"/>
    <x v="775"/>
    <d v="2016-08-24T05:00:00"/>
  </r>
  <r>
    <n v="865"/>
    <s v="Ellis, Smith and Armstrong"/>
    <s v="Horizontal attitude-oriented help-desk"/>
    <n v="81000"/>
    <n v="150515"/>
    <n v="185.82098765432099"/>
    <x v="1"/>
    <n v="3272"/>
    <s v="US"/>
    <s v="USD"/>
    <n v="1410757200"/>
    <n v="1411534800"/>
    <b v="0"/>
    <b v="0"/>
    <s v="theater/plays"/>
    <n v="46.000916870415651"/>
    <x v="3"/>
    <s v="plays"/>
    <x v="776"/>
    <d v="2014-09-24T05:00:00"/>
  </r>
  <r>
    <n v="866"/>
    <s v="Jackson-Brown"/>
    <s v="Versatile 5thgeneration matrices"/>
    <n v="182800"/>
    <n v="79045"/>
    <n v="43.241247264770237"/>
    <x v="3"/>
    <n v="898"/>
    <s v="US"/>
    <s v="USD"/>
    <n v="1304830800"/>
    <n v="1304917200"/>
    <b v="0"/>
    <b v="0"/>
    <s v="photography/photography books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n v="162.4375"/>
    <x v="1"/>
    <n v="300"/>
    <s v="US"/>
    <s v="USD"/>
    <n v="1539061200"/>
    <n v="1539579600"/>
    <b v="0"/>
    <b v="0"/>
    <s v="food/food trucks"/>
    <n v="25.99"/>
    <x v="0"/>
    <s v="food trucks"/>
    <x v="778"/>
    <d v="2018-10-15T05:00:00"/>
  </r>
  <r>
    <n v="868"/>
    <s v="Wood, Buckley and Meza"/>
    <s v="Front-line web-enabled installation"/>
    <n v="7000"/>
    <n v="12939"/>
    <n v="184.84285714285716"/>
    <x v="1"/>
    <n v="126"/>
    <s v="US"/>
    <s v="USD"/>
    <n v="1381554000"/>
    <n v="1382504400"/>
    <b v="0"/>
    <b v="0"/>
    <s v="theater/plays"/>
    <n v="102.69047619047619"/>
    <x v="3"/>
    <s v="plays"/>
    <x v="779"/>
    <d v="2013-10-23T05:00:00"/>
  </r>
  <r>
    <n v="869"/>
    <s v="Brown-Williams"/>
    <s v="Multi-channeled responsive product"/>
    <n v="161900"/>
    <n v="38376"/>
    <n v="23.703520691785052"/>
    <x v="0"/>
    <n v="526"/>
    <s v="US"/>
    <s v="USD"/>
    <n v="1277096400"/>
    <n v="1278306000"/>
    <b v="0"/>
    <b v="0"/>
    <s v="film &amp; video/drama"/>
    <n v="72.958174904942965"/>
    <x v="4"/>
    <s v="drama"/>
    <x v="780"/>
    <d v="2010-07-05T05:00:00"/>
  </r>
  <r>
    <n v="870"/>
    <s v="Hansen-Austin"/>
    <s v="Adaptive demand-driven encryption"/>
    <n v="7700"/>
    <n v="6920"/>
    <n v="89.870129870129873"/>
    <x v="0"/>
    <n v="121"/>
    <s v="US"/>
    <s v="USD"/>
    <n v="1440392400"/>
    <n v="1442552400"/>
    <b v="0"/>
    <b v="0"/>
    <s v="theater/plays"/>
    <n v="57.190082644628099"/>
    <x v="3"/>
    <s v="plays"/>
    <x v="335"/>
    <d v="2015-09-18T05:00:00"/>
  </r>
  <r>
    <n v="871"/>
    <s v="Santana-George"/>
    <s v="Re-engineered client-driven knowledge user"/>
    <n v="71500"/>
    <n v="194912"/>
    <n v="272.6041958041958"/>
    <x v="1"/>
    <n v="2320"/>
    <s v="US"/>
    <s v="USD"/>
    <n v="1509512400"/>
    <n v="1511071200"/>
    <b v="0"/>
    <b v="1"/>
    <s v="theater/plays"/>
    <n v="84.013793103448279"/>
    <x v="3"/>
    <s v="plays"/>
    <x v="535"/>
    <d v="2017-11-19T06:00:00"/>
  </r>
  <r>
    <n v="872"/>
    <s v="Davis LLC"/>
    <s v="Compatible logistical paradigm"/>
    <n v="4700"/>
    <n v="7992"/>
    <n v="170.04255319148936"/>
    <x v="1"/>
    <n v="81"/>
    <s v="AU"/>
    <s v="AUD"/>
    <n v="1535950800"/>
    <n v="1536382800"/>
    <b v="0"/>
    <b v="0"/>
    <s v="film &amp; video/science fiction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n v="188.28503562945369"/>
    <x v="1"/>
    <n v="1887"/>
    <s v="US"/>
    <s v="USD"/>
    <n v="1389160800"/>
    <n v="1389592800"/>
    <b v="0"/>
    <b v="0"/>
    <s v="photography/photography books"/>
    <n v="42.007419183889773"/>
    <x v="7"/>
    <s v="photography books"/>
    <x v="781"/>
    <d v="2014-01-13T06:00:00"/>
  </r>
  <r>
    <n v="874"/>
    <s v="Chung-Nguyen"/>
    <s v="Managed discrete parallelism"/>
    <n v="40200"/>
    <n v="139468"/>
    <n v="346.93532338308455"/>
    <x v="1"/>
    <n v="4358"/>
    <s v="US"/>
    <s v="USD"/>
    <n v="1271998800"/>
    <n v="1275282000"/>
    <b v="0"/>
    <b v="1"/>
    <s v="photography/photography books"/>
    <n v="32.002753556677376"/>
    <x v="7"/>
    <s v="photography books"/>
    <x v="782"/>
    <d v="2010-05-31T05:00:00"/>
  </r>
  <r>
    <n v="875"/>
    <s v="Mueller-Harmon"/>
    <s v="Implemented tangible approach"/>
    <n v="7900"/>
    <n v="5465"/>
    <n v="69.177215189873422"/>
    <x v="0"/>
    <n v="67"/>
    <s v="US"/>
    <s v="USD"/>
    <n v="1294898400"/>
    <n v="1294984800"/>
    <b v="0"/>
    <b v="0"/>
    <s v="music/rock"/>
    <n v="81.567164179104481"/>
    <x v="1"/>
    <s v="rock"/>
    <x v="783"/>
    <d v="2011-01-14T06:00:00"/>
  </r>
  <r>
    <n v="876"/>
    <s v="Dixon, Perez and Banks"/>
    <s v="Re-engineered encompassing definition"/>
    <n v="8300"/>
    <n v="2111"/>
    <n v="25.433734939759034"/>
    <x v="0"/>
    <n v="57"/>
    <s v="CA"/>
    <s v="CAD"/>
    <n v="1559970000"/>
    <n v="1562043600"/>
    <b v="0"/>
    <b v="0"/>
    <s v="photography/photography books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n v="77.400977995110026"/>
    <x v="0"/>
    <n v="1229"/>
    <s v="US"/>
    <s v="USD"/>
    <n v="1469509200"/>
    <n v="1469595600"/>
    <b v="0"/>
    <b v="0"/>
    <s v="food/food trucks"/>
    <n v="103.033360455655"/>
    <x v="0"/>
    <s v="food trucks"/>
    <x v="785"/>
    <d v="2016-07-27T05:00:00"/>
  </r>
  <r>
    <n v="878"/>
    <s v="Lutz Group"/>
    <s v="Enterprise-wide foreground paradigm"/>
    <n v="2700"/>
    <n v="1012"/>
    <n v="37.481481481481481"/>
    <x v="0"/>
    <n v="12"/>
    <s v="IT"/>
    <s v="EUR"/>
    <n v="1579068000"/>
    <n v="1581141600"/>
    <b v="0"/>
    <b v="0"/>
    <s v="music/metal"/>
    <n v="84.333333333333329"/>
    <x v="1"/>
    <s v="metal"/>
    <x v="786"/>
    <d v="2020-02-08T06:00:00"/>
  </r>
  <r>
    <n v="879"/>
    <s v="Ortiz Inc"/>
    <s v="Stand-alone incremental parallelism"/>
    <n v="1000"/>
    <n v="5438"/>
    <n v="543.79999999999995"/>
    <x v="1"/>
    <n v="53"/>
    <s v="US"/>
    <s v="USD"/>
    <n v="1487743200"/>
    <n v="1488520800"/>
    <b v="0"/>
    <b v="0"/>
    <s v="publishing/nonfiction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n v="228.52189349112427"/>
    <x v="1"/>
    <n v="2414"/>
    <s v="US"/>
    <s v="USD"/>
    <n v="1563685200"/>
    <n v="1563858000"/>
    <b v="0"/>
    <b v="0"/>
    <s v="music/electric music"/>
    <n v="79.992129246064621"/>
    <x v="1"/>
    <s v="electric music"/>
    <x v="788"/>
    <d v="2019-07-23T05:00:00"/>
  </r>
  <r>
    <n v="881"/>
    <s v="Charles Inc"/>
    <s v="Implemented object-oriented synergy"/>
    <n v="81300"/>
    <n v="31665"/>
    <n v="38.948339483394832"/>
    <x v="0"/>
    <n v="452"/>
    <s v="US"/>
    <s v="USD"/>
    <n v="1436418000"/>
    <n v="1438923600"/>
    <b v="0"/>
    <b v="1"/>
    <s v="theater/plays"/>
    <n v="70.055309734513273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s v="US"/>
    <s v="USD"/>
    <n v="1421820000"/>
    <n v="1422165600"/>
    <b v="0"/>
    <b v="0"/>
    <s v="theater/plays"/>
    <n v="37"/>
    <x v="3"/>
    <s v="plays"/>
    <x v="789"/>
    <d v="2015-01-25T06:00:00"/>
  </r>
  <r>
    <n v="883"/>
    <s v="Simmons-Villarreal"/>
    <s v="Customer-focused mobile Graphic Interface"/>
    <n v="3400"/>
    <n v="8089"/>
    <n v="237.91176470588232"/>
    <x v="1"/>
    <n v="193"/>
    <s v="US"/>
    <s v="USD"/>
    <n v="1274763600"/>
    <n v="1277874000"/>
    <b v="0"/>
    <b v="0"/>
    <s v="film &amp; video/shorts"/>
    <n v="41.911917098445599"/>
    <x v="4"/>
    <s v="shorts"/>
    <x v="790"/>
    <d v="2010-06-30T05:00:00"/>
  </r>
  <r>
    <n v="884"/>
    <s v="Strickland Group"/>
    <s v="Horizontal secondary interface"/>
    <n v="170800"/>
    <n v="109374"/>
    <n v="64.036299765807954"/>
    <x v="0"/>
    <n v="1886"/>
    <s v="US"/>
    <s v="USD"/>
    <n v="1399179600"/>
    <n v="1399352400"/>
    <b v="0"/>
    <b v="1"/>
    <s v="theater/plays"/>
    <n v="57.992576882290564"/>
    <x v="3"/>
    <s v="plays"/>
    <x v="791"/>
    <d v="2014-05-06T05:00:00"/>
  </r>
  <r>
    <n v="885"/>
    <s v="Lynch Ltd"/>
    <s v="Virtual analyzing collaboration"/>
    <n v="1800"/>
    <n v="2129"/>
    <n v="118.27777777777777"/>
    <x v="1"/>
    <n v="52"/>
    <s v="US"/>
    <s v="USD"/>
    <n v="1275800400"/>
    <n v="1279083600"/>
    <b v="0"/>
    <b v="0"/>
    <s v="theater/plays"/>
    <n v="40.942307692307693"/>
    <x v="3"/>
    <s v="plays"/>
    <x v="792"/>
    <d v="2010-07-14T05:00:00"/>
  </r>
  <r>
    <n v="886"/>
    <s v="Sanders LLC"/>
    <s v="Multi-tiered explicit focus group"/>
    <n v="150600"/>
    <n v="127745"/>
    <n v="84.824037184594957"/>
    <x v="0"/>
    <n v="1825"/>
    <s v="US"/>
    <s v="USD"/>
    <n v="1282798800"/>
    <n v="1284354000"/>
    <b v="0"/>
    <b v="0"/>
    <s v="music/indie rock"/>
    <n v="69.9972602739726"/>
    <x v="1"/>
    <s v="indie rock"/>
    <x v="793"/>
    <d v="2010-09-13T05:00:00"/>
  </r>
  <r>
    <n v="887"/>
    <s v="Cooper LLC"/>
    <s v="Multi-layered systematic knowledgebase"/>
    <n v="7800"/>
    <n v="2289"/>
    <n v="29.346153846153843"/>
    <x v="0"/>
    <n v="31"/>
    <s v="US"/>
    <s v="USD"/>
    <n v="1437109200"/>
    <n v="1441170000"/>
    <b v="0"/>
    <b v="1"/>
    <s v="theater/plays"/>
    <n v="73.838709677419359"/>
    <x v="3"/>
    <s v="plays"/>
    <x v="794"/>
    <d v="2015-09-02T05:00:00"/>
  </r>
  <r>
    <n v="888"/>
    <s v="Palmer Ltd"/>
    <s v="Reverse-engineered uniform knowledge user"/>
    <n v="5800"/>
    <n v="12174"/>
    <n v="209.89655172413794"/>
    <x v="1"/>
    <n v="290"/>
    <s v="US"/>
    <s v="USD"/>
    <n v="1491886800"/>
    <n v="1493528400"/>
    <b v="0"/>
    <b v="0"/>
    <s v="theater/plays"/>
    <n v="41.979310344827589"/>
    <x v="3"/>
    <s v="plays"/>
    <x v="795"/>
    <d v="2017-04-30T05:00:00"/>
  </r>
  <r>
    <n v="889"/>
    <s v="Santos Group"/>
    <s v="Secured dynamic capacity"/>
    <n v="5600"/>
    <n v="9508"/>
    <n v="169.78571428571431"/>
    <x v="1"/>
    <n v="122"/>
    <s v="US"/>
    <s v="USD"/>
    <n v="1394600400"/>
    <n v="1395205200"/>
    <b v="0"/>
    <b v="1"/>
    <s v="music/electric music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n v="115.95907738095239"/>
    <x v="1"/>
    <n v="1470"/>
    <s v="US"/>
    <s v="USD"/>
    <n v="1561352400"/>
    <n v="1561438800"/>
    <b v="0"/>
    <b v="0"/>
    <s v="music/indie rock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n v="258.59999999999997"/>
    <x v="1"/>
    <n v="165"/>
    <s v="CA"/>
    <s v="CAD"/>
    <n v="1322892000"/>
    <n v="1326693600"/>
    <b v="0"/>
    <b v="0"/>
    <s v="film &amp; video/documentary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n v="230.58333333333331"/>
    <x v="1"/>
    <n v="182"/>
    <s v="US"/>
    <s v="USD"/>
    <n v="1274418000"/>
    <n v="1277960400"/>
    <b v="0"/>
    <b v="0"/>
    <s v="publishing/translations"/>
    <n v="76.016483516483518"/>
    <x v="5"/>
    <s v="translations"/>
    <x v="799"/>
    <d v="2010-07-01T05:00:00"/>
  </r>
  <r>
    <n v="893"/>
    <s v="Collins-Martinez"/>
    <s v="Progressive grid-enabled website"/>
    <n v="8400"/>
    <n v="10770"/>
    <n v="128.21428571428572"/>
    <x v="1"/>
    <n v="199"/>
    <s v="IT"/>
    <s v="EUR"/>
    <n v="1434344400"/>
    <n v="1434690000"/>
    <b v="0"/>
    <b v="1"/>
    <s v="film &amp; video/documentary"/>
    <n v="54.120603015075375"/>
    <x v="4"/>
    <s v="documentary"/>
    <x v="800"/>
    <d v="2015-06-19T05:00:00"/>
  </r>
  <r>
    <n v="894"/>
    <s v="Barrett Inc"/>
    <s v="Organic cohesive neural-net"/>
    <n v="1700"/>
    <n v="3208"/>
    <n v="188.70588235294116"/>
    <x v="1"/>
    <n v="56"/>
    <s v="GB"/>
    <s v="GBP"/>
    <n v="1373518800"/>
    <n v="1376110800"/>
    <b v="0"/>
    <b v="1"/>
    <s v="film &amp; video/television"/>
    <n v="57.285714285714285"/>
    <x v="4"/>
    <s v="television"/>
    <x v="801"/>
    <d v="2013-08-10T05:00:00"/>
  </r>
  <r>
    <n v="895"/>
    <s v="Adams-Rollins"/>
    <s v="Integrated demand-driven info-mediaries"/>
    <n v="159800"/>
    <n v="11108"/>
    <n v="6.9511889862327907"/>
    <x v="0"/>
    <n v="107"/>
    <s v="US"/>
    <s v="USD"/>
    <n v="1517637600"/>
    <n v="1518415200"/>
    <b v="0"/>
    <b v="0"/>
    <s v="theater/plays"/>
    <n v="103.81308411214954"/>
    <x v="3"/>
    <s v="plays"/>
    <x v="802"/>
    <d v="2018-02-12T06:00:00"/>
  </r>
  <r>
    <n v="896"/>
    <s v="Wright-Bryant"/>
    <s v="Reverse-engineered client-server extranet"/>
    <n v="19800"/>
    <n v="153338"/>
    <n v="774.43434343434342"/>
    <x v="1"/>
    <n v="1460"/>
    <s v="AU"/>
    <s v="AUD"/>
    <n v="1310619600"/>
    <n v="1310878800"/>
    <b v="0"/>
    <b v="1"/>
    <s v="food/food trucks"/>
    <n v="105.02602739726028"/>
    <x v="0"/>
    <s v="food trucks"/>
    <x v="803"/>
    <d v="2011-07-17T05:00:00"/>
  </r>
  <r>
    <n v="897"/>
    <s v="Berry-Cannon"/>
    <s v="Organized discrete encoding"/>
    <n v="8800"/>
    <n v="2437"/>
    <n v="27.693181818181817"/>
    <x v="0"/>
    <n v="27"/>
    <s v="US"/>
    <s v="USD"/>
    <n v="1556427600"/>
    <n v="1556600400"/>
    <b v="0"/>
    <b v="0"/>
    <s v="theater/plays"/>
    <n v="90.259259259259252"/>
    <x v="3"/>
    <s v="plays"/>
    <x v="212"/>
    <d v="2019-04-30T05:00:00"/>
  </r>
  <r>
    <n v="898"/>
    <s v="Davis-Gonzalez"/>
    <s v="Balanced regional flexibility"/>
    <n v="179100"/>
    <n v="93991"/>
    <n v="52.479620323841424"/>
    <x v="0"/>
    <n v="1221"/>
    <s v="US"/>
    <s v="USD"/>
    <n v="1576476000"/>
    <n v="1576994400"/>
    <b v="0"/>
    <b v="0"/>
    <s v="film &amp; video/documentary"/>
    <n v="76.978705978705975"/>
    <x v="4"/>
    <s v="documentary"/>
    <x v="804"/>
    <d v="2019-12-22T06:00:00"/>
  </r>
  <r>
    <n v="899"/>
    <s v="Best-Young"/>
    <s v="Implemented multimedia time-frame"/>
    <n v="3100"/>
    <n v="12620"/>
    <n v="407.09677419354841"/>
    <x v="1"/>
    <n v="123"/>
    <s v="CH"/>
    <s v="CHF"/>
    <n v="1381122000"/>
    <n v="1382677200"/>
    <b v="0"/>
    <b v="0"/>
    <s v="music/jazz"/>
    <n v="102.60162601626017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s v="US"/>
    <s v="USD"/>
    <n v="1411102800"/>
    <n v="1411189200"/>
    <b v="0"/>
    <b v="1"/>
    <s v="technology/web"/>
    <n v="2"/>
    <x v="2"/>
    <s v="web"/>
    <x v="806"/>
    <d v="2014-09-20T05:00:00"/>
  </r>
  <r>
    <n v="901"/>
    <s v="Hogan Group"/>
    <s v="Versatile bottom-line definition"/>
    <n v="5600"/>
    <n v="8746"/>
    <n v="156.17857142857144"/>
    <x v="1"/>
    <n v="159"/>
    <s v="US"/>
    <s v="USD"/>
    <n v="1531803600"/>
    <n v="1534654800"/>
    <b v="0"/>
    <b v="1"/>
    <s v="music/rock"/>
    <n v="55.0062893081761"/>
    <x v="1"/>
    <s v="rock"/>
    <x v="807"/>
    <d v="2018-08-19T05:00:00"/>
  </r>
  <r>
    <n v="902"/>
    <s v="Wang, Silva and Byrd"/>
    <s v="Integrated bifurcated software"/>
    <n v="1400"/>
    <n v="3534"/>
    <n v="252.42857142857144"/>
    <x v="1"/>
    <n v="110"/>
    <s v="US"/>
    <s v="USD"/>
    <n v="1454133600"/>
    <n v="1457762400"/>
    <b v="0"/>
    <b v="0"/>
    <s v="technology/web"/>
    <n v="32.127272727272725"/>
    <x v="2"/>
    <s v="web"/>
    <x v="722"/>
    <d v="2016-03-12T06:00:00"/>
  </r>
  <r>
    <n v="903"/>
    <s v="Parker-Morris"/>
    <s v="Assimilated next generation instruction set"/>
    <n v="41000"/>
    <n v="709"/>
    <n v="1.729268292682927"/>
    <x v="2"/>
    <n v="14"/>
    <s v="US"/>
    <s v="USD"/>
    <n v="1336194000"/>
    <n v="1337490000"/>
    <b v="0"/>
    <b v="1"/>
    <s v="publishing/nonfiction"/>
    <n v="50.642857142857146"/>
    <x v="5"/>
    <s v="nonfiction"/>
    <x v="477"/>
    <d v="2012-05-20T05:00:00"/>
  </r>
  <r>
    <n v="904"/>
    <s v="Rodriguez, Johnson and Jackson"/>
    <s v="Digitized foreground array"/>
    <n v="6500"/>
    <n v="795"/>
    <n v="12.230769230769232"/>
    <x v="0"/>
    <n v="16"/>
    <s v="US"/>
    <s v="USD"/>
    <n v="1349326800"/>
    <n v="1349672400"/>
    <b v="0"/>
    <b v="0"/>
    <s v="publishing/radio &amp; podcasts"/>
    <n v="49.6875"/>
    <x v="5"/>
    <s v="radio &amp; podcasts"/>
    <x v="259"/>
    <d v="2012-10-08T05:00:00"/>
  </r>
  <r>
    <n v="905"/>
    <s v="Haynes PLC"/>
    <s v="Re-engineered clear-thinking project"/>
    <n v="7900"/>
    <n v="12955"/>
    <n v="163.98734177215189"/>
    <x v="1"/>
    <n v="236"/>
    <s v="US"/>
    <s v="USD"/>
    <n v="1379566800"/>
    <n v="1379826000"/>
    <b v="0"/>
    <b v="0"/>
    <s v="theater/plays"/>
    <n v="54.894067796610166"/>
    <x v="3"/>
    <s v="plays"/>
    <x v="9"/>
    <d v="2013-09-22T05:00:00"/>
  </r>
  <r>
    <n v="906"/>
    <s v="Hayes Group"/>
    <s v="Implemented even-keeled standardization"/>
    <n v="5500"/>
    <n v="8964"/>
    <n v="162.98181818181817"/>
    <x v="1"/>
    <n v="191"/>
    <s v="US"/>
    <s v="USD"/>
    <n v="1494651600"/>
    <n v="1497762000"/>
    <b v="1"/>
    <b v="1"/>
    <s v="film &amp; video/documentary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n v="20.252747252747252"/>
    <x v="0"/>
    <n v="41"/>
    <s v="US"/>
    <s v="USD"/>
    <n v="1303880400"/>
    <n v="1304485200"/>
    <b v="0"/>
    <b v="0"/>
    <s v="theater/plays"/>
    <n v="44.951219512195124"/>
    <x v="3"/>
    <s v="plays"/>
    <x v="809"/>
    <d v="2011-05-04T05:00:00"/>
  </r>
  <r>
    <n v="908"/>
    <s v="Bryant-Pope"/>
    <s v="Networked intangible help-desk"/>
    <n v="38200"/>
    <n v="121950"/>
    <n v="319.24083769633506"/>
    <x v="1"/>
    <n v="3934"/>
    <s v="US"/>
    <s v="USD"/>
    <n v="1335934800"/>
    <n v="1336885200"/>
    <b v="0"/>
    <b v="0"/>
    <s v="games/video games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n v="478.94444444444446"/>
    <x v="1"/>
    <n v="80"/>
    <s v="CA"/>
    <s v="CAD"/>
    <n v="1528088400"/>
    <n v="1530421200"/>
    <b v="0"/>
    <b v="1"/>
    <s v="theater/plays"/>
    <n v="107.7625"/>
    <x v="3"/>
    <s v="plays"/>
    <x v="384"/>
    <d v="2018-07-01T05:00:00"/>
  </r>
  <r>
    <n v="910"/>
    <s v="King-Morris"/>
    <s v="Proactive incremental architecture"/>
    <n v="154500"/>
    <n v="30215"/>
    <n v="19.556634304207122"/>
    <x v="3"/>
    <n v="296"/>
    <s v="US"/>
    <s v="USD"/>
    <n v="1421906400"/>
    <n v="1421992800"/>
    <b v="0"/>
    <b v="0"/>
    <s v="theater/plays"/>
    <n v="102.07770270270271"/>
    <x v="3"/>
    <s v="plays"/>
    <x v="810"/>
    <d v="2015-01-23T06:00:00"/>
  </r>
  <r>
    <n v="911"/>
    <s v="Carter, Cole and Curtis"/>
    <s v="Cloned responsive standardization"/>
    <n v="5800"/>
    <n v="11539"/>
    <n v="198.94827586206895"/>
    <x v="1"/>
    <n v="462"/>
    <s v="US"/>
    <s v="USD"/>
    <n v="1568005200"/>
    <n v="1568178000"/>
    <b v="1"/>
    <b v="0"/>
    <s v="technology/web"/>
    <n v="24.976190476190474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s v="US"/>
    <s v="USD"/>
    <n v="1346821200"/>
    <n v="1347944400"/>
    <b v="1"/>
    <b v="0"/>
    <s v="film &amp; video/drama"/>
    <n v="79.944134078212286"/>
    <x v="4"/>
    <s v="drama"/>
    <x v="812"/>
    <d v="2012-09-18T05:00:00"/>
  </r>
  <r>
    <n v="913"/>
    <s v="Rivera-Pearson"/>
    <s v="Re-engineered asymmetric challenge"/>
    <n v="70200"/>
    <n v="35536"/>
    <n v="50.621082621082621"/>
    <x v="0"/>
    <n v="523"/>
    <s v="AU"/>
    <s v="AUD"/>
    <n v="1557637200"/>
    <n v="1558760400"/>
    <b v="0"/>
    <b v="0"/>
    <s v="film &amp; video/drama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n v="57.4375"/>
    <x v="0"/>
    <n v="141"/>
    <s v="GB"/>
    <s v="GBP"/>
    <n v="1375592400"/>
    <n v="1376629200"/>
    <b v="0"/>
    <b v="0"/>
    <s v="theater/plays"/>
    <n v="26.070921985815602"/>
    <x v="3"/>
    <s v="plays"/>
    <x v="814"/>
    <d v="2013-08-16T05:00:00"/>
  </r>
  <r>
    <n v="915"/>
    <s v="Riggs Group"/>
    <s v="Configurable upward-trending solution"/>
    <n v="125900"/>
    <n v="195936"/>
    <n v="155.62827640984909"/>
    <x v="1"/>
    <n v="1866"/>
    <s v="GB"/>
    <s v="GBP"/>
    <n v="1503982800"/>
    <n v="1504760400"/>
    <b v="0"/>
    <b v="0"/>
    <s v="film &amp; video/television"/>
    <n v="105.0032154340836"/>
    <x v="4"/>
    <s v="television"/>
    <x v="80"/>
    <d v="2017-09-07T05:00:00"/>
  </r>
  <r>
    <n v="916"/>
    <s v="Clements Ltd"/>
    <s v="Persistent bandwidth-monitored framework"/>
    <n v="3700"/>
    <n v="1343"/>
    <n v="36.297297297297298"/>
    <x v="0"/>
    <n v="52"/>
    <s v="US"/>
    <s v="USD"/>
    <n v="1418882400"/>
    <n v="1419660000"/>
    <b v="0"/>
    <b v="0"/>
    <s v="photography/photography books"/>
    <n v="25.826923076923077"/>
    <x v="7"/>
    <s v="photography books"/>
    <x v="815"/>
    <d v="2014-12-27T06:00:00"/>
  </r>
  <r>
    <n v="917"/>
    <s v="Cooper Inc"/>
    <s v="Polarized discrete product"/>
    <n v="3600"/>
    <n v="2097"/>
    <n v="58.25"/>
    <x v="2"/>
    <n v="27"/>
    <s v="GB"/>
    <s v="GBP"/>
    <n v="1309237200"/>
    <n v="1311310800"/>
    <b v="0"/>
    <b v="1"/>
    <s v="film &amp; video/shorts"/>
    <n v="77.666666666666671"/>
    <x v="4"/>
    <s v="shorts"/>
    <x v="816"/>
    <d v="2011-07-22T05:00:00"/>
  </r>
  <r>
    <n v="918"/>
    <s v="Jones-Gonzalez"/>
    <s v="Seamless dynamic website"/>
    <n v="3800"/>
    <n v="9021"/>
    <n v="237.39473684210526"/>
    <x v="1"/>
    <n v="156"/>
    <s v="CH"/>
    <s v="CHF"/>
    <n v="1343365200"/>
    <n v="1344315600"/>
    <b v="0"/>
    <b v="0"/>
    <s v="publishing/radio &amp; podcasts"/>
    <n v="57.82692307692308"/>
    <x v="5"/>
    <s v="radio &amp; podcasts"/>
    <x v="474"/>
    <d v="2012-08-07T05:00:00"/>
  </r>
  <r>
    <n v="919"/>
    <s v="Fox Ltd"/>
    <s v="Extended multimedia firmware"/>
    <n v="35600"/>
    <n v="20915"/>
    <n v="58.75"/>
    <x v="0"/>
    <n v="225"/>
    <s v="AU"/>
    <s v="AUD"/>
    <n v="1507957200"/>
    <n v="1510725600"/>
    <b v="0"/>
    <b v="1"/>
    <s v="theater/plays"/>
    <n v="92.955555555555549"/>
    <x v="3"/>
    <s v="plays"/>
    <x v="817"/>
    <d v="2017-11-15T06:00:00"/>
  </r>
  <r>
    <n v="920"/>
    <s v="Green, Murphy and Webb"/>
    <s v="Versatile directional project"/>
    <n v="5300"/>
    <n v="9676"/>
    <n v="182.56603773584905"/>
    <x v="1"/>
    <n v="255"/>
    <s v="US"/>
    <s v="USD"/>
    <n v="1549519200"/>
    <n v="1551247200"/>
    <b v="1"/>
    <b v="0"/>
    <s v="film &amp; video/animation"/>
    <n v="37.945098039215686"/>
    <x v="4"/>
    <s v="animation"/>
    <x v="818"/>
    <d v="2019-02-27T06:00:00"/>
  </r>
  <r>
    <n v="921"/>
    <s v="Stevenson PLC"/>
    <s v="Profound directional knowledge user"/>
    <n v="160400"/>
    <n v="1210"/>
    <n v="0.75436408977556113"/>
    <x v="0"/>
    <n v="38"/>
    <s v="US"/>
    <s v="USD"/>
    <n v="1329026400"/>
    <n v="1330236000"/>
    <b v="0"/>
    <b v="0"/>
    <s v="technology/web"/>
    <n v="31.842105263157894"/>
    <x v="2"/>
    <s v="web"/>
    <x v="819"/>
    <d v="2012-02-26T06:00:00"/>
  </r>
  <r>
    <n v="922"/>
    <s v="Soto-Anthony"/>
    <s v="Ameliorated logistical capability"/>
    <n v="51400"/>
    <n v="90440"/>
    <n v="175.95330739299609"/>
    <x v="1"/>
    <n v="2261"/>
    <s v="US"/>
    <s v="USD"/>
    <n v="1544335200"/>
    <n v="1545112800"/>
    <b v="0"/>
    <b v="1"/>
    <s v="music/world music"/>
    <n v="40"/>
    <x v="1"/>
    <s v="world music"/>
    <x v="609"/>
    <d v="2018-12-18T06:00:00"/>
  </r>
  <r>
    <n v="923"/>
    <s v="Wise and Sons"/>
    <s v="Sharable discrete definition"/>
    <n v="1700"/>
    <n v="4044"/>
    <n v="237.88235294117646"/>
    <x v="1"/>
    <n v="40"/>
    <s v="US"/>
    <s v="USD"/>
    <n v="1279083600"/>
    <n v="1279170000"/>
    <b v="0"/>
    <b v="0"/>
    <s v="theater/plays"/>
    <n v="101.1"/>
    <x v="3"/>
    <s v="plays"/>
    <x v="547"/>
    <d v="2010-07-15T05:00:00"/>
  </r>
  <r>
    <n v="924"/>
    <s v="Butler-Barr"/>
    <s v="User-friendly next generation core"/>
    <n v="39400"/>
    <n v="192292"/>
    <n v="488.05076142131981"/>
    <x v="1"/>
    <n v="2289"/>
    <s v="IT"/>
    <s v="EUR"/>
    <n v="1572498000"/>
    <n v="1573452000"/>
    <b v="0"/>
    <b v="0"/>
    <s v="theater/plays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n v="224.06666666666669"/>
    <x v="1"/>
    <n v="65"/>
    <s v="US"/>
    <s v="USD"/>
    <n v="1506056400"/>
    <n v="1507093200"/>
    <b v="0"/>
    <b v="0"/>
    <s v="theater/plays"/>
    <n v="103.41538461538461"/>
    <x v="3"/>
    <s v="plays"/>
    <x v="821"/>
    <d v="2017-10-04T05:00:00"/>
  </r>
  <r>
    <n v="926"/>
    <s v="Brown-Oliver"/>
    <s v="Synchronized cohesive encoding"/>
    <n v="8700"/>
    <n v="1577"/>
    <n v="18.126436781609197"/>
    <x v="0"/>
    <n v="15"/>
    <s v="US"/>
    <s v="USD"/>
    <n v="1463029200"/>
    <n v="1463374800"/>
    <b v="0"/>
    <b v="0"/>
    <s v="food/food trucks"/>
    <n v="105.13333333333334"/>
    <x v="0"/>
    <s v="food trucks"/>
    <x v="151"/>
    <d v="2016-05-16T05:00:00"/>
  </r>
  <r>
    <n v="927"/>
    <s v="Davis-Gardner"/>
    <s v="Synergistic dynamic utilization"/>
    <n v="7200"/>
    <n v="3301"/>
    <n v="45.847222222222221"/>
    <x v="0"/>
    <n v="37"/>
    <s v="US"/>
    <s v="USD"/>
    <n v="1342069200"/>
    <n v="1344574800"/>
    <b v="0"/>
    <b v="0"/>
    <s v="theater/plays"/>
    <n v="89.21621621621621"/>
    <x v="3"/>
    <s v="plays"/>
    <x v="822"/>
    <d v="2012-08-10T05:00:00"/>
  </r>
  <r>
    <n v="928"/>
    <s v="Dawson Group"/>
    <s v="Triple-buffered bi-directional model"/>
    <n v="167400"/>
    <n v="196386"/>
    <n v="117.31541218637993"/>
    <x v="1"/>
    <n v="3777"/>
    <s v="IT"/>
    <s v="EUR"/>
    <n v="1388296800"/>
    <n v="1389074400"/>
    <b v="0"/>
    <b v="0"/>
    <s v="technology/web"/>
    <n v="51.995234312946785"/>
    <x v="2"/>
    <s v="web"/>
    <x v="823"/>
    <d v="2014-01-07T06:00:00"/>
  </r>
  <r>
    <n v="929"/>
    <s v="Turner-Terrell"/>
    <s v="Polarized tertiary function"/>
    <n v="5500"/>
    <n v="11952"/>
    <n v="217.30909090909088"/>
    <x v="1"/>
    <n v="184"/>
    <s v="GB"/>
    <s v="GBP"/>
    <n v="1493787600"/>
    <n v="1494997200"/>
    <b v="0"/>
    <b v="0"/>
    <s v="theater/plays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n v="112.28571428571428"/>
    <x v="1"/>
    <n v="85"/>
    <s v="US"/>
    <s v="USD"/>
    <n v="1424844000"/>
    <n v="1425448800"/>
    <b v="0"/>
    <b v="1"/>
    <s v="theater/plays"/>
    <n v="46.235294117647058"/>
    <x v="3"/>
    <s v="plays"/>
    <x v="825"/>
    <d v="2015-03-04T06:00:00"/>
  </r>
  <r>
    <n v="931"/>
    <s v="Lowery, Hayden and Cruz"/>
    <s v="Digitized 24/7 budgetary management"/>
    <n v="7900"/>
    <n v="5729"/>
    <n v="72.51898734177216"/>
    <x v="0"/>
    <n v="112"/>
    <s v="US"/>
    <s v="USD"/>
    <n v="1403931600"/>
    <n v="1404104400"/>
    <b v="0"/>
    <b v="1"/>
    <s v="theater/plays"/>
    <n v="51.151785714285715"/>
    <x v="3"/>
    <s v="plays"/>
    <x v="826"/>
    <d v="2014-06-30T05:00:00"/>
  </r>
  <r>
    <n v="932"/>
    <s v="Mora, Miller and Harper"/>
    <s v="Stand-alone zero tolerance algorithm"/>
    <n v="2300"/>
    <n v="4883"/>
    <n v="212.30434782608697"/>
    <x v="1"/>
    <n v="144"/>
    <s v="US"/>
    <s v="USD"/>
    <n v="1394514000"/>
    <n v="1394773200"/>
    <b v="0"/>
    <b v="0"/>
    <s v="music/rock"/>
    <n v="33.909722222222221"/>
    <x v="1"/>
    <s v="rock"/>
    <x v="827"/>
    <d v="2014-03-14T05:00:00"/>
  </r>
  <r>
    <n v="933"/>
    <s v="Espinoza Group"/>
    <s v="Implemented tangible support"/>
    <n v="73000"/>
    <n v="175015"/>
    <n v="239.74657534246577"/>
    <x v="1"/>
    <n v="1902"/>
    <s v="US"/>
    <s v="USD"/>
    <n v="1365397200"/>
    <n v="1366520400"/>
    <b v="0"/>
    <b v="0"/>
    <s v="theater/plays"/>
    <n v="92.016298633017882"/>
    <x v="3"/>
    <s v="plays"/>
    <x v="828"/>
    <d v="2013-04-21T05:00:00"/>
  </r>
  <r>
    <n v="934"/>
    <s v="Davis, Crawford and Lopez"/>
    <s v="Reactive radical framework"/>
    <n v="6200"/>
    <n v="11280"/>
    <n v="181.93548387096774"/>
    <x v="1"/>
    <n v="105"/>
    <s v="US"/>
    <s v="USD"/>
    <n v="1456120800"/>
    <n v="1456639200"/>
    <b v="0"/>
    <b v="0"/>
    <s v="theater/plays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n v="164.13114754098362"/>
    <x v="1"/>
    <n v="132"/>
    <s v="US"/>
    <s v="USD"/>
    <n v="1437714000"/>
    <n v="1438318800"/>
    <b v="0"/>
    <b v="0"/>
    <s v="theater/plays"/>
    <n v="75.848484848484844"/>
    <x v="3"/>
    <s v="plays"/>
    <x v="830"/>
    <d v="2015-07-31T05:00:00"/>
  </r>
  <r>
    <n v="936"/>
    <s v="Brown Ltd"/>
    <s v="Enhanced composite contingency"/>
    <n v="103200"/>
    <n v="1690"/>
    <n v="1.6375968992248062"/>
    <x v="0"/>
    <n v="21"/>
    <s v="US"/>
    <s v="USD"/>
    <n v="1563771600"/>
    <n v="1564030800"/>
    <b v="1"/>
    <b v="0"/>
    <s v="theater/plays"/>
    <n v="80.476190476190482"/>
    <x v="3"/>
    <s v="plays"/>
    <x v="831"/>
    <d v="2019-07-25T05:00:00"/>
  </r>
  <r>
    <n v="937"/>
    <s v="Tapia, Sandoval and Hurley"/>
    <s v="Cloned fresh-thinking model"/>
    <n v="171000"/>
    <n v="84891"/>
    <n v="49.64385964912281"/>
    <x v="3"/>
    <n v="976"/>
    <s v="US"/>
    <s v="USD"/>
    <n v="1448517600"/>
    <n v="1449295200"/>
    <b v="0"/>
    <b v="0"/>
    <s v="film &amp; video/documentary"/>
    <n v="86.978483606557376"/>
    <x v="4"/>
    <s v="documentary"/>
    <x v="832"/>
    <d v="2015-12-05T06:00:00"/>
  </r>
  <r>
    <n v="938"/>
    <s v="Allen Inc"/>
    <s v="Total dedicated benchmark"/>
    <n v="9200"/>
    <n v="10093"/>
    <n v="109.70652173913042"/>
    <x v="1"/>
    <n v="96"/>
    <s v="US"/>
    <s v="USD"/>
    <n v="1528779600"/>
    <n v="1531890000"/>
    <b v="0"/>
    <b v="1"/>
    <s v="publishing/fiction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n v="49.217948717948715"/>
    <x v="0"/>
    <n v="67"/>
    <s v="US"/>
    <s v="USD"/>
    <n v="1304744400"/>
    <n v="1306213200"/>
    <b v="0"/>
    <b v="1"/>
    <s v="games/video games"/>
    <n v="57.298507462686565"/>
    <x v="6"/>
    <s v="video games"/>
    <x v="834"/>
    <d v="2011-05-24T05:00:00"/>
  </r>
  <r>
    <n v="940"/>
    <s v="Wiggins Ltd"/>
    <s v="Upgradable analyzing core"/>
    <n v="9900"/>
    <n v="6161"/>
    <n v="62.232323232323225"/>
    <x v="2"/>
    <n v="66"/>
    <s v="CA"/>
    <s v="CAD"/>
    <n v="1354341600"/>
    <n v="1356242400"/>
    <b v="0"/>
    <b v="0"/>
    <s v="technology/web"/>
    <n v="93.348484848484844"/>
    <x v="2"/>
    <s v="web"/>
    <x v="835"/>
    <d v="2012-12-23T06:00:00"/>
  </r>
  <r>
    <n v="941"/>
    <s v="Luna-Horne"/>
    <s v="Profound exuding pricing structure"/>
    <n v="43000"/>
    <n v="5615"/>
    <n v="13.05813953488372"/>
    <x v="0"/>
    <n v="78"/>
    <s v="US"/>
    <s v="USD"/>
    <n v="1294552800"/>
    <n v="1297576800"/>
    <b v="1"/>
    <b v="0"/>
    <s v="theater/plays"/>
    <n v="71.987179487179489"/>
    <x v="3"/>
    <s v="plays"/>
    <x v="836"/>
    <d v="2011-02-13T06:00:00"/>
  </r>
  <r>
    <n v="942"/>
    <s v="Allen Inc"/>
    <s v="Horizontal optimizing model"/>
    <n v="9600"/>
    <n v="6205"/>
    <n v="64.635416666666671"/>
    <x v="0"/>
    <n v="67"/>
    <s v="AU"/>
    <s v="AUD"/>
    <n v="1295935200"/>
    <n v="1296194400"/>
    <b v="0"/>
    <b v="0"/>
    <s v="theater/plays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n v="159.58666666666667"/>
    <x v="1"/>
    <n v="114"/>
    <s v="US"/>
    <s v="USD"/>
    <n v="1411534800"/>
    <n v="1414558800"/>
    <b v="0"/>
    <b v="0"/>
    <s v="food/food trucks"/>
    <n v="104.99122807017544"/>
    <x v="0"/>
    <s v="food trucks"/>
    <x v="219"/>
    <d v="2014-10-29T05:00:00"/>
  </r>
  <r>
    <n v="944"/>
    <s v="Walter Inc"/>
    <s v="Streamlined 5thgeneration intranet"/>
    <n v="10000"/>
    <n v="8142"/>
    <n v="81.42"/>
    <x v="0"/>
    <n v="263"/>
    <s v="AU"/>
    <s v="AUD"/>
    <n v="1486706400"/>
    <n v="1488348000"/>
    <b v="0"/>
    <b v="0"/>
    <s v="photography/photography books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n v="32.444767441860463"/>
    <x v="0"/>
    <n v="1691"/>
    <s v="US"/>
    <s v="USD"/>
    <n v="1333602000"/>
    <n v="1334898000"/>
    <b v="1"/>
    <b v="0"/>
    <s v="photography/photography books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"/>
    <x v="0"/>
    <n v="181"/>
    <s v="US"/>
    <s v="USD"/>
    <n v="1308200400"/>
    <n v="1308373200"/>
    <b v="0"/>
    <b v="0"/>
    <s v="theater/plays"/>
    <n v="84.187845303867405"/>
    <x v="3"/>
    <s v="plays"/>
    <x v="839"/>
    <d v="2011-06-18T05:00:00"/>
  </r>
  <r>
    <n v="947"/>
    <s v="Smith-Powell"/>
    <s v="Upgradable clear-thinking hardware"/>
    <n v="3600"/>
    <n v="961"/>
    <n v="26.694444444444443"/>
    <x v="0"/>
    <n v="13"/>
    <s v="US"/>
    <s v="USD"/>
    <n v="1411707600"/>
    <n v="1412312400"/>
    <b v="0"/>
    <b v="0"/>
    <s v="theater/plays"/>
    <n v="73.92307692307692"/>
    <x v="3"/>
    <s v="plays"/>
    <x v="840"/>
    <d v="2014-10-03T05:00:00"/>
  </r>
  <r>
    <n v="948"/>
    <s v="Smith-Hill"/>
    <s v="Integrated holistic paradigm"/>
    <n v="9400"/>
    <n v="5918"/>
    <n v="62.957446808510639"/>
    <x v="3"/>
    <n v="160"/>
    <s v="US"/>
    <s v="USD"/>
    <n v="1418364000"/>
    <n v="1419228000"/>
    <b v="1"/>
    <b v="1"/>
    <s v="film &amp; video/documentary"/>
    <n v="36.987499999999997"/>
    <x v="4"/>
    <s v="documentary"/>
    <x v="841"/>
    <d v="2014-12-22T06:00:00"/>
  </r>
  <r>
    <n v="949"/>
    <s v="Wright LLC"/>
    <s v="Seamless clear-thinking conglomeration"/>
    <n v="5900"/>
    <n v="9520"/>
    <n v="161.35593220338984"/>
    <x v="1"/>
    <n v="203"/>
    <s v="US"/>
    <s v="USD"/>
    <n v="1429333200"/>
    <n v="1430974800"/>
    <b v="0"/>
    <b v="0"/>
    <s v="technology/web"/>
    <n v="46.896551724137929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s v="US"/>
    <s v="USD"/>
    <n v="1555390800"/>
    <n v="1555822800"/>
    <b v="0"/>
    <b v="1"/>
    <s v="theater/plays"/>
    <n v="5"/>
    <x v="3"/>
    <s v="plays"/>
    <x v="843"/>
    <d v="2019-04-21T05:00:00"/>
  </r>
  <r>
    <n v="951"/>
    <s v="Peterson Ltd"/>
    <s v="Re-engineered 24hour matrix"/>
    <n v="14500"/>
    <n v="159056"/>
    <n v="1096.9379310344827"/>
    <x v="1"/>
    <n v="1559"/>
    <s v="US"/>
    <s v="USD"/>
    <n v="1482732000"/>
    <n v="1482818400"/>
    <b v="0"/>
    <b v="1"/>
    <s v="music/rock"/>
    <n v="102.02437459910199"/>
    <x v="1"/>
    <s v="rock"/>
    <x v="844"/>
    <d v="2016-12-27T06:00:00"/>
  </r>
  <r>
    <n v="952"/>
    <s v="Cummings-Hayes"/>
    <s v="Virtual multi-tasking core"/>
    <n v="145500"/>
    <n v="101987"/>
    <n v="70.094158075601371"/>
    <x v="3"/>
    <n v="2266"/>
    <s v="US"/>
    <s v="USD"/>
    <n v="1470718800"/>
    <n v="1471928400"/>
    <b v="0"/>
    <b v="0"/>
    <s v="film &amp; video/documentary"/>
    <n v="45.007502206531335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s v="US"/>
    <s v="USD"/>
    <n v="1450591200"/>
    <n v="1453701600"/>
    <b v="0"/>
    <b v="1"/>
    <s v="film &amp; video/science fiction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n v="367.0985915492958"/>
    <x v="1"/>
    <n v="1548"/>
    <s v="AU"/>
    <s v="AUD"/>
    <n v="1348290000"/>
    <n v="1350363600"/>
    <b v="0"/>
    <b v="0"/>
    <s v="technology/web"/>
    <n v="101.02325581395348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s v="US"/>
    <s v="USD"/>
    <n v="1353823200"/>
    <n v="1353996000"/>
    <b v="0"/>
    <b v="0"/>
    <s v="theater/plays"/>
    <n v="97.037499999999994"/>
    <x v="3"/>
    <s v="plays"/>
    <x v="847"/>
    <d v="2012-11-27T06:00:00"/>
  </r>
  <r>
    <n v="956"/>
    <s v="Wood Inc"/>
    <s v="Re-engineered composite focus group"/>
    <n v="187600"/>
    <n v="35698"/>
    <n v="19.028784648187631"/>
    <x v="0"/>
    <n v="830"/>
    <s v="US"/>
    <s v="USD"/>
    <n v="1450764000"/>
    <n v="1451109600"/>
    <b v="0"/>
    <b v="0"/>
    <s v="film &amp; video/science fiction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n v="126.87755102040816"/>
    <x v="1"/>
    <n v="131"/>
    <s v="US"/>
    <s v="USD"/>
    <n v="1329372000"/>
    <n v="1329631200"/>
    <b v="0"/>
    <b v="0"/>
    <s v="theater/plays"/>
    <n v="94.916030534351151"/>
    <x v="3"/>
    <s v="plays"/>
    <x v="849"/>
    <d v="2012-02-19T06:00:00"/>
  </r>
  <r>
    <n v="958"/>
    <s v="Green, Robinson and Ho"/>
    <s v="De-engineered zero-defect open system"/>
    <n v="1100"/>
    <n v="8081"/>
    <n v="734.63636363636363"/>
    <x v="1"/>
    <n v="112"/>
    <s v="US"/>
    <s v="USD"/>
    <n v="1277096400"/>
    <n v="1278997200"/>
    <b v="0"/>
    <b v="0"/>
    <s v="film &amp; video/animation"/>
    <n v="72.151785714285708"/>
    <x v="4"/>
    <s v="animation"/>
    <x v="780"/>
    <d v="2010-07-13T05:00:00"/>
  </r>
  <r>
    <n v="959"/>
    <s v="Black-Graham"/>
    <s v="Operative hybrid utilization"/>
    <n v="145000"/>
    <n v="6631"/>
    <n v="4.5731034482758623"/>
    <x v="0"/>
    <n v="130"/>
    <s v="US"/>
    <s v="USD"/>
    <n v="1277701200"/>
    <n v="1280120400"/>
    <b v="0"/>
    <b v="0"/>
    <s v="publishing/translations"/>
    <n v="51.007692307692309"/>
    <x v="5"/>
    <s v="translations"/>
    <x v="140"/>
    <d v="2010-07-26T05:00:00"/>
  </r>
  <r>
    <n v="960"/>
    <s v="Robbins Group"/>
    <s v="Function-based interactive matrix"/>
    <n v="5500"/>
    <n v="4678"/>
    <n v="85.054545454545448"/>
    <x v="0"/>
    <n v="55"/>
    <s v="US"/>
    <s v="USD"/>
    <n v="1454911200"/>
    <n v="1458104400"/>
    <b v="0"/>
    <b v="0"/>
    <s v="technology/web"/>
    <n v="85.054545454545448"/>
    <x v="2"/>
    <s v="web"/>
    <x v="850"/>
    <d v="2016-03-16T05:00:00"/>
  </r>
  <r>
    <n v="961"/>
    <s v="Mason, Case and May"/>
    <s v="Optimized content-based collaboration"/>
    <n v="5700"/>
    <n v="6800"/>
    <n v="119.29824561403508"/>
    <x v="1"/>
    <n v="155"/>
    <s v="US"/>
    <s v="USD"/>
    <n v="1297922400"/>
    <n v="1298268000"/>
    <b v="0"/>
    <b v="0"/>
    <s v="publishing/translations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n v="296.02777777777777"/>
    <x v="1"/>
    <n v="266"/>
    <s v="US"/>
    <s v="USD"/>
    <n v="1384408800"/>
    <n v="1386223200"/>
    <b v="0"/>
    <b v="0"/>
    <s v="food/food trucks"/>
    <n v="40.063909774436091"/>
    <x v="0"/>
    <s v="food trucks"/>
    <x v="852"/>
    <d v="2013-12-05T06:00:00"/>
  </r>
  <r>
    <n v="963"/>
    <s v="Rodriguez-Robinson"/>
    <s v="Ergonomic methodical hub"/>
    <n v="5900"/>
    <n v="4997"/>
    <n v="84.694915254237287"/>
    <x v="0"/>
    <n v="114"/>
    <s v="IT"/>
    <s v="EUR"/>
    <n v="1299304800"/>
    <n v="1299823200"/>
    <b v="0"/>
    <b v="1"/>
    <s v="photography/photography books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n v="355.7837837837838"/>
    <x v="1"/>
    <n v="155"/>
    <s v="US"/>
    <s v="USD"/>
    <n v="1431320400"/>
    <n v="1431752400"/>
    <b v="0"/>
    <b v="0"/>
    <s v="theater/plays"/>
    <n v="84.92903225806451"/>
    <x v="3"/>
    <s v="plays"/>
    <x v="854"/>
    <d v="2015-05-16T05:00:00"/>
  </r>
  <r>
    <n v="965"/>
    <s v="Nunez-King"/>
    <s v="Phased clear-thinking policy"/>
    <n v="2200"/>
    <n v="8501"/>
    <n v="386.40909090909093"/>
    <x v="1"/>
    <n v="207"/>
    <s v="GB"/>
    <s v="GBP"/>
    <n v="1264399200"/>
    <n v="1267855200"/>
    <b v="0"/>
    <b v="0"/>
    <s v="music/rock"/>
    <n v="41.067632850241544"/>
    <x v="1"/>
    <s v="rock"/>
    <x v="67"/>
    <d v="2010-03-06T06:00:00"/>
  </r>
  <r>
    <n v="966"/>
    <s v="Davis and Sons"/>
    <s v="Seamless solution-oriented capacity"/>
    <n v="1700"/>
    <n v="13468"/>
    <n v="792.23529411764707"/>
    <x v="1"/>
    <n v="245"/>
    <s v="US"/>
    <s v="USD"/>
    <n v="1497502800"/>
    <n v="1497675600"/>
    <b v="0"/>
    <b v="0"/>
    <s v="theater/plays"/>
    <n v="54.971428571428568"/>
    <x v="3"/>
    <s v="plays"/>
    <x v="855"/>
    <d v="2017-06-17T05:00:00"/>
  </r>
  <r>
    <n v="967"/>
    <s v="Howard-Douglas"/>
    <s v="Organized human-resource attitude"/>
    <n v="88400"/>
    <n v="121138"/>
    <n v="137.03393665158373"/>
    <x v="1"/>
    <n v="1573"/>
    <s v="US"/>
    <s v="USD"/>
    <n v="1333688400"/>
    <n v="1336885200"/>
    <b v="0"/>
    <b v="0"/>
    <s v="music/world music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n v="338.20833333333337"/>
    <x v="1"/>
    <n v="114"/>
    <s v="US"/>
    <s v="USD"/>
    <n v="1293861600"/>
    <n v="1295157600"/>
    <b v="0"/>
    <b v="0"/>
    <s v="food/food trucks"/>
    <n v="71.201754385964918"/>
    <x v="0"/>
    <s v="food trucks"/>
    <x v="344"/>
    <d v="2011-01-16T06:00:00"/>
  </r>
  <r>
    <n v="969"/>
    <s v="Lopez-King"/>
    <s v="Multi-lateral radical solution"/>
    <n v="7900"/>
    <n v="8550"/>
    <n v="108.22784810126582"/>
    <x v="1"/>
    <n v="93"/>
    <s v="US"/>
    <s v="USD"/>
    <n v="1576994400"/>
    <n v="1577599200"/>
    <b v="0"/>
    <b v="0"/>
    <s v="theater/plays"/>
    <n v="91.935483870967744"/>
    <x v="3"/>
    <s v="plays"/>
    <x v="856"/>
    <d v="2019-12-29T06:00:00"/>
  </r>
  <r>
    <n v="970"/>
    <s v="Glover-Nelson"/>
    <s v="Inverse context-sensitive info-mediaries"/>
    <n v="94900"/>
    <n v="57659"/>
    <n v="60.757639620653315"/>
    <x v="0"/>
    <n v="594"/>
    <s v="US"/>
    <s v="USD"/>
    <n v="1304917200"/>
    <n v="1305003600"/>
    <b v="0"/>
    <b v="0"/>
    <s v="theater/plays"/>
    <n v="97.069023569023571"/>
    <x v="3"/>
    <s v="plays"/>
    <x v="857"/>
    <d v="2011-05-10T05:00:00"/>
  </r>
  <r>
    <n v="971"/>
    <s v="Garner and Sons"/>
    <s v="Versatile neutral workforce"/>
    <n v="5100"/>
    <n v="1414"/>
    <n v="27.725490196078432"/>
    <x v="0"/>
    <n v="24"/>
    <s v="US"/>
    <s v="USD"/>
    <n v="1381208400"/>
    <n v="1381726800"/>
    <b v="0"/>
    <b v="0"/>
    <s v="film &amp; video/television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n v="228.3934426229508"/>
    <x v="1"/>
    <n v="1681"/>
    <s v="US"/>
    <s v="USD"/>
    <n v="1401685200"/>
    <n v="1402462800"/>
    <b v="0"/>
    <b v="1"/>
    <s v="technology/web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n v="21.615194054500414"/>
    <x v="0"/>
    <n v="252"/>
    <s v="US"/>
    <s v="USD"/>
    <n v="1291960800"/>
    <n v="1292133600"/>
    <b v="0"/>
    <b v="1"/>
    <s v="theater/plays"/>
    <n v="103.87301587301587"/>
    <x v="3"/>
    <s v="plays"/>
    <x v="860"/>
    <d v="2010-12-12T06:00:00"/>
  </r>
  <r>
    <n v="974"/>
    <s v="Thomas, Clay and Mendoza"/>
    <s v="Multi-channeled reciprocal interface"/>
    <n v="800"/>
    <n v="2991"/>
    <n v="373.875"/>
    <x v="1"/>
    <n v="32"/>
    <s v="US"/>
    <s v="USD"/>
    <n v="1368853200"/>
    <n v="1368939600"/>
    <b v="0"/>
    <b v="0"/>
    <s v="music/indie rock"/>
    <n v="93.46875"/>
    <x v="1"/>
    <s v="indie rock"/>
    <x v="170"/>
    <d v="2013-05-19T05:00:00"/>
  </r>
  <r>
    <n v="975"/>
    <s v="Ayala Group"/>
    <s v="Right-sized maximized migration"/>
    <n v="5400"/>
    <n v="8366"/>
    <n v="154.92592592592592"/>
    <x v="1"/>
    <n v="135"/>
    <s v="US"/>
    <s v="USD"/>
    <n v="1448776800"/>
    <n v="1452146400"/>
    <b v="0"/>
    <b v="1"/>
    <s v="theater/plays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n v="322.14999999999998"/>
    <x v="1"/>
    <n v="140"/>
    <s v="US"/>
    <s v="USD"/>
    <n v="1296194400"/>
    <n v="1296712800"/>
    <b v="0"/>
    <b v="1"/>
    <s v="theater/plays"/>
    <n v="92.042857142857144"/>
    <x v="3"/>
    <s v="plays"/>
    <x v="862"/>
    <d v="2011-02-03T06:00:00"/>
  </r>
  <r>
    <n v="977"/>
    <s v="Johnson Group"/>
    <s v="Vision-oriented interactive solution"/>
    <n v="7000"/>
    <n v="5177"/>
    <n v="73.957142857142856"/>
    <x v="0"/>
    <n v="67"/>
    <s v="US"/>
    <s v="USD"/>
    <n v="1517983200"/>
    <n v="1520748000"/>
    <b v="0"/>
    <b v="0"/>
    <s v="food/food trucks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n v="864.1"/>
    <x v="1"/>
    <n v="92"/>
    <s v="US"/>
    <s v="USD"/>
    <n v="1478930400"/>
    <n v="1480831200"/>
    <b v="0"/>
    <b v="0"/>
    <s v="games/video games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n v="143.26245847176079"/>
    <x v="1"/>
    <n v="1015"/>
    <s v="GB"/>
    <s v="GBP"/>
    <n v="1426395600"/>
    <n v="1426914000"/>
    <b v="0"/>
    <b v="0"/>
    <s v="theater/plays"/>
    <n v="84.969458128078813"/>
    <x v="3"/>
    <s v="plays"/>
    <x v="527"/>
    <d v="2015-03-21T05:00:00"/>
  </r>
  <r>
    <n v="980"/>
    <s v="Huff-Johnson"/>
    <s v="Universal fault-tolerant orchestration"/>
    <n v="195200"/>
    <n v="78630"/>
    <n v="40.281762295081968"/>
    <x v="0"/>
    <n v="742"/>
    <s v="US"/>
    <s v="USD"/>
    <n v="1446181200"/>
    <n v="1446616800"/>
    <b v="1"/>
    <b v="0"/>
    <s v="publishing/nonfiction"/>
    <n v="105.97035040431267"/>
    <x v="5"/>
    <s v="nonfiction"/>
    <x v="865"/>
    <d v="2015-11-04T06:00:00"/>
  </r>
  <r>
    <n v="981"/>
    <s v="Diaz-Little"/>
    <s v="Grass-roots executive synergy"/>
    <n v="6700"/>
    <n v="11941"/>
    <n v="178.22388059701493"/>
    <x v="1"/>
    <n v="323"/>
    <s v="US"/>
    <s v="USD"/>
    <n v="1514181600"/>
    <n v="1517032800"/>
    <b v="0"/>
    <b v="0"/>
    <s v="technology/web"/>
    <n v="36.969040247678016"/>
    <x v="2"/>
    <s v="web"/>
    <x v="866"/>
    <d v="2018-01-27T06:00:00"/>
  </r>
  <r>
    <n v="982"/>
    <s v="Freeman-French"/>
    <s v="Multi-layered optimal application"/>
    <n v="7200"/>
    <n v="6115"/>
    <n v="84.930555555555557"/>
    <x v="0"/>
    <n v="75"/>
    <s v="US"/>
    <s v="USD"/>
    <n v="1311051600"/>
    <n v="1311224400"/>
    <b v="0"/>
    <b v="1"/>
    <s v="film &amp; video/documentary"/>
    <n v="81.533333333333331"/>
    <x v="4"/>
    <s v="documentary"/>
    <x v="867"/>
    <d v="2011-07-21T05:00:00"/>
  </r>
  <r>
    <n v="983"/>
    <s v="Beck-Weber"/>
    <s v="Business-focused full-range core"/>
    <n v="129100"/>
    <n v="188404"/>
    <n v="145.93648334624322"/>
    <x v="1"/>
    <n v="2326"/>
    <s v="US"/>
    <s v="USD"/>
    <n v="1564894800"/>
    <n v="1566190800"/>
    <b v="0"/>
    <b v="0"/>
    <s v="film &amp; video/documentary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n v="152.46153846153848"/>
    <x v="1"/>
    <n v="381"/>
    <s v="US"/>
    <s v="USD"/>
    <n v="1567918800"/>
    <n v="1570165200"/>
    <b v="0"/>
    <b v="0"/>
    <s v="theater/plays"/>
    <n v="26.010498687664043"/>
    <x v="3"/>
    <s v="plays"/>
    <x v="105"/>
    <d v="2019-10-04T05:00:00"/>
  </r>
  <r>
    <n v="985"/>
    <s v="Logan-Curtis"/>
    <s v="Enhanced optimal ability"/>
    <n v="170600"/>
    <n v="114523"/>
    <n v="67.129542790152414"/>
    <x v="0"/>
    <n v="4405"/>
    <s v="US"/>
    <s v="USD"/>
    <n v="1386309600"/>
    <n v="1388556000"/>
    <b v="0"/>
    <b v="1"/>
    <s v="music/rock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n v="40.307692307692307"/>
    <x v="0"/>
    <n v="92"/>
    <s v="US"/>
    <s v="USD"/>
    <n v="1301979600"/>
    <n v="1303189200"/>
    <b v="0"/>
    <b v="0"/>
    <s v="music/rock"/>
    <n v="34.173913043478258"/>
    <x v="1"/>
    <s v="rock"/>
    <x v="253"/>
    <d v="2011-04-19T05:00:00"/>
  </r>
  <r>
    <n v="987"/>
    <s v="Wilson Group"/>
    <s v="Ameliorated foreground focus group"/>
    <n v="6200"/>
    <n v="13441"/>
    <n v="216.79032258064518"/>
    <x v="1"/>
    <n v="480"/>
    <s v="US"/>
    <s v="USD"/>
    <n v="1493269200"/>
    <n v="1494478800"/>
    <b v="0"/>
    <b v="0"/>
    <s v="film &amp; video/documentary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n v="52.117021276595743"/>
    <x v="0"/>
    <n v="64"/>
    <s v="US"/>
    <s v="USD"/>
    <n v="1478930400"/>
    <n v="1480744800"/>
    <b v="0"/>
    <b v="0"/>
    <s v="publishing/radio &amp; podcasts"/>
    <n v="76.546875"/>
    <x v="5"/>
    <s v="radio &amp; podcasts"/>
    <x v="864"/>
    <d v="2016-12-03T06:00:00"/>
  </r>
  <r>
    <n v="989"/>
    <s v="Hernandez Inc"/>
    <s v="Versatile dedicated migration"/>
    <n v="2400"/>
    <n v="11990"/>
    <n v="499.58333333333337"/>
    <x v="1"/>
    <n v="226"/>
    <s v="US"/>
    <s v="USD"/>
    <n v="1555390800"/>
    <n v="1555822800"/>
    <b v="0"/>
    <b v="0"/>
    <s v="publishing/translations"/>
    <n v="53.053097345132741"/>
    <x v="5"/>
    <s v="translations"/>
    <x v="843"/>
    <d v="2019-04-21T05:00:00"/>
  </r>
  <r>
    <n v="990"/>
    <s v="Ortiz-Roberts"/>
    <s v="Devolved foreground customer loyalty"/>
    <n v="7800"/>
    <n v="6839"/>
    <n v="87.679487179487182"/>
    <x v="0"/>
    <n v="64"/>
    <s v="US"/>
    <s v="USD"/>
    <n v="1456984800"/>
    <n v="1458882000"/>
    <b v="0"/>
    <b v="1"/>
    <s v="film &amp; video/drama"/>
    <n v="106.859375"/>
    <x v="4"/>
    <s v="drama"/>
    <x v="289"/>
    <d v="2016-03-25T05:00:00"/>
  </r>
  <r>
    <n v="991"/>
    <s v="Ramirez LLC"/>
    <s v="Reduced reciprocal focus group"/>
    <n v="9800"/>
    <n v="11091"/>
    <n v="113.17346938775511"/>
    <x v="1"/>
    <n v="241"/>
    <s v="US"/>
    <s v="USD"/>
    <n v="1411621200"/>
    <n v="1411966800"/>
    <b v="0"/>
    <b v="1"/>
    <s v="music/rock"/>
    <n v="46.020746887966808"/>
    <x v="1"/>
    <s v="rock"/>
    <x v="870"/>
    <d v="2014-09-29T05:00:00"/>
  </r>
  <r>
    <n v="992"/>
    <s v="Morrow Inc"/>
    <s v="Networked global migration"/>
    <n v="3100"/>
    <n v="13223"/>
    <n v="426.54838709677421"/>
    <x v="1"/>
    <n v="132"/>
    <s v="US"/>
    <s v="USD"/>
    <n v="1525669200"/>
    <n v="1526878800"/>
    <b v="0"/>
    <b v="1"/>
    <s v="film &amp; video/drama"/>
    <n v="100.17424242424242"/>
    <x v="4"/>
    <s v="drama"/>
    <x v="871"/>
    <d v="2018-05-21T05:00:00"/>
  </r>
  <r>
    <n v="993"/>
    <s v="Erickson-Rogers"/>
    <s v="De-engineered even-keeled definition"/>
    <n v="9800"/>
    <n v="7608"/>
    <n v="77.632653061224488"/>
    <x v="3"/>
    <n v="75"/>
    <s v="IT"/>
    <s v="EUR"/>
    <n v="1450936800"/>
    <n v="1452405600"/>
    <b v="0"/>
    <b v="1"/>
    <s v="photography/photography books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n v="52.496810772501767"/>
    <x v="0"/>
    <n v="842"/>
    <s v="US"/>
    <s v="USD"/>
    <n v="1413522000"/>
    <n v="1414040400"/>
    <b v="0"/>
    <b v="1"/>
    <s v="publishing/translations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n v="157.46762589928059"/>
    <x v="1"/>
    <n v="2043"/>
    <s v="US"/>
    <s v="USD"/>
    <n v="1541307600"/>
    <n v="1543816800"/>
    <b v="0"/>
    <b v="1"/>
    <s v="food/food trucks"/>
    <n v="74.995594713656388"/>
    <x v="0"/>
    <s v="food trucks"/>
    <x v="874"/>
    <d v="2018-12-03T06:00:00"/>
  </r>
  <r>
    <n v="996"/>
    <s v="Butler LLC"/>
    <s v="Future-proofed upward-trending migration"/>
    <n v="6600"/>
    <n v="4814"/>
    <n v="72.939393939393938"/>
    <x v="0"/>
    <n v="112"/>
    <s v="US"/>
    <s v="USD"/>
    <n v="1357106400"/>
    <n v="1359698400"/>
    <b v="0"/>
    <b v="0"/>
    <s v="theater/plays"/>
    <n v="42.982142857142854"/>
    <x v="3"/>
    <s v="plays"/>
    <x v="875"/>
    <d v="2013-02-01T06:00:00"/>
  </r>
  <r>
    <n v="997"/>
    <s v="Ball LLC"/>
    <s v="Right-sized full-range throughput"/>
    <n v="7600"/>
    <n v="4603"/>
    <n v="60.565789473684205"/>
    <x v="3"/>
    <n v="139"/>
    <s v="IT"/>
    <s v="EUR"/>
    <n v="1390197600"/>
    <n v="1390629600"/>
    <b v="0"/>
    <b v="0"/>
    <s v="theater/plays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n v="56.791291291291287"/>
    <x v="0"/>
    <n v="374"/>
    <s v="US"/>
    <s v="USD"/>
    <n v="1265868000"/>
    <n v="1267077600"/>
    <b v="0"/>
    <b v="1"/>
    <s v="music/indie rock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n v="56.542754275427541"/>
    <x v="3"/>
    <n v="1122"/>
    <s v="US"/>
    <s v="USD"/>
    <n v="1467176400"/>
    <n v="1467781200"/>
    <b v="0"/>
    <b v="0"/>
    <s v="food/food trucks"/>
    <n v="55.98841354723708"/>
    <x v="0"/>
    <s v="food trucks"/>
    <x v="878"/>
    <d v="2016-07-06T05:00:00"/>
  </r>
  <r>
    <m/>
    <m/>
    <m/>
    <m/>
    <m/>
    <m/>
    <x v="4"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32C149-ED38-5B46-AD62-5F3DC2ACFE8D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622F54-2468-AB4D-8930-D9CB0CF927D1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970A98-9F2F-884F-BD14-687BF5F21E6F}" name="PivotTable5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x="1"/>
        <item x="2"/>
        <item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zoomScale="94" zoomScaleNormal="125" workbookViewId="0">
      <selection activeCell="I13" sqref="I13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0.83203125" customWidth="1"/>
    <col min="8" max="8" width="13" bestFit="1" customWidth="1"/>
    <col min="11" max="12" width="11.1640625" bestFit="1" customWidth="1"/>
    <col min="15" max="15" width="28" bestFit="1" customWidth="1"/>
    <col min="16" max="16" width="26.1640625" customWidth="1"/>
    <col min="17" max="17" width="21.1640625" customWidth="1"/>
    <col min="18" max="18" width="12.1640625" customWidth="1"/>
    <col min="19" max="19" width="29.6640625" customWidth="1"/>
    <col min="20" max="20" width="25.33203125" style="8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  <c r="P1" s="1" t="s">
        <v>2030</v>
      </c>
      <c r="Q1" s="1" t="s">
        <v>2031</v>
      </c>
      <c r="R1" s="1" t="s">
        <v>2032</v>
      </c>
      <c r="S1" s="1" t="s">
        <v>2071</v>
      </c>
      <c r="T1" s="7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(E2/D2)*100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  <c r="P2" t="e">
        <f>E2/H2</f>
        <v>#DIV/0!</v>
      </c>
      <c r="Q2" t="s">
        <v>2033</v>
      </c>
      <c r="R2" t="s">
        <v>2034</v>
      </c>
      <c r="S2" s="7">
        <f>(((K2/60)/60)/24)+DATE(1970,1,1)</f>
        <v>42336.25</v>
      </c>
      <c r="T2" s="8">
        <f>(((L2/60)/60)/24)+DATE(1970,1,1)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(E3/D3)*100</f>
        <v>1040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  <c r="P3">
        <f>E3/H3</f>
        <v>92.151898734177209</v>
      </c>
      <c r="Q3" t="s">
        <v>2035</v>
      </c>
      <c r="R3" t="s">
        <v>2036</v>
      </c>
      <c r="S3" s="7">
        <f>(((K3/60)/60)/24)+DATE(1970,1,1)</f>
        <v>41870.208333333336</v>
      </c>
      <c r="T3" s="8">
        <f>(((L3/60)/60)/24)+DATE(1970,1,1)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131.4787822878229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  <c r="P4">
        <f>E4/H4</f>
        <v>100.01614035087719</v>
      </c>
      <c r="Q4" t="s">
        <v>2037</v>
      </c>
      <c r="R4" t="s">
        <v>2038</v>
      </c>
      <c r="S4" s="7">
        <f>(((K4/60)/60)/24)+DATE(1970,1,1)</f>
        <v>41595.25</v>
      </c>
      <c r="T4" s="8">
        <f>(((L4/60)/60)/24)+DATE(1970,1,1)</f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58.976190476190467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  <c r="P5">
        <f>E5/H5</f>
        <v>103.20833333333333</v>
      </c>
      <c r="Q5" t="s">
        <v>2035</v>
      </c>
      <c r="R5" t="s">
        <v>2036</v>
      </c>
      <c r="S5" s="7">
        <f>(((K5/60)/60)/24)+DATE(1970,1,1)</f>
        <v>43688.208333333328</v>
      </c>
      <c r="T5" s="8">
        <f>(((L5/60)/60)/24)+DATE(1970,1,1)</f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69.276315789473685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  <c r="P6">
        <f>E6/H6</f>
        <v>99.339622641509436</v>
      </c>
      <c r="Q6" t="s">
        <v>2039</v>
      </c>
      <c r="R6" t="s">
        <v>2040</v>
      </c>
      <c r="S6" s="7">
        <f>(((K6/60)/60)/24)+DATE(1970,1,1)</f>
        <v>43485.25</v>
      </c>
      <c r="T6" s="8">
        <f>(((L6/60)/60)/24)+DATE(1970,1,1)</f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173.61842105263159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  <c r="P7">
        <f>E7/H7</f>
        <v>75.833333333333329</v>
      </c>
      <c r="Q7" t="s">
        <v>2039</v>
      </c>
      <c r="R7" t="s">
        <v>2040</v>
      </c>
      <c r="S7" s="7">
        <f>(((K7/60)/60)/24)+DATE(1970,1,1)</f>
        <v>41149.208333333336</v>
      </c>
      <c r="T7" s="8">
        <f>(((L7/60)/60)/24)+DATE(1970,1,1)</f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20.961538461538463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  <c r="P8">
        <f>E8/H8</f>
        <v>60.555555555555557</v>
      </c>
      <c r="Q8" t="s">
        <v>2041</v>
      </c>
      <c r="R8" t="s">
        <v>2042</v>
      </c>
      <c r="S8" s="7">
        <f>(((K8/60)/60)/24)+DATE(1970,1,1)</f>
        <v>42991.208333333328</v>
      </c>
      <c r="T8" s="8">
        <f>(((L8/60)/60)/24)+DATE(1970,1,1)</f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327.57777777777778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  <c r="P9">
        <f>E9/H9</f>
        <v>64.93832599118943</v>
      </c>
      <c r="Q9" t="s">
        <v>2039</v>
      </c>
      <c r="R9" t="s">
        <v>2040</v>
      </c>
      <c r="S9" s="7">
        <f>(((K9/60)/60)/24)+DATE(1970,1,1)</f>
        <v>42229.208333333328</v>
      </c>
      <c r="T9" s="8">
        <f>(((L9/60)/60)/24)+DATE(1970,1,1)</f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19.932788374205266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  <c r="P10">
        <f>E10/H10</f>
        <v>30.997175141242938</v>
      </c>
      <c r="Q10" t="s">
        <v>2039</v>
      </c>
      <c r="R10" t="s">
        <v>2040</v>
      </c>
      <c r="S10" s="7">
        <f>(((K10/60)/60)/24)+DATE(1970,1,1)</f>
        <v>40399.208333333336</v>
      </c>
      <c r="T10" s="8">
        <f>(((L10/60)/60)/24)+DATE(1970,1,1)</f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51.741935483870968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  <c r="P11">
        <f>E11/H11</f>
        <v>72.909090909090907</v>
      </c>
      <c r="Q11" t="s">
        <v>2035</v>
      </c>
      <c r="R11" t="s">
        <v>2043</v>
      </c>
      <c r="S11" s="7">
        <f>(((K11/60)/60)/24)+DATE(1970,1,1)</f>
        <v>41536.208333333336</v>
      </c>
      <c r="T11" s="8">
        <f>(((L11/60)/60)/24)+DATE(1970,1,1)</f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266.11538461538464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  <c r="P12">
        <f>E12/H12</f>
        <v>62.9</v>
      </c>
      <c r="Q12" t="s">
        <v>2041</v>
      </c>
      <c r="R12" t="s">
        <v>2044</v>
      </c>
      <c r="S12" s="7">
        <f>(((K12/60)/60)/24)+DATE(1970,1,1)</f>
        <v>40404.208333333336</v>
      </c>
      <c r="T12" s="8">
        <f>(((L12/60)/60)/24)+DATE(1970,1,1)</f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48.095238095238095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  <c r="P13">
        <f>E13/H13</f>
        <v>112.22222222222223</v>
      </c>
      <c r="Q13" t="s">
        <v>2039</v>
      </c>
      <c r="R13" t="s">
        <v>2040</v>
      </c>
      <c r="S13" s="7">
        <f>(((K13/60)/60)/24)+DATE(1970,1,1)</f>
        <v>40442.208333333336</v>
      </c>
      <c r="T13" s="8">
        <f>(((L13/60)/60)/24)+DATE(1970,1,1)</f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89.349206349206341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  <c r="P14">
        <f>E14/H14</f>
        <v>102.34545454545454</v>
      </c>
      <c r="Q14" t="s">
        <v>2041</v>
      </c>
      <c r="R14" t="s">
        <v>2044</v>
      </c>
      <c r="S14" s="7">
        <f>(((K14/60)/60)/24)+DATE(1970,1,1)</f>
        <v>43760.208333333328</v>
      </c>
      <c r="T14" s="8">
        <f>(((L14/60)/60)/24)+DATE(1970,1,1)</f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245.11904761904765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  <c r="P15">
        <f>E15/H15</f>
        <v>105.05102040816327</v>
      </c>
      <c r="Q15" t="s">
        <v>2035</v>
      </c>
      <c r="R15" t="s">
        <v>2045</v>
      </c>
      <c r="S15" s="7">
        <f>(((K15/60)/60)/24)+DATE(1970,1,1)</f>
        <v>42532.208333333328</v>
      </c>
      <c r="T15" s="8">
        <f>(((L15/60)/60)/24)+DATE(1970,1,1)</f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66.769503546099301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  <c r="P16">
        <f>E16/H16</f>
        <v>94.144999999999996</v>
      </c>
      <c r="Q16" t="s">
        <v>2035</v>
      </c>
      <c r="R16" t="s">
        <v>2045</v>
      </c>
      <c r="S16" s="7">
        <f>(((K16/60)/60)/24)+DATE(1970,1,1)</f>
        <v>40974.25</v>
      </c>
      <c r="T16" s="8">
        <f>(((L16/60)/60)/24)+DATE(1970,1,1)</f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47.307881773399011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  <c r="P17">
        <f>E17/H17</f>
        <v>84.986725663716811</v>
      </c>
      <c r="Q17" t="s">
        <v>2037</v>
      </c>
      <c r="R17" t="s">
        <v>2046</v>
      </c>
      <c r="S17" s="7">
        <f>(((K17/60)/60)/24)+DATE(1970,1,1)</f>
        <v>43809.25</v>
      </c>
      <c r="T17" s="8">
        <f>(((L17/60)/60)/24)+DATE(1970,1,1)</f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649.47058823529414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  <c r="P18">
        <f>E18/H18</f>
        <v>110.41</v>
      </c>
      <c r="Q18" t="s">
        <v>2047</v>
      </c>
      <c r="R18" t="s">
        <v>2048</v>
      </c>
      <c r="S18" s="7">
        <f>(((K18/60)/60)/24)+DATE(1970,1,1)</f>
        <v>41661.25</v>
      </c>
      <c r="T18" s="8">
        <f>(((L18/60)/60)/24)+DATE(1970,1,1)</f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159.39125295508273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  <c r="P19">
        <f>E19/H19</f>
        <v>107.96236989591674</v>
      </c>
      <c r="Q19" t="s">
        <v>2041</v>
      </c>
      <c r="R19" t="s">
        <v>2049</v>
      </c>
      <c r="S19" s="7">
        <f>(((K19/60)/60)/24)+DATE(1970,1,1)</f>
        <v>40555.25</v>
      </c>
      <c r="T19" s="8">
        <f>(((L19/60)/60)/24)+DATE(1970,1,1)</f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66.912087912087912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  <c r="P20">
        <f>E20/H20</f>
        <v>45.103703703703701</v>
      </c>
      <c r="Q20" t="s">
        <v>2039</v>
      </c>
      <c r="R20" t="s">
        <v>2040</v>
      </c>
      <c r="S20" s="7">
        <f>(((K20/60)/60)/24)+DATE(1970,1,1)</f>
        <v>43351.208333333328</v>
      </c>
      <c r="T20" s="8">
        <f>(((L20/60)/60)/24)+DATE(1970,1,1)</f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48.529600000000002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  <c r="P21">
        <f>E21/H21</f>
        <v>45.001483679525222</v>
      </c>
      <c r="Q21" t="s">
        <v>2039</v>
      </c>
      <c r="R21" t="s">
        <v>2040</v>
      </c>
      <c r="S21" s="7">
        <f>(((K21/60)/60)/24)+DATE(1970,1,1)</f>
        <v>43528.25</v>
      </c>
      <c r="T21" s="8">
        <f>(((L21/60)/60)/24)+DATE(1970,1,1)</f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112.24279210925646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  <c r="P22">
        <f>E22/H22</f>
        <v>105.97134670487107</v>
      </c>
      <c r="Q22" t="s">
        <v>2041</v>
      </c>
      <c r="R22" t="s">
        <v>2044</v>
      </c>
      <c r="S22" s="7">
        <f>(((K22/60)/60)/24)+DATE(1970,1,1)</f>
        <v>41848.208333333336</v>
      </c>
      <c r="T22" s="8">
        <f>(((L22/60)/60)/24)+DATE(1970,1,1)</f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40.992553191489364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  <c r="P23">
        <f>E23/H23</f>
        <v>69.055555555555557</v>
      </c>
      <c r="Q23" t="s">
        <v>2039</v>
      </c>
      <c r="R23" t="s">
        <v>2040</v>
      </c>
      <c r="S23" s="7">
        <f>(((K23/60)/60)/24)+DATE(1970,1,1)</f>
        <v>40770.208333333336</v>
      </c>
      <c r="T23" s="8">
        <f>(((L23/60)/60)/24)+DATE(1970,1,1)</f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128.07106598984771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  <c r="P24">
        <f>E24/H24</f>
        <v>85.044943820224717</v>
      </c>
      <c r="Q24" t="s">
        <v>2039</v>
      </c>
      <c r="R24" t="s">
        <v>2040</v>
      </c>
      <c r="S24" s="7">
        <f>(((K24/60)/60)/24)+DATE(1970,1,1)</f>
        <v>43193.208333333328</v>
      </c>
      <c r="T24" s="8">
        <f>(((L24/60)/60)/24)+DATE(1970,1,1)</f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332.04444444444448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  <c r="P25">
        <f>E25/H25</f>
        <v>105.22535211267606</v>
      </c>
      <c r="Q25" t="s">
        <v>2041</v>
      </c>
      <c r="R25" t="s">
        <v>2042</v>
      </c>
      <c r="S25" s="7">
        <f>(((K25/60)/60)/24)+DATE(1970,1,1)</f>
        <v>43510.25</v>
      </c>
      <c r="T25" s="8">
        <f>(((L25/60)/60)/24)+DATE(1970,1,1)</f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112.83225108225108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  <c r="P26">
        <f>E26/H26</f>
        <v>39.003741114852225</v>
      </c>
      <c r="Q26" t="s">
        <v>2037</v>
      </c>
      <c r="R26" t="s">
        <v>2046</v>
      </c>
      <c r="S26" s="7">
        <f>(((K26/60)/60)/24)+DATE(1970,1,1)</f>
        <v>41811.208333333336</v>
      </c>
      <c r="T26" s="8">
        <f>(((L26/60)/60)/24)+DATE(1970,1,1)</f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216.43636363636364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  <c r="P27">
        <f>E27/H27</f>
        <v>73.030674846625772</v>
      </c>
      <c r="Q27" t="s">
        <v>2050</v>
      </c>
      <c r="R27" t="s">
        <v>2051</v>
      </c>
      <c r="S27" s="7">
        <f>(((K27/60)/60)/24)+DATE(1970,1,1)</f>
        <v>40681.208333333336</v>
      </c>
      <c r="T27" s="8">
        <f>(((L27/60)/60)/24)+DATE(1970,1,1)</f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48.199069767441863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  <c r="P28">
        <f>E28/H28</f>
        <v>35.009459459459457</v>
      </c>
      <c r="Q28" t="s">
        <v>2039</v>
      </c>
      <c r="R28" t="s">
        <v>2040</v>
      </c>
      <c r="S28" s="7">
        <f>(((K28/60)/60)/24)+DATE(1970,1,1)</f>
        <v>43312.208333333328</v>
      </c>
      <c r="T28" s="8">
        <f>(((L28/60)/60)/24)+DATE(1970,1,1)</f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79.95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  <c r="P29">
        <f>E29/H29</f>
        <v>106.6</v>
      </c>
      <c r="Q29" t="s">
        <v>2035</v>
      </c>
      <c r="R29" t="s">
        <v>2036</v>
      </c>
      <c r="S29" s="7">
        <f>(((K29/60)/60)/24)+DATE(1970,1,1)</f>
        <v>42280.208333333328</v>
      </c>
      <c r="T29" s="8">
        <f>(((L29/60)/60)/24)+DATE(1970,1,1)</f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105.22553516819573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  <c r="P30">
        <f>E30/H30</f>
        <v>61.997747747747745</v>
      </c>
      <c r="Q30" t="s">
        <v>2039</v>
      </c>
      <c r="R30" t="s">
        <v>2040</v>
      </c>
      <c r="S30" s="7">
        <f>(((K30/60)/60)/24)+DATE(1970,1,1)</f>
        <v>40218.25</v>
      </c>
      <c r="T30" s="8">
        <f>(((L30/60)/60)/24)+DATE(1970,1,1)</f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328.89978213507629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  <c r="P31">
        <f>E31/H31</f>
        <v>94.000622665006233</v>
      </c>
      <c r="Q31" t="s">
        <v>2041</v>
      </c>
      <c r="R31" t="s">
        <v>2052</v>
      </c>
      <c r="S31" s="7">
        <f>(((K31/60)/60)/24)+DATE(1970,1,1)</f>
        <v>43301.208333333328</v>
      </c>
      <c r="T31" s="8">
        <f>(((L31/60)/60)/24)+DATE(1970,1,1)</f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160.61111111111111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  <c r="P32">
        <f>E32/H32</f>
        <v>112.05426356589147</v>
      </c>
      <c r="Q32" t="s">
        <v>2041</v>
      </c>
      <c r="R32" t="s">
        <v>2049</v>
      </c>
      <c r="S32" s="7">
        <f>(((K32/60)/60)/24)+DATE(1970,1,1)</f>
        <v>43609.208333333328</v>
      </c>
      <c r="T32" s="8">
        <f>(((L32/60)/60)/24)+DATE(1970,1,1)</f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  <c r="P33">
        <f>E33/H33</f>
        <v>48.008849557522126</v>
      </c>
      <c r="Q33" t="s">
        <v>2050</v>
      </c>
      <c r="R33" t="s">
        <v>2051</v>
      </c>
      <c r="S33" s="7">
        <f>(((K33/60)/60)/24)+DATE(1970,1,1)</f>
        <v>42374.25</v>
      </c>
      <c r="T33" s="8">
        <f>(((L33/60)/60)/24)+DATE(1970,1,1)</f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86.807920792079202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  <c r="P34">
        <f>E34/H34</f>
        <v>38.004334633723452</v>
      </c>
      <c r="Q34" t="s">
        <v>2041</v>
      </c>
      <c r="R34" t="s">
        <v>2042</v>
      </c>
      <c r="S34" s="7">
        <f>(((K34/60)/60)/24)+DATE(1970,1,1)</f>
        <v>43110.25</v>
      </c>
      <c r="T34" s="8">
        <f>(((L34/60)/60)/24)+DATE(1970,1,1)</f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377.82071713147411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  <c r="P35">
        <f>E35/H35</f>
        <v>35.000184535892231</v>
      </c>
      <c r="Q35" t="s">
        <v>2039</v>
      </c>
      <c r="R35" t="s">
        <v>2040</v>
      </c>
      <c r="S35" s="7">
        <f>(((K35/60)/60)/24)+DATE(1970,1,1)</f>
        <v>41917.208333333336</v>
      </c>
      <c r="T35" s="8">
        <f>(((L35/60)/60)/24)+DATE(1970,1,1)</f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150.80645161290323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  <c r="P36">
        <f>E36/H36</f>
        <v>85</v>
      </c>
      <c r="Q36" t="s">
        <v>2041</v>
      </c>
      <c r="R36" t="s">
        <v>2042</v>
      </c>
      <c r="S36" s="7">
        <f>(((K36/60)/60)/24)+DATE(1970,1,1)</f>
        <v>42817.208333333328</v>
      </c>
      <c r="T36" s="8">
        <f>(((L36/60)/60)/24)+DATE(1970,1,1)</f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150.30119521912351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  <c r="P37">
        <f>E37/H37</f>
        <v>95.993893129770996</v>
      </c>
      <c r="Q37" t="s">
        <v>2041</v>
      </c>
      <c r="R37" t="s">
        <v>2044</v>
      </c>
      <c r="S37" s="7">
        <f>(((K37/60)/60)/24)+DATE(1970,1,1)</f>
        <v>43484.25</v>
      </c>
      <c r="T37" s="8">
        <f>(((L37/60)/60)/24)+DATE(1970,1,1)</f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157.28571428571431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  <c r="P38">
        <f>E38/H38</f>
        <v>68.8125</v>
      </c>
      <c r="Q38" t="s">
        <v>2039</v>
      </c>
      <c r="R38" t="s">
        <v>2040</v>
      </c>
      <c r="S38" s="7">
        <f>(((K38/60)/60)/24)+DATE(1970,1,1)</f>
        <v>40600.25</v>
      </c>
      <c r="T38" s="8">
        <f>(((L38/60)/60)/24)+DATE(1970,1,1)</f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139.98765432098764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  <c r="P39">
        <f>E39/H39</f>
        <v>105.97196261682242</v>
      </c>
      <c r="Q39" t="s">
        <v>2047</v>
      </c>
      <c r="R39" t="s">
        <v>2053</v>
      </c>
      <c r="S39" s="7">
        <f>(((K39/60)/60)/24)+DATE(1970,1,1)</f>
        <v>43744.208333333328</v>
      </c>
      <c r="T39" s="8">
        <f>(((L39/60)/60)/24)+DATE(1970,1,1)</f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325.32258064516128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  <c r="P40">
        <f>E40/H40</f>
        <v>75.261194029850742</v>
      </c>
      <c r="Q40" t="s">
        <v>2054</v>
      </c>
      <c r="R40" t="s">
        <v>2055</v>
      </c>
      <c r="S40" s="7">
        <f>(((K40/60)/60)/24)+DATE(1970,1,1)</f>
        <v>40469.208333333336</v>
      </c>
      <c r="T40" s="8">
        <f>(((L40/60)/60)/24)+DATE(1970,1,1)</f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50.777777777777779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  <c r="P41">
        <f>E41/H41</f>
        <v>57.125</v>
      </c>
      <c r="Q41" t="s">
        <v>2039</v>
      </c>
      <c r="R41" t="s">
        <v>2040</v>
      </c>
      <c r="S41" s="7">
        <f>(((K41/60)/60)/24)+DATE(1970,1,1)</f>
        <v>41330.25</v>
      </c>
      <c r="T41" s="8">
        <f>(((L41/60)/60)/24)+DATE(1970,1,1)</f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169.06818181818181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  <c r="P42">
        <f>E42/H42</f>
        <v>75.141414141414145</v>
      </c>
      <c r="Q42" t="s">
        <v>2037</v>
      </c>
      <c r="R42" t="s">
        <v>2046</v>
      </c>
      <c r="S42" s="7">
        <f>(((K42/60)/60)/24)+DATE(1970,1,1)</f>
        <v>40334.208333333336</v>
      </c>
      <c r="T42" s="8">
        <f>(((L42/60)/60)/24)+DATE(1970,1,1)</f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212.92857142857144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  <c r="P43">
        <f>E43/H43</f>
        <v>107.42342342342343</v>
      </c>
      <c r="Q43" t="s">
        <v>2035</v>
      </c>
      <c r="R43" t="s">
        <v>2036</v>
      </c>
      <c r="S43" s="7">
        <f>(((K43/60)/60)/24)+DATE(1970,1,1)</f>
        <v>41156.208333333336</v>
      </c>
      <c r="T43" s="8">
        <f>(((L43/60)/60)/24)+DATE(1970,1,1)</f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443.94444444444446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  <c r="P44">
        <f>E44/H44</f>
        <v>35.995495495495497</v>
      </c>
      <c r="Q44" t="s">
        <v>2033</v>
      </c>
      <c r="R44" t="s">
        <v>2034</v>
      </c>
      <c r="S44" s="7">
        <f>(((K44/60)/60)/24)+DATE(1970,1,1)</f>
        <v>40728.208333333336</v>
      </c>
      <c r="T44" s="8">
        <f>(((L44/60)/60)/24)+DATE(1970,1,1)</f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185.9390243902439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  <c r="P45">
        <f>E45/H45</f>
        <v>26.998873148744366</v>
      </c>
      <c r="Q45" t="s">
        <v>2047</v>
      </c>
      <c r="R45" t="s">
        <v>2056</v>
      </c>
      <c r="S45" s="7">
        <f>(((K45/60)/60)/24)+DATE(1970,1,1)</f>
        <v>41844.208333333336</v>
      </c>
      <c r="T45" s="8">
        <f>(((L45/60)/60)/24)+DATE(1970,1,1)</f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658.8125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  <c r="P46">
        <f>E46/H46</f>
        <v>107.56122448979592</v>
      </c>
      <c r="Q46" t="s">
        <v>2047</v>
      </c>
      <c r="R46" t="s">
        <v>2053</v>
      </c>
      <c r="S46" s="7">
        <f>(((K46/60)/60)/24)+DATE(1970,1,1)</f>
        <v>43541.208333333328</v>
      </c>
      <c r="T46" s="8">
        <f>(((L46/60)/60)/24)+DATE(1970,1,1)</f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47.684210526315788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  <c r="P47">
        <f>E47/H47</f>
        <v>94.375</v>
      </c>
      <c r="Q47" t="s">
        <v>2039</v>
      </c>
      <c r="R47" t="s">
        <v>2040</v>
      </c>
      <c r="S47" s="7">
        <f>(((K47/60)/60)/24)+DATE(1970,1,1)</f>
        <v>42676.208333333328</v>
      </c>
      <c r="T47" s="8">
        <f>(((L47/60)/60)/24)+DATE(1970,1,1)</f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114.78378378378378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  <c r="P48">
        <f>E48/H48</f>
        <v>46.163043478260867</v>
      </c>
      <c r="Q48" t="s">
        <v>2035</v>
      </c>
      <c r="R48" t="s">
        <v>2036</v>
      </c>
      <c r="S48" s="7">
        <f>(((K48/60)/60)/24)+DATE(1970,1,1)</f>
        <v>40367.208333333336</v>
      </c>
      <c r="T48" s="8">
        <f>(((L48/60)/60)/24)+DATE(1970,1,1)</f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475.26666666666665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  <c r="P49">
        <f>E49/H49</f>
        <v>47.845637583892618</v>
      </c>
      <c r="Q49" t="s">
        <v>2039</v>
      </c>
      <c r="R49" t="s">
        <v>2040</v>
      </c>
      <c r="S49" s="7">
        <f>(((K49/60)/60)/24)+DATE(1970,1,1)</f>
        <v>41727.208333333336</v>
      </c>
      <c r="T49" s="8">
        <f>(((L49/60)/60)/24)+DATE(1970,1,1)</f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386.97297297297297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  <c r="P50">
        <f>E50/H50</f>
        <v>53.007815713698065</v>
      </c>
      <c r="Q50" t="s">
        <v>2039</v>
      </c>
      <c r="R50" t="s">
        <v>2040</v>
      </c>
      <c r="S50" s="7">
        <f>(((K50/60)/60)/24)+DATE(1970,1,1)</f>
        <v>42180.208333333328</v>
      </c>
      <c r="T50" s="8">
        <f>(((L50/60)/60)/24)+DATE(1970,1,1)</f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189.625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  <c r="P51">
        <f>E51/H51</f>
        <v>45.059405940594061</v>
      </c>
      <c r="Q51" t="s">
        <v>2035</v>
      </c>
      <c r="R51" t="s">
        <v>2036</v>
      </c>
      <c r="S51" s="7">
        <f>(((K51/60)/60)/24)+DATE(1970,1,1)</f>
        <v>43758.208333333328</v>
      </c>
      <c r="T51" s="8">
        <f>(((L51/60)/60)/24)+DATE(1970,1,1)</f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  <c r="P52">
        <f>E52/H52</f>
        <v>2</v>
      </c>
      <c r="Q52" t="s">
        <v>2035</v>
      </c>
      <c r="R52" t="s">
        <v>2057</v>
      </c>
      <c r="S52" s="7">
        <f>(((K52/60)/60)/24)+DATE(1970,1,1)</f>
        <v>41487.208333333336</v>
      </c>
      <c r="T52" s="8">
        <f>(((L52/60)/60)/24)+DATE(1970,1,1)</f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91.867805186590772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  <c r="P53">
        <f>E53/H53</f>
        <v>99.006816632583508</v>
      </c>
      <c r="Q53" t="s">
        <v>2037</v>
      </c>
      <c r="R53" t="s">
        <v>2046</v>
      </c>
      <c r="S53" s="7">
        <f>(((K53/60)/60)/24)+DATE(1970,1,1)</f>
        <v>40995.208333333336</v>
      </c>
      <c r="T53" s="8">
        <f>(((L53/60)/60)/24)+DATE(1970,1,1)</f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34.152777777777779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  <c r="P54">
        <f>E54/H54</f>
        <v>32.786666666666669</v>
      </c>
      <c r="Q54" t="s">
        <v>2039</v>
      </c>
      <c r="R54" t="s">
        <v>2040</v>
      </c>
      <c r="S54" s="7">
        <f>(((K54/60)/60)/24)+DATE(1970,1,1)</f>
        <v>40436.208333333336</v>
      </c>
      <c r="T54" s="8">
        <f>(((L54/60)/60)/24)+DATE(1970,1,1)</f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140.40909090909091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  <c r="P55">
        <f>E55/H55</f>
        <v>59.119617224880386</v>
      </c>
      <c r="Q55" t="s">
        <v>2041</v>
      </c>
      <c r="R55" t="s">
        <v>2044</v>
      </c>
      <c r="S55" s="7">
        <f>(((K55/60)/60)/24)+DATE(1970,1,1)</f>
        <v>41779.208333333336</v>
      </c>
      <c r="T55" s="8">
        <f>(((L55/60)/60)/24)+DATE(1970,1,1)</f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89.86666666666666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  <c r="P56">
        <f>E56/H56</f>
        <v>44.93333333333333</v>
      </c>
      <c r="Q56" t="s">
        <v>2037</v>
      </c>
      <c r="R56" t="s">
        <v>2046</v>
      </c>
      <c r="S56" s="7">
        <f>(((K56/60)/60)/24)+DATE(1970,1,1)</f>
        <v>43170.25</v>
      </c>
      <c r="T56" s="8">
        <f>(((L56/60)/60)/24)+DATE(1970,1,1)</f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177.96969696969697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  <c r="P57">
        <f>E57/H57</f>
        <v>89.664122137404576</v>
      </c>
      <c r="Q57" t="s">
        <v>2035</v>
      </c>
      <c r="R57" t="s">
        <v>2058</v>
      </c>
      <c r="S57" s="7">
        <f>(((K57/60)/60)/24)+DATE(1970,1,1)</f>
        <v>43311.208333333328</v>
      </c>
      <c r="T57" s="8">
        <f>(((L57/60)/60)/24)+DATE(1970,1,1)</f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143.66249999999999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  <c r="P58">
        <f>E58/H58</f>
        <v>70.079268292682926</v>
      </c>
      <c r="Q58" t="s">
        <v>2037</v>
      </c>
      <c r="R58" t="s">
        <v>2046</v>
      </c>
      <c r="S58" s="7">
        <f>(((K58/60)/60)/24)+DATE(1970,1,1)</f>
        <v>42014.25</v>
      </c>
      <c r="T58" s="8">
        <f>(((L58/60)/60)/24)+DATE(1970,1,1)</f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215.27586206896552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  <c r="P59">
        <f>E59/H59</f>
        <v>31.059701492537314</v>
      </c>
      <c r="Q59" t="s">
        <v>2050</v>
      </c>
      <c r="R59" t="s">
        <v>2051</v>
      </c>
      <c r="S59" s="7">
        <f>(((K59/60)/60)/24)+DATE(1970,1,1)</f>
        <v>42979.208333333328</v>
      </c>
      <c r="T59" s="8">
        <f>(((L59/60)/60)/24)+DATE(1970,1,1)</f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227.11111111111114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  <c r="P60">
        <f>E60/H60</f>
        <v>29.061611374407583</v>
      </c>
      <c r="Q60" t="s">
        <v>2039</v>
      </c>
      <c r="R60" t="s">
        <v>2040</v>
      </c>
      <c r="S60" s="7">
        <f>(((K60/60)/60)/24)+DATE(1970,1,1)</f>
        <v>42268.208333333328</v>
      </c>
      <c r="T60" s="8">
        <f>(((L60/60)/60)/24)+DATE(1970,1,1)</f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275.07142857142861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  <c r="P61">
        <f>E61/H61</f>
        <v>30.0859375</v>
      </c>
      <c r="Q61" t="s">
        <v>2039</v>
      </c>
      <c r="R61" t="s">
        <v>2040</v>
      </c>
      <c r="S61" s="7">
        <f>(((K61/60)/60)/24)+DATE(1970,1,1)</f>
        <v>42898.208333333328</v>
      </c>
      <c r="T61" s="8">
        <f>(((L61/60)/60)/24)+DATE(1970,1,1)</f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144.37048832271762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  <c r="P62">
        <f>E62/H62</f>
        <v>84.998125000000002</v>
      </c>
      <c r="Q62" t="s">
        <v>2039</v>
      </c>
      <c r="R62" t="s">
        <v>2040</v>
      </c>
      <c r="S62" s="7">
        <f>(((K62/60)/60)/24)+DATE(1970,1,1)</f>
        <v>41107.208333333336</v>
      </c>
      <c r="T62" s="8">
        <f>(((L62/60)/60)/24)+DATE(1970,1,1)</f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92.74598393574297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  <c r="P63">
        <f>E63/H63</f>
        <v>82.001775410563695</v>
      </c>
      <c r="Q63" t="s">
        <v>2039</v>
      </c>
      <c r="R63" t="s">
        <v>2040</v>
      </c>
      <c r="S63" s="7">
        <f>(((K63/60)/60)/24)+DATE(1970,1,1)</f>
        <v>40595.25</v>
      </c>
      <c r="T63" s="8">
        <f>(((L63/60)/60)/24)+DATE(1970,1,1)</f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722.6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  <c r="P64">
        <f>E64/H64</f>
        <v>58.040160642570278</v>
      </c>
      <c r="Q64" t="s">
        <v>2037</v>
      </c>
      <c r="R64" t="s">
        <v>2038</v>
      </c>
      <c r="S64" s="7">
        <f>(((K64/60)/60)/24)+DATE(1970,1,1)</f>
        <v>42160.208333333328</v>
      </c>
      <c r="T64" s="8">
        <f>(((L64/60)/60)/24)+DATE(1970,1,1)</f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11.851063829787234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  <c r="P65">
        <f>E65/H65</f>
        <v>111.4</v>
      </c>
      <c r="Q65" t="s">
        <v>2039</v>
      </c>
      <c r="R65" t="s">
        <v>2040</v>
      </c>
      <c r="S65" s="7">
        <f>(((K65/60)/60)/24)+DATE(1970,1,1)</f>
        <v>42853.208333333328</v>
      </c>
      <c r="T65" s="8">
        <f>(((L65/60)/60)/24)+DATE(1970,1,1)</f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97.642857142857139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  <c r="P66">
        <f>E66/H66</f>
        <v>71.94736842105263</v>
      </c>
      <c r="Q66" t="s">
        <v>2037</v>
      </c>
      <c r="R66" t="s">
        <v>2038</v>
      </c>
      <c r="S66" s="7">
        <f>(((K66/60)/60)/24)+DATE(1970,1,1)</f>
        <v>43283.208333333328</v>
      </c>
      <c r="T66" s="8">
        <f>(((L66/60)/60)/24)+DATE(1970,1,1)</f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1">(E67/D67)*100</f>
        <v>236.14754098360655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  <c r="P67">
        <f>E67/H67</f>
        <v>61.038135593220339</v>
      </c>
      <c r="Q67" t="s">
        <v>2039</v>
      </c>
      <c r="R67" t="s">
        <v>2040</v>
      </c>
      <c r="S67" s="7">
        <f>(((K67/60)/60)/24)+DATE(1970,1,1)</f>
        <v>40570.25</v>
      </c>
      <c r="T67" s="8">
        <f>(((L67/60)/60)/24)+DATE(1970,1,1)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1"/>
        <v>45.068965517241381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  <c r="P68">
        <f>E68/H68</f>
        <v>108.91666666666667</v>
      </c>
      <c r="Q68" t="s">
        <v>2039</v>
      </c>
      <c r="R68" t="s">
        <v>2040</v>
      </c>
      <c r="S68" s="7">
        <f>(((K68/60)/60)/24)+DATE(1970,1,1)</f>
        <v>42102.208333333328</v>
      </c>
      <c r="T68" s="8">
        <f>(((L68/60)/60)/24)+DATE(1970,1,1)</f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1"/>
        <v>162.38567493112947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  <c r="P69">
        <f>E69/H69</f>
        <v>29.001722017220171</v>
      </c>
      <c r="Q69" t="s">
        <v>2037</v>
      </c>
      <c r="R69" t="s">
        <v>2046</v>
      </c>
      <c r="S69" s="7">
        <f>(((K69/60)/60)/24)+DATE(1970,1,1)</f>
        <v>40203.25</v>
      </c>
      <c r="T69" s="8">
        <f>(((L69/60)/60)/24)+DATE(1970,1,1)</f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1"/>
        <v>254.52631578947367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  <c r="P70">
        <f>E70/H70</f>
        <v>58.975609756097562</v>
      </c>
      <c r="Q70" t="s">
        <v>2039</v>
      </c>
      <c r="R70" t="s">
        <v>2040</v>
      </c>
      <c r="S70" s="7">
        <f>(((K70/60)/60)/24)+DATE(1970,1,1)</f>
        <v>42943.208333333328</v>
      </c>
      <c r="T70" s="8">
        <f>(((L70/60)/60)/24)+DATE(1970,1,1)</f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1"/>
        <v>24.063291139240505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  <c r="P71">
        <f>E71/H71</f>
        <v>111.82352941176471</v>
      </c>
      <c r="Q71" t="s">
        <v>2039</v>
      </c>
      <c r="R71" t="s">
        <v>2040</v>
      </c>
      <c r="S71" s="7">
        <f>(((K71/60)/60)/24)+DATE(1970,1,1)</f>
        <v>40531.25</v>
      </c>
      <c r="T71" s="8">
        <f>(((L71/60)/60)/24)+DATE(1970,1,1)</f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1"/>
        <v>123.74140625000001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  <c r="P72">
        <f>E72/H72</f>
        <v>63.995555555555555</v>
      </c>
      <c r="Q72" t="s">
        <v>2039</v>
      </c>
      <c r="R72" t="s">
        <v>2040</v>
      </c>
      <c r="S72" s="7">
        <f>(((K72/60)/60)/24)+DATE(1970,1,1)</f>
        <v>40484.208333333336</v>
      </c>
      <c r="T72" s="8">
        <f>(((L72/60)/60)/24)+DATE(1970,1,1)</f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1"/>
        <v>108.06666666666666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  <c r="P73">
        <f>E73/H73</f>
        <v>85.315789473684205</v>
      </c>
      <c r="Q73" t="s">
        <v>2039</v>
      </c>
      <c r="R73" t="s">
        <v>2040</v>
      </c>
      <c r="S73" s="7">
        <f>(((K73/60)/60)/24)+DATE(1970,1,1)</f>
        <v>43799.25</v>
      </c>
      <c r="T73" s="8">
        <f>(((L73/60)/60)/24)+DATE(1970,1,1)</f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1"/>
        <v>670.33333333333326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  <c r="P74">
        <f>E74/H74</f>
        <v>74.481481481481481</v>
      </c>
      <c r="Q74" t="s">
        <v>2041</v>
      </c>
      <c r="R74" t="s">
        <v>2049</v>
      </c>
      <c r="S74" s="7">
        <f>(((K74/60)/60)/24)+DATE(1970,1,1)</f>
        <v>42186.208333333328</v>
      </c>
      <c r="T74" s="8">
        <f>(((L74/60)/60)/24)+DATE(1970,1,1)</f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1"/>
        <v>660.92857142857144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  <c r="P75">
        <f>E75/H75</f>
        <v>105.14772727272727</v>
      </c>
      <c r="Q75" t="s">
        <v>2035</v>
      </c>
      <c r="R75" t="s">
        <v>2058</v>
      </c>
      <c r="S75" s="7">
        <f>(((K75/60)/60)/24)+DATE(1970,1,1)</f>
        <v>42701.25</v>
      </c>
      <c r="T75" s="8">
        <f>(((L75/60)/60)/24)+DATE(1970,1,1)</f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1"/>
        <v>122.46153846153847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  <c r="P76">
        <f>E76/H76</f>
        <v>56.188235294117646</v>
      </c>
      <c r="Q76" t="s">
        <v>2035</v>
      </c>
      <c r="R76" t="s">
        <v>2057</v>
      </c>
      <c r="S76" s="7">
        <f>(((K76/60)/60)/24)+DATE(1970,1,1)</f>
        <v>42456.208333333328</v>
      </c>
      <c r="T76" s="8">
        <f>(((L76/60)/60)/24)+DATE(1970,1,1)</f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1"/>
        <v>150.57731958762886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  <c r="P77">
        <f>E77/H77</f>
        <v>85.917647058823533</v>
      </c>
      <c r="Q77" t="s">
        <v>2054</v>
      </c>
      <c r="R77" t="s">
        <v>2055</v>
      </c>
      <c r="S77" s="7">
        <f>(((K77/60)/60)/24)+DATE(1970,1,1)</f>
        <v>43296.208333333328</v>
      </c>
      <c r="T77" s="8">
        <f>(((L77/60)/60)/24)+DATE(1970,1,1)</f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1"/>
        <v>78.106590724165997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  <c r="P78">
        <f>E78/H78</f>
        <v>57.00296912114014</v>
      </c>
      <c r="Q78" t="s">
        <v>2039</v>
      </c>
      <c r="R78" t="s">
        <v>2040</v>
      </c>
      <c r="S78" s="7">
        <f>(((K78/60)/60)/24)+DATE(1970,1,1)</f>
        <v>42027.25</v>
      </c>
      <c r="T78" s="8">
        <f>(((L78/60)/60)/24)+DATE(1970,1,1)</f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1"/>
        <v>46.94736842105263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  <c r="P79">
        <f>E79/H79</f>
        <v>79.642857142857139</v>
      </c>
      <c r="Q79" t="s">
        <v>2041</v>
      </c>
      <c r="R79" t="s">
        <v>2049</v>
      </c>
      <c r="S79" s="7">
        <f>(((K79/60)/60)/24)+DATE(1970,1,1)</f>
        <v>40448.208333333336</v>
      </c>
      <c r="T79" s="8">
        <f>(((L79/60)/60)/24)+DATE(1970,1,1)</f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1"/>
        <v>300.8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  <c r="P80">
        <f>E80/H80</f>
        <v>41.018181818181816</v>
      </c>
      <c r="Q80" t="s">
        <v>2047</v>
      </c>
      <c r="R80" t="s">
        <v>2059</v>
      </c>
      <c r="S80" s="7">
        <f>(((K80/60)/60)/24)+DATE(1970,1,1)</f>
        <v>43206.208333333328</v>
      </c>
      <c r="T80" s="8">
        <f>(((L80/60)/60)/24)+DATE(1970,1,1)</f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1"/>
        <v>69.598615916955026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  <c r="P81">
        <f>E81/H81</f>
        <v>48.004773269689736</v>
      </c>
      <c r="Q81" t="s">
        <v>2039</v>
      </c>
      <c r="R81" t="s">
        <v>2040</v>
      </c>
      <c r="S81" s="7">
        <f>(((K81/60)/60)/24)+DATE(1970,1,1)</f>
        <v>43267.208333333328</v>
      </c>
      <c r="T81" s="8">
        <f>(((L81/60)/60)/24)+DATE(1970,1,1)</f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1"/>
        <v>637.4545454545455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  <c r="P82">
        <f>E82/H82</f>
        <v>55.212598425196852</v>
      </c>
      <c r="Q82" t="s">
        <v>2050</v>
      </c>
      <c r="R82" t="s">
        <v>2051</v>
      </c>
      <c r="S82" s="7">
        <f>(((K82/60)/60)/24)+DATE(1970,1,1)</f>
        <v>42976.208333333328</v>
      </c>
      <c r="T82" s="8">
        <f>(((L82/60)/60)/24)+DATE(1970,1,1)</f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1"/>
        <v>225.33928571428569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  <c r="P83">
        <f>E83/H83</f>
        <v>92.109489051094897</v>
      </c>
      <c r="Q83" t="s">
        <v>2035</v>
      </c>
      <c r="R83" t="s">
        <v>2036</v>
      </c>
      <c r="S83" s="7">
        <f>(((K83/60)/60)/24)+DATE(1970,1,1)</f>
        <v>43062.25</v>
      </c>
      <c r="T83" s="8">
        <f>(((L83/60)/60)/24)+DATE(1970,1,1)</f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1"/>
        <v>1497.3000000000002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  <c r="P84">
        <f>E84/H84</f>
        <v>83.183333333333337</v>
      </c>
      <c r="Q84" t="s">
        <v>2050</v>
      </c>
      <c r="R84" t="s">
        <v>2051</v>
      </c>
      <c r="S84" s="7">
        <f>(((K84/60)/60)/24)+DATE(1970,1,1)</f>
        <v>43482.25</v>
      </c>
      <c r="T84" s="8">
        <f>(((L84/60)/60)/24)+DATE(1970,1,1)</f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1"/>
        <v>37.590225563909776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  <c r="P85">
        <f>E85/H85</f>
        <v>39.996000000000002</v>
      </c>
      <c r="Q85" t="s">
        <v>2035</v>
      </c>
      <c r="R85" t="s">
        <v>2043</v>
      </c>
      <c r="S85" s="7">
        <f>(((K85/60)/60)/24)+DATE(1970,1,1)</f>
        <v>42579.208333333328</v>
      </c>
      <c r="T85" s="8">
        <f>(((L85/60)/60)/24)+DATE(1970,1,1)</f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1"/>
        <v>132.36942675159236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  <c r="P86">
        <f>E86/H86</f>
        <v>111.1336898395722</v>
      </c>
      <c r="Q86" t="s">
        <v>2037</v>
      </c>
      <c r="R86" t="s">
        <v>2046</v>
      </c>
      <c r="S86" s="7">
        <f>(((K86/60)/60)/24)+DATE(1970,1,1)</f>
        <v>41118.208333333336</v>
      </c>
      <c r="T86" s="8">
        <f>(((L86/60)/60)/24)+DATE(1970,1,1)</f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1"/>
        <v>131.22448979591837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  <c r="P87">
        <f>E87/H87</f>
        <v>90.563380281690144</v>
      </c>
      <c r="Q87" t="s">
        <v>2035</v>
      </c>
      <c r="R87" t="s">
        <v>2045</v>
      </c>
      <c r="S87" s="7">
        <f>(((K87/60)/60)/24)+DATE(1970,1,1)</f>
        <v>40797.208333333336</v>
      </c>
      <c r="T87" s="8">
        <f>(((L87/60)/60)/24)+DATE(1970,1,1)</f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1"/>
        <v>167.63513513513513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  <c r="P88">
        <f>E88/H88</f>
        <v>61.108374384236456</v>
      </c>
      <c r="Q88" t="s">
        <v>2039</v>
      </c>
      <c r="R88" t="s">
        <v>2040</v>
      </c>
      <c r="S88" s="7">
        <f>(((K88/60)/60)/24)+DATE(1970,1,1)</f>
        <v>42128.208333333328</v>
      </c>
      <c r="T88" s="8">
        <f>(((L88/60)/60)/24)+DATE(1970,1,1)</f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1"/>
        <v>61.984886649874063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  <c r="P89">
        <f>E89/H89</f>
        <v>83.022941970310384</v>
      </c>
      <c r="Q89" t="s">
        <v>2035</v>
      </c>
      <c r="R89" t="s">
        <v>2036</v>
      </c>
      <c r="S89" s="7">
        <f>(((K89/60)/60)/24)+DATE(1970,1,1)</f>
        <v>40610.25</v>
      </c>
      <c r="T89" s="8">
        <f>(((L89/60)/60)/24)+DATE(1970,1,1)</f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1"/>
        <v>260.75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  <c r="P90">
        <f>E90/H90</f>
        <v>110.76106194690266</v>
      </c>
      <c r="Q90" t="s">
        <v>2047</v>
      </c>
      <c r="R90" t="s">
        <v>2059</v>
      </c>
      <c r="S90" s="7">
        <f>(((K90/60)/60)/24)+DATE(1970,1,1)</f>
        <v>42110.208333333328</v>
      </c>
      <c r="T90" s="8">
        <f>(((L90/60)/60)/24)+DATE(1970,1,1)</f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1"/>
        <v>252.58823529411765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  <c r="P91">
        <f>E91/H91</f>
        <v>89.458333333333329</v>
      </c>
      <c r="Q91" t="s">
        <v>2039</v>
      </c>
      <c r="R91" t="s">
        <v>2040</v>
      </c>
      <c r="S91" s="7">
        <f>(((K91/60)/60)/24)+DATE(1970,1,1)</f>
        <v>40283.208333333336</v>
      </c>
      <c r="T91" s="8">
        <f>(((L91/60)/60)/24)+DATE(1970,1,1)</f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1"/>
        <v>78.615384615384613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  <c r="P92">
        <f>E92/H92</f>
        <v>57.849056603773583</v>
      </c>
      <c r="Q92" t="s">
        <v>2039</v>
      </c>
      <c r="R92" t="s">
        <v>2040</v>
      </c>
      <c r="S92" s="7">
        <f>(((K92/60)/60)/24)+DATE(1970,1,1)</f>
        <v>42425.25</v>
      </c>
      <c r="T92" s="8">
        <f>(((L92/60)/60)/24)+DATE(1970,1,1)</f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1"/>
        <v>48.404406999351913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  <c r="P93">
        <f>E93/H93</f>
        <v>109.99705449189985</v>
      </c>
      <c r="Q93" t="s">
        <v>2047</v>
      </c>
      <c r="R93" t="s">
        <v>2059</v>
      </c>
      <c r="S93" s="7">
        <f>(((K93/60)/60)/24)+DATE(1970,1,1)</f>
        <v>42588.208333333328</v>
      </c>
      <c r="T93" s="8">
        <f>(((L93/60)/60)/24)+DATE(1970,1,1)</f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1"/>
        <v>258.875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  <c r="P94">
        <f>E94/H94</f>
        <v>103.96586345381526</v>
      </c>
      <c r="Q94" t="s">
        <v>2050</v>
      </c>
      <c r="R94" t="s">
        <v>2051</v>
      </c>
      <c r="S94" s="7">
        <f>(((K94/60)/60)/24)+DATE(1970,1,1)</f>
        <v>40352.208333333336</v>
      </c>
      <c r="T94" s="8">
        <f>(((L94/60)/60)/24)+DATE(1970,1,1)</f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1"/>
        <v>60.548713235294116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  <c r="P95">
        <f>E95/H95</f>
        <v>107.99508196721311</v>
      </c>
      <c r="Q95" t="s">
        <v>2039</v>
      </c>
      <c r="R95" t="s">
        <v>2040</v>
      </c>
      <c r="S95" s="7">
        <f>(((K95/60)/60)/24)+DATE(1970,1,1)</f>
        <v>41202.208333333336</v>
      </c>
      <c r="T95" s="8">
        <f>(((L95/60)/60)/24)+DATE(1970,1,1)</f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1"/>
        <v>303.68965517241378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  <c r="P96">
        <f>E96/H96</f>
        <v>48.927777777777777</v>
      </c>
      <c r="Q96" t="s">
        <v>2037</v>
      </c>
      <c r="R96" t="s">
        <v>2038</v>
      </c>
      <c r="S96" s="7">
        <f>(((K96/60)/60)/24)+DATE(1970,1,1)</f>
        <v>43562.208333333328</v>
      </c>
      <c r="T96" s="8">
        <f>(((L96/60)/60)/24)+DATE(1970,1,1)</f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1"/>
        <v>112.99999999999999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  <c r="P97">
        <f>E97/H97</f>
        <v>37.666666666666664</v>
      </c>
      <c r="Q97" t="s">
        <v>2041</v>
      </c>
      <c r="R97" t="s">
        <v>2042</v>
      </c>
      <c r="S97" s="7">
        <f>(((K97/60)/60)/24)+DATE(1970,1,1)</f>
        <v>43752.208333333328</v>
      </c>
      <c r="T97" s="8">
        <f>(((L97/60)/60)/24)+DATE(1970,1,1)</f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1"/>
        <v>217.37876614060258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  <c r="P98">
        <f>E98/H98</f>
        <v>64.999141999141997</v>
      </c>
      <c r="Q98" t="s">
        <v>2039</v>
      </c>
      <c r="R98" t="s">
        <v>2040</v>
      </c>
      <c r="S98" s="7">
        <f>(((K98/60)/60)/24)+DATE(1970,1,1)</f>
        <v>40612.25</v>
      </c>
      <c r="T98" s="8">
        <f>(((L98/60)/60)/24)+DATE(1970,1,1)</f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1"/>
        <v>926.69230769230762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  <c r="P99">
        <f>E99/H99</f>
        <v>106.61061946902655</v>
      </c>
      <c r="Q99" t="s">
        <v>2033</v>
      </c>
      <c r="R99" t="s">
        <v>2034</v>
      </c>
      <c r="S99" s="7">
        <f>(((K99/60)/60)/24)+DATE(1970,1,1)</f>
        <v>42180.208333333328</v>
      </c>
      <c r="T99" s="8">
        <f>(((L99/60)/60)/24)+DATE(1970,1,1)</f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1"/>
        <v>33.692229038854805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  <c r="P100">
        <f>E100/H100</f>
        <v>27.009016393442622</v>
      </c>
      <c r="Q100" t="s">
        <v>2050</v>
      </c>
      <c r="R100" t="s">
        <v>2051</v>
      </c>
      <c r="S100" s="7">
        <f>(((K100/60)/60)/24)+DATE(1970,1,1)</f>
        <v>42212.208333333328</v>
      </c>
      <c r="T100" s="8">
        <f>(((L100/60)/60)/24)+DATE(1970,1,1)</f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1"/>
        <v>196.7236842105263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  <c r="P101">
        <f>E101/H101</f>
        <v>91.16463414634147</v>
      </c>
      <c r="Q101" t="s">
        <v>2039</v>
      </c>
      <c r="R101" t="s">
        <v>2040</v>
      </c>
      <c r="S101" s="7">
        <f>(((K101/60)/60)/24)+DATE(1970,1,1)</f>
        <v>41968.25</v>
      </c>
      <c r="T101" s="8">
        <f>(((L101/60)/60)/24)+DATE(1970,1,1)</f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1"/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  <c r="P102">
        <f>E102/H102</f>
        <v>1</v>
      </c>
      <c r="Q102" t="s">
        <v>2039</v>
      </c>
      <c r="R102" t="s">
        <v>2040</v>
      </c>
      <c r="S102" s="7">
        <f>(((K102/60)/60)/24)+DATE(1970,1,1)</f>
        <v>40835.208333333336</v>
      </c>
      <c r="T102" s="8">
        <f>(((L102/60)/60)/24)+DATE(1970,1,1)</f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1"/>
        <v>1021.4444444444445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  <c r="P103">
        <f>E103/H103</f>
        <v>56.054878048780488</v>
      </c>
      <c r="Q103" t="s">
        <v>2035</v>
      </c>
      <c r="R103" t="s">
        <v>2043</v>
      </c>
      <c r="S103" s="7">
        <f>(((K103/60)/60)/24)+DATE(1970,1,1)</f>
        <v>42056.25</v>
      </c>
      <c r="T103" s="8">
        <f>(((L103/60)/60)/24)+DATE(1970,1,1)</f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1"/>
        <v>281.67567567567568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  <c r="P104">
        <f>E104/H104</f>
        <v>31.017857142857142</v>
      </c>
      <c r="Q104" t="s">
        <v>2037</v>
      </c>
      <c r="R104" t="s">
        <v>2046</v>
      </c>
      <c r="S104" s="7">
        <f>(((K104/60)/60)/24)+DATE(1970,1,1)</f>
        <v>43234.208333333328</v>
      </c>
      <c r="T104" s="8">
        <f>(((L104/60)/60)/24)+DATE(1970,1,1)</f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1"/>
        <v>24.610000000000003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  <c r="P105">
        <f>E105/H105</f>
        <v>66.513513513513516</v>
      </c>
      <c r="Q105" t="s">
        <v>2035</v>
      </c>
      <c r="R105" t="s">
        <v>2043</v>
      </c>
      <c r="S105" s="7">
        <f>(((K105/60)/60)/24)+DATE(1970,1,1)</f>
        <v>40475.208333333336</v>
      </c>
      <c r="T105" s="8">
        <f>(((L105/60)/60)/24)+DATE(1970,1,1)</f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1"/>
        <v>143.14010067114094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  <c r="P106">
        <f>E106/H106</f>
        <v>89.005216484089729</v>
      </c>
      <c r="Q106" t="s">
        <v>2035</v>
      </c>
      <c r="R106" t="s">
        <v>2045</v>
      </c>
      <c r="S106" s="7">
        <f>(((K106/60)/60)/24)+DATE(1970,1,1)</f>
        <v>42878.208333333328</v>
      </c>
      <c r="T106" s="8">
        <f>(((L106/60)/60)/24)+DATE(1970,1,1)</f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1"/>
        <v>144.54411764705884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  <c r="P107">
        <f>E107/H107</f>
        <v>103.46315789473684</v>
      </c>
      <c r="Q107" t="s">
        <v>2037</v>
      </c>
      <c r="R107" t="s">
        <v>2038</v>
      </c>
      <c r="S107" s="7">
        <f>(((K107/60)/60)/24)+DATE(1970,1,1)</f>
        <v>41366.208333333336</v>
      </c>
      <c r="T107" s="8">
        <f>(((L107/60)/60)/24)+DATE(1970,1,1)</f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1"/>
        <v>359.12820512820514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  <c r="P108">
        <f>E108/H108</f>
        <v>95.278911564625844</v>
      </c>
      <c r="Q108" t="s">
        <v>2039</v>
      </c>
      <c r="R108" t="s">
        <v>2040</v>
      </c>
      <c r="S108" s="7">
        <f>(((K108/60)/60)/24)+DATE(1970,1,1)</f>
        <v>43716.208333333328</v>
      </c>
      <c r="T108" s="8">
        <f>(((L108/60)/60)/24)+DATE(1970,1,1)</f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1"/>
        <v>186.48571428571427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  <c r="P109">
        <f>E109/H109</f>
        <v>75.895348837209298</v>
      </c>
      <c r="Q109" t="s">
        <v>2039</v>
      </c>
      <c r="R109" t="s">
        <v>2040</v>
      </c>
      <c r="S109" s="7">
        <f>(((K109/60)/60)/24)+DATE(1970,1,1)</f>
        <v>43213.208333333328</v>
      </c>
      <c r="T109" s="8">
        <f>(((L109/60)/60)/24)+DATE(1970,1,1)</f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1"/>
        <v>595.26666666666665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  <c r="P110">
        <f>E110/H110</f>
        <v>107.57831325301204</v>
      </c>
      <c r="Q110" t="s">
        <v>2041</v>
      </c>
      <c r="R110" t="s">
        <v>2042</v>
      </c>
      <c r="S110" s="7">
        <f>(((K110/60)/60)/24)+DATE(1970,1,1)</f>
        <v>41005.208333333336</v>
      </c>
      <c r="T110" s="8">
        <f>(((L110/60)/60)/24)+DATE(1970,1,1)</f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1"/>
        <v>59.21153846153846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  <c r="P111">
        <f>E111/H111</f>
        <v>51.31666666666667</v>
      </c>
      <c r="Q111" t="s">
        <v>2041</v>
      </c>
      <c r="R111" t="s">
        <v>2060</v>
      </c>
      <c r="S111" s="7">
        <f>(((K111/60)/60)/24)+DATE(1970,1,1)</f>
        <v>41651.25</v>
      </c>
      <c r="T111" s="8">
        <f>(((L111/60)/60)/24)+DATE(1970,1,1)</f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1"/>
        <v>14.962780898876405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  <c r="P112">
        <f>E112/H112</f>
        <v>71.983108108108112</v>
      </c>
      <c r="Q112" t="s">
        <v>2033</v>
      </c>
      <c r="R112" t="s">
        <v>2034</v>
      </c>
      <c r="S112" s="7">
        <f>(((K112/60)/60)/24)+DATE(1970,1,1)</f>
        <v>43354.208333333328</v>
      </c>
      <c r="T112" s="8">
        <f>(((L112/60)/60)/24)+DATE(1970,1,1)</f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1"/>
        <v>119.95602605863192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  <c r="P113">
        <f>E113/H113</f>
        <v>108.95414201183432</v>
      </c>
      <c r="Q113" t="s">
        <v>2047</v>
      </c>
      <c r="R113" t="s">
        <v>2056</v>
      </c>
      <c r="S113" s="7">
        <f>(((K113/60)/60)/24)+DATE(1970,1,1)</f>
        <v>41174.208333333336</v>
      </c>
      <c r="T113" s="8">
        <f>(((L113/60)/60)/24)+DATE(1970,1,1)</f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1"/>
        <v>268.82978723404256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  <c r="P114">
        <f>E114/H114</f>
        <v>35</v>
      </c>
      <c r="Q114" t="s">
        <v>2037</v>
      </c>
      <c r="R114" t="s">
        <v>2038</v>
      </c>
      <c r="S114" s="7">
        <f>(((K114/60)/60)/24)+DATE(1970,1,1)</f>
        <v>41875.208333333336</v>
      </c>
      <c r="T114" s="8">
        <f>(((L114/60)/60)/24)+DATE(1970,1,1)</f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1"/>
        <v>376.87878787878788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  <c r="P115">
        <f>E115/H115</f>
        <v>94.938931297709928</v>
      </c>
      <c r="Q115" t="s">
        <v>2033</v>
      </c>
      <c r="R115" t="s">
        <v>2034</v>
      </c>
      <c r="S115" s="7">
        <f>(((K115/60)/60)/24)+DATE(1970,1,1)</f>
        <v>42990.208333333328</v>
      </c>
      <c r="T115" s="8">
        <f>(((L115/60)/60)/24)+DATE(1970,1,1)</f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1"/>
        <v>727.15789473684208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  <c r="P116">
        <f>E116/H116</f>
        <v>109.65079365079364</v>
      </c>
      <c r="Q116" t="s">
        <v>2037</v>
      </c>
      <c r="R116" t="s">
        <v>2046</v>
      </c>
      <c r="S116" s="7">
        <f>(((K116/60)/60)/24)+DATE(1970,1,1)</f>
        <v>43564.208333333328</v>
      </c>
      <c r="T116" s="8">
        <f>(((L116/60)/60)/24)+DATE(1970,1,1)</f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1"/>
        <v>87.211757648470297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  <c r="P117">
        <f>E117/H117</f>
        <v>44.001815980629537</v>
      </c>
      <c r="Q117" t="s">
        <v>2047</v>
      </c>
      <c r="R117" t="s">
        <v>2053</v>
      </c>
      <c r="S117" s="7">
        <f>(((K117/60)/60)/24)+DATE(1970,1,1)</f>
        <v>43056.25</v>
      </c>
      <c r="T117" s="8">
        <f>(((L117/60)/60)/24)+DATE(1970,1,1)</f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1"/>
        <v>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  <c r="P118">
        <f>E118/H118</f>
        <v>86.794520547945211</v>
      </c>
      <c r="Q118" t="s">
        <v>2039</v>
      </c>
      <c r="R118" t="s">
        <v>2040</v>
      </c>
      <c r="S118" s="7">
        <f>(((K118/60)/60)/24)+DATE(1970,1,1)</f>
        <v>42265.208333333328</v>
      </c>
      <c r="T118" s="8">
        <f>(((L118/60)/60)/24)+DATE(1970,1,1)</f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1"/>
        <v>173.9387755102041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  <c r="P119">
        <f>E119/H119</f>
        <v>30.992727272727272</v>
      </c>
      <c r="Q119" t="s">
        <v>2041</v>
      </c>
      <c r="R119" t="s">
        <v>2060</v>
      </c>
      <c r="S119" s="7">
        <f>(((K119/60)/60)/24)+DATE(1970,1,1)</f>
        <v>40808.208333333336</v>
      </c>
      <c r="T119" s="8">
        <f>(((L119/60)/60)/24)+DATE(1970,1,1)</f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1"/>
        <v>117.61111111111111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  <c r="P120">
        <f>E120/H120</f>
        <v>94.791044776119406</v>
      </c>
      <c r="Q120" t="s">
        <v>2054</v>
      </c>
      <c r="R120" t="s">
        <v>2055</v>
      </c>
      <c r="S120" s="7">
        <f>(((K120/60)/60)/24)+DATE(1970,1,1)</f>
        <v>41665.25</v>
      </c>
      <c r="T120" s="8">
        <f>(((L120/60)/60)/24)+DATE(1970,1,1)</f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1"/>
        <v>214.96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  <c r="P121">
        <f>E121/H121</f>
        <v>69.79220779220779</v>
      </c>
      <c r="Q121" t="s">
        <v>2041</v>
      </c>
      <c r="R121" t="s">
        <v>2042</v>
      </c>
      <c r="S121" s="7">
        <f>(((K121/60)/60)/24)+DATE(1970,1,1)</f>
        <v>41806.208333333336</v>
      </c>
      <c r="T121" s="8">
        <f>(((L121/60)/60)/24)+DATE(1970,1,1)</f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1"/>
        <v>149.49667110519306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  <c r="P122">
        <f>E122/H122</f>
        <v>63.003367003367003</v>
      </c>
      <c r="Q122" t="s">
        <v>2050</v>
      </c>
      <c r="R122" t="s">
        <v>2061</v>
      </c>
      <c r="S122" s="7">
        <f>(((K122/60)/60)/24)+DATE(1970,1,1)</f>
        <v>42111.208333333328</v>
      </c>
      <c r="T122" s="8">
        <f>(((L122/60)/60)/24)+DATE(1970,1,1)</f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1"/>
        <v>219.33995584988963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  <c r="P123">
        <f>E123/H123</f>
        <v>110.0343300110742</v>
      </c>
      <c r="Q123" t="s">
        <v>2050</v>
      </c>
      <c r="R123" t="s">
        <v>2051</v>
      </c>
      <c r="S123" s="7">
        <f>(((K123/60)/60)/24)+DATE(1970,1,1)</f>
        <v>41917.208333333336</v>
      </c>
      <c r="T123" s="8">
        <f>(((L123/60)/60)/24)+DATE(1970,1,1)</f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1"/>
        <v>64.367690058479525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  <c r="P124">
        <f>E124/H124</f>
        <v>25.997933274284026</v>
      </c>
      <c r="Q124" t="s">
        <v>2047</v>
      </c>
      <c r="R124" t="s">
        <v>2053</v>
      </c>
      <c r="S124" s="7">
        <f>(((K124/60)/60)/24)+DATE(1970,1,1)</f>
        <v>41970.25</v>
      </c>
      <c r="T124" s="8">
        <f>(((L124/60)/60)/24)+DATE(1970,1,1)</f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1"/>
        <v>18.622397298818232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  <c r="P125">
        <f>E125/H125</f>
        <v>49.987915407854985</v>
      </c>
      <c r="Q125" t="s">
        <v>2039</v>
      </c>
      <c r="R125" t="s">
        <v>2040</v>
      </c>
      <c r="S125" s="7">
        <f>(((K125/60)/60)/24)+DATE(1970,1,1)</f>
        <v>42332.25</v>
      </c>
      <c r="T125" s="8">
        <f>(((L125/60)/60)/24)+DATE(1970,1,1)</f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1"/>
        <v>367.76923076923077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  <c r="P126">
        <f>E126/H126</f>
        <v>101.72340425531915</v>
      </c>
      <c r="Q126" t="s">
        <v>2054</v>
      </c>
      <c r="R126" t="s">
        <v>2055</v>
      </c>
      <c r="S126" s="7">
        <f>(((K126/60)/60)/24)+DATE(1970,1,1)</f>
        <v>43598.208333333328</v>
      </c>
      <c r="T126" s="8">
        <f>(((L126/60)/60)/24)+DATE(1970,1,1)</f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1"/>
        <v>159.90566037735849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  <c r="P127">
        <f>E127/H127</f>
        <v>47.083333333333336</v>
      </c>
      <c r="Q127" t="s">
        <v>2039</v>
      </c>
      <c r="R127" t="s">
        <v>2040</v>
      </c>
      <c r="S127" s="7">
        <f>(((K127/60)/60)/24)+DATE(1970,1,1)</f>
        <v>43362.208333333328</v>
      </c>
      <c r="T127" s="8">
        <f>(((L127/60)/60)/24)+DATE(1970,1,1)</f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1"/>
        <v>38.633185349611544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  <c r="P128">
        <f>E128/H128</f>
        <v>89.944444444444443</v>
      </c>
      <c r="Q128" t="s">
        <v>2039</v>
      </c>
      <c r="R128" t="s">
        <v>2040</v>
      </c>
      <c r="S128" s="7">
        <f>(((K128/60)/60)/24)+DATE(1970,1,1)</f>
        <v>42596.208333333328</v>
      </c>
      <c r="T128" s="8">
        <f>(((L128/60)/60)/24)+DATE(1970,1,1)</f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1"/>
        <v>51.42151162790698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  <c r="P129">
        <f>E129/H129</f>
        <v>78.96875</v>
      </c>
      <c r="Q129" t="s">
        <v>2039</v>
      </c>
      <c r="R129" t="s">
        <v>2040</v>
      </c>
      <c r="S129" s="7">
        <f>(((K129/60)/60)/24)+DATE(1970,1,1)</f>
        <v>40310.208333333336</v>
      </c>
      <c r="T129" s="8">
        <f>(((L129/60)/60)/24)+DATE(1970,1,1)</f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1"/>
        <v>60.334277620396605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  <c r="P130">
        <f>E130/H130</f>
        <v>80.067669172932327</v>
      </c>
      <c r="Q130" t="s">
        <v>2035</v>
      </c>
      <c r="R130" t="s">
        <v>2036</v>
      </c>
      <c r="S130" s="7">
        <f>(((K130/60)/60)/24)+DATE(1970,1,1)</f>
        <v>40417.208333333336</v>
      </c>
      <c r="T130" s="8">
        <f>(((L130/60)/60)/24)+DATE(1970,1,1)</f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2">(E131/D131)*100</f>
        <v>3.202693602693603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  <c r="P131">
        <f>E131/H131</f>
        <v>86.472727272727269</v>
      </c>
      <c r="Q131" t="s">
        <v>2033</v>
      </c>
      <c r="R131" t="s">
        <v>2034</v>
      </c>
      <c r="S131" s="7">
        <f>(((K131/60)/60)/24)+DATE(1970,1,1)</f>
        <v>42038.25</v>
      </c>
      <c r="T131" s="8">
        <f>(((L131/60)/60)/24)+DATE(1970,1,1)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2"/>
        <v>155.46875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  <c r="P132">
        <f>E132/H132</f>
        <v>28.001876172607879</v>
      </c>
      <c r="Q132" t="s">
        <v>2041</v>
      </c>
      <c r="R132" t="s">
        <v>2044</v>
      </c>
      <c r="S132" s="7">
        <f>(((K132/60)/60)/24)+DATE(1970,1,1)</f>
        <v>40842.208333333336</v>
      </c>
      <c r="T132" s="8">
        <f>(((L132/60)/60)/24)+DATE(1970,1,1)</f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2"/>
        <v>100.85974499089254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  <c r="P133">
        <f>E133/H133</f>
        <v>67.996725337699544</v>
      </c>
      <c r="Q133" t="s">
        <v>2037</v>
      </c>
      <c r="R133" t="s">
        <v>2038</v>
      </c>
      <c r="S133" s="7">
        <f>(((K133/60)/60)/24)+DATE(1970,1,1)</f>
        <v>41607.25</v>
      </c>
      <c r="T133" s="8">
        <f>(((L133/60)/60)/24)+DATE(1970,1,1)</f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2"/>
        <v>116.18181818181819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  <c r="P134">
        <f>E134/H134</f>
        <v>43.078651685393261</v>
      </c>
      <c r="Q134" t="s">
        <v>2039</v>
      </c>
      <c r="R134" t="s">
        <v>2040</v>
      </c>
      <c r="S134" s="7">
        <f>(((K134/60)/60)/24)+DATE(1970,1,1)</f>
        <v>43112.25</v>
      </c>
      <c r="T134" s="8">
        <f>(((L134/60)/60)/24)+DATE(1970,1,1)</f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2"/>
        <v>310.77777777777777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  <c r="P135">
        <f>E135/H135</f>
        <v>87.95597484276729</v>
      </c>
      <c r="Q135" t="s">
        <v>2035</v>
      </c>
      <c r="R135" t="s">
        <v>2062</v>
      </c>
      <c r="S135" s="7">
        <f>(((K135/60)/60)/24)+DATE(1970,1,1)</f>
        <v>40767.208333333336</v>
      </c>
      <c r="T135" s="8">
        <f>(((L135/60)/60)/24)+DATE(1970,1,1)</f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2"/>
        <v>89.73668341708543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  <c r="P136">
        <f>E136/H136</f>
        <v>94.987234042553197</v>
      </c>
      <c r="Q136" t="s">
        <v>2041</v>
      </c>
      <c r="R136" t="s">
        <v>2042</v>
      </c>
      <c r="S136" s="7">
        <f>(((K136/60)/60)/24)+DATE(1970,1,1)</f>
        <v>40713.208333333336</v>
      </c>
      <c r="T136" s="8">
        <f>(((L136/60)/60)/24)+DATE(1970,1,1)</f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2"/>
        <v>71.27272727272728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  <c r="P137">
        <f>E137/H137</f>
        <v>46.905982905982903</v>
      </c>
      <c r="Q137" t="s">
        <v>2039</v>
      </c>
      <c r="R137" t="s">
        <v>2040</v>
      </c>
      <c r="S137" s="7">
        <f>(((K137/60)/60)/24)+DATE(1970,1,1)</f>
        <v>41340.25</v>
      </c>
      <c r="T137" s="8">
        <f>(((L137/60)/60)/24)+DATE(1970,1,1)</f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2"/>
        <v>3.2862318840579712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  <c r="P138">
        <f>E138/H138</f>
        <v>46.913793103448278</v>
      </c>
      <c r="Q138" t="s">
        <v>2041</v>
      </c>
      <c r="R138" t="s">
        <v>2044</v>
      </c>
      <c r="S138" s="7">
        <f>(((K138/60)/60)/24)+DATE(1970,1,1)</f>
        <v>41797.208333333336</v>
      </c>
      <c r="T138" s="8">
        <f>(((L138/60)/60)/24)+DATE(1970,1,1)</f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2"/>
        <v>261.77777777777777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  <c r="P139">
        <f>E139/H139</f>
        <v>94.24</v>
      </c>
      <c r="Q139" t="s">
        <v>2047</v>
      </c>
      <c r="R139" t="s">
        <v>2048</v>
      </c>
      <c r="S139" s="7">
        <f>(((K139/60)/60)/24)+DATE(1970,1,1)</f>
        <v>40457.208333333336</v>
      </c>
      <c r="T139" s="8">
        <f>(((L139/60)/60)/24)+DATE(1970,1,1)</f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2"/>
        <v>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  <c r="P140">
        <f>E140/H140</f>
        <v>80.139130434782615</v>
      </c>
      <c r="Q140" t="s">
        <v>2050</v>
      </c>
      <c r="R140" t="s">
        <v>2061</v>
      </c>
      <c r="S140" s="7">
        <f>(((K140/60)/60)/24)+DATE(1970,1,1)</f>
        <v>41180.208333333336</v>
      </c>
      <c r="T140" s="8">
        <f>(((L140/60)/60)/24)+DATE(1970,1,1)</f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2"/>
        <v>20.896851248642779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  <c r="P141">
        <f>E141/H141</f>
        <v>59.036809815950917</v>
      </c>
      <c r="Q141" t="s">
        <v>2037</v>
      </c>
      <c r="R141" t="s">
        <v>2046</v>
      </c>
      <c r="S141" s="7">
        <f>(((K141/60)/60)/24)+DATE(1970,1,1)</f>
        <v>42115.208333333328</v>
      </c>
      <c r="T141" s="8">
        <f>(((L141/60)/60)/24)+DATE(1970,1,1)</f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2"/>
        <v>223.16363636363636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  <c r="P142">
        <f>E142/H142</f>
        <v>65.989247311827953</v>
      </c>
      <c r="Q142" t="s">
        <v>2041</v>
      </c>
      <c r="R142" t="s">
        <v>2042</v>
      </c>
      <c r="S142" s="7">
        <f>(((K142/60)/60)/24)+DATE(1970,1,1)</f>
        <v>43156.25</v>
      </c>
      <c r="T142" s="8">
        <f>(((L142/60)/60)/24)+DATE(1970,1,1)</f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2"/>
        <v>101.59097978227061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  <c r="P143">
        <f>E143/H143</f>
        <v>60.992530345471522</v>
      </c>
      <c r="Q143" t="s">
        <v>2037</v>
      </c>
      <c r="R143" t="s">
        <v>2038</v>
      </c>
      <c r="S143" s="7">
        <f>(((K143/60)/60)/24)+DATE(1970,1,1)</f>
        <v>42167.208333333328</v>
      </c>
      <c r="T143" s="8">
        <f>(((L143/60)/60)/24)+DATE(1970,1,1)</f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2"/>
        <v>230.03999999999996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  <c r="P144">
        <f>E144/H144</f>
        <v>98.307692307692307</v>
      </c>
      <c r="Q144" t="s">
        <v>2037</v>
      </c>
      <c r="R144" t="s">
        <v>2038</v>
      </c>
      <c r="S144" s="7">
        <f>(((K144/60)/60)/24)+DATE(1970,1,1)</f>
        <v>41005.208333333336</v>
      </c>
      <c r="T144" s="8">
        <f>(((L144/60)/60)/24)+DATE(1970,1,1)</f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2"/>
        <v>135.59259259259261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  <c r="P145">
        <f>E145/H145</f>
        <v>104.6</v>
      </c>
      <c r="Q145" t="s">
        <v>2035</v>
      </c>
      <c r="R145" t="s">
        <v>2045</v>
      </c>
      <c r="S145" s="7">
        <f>(((K145/60)/60)/24)+DATE(1970,1,1)</f>
        <v>40357.208333333336</v>
      </c>
      <c r="T145" s="8">
        <f>(((L145/60)/60)/24)+DATE(1970,1,1)</f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2"/>
        <v>129.1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  <c r="P146">
        <f>E146/H146</f>
        <v>86.066666666666663</v>
      </c>
      <c r="Q146" t="s">
        <v>2039</v>
      </c>
      <c r="R146" t="s">
        <v>2040</v>
      </c>
      <c r="S146" s="7">
        <f>(((K146/60)/60)/24)+DATE(1970,1,1)</f>
        <v>43633.208333333328</v>
      </c>
      <c r="T146" s="8">
        <f>(((L146/60)/60)/24)+DATE(1970,1,1)</f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2"/>
        <v>236.512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  <c r="P147">
        <f>E147/H147</f>
        <v>76.989583333333329</v>
      </c>
      <c r="Q147" t="s">
        <v>2037</v>
      </c>
      <c r="R147" t="s">
        <v>2046</v>
      </c>
      <c r="S147" s="7">
        <f>(((K147/60)/60)/24)+DATE(1970,1,1)</f>
        <v>41889.208333333336</v>
      </c>
      <c r="T147" s="8">
        <f>(((L147/60)/60)/24)+DATE(1970,1,1)</f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2"/>
        <v>17.25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  <c r="P148">
        <f>E148/H148</f>
        <v>29.764705882352942</v>
      </c>
      <c r="Q148" t="s">
        <v>2039</v>
      </c>
      <c r="R148" t="s">
        <v>2040</v>
      </c>
      <c r="S148" s="7">
        <f>(((K148/60)/60)/24)+DATE(1970,1,1)</f>
        <v>40855.25</v>
      </c>
      <c r="T148" s="8">
        <f>(((L148/60)/60)/24)+DATE(1970,1,1)</f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2"/>
        <v>112.49397590361446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  <c r="P149">
        <f>E149/H149</f>
        <v>46.91959798994975</v>
      </c>
      <c r="Q149" t="s">
        <v>2039</v>
      </c>
      <c r="R149" t="s">
        <v>2040</v>
      </c>
      <c r="S149" s="7">
        <f>(((K149/60)/60)/24)+DATE(1970,1,1)</f>
        <v>42534.208333333328</v>
      </c>
      <c r="T149" s="8">
        <f>(((L149/60)/60)/24)+DATE(1970,1,1)</f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2"/>
        <v>121.02150537634408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  <c r="P150">
        <f>E150/H150</f>
        <v>105.18691588785046</v>
      </c>
      <c r="Q150" t="s">
        <v>2037</v>
      </c>
      <c r="R150" t="s">
        <v>2046</v>
      </c>
      <c r="S150" s="7">
        <f>(((K150/60)/60)/24)+DATE(1970,1,1)</f>
        <v>42941.208333333328</v>
      </c>
      <c r="T150" s="8">
        <f>(((L150/60)/60)/24)+DATE(1970,1,1)</f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2"/>
        <v>219.87096774193549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  <c r="P151">
        <f>E151/H151</f>
        <v>69.907692307692301</v>
      </c>
      <c r="Q151" t="s">
        <v>2035</v>
      </c>
      <c r="R151" t="s">
        <v>2045</v>
      </c>
      <c r="S151" s="7">
        <f>(((K151/60)/60)/24)+DATE(1970,1,1)</f>
        <v>41275.25</v>
      </c>
      <c r="T151" s="8">
        <f>(((L151/60)/60)/24)+DATE(1970,1,1)</f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2"/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  <c r="P152">
        <f>E152/H152</f>
        <v>1</v>
      </c>
      <c r="Q152" t="s">
        <v>2035</v>
      </c>
      <c r="R152" t="s">
        <v>2036</v>
      </c>
      <c r="S152" s="7">
        <f>(((K152/60)/60)/24)+DATE(1970,1,1)</f>
        <v>43450.25</v>
      </c>
      <c r="T152" s="8">
        <f>(((L152/60)/60)/24)+DATE(1970,1,1)</f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2"/>
        <v>64.166909620991248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  <c r="P153">
        <f>E153/H153</f>
        <v>60.011588275391958</v>
      </c>
      <c r="Q153" t="s">
        <v>2035</v>
      </c>
      <c r="R153" t="s">
        <v>2043</v>
      </c>
      <c r="S153" s="7">
        <f>(((K153/60)/60)/24)+DATE(1970,1,1)</f>
        <v>41799.208333333336</v>
      </c>
      <c r="T153" s="8">
        <f>(((L153/60)/60)/24)+DATE(1970,1,1)</f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2"/>
        <v>423.06746987951806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  <c r="P154">
        <f>E154/H154</f>
        <v>52.006220379146917</v>
      </c>
      <c r="Q154" t="s">
        <v>2035</v>
      </c>
      <c r="R154" t="s">
        <v>2045</v>
      </c>
      <c r="S154" s="7">
        <f>(((K154/60)/60)/24)+DATE(1970,1,1)</f>
        <v>42783.25</v>
      </c>
      <c r="T154" s="8">
        <f>(((L154/60)/60)/24)+DATE(1970,1,1)</f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2"/>
        <v>92.984160506863773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  <c r="P155">
        <f>E155/H155</f>
        <v>31.000176025347649</v>
      </c>
      <c r="Q155" t="s">
        <v>2039</v>
      </c>
      <c r="R155" t="s">
        <v>2040</v>
      </c>
      <c r="S155" s="7">
        <f>(((K155/60)/60)/24)+DATE(1970,1,1)</f>
        <v>41201.208333333336</v>
      </c>
      <c r="T155" s="8">
        <f>(((L155/60)/60)/24)+DATE(1970,1,1)</f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2"/>
        <v>58.756567425569173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  <c r="P156">
        <f>E156/H156</f>
        <v>95.042492917847028</v>
      </c>
      <c r="Q156" t="s">
        <v>2035</v>
      </c>
      <c r="R156" t="s">
        <v>2045</v>
      </c>
      <c r="S156" s="7">
        <f>(((K156/60)/60)/24)+DATE(1970,1,1)</f>
        <v>42502.208333333328</v>
      </c>
      <c r="T156" s="8">
        <f>(((L156/60)/60)/24)+DATE(1970,1,1)</f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2"/>
        <v>65.022222222222226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  <c r="P157">
        <f>E157/H157</f>
        <v>75.968174204355108</v>
      </c>
      <c r="Q157" t="s">
        <v>2039</v>
      </c>
      <c r="R157" t="s">
        <v>2040</v>
      </c>
      <c r="S157" s="7">
        <f>(((K157/60)/60)/24)+DATE(1970,1,1)</f>
        <v>40262.208333333336</v>
      </c>
      <c r="T157" s="8">
        <f>(((L157/60)/60)/24)+DATE(1970,1,1)</f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2"/>
        <v>73.939560439560438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  <c r="P158">
        <f>E158/H158</f>
        <v>71.013192612137203</v>
      </c>
      <c r="Q158" t="s">
        <v>2035</v>
      </c>
      <c r="R158" t="s">
        <v>2036</v>
      </c>
      <c r="S158" s="7">
        <f>(((K158/60)/60)/24)+DATE(1970,1,1)</f>
        <v>43743.208333333328</v>
      </c>
      <c r="T158" s="8">
        <f>(((L158/60)/60)/24)+DATE(1970,1,1)</f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2"/>
        <v>52.666666666666664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  <c r="P159">
        <f>E159/H159</f>
        <v>73.733333333333334</v>
      </c>
      <c r="Q159" t="s">
        <v>2054</v>
      </c>
      <c r="R159" t="s">
        <v>2055</v>
      </c>
      <c r="S159" s="7">
        <f>(((K159/60)/60)/24)+DATE(1970,1,1)</f>
        <v>41638.25</v>
      </c>
      <c r="T159" s="8">
        <f>(((L159/60)/60)/24)+DATE(1970,1,1)</f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2"/>
        <v>220.95238095238096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  <c r="P160">
        <f>E160/H160</f>
        <v>113.17073170731707</v>
      </c>
      <c r="Q160" t="s">
        <v>2035</v>
      </c>
      <c r="R160" t="s">
        <v>2036</v>
      </c>
      <c r="S160" s="7">
        <f>(((K160/60)/60)/24)+DATE(1970,1,1)</f>
        <v>42346.25</v>
      </c>
      <c r="T160" s="8">
        <f>(((L160/60)/60)/24)+DATE(1970,1,1)</f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2"/>
        <v>100.01150627615063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  <c r="P161">
        <f>E161/H161</f>
        <v>105.00933552992861</v>
      </c>
      <c r="Q161" t="s">
        <v>2039</v>
      </c>
      <c r="R161" t="s">
        <v>2040</v>
      </c>
      <c r="S161" s="7">
        <f>(((K161/60)/60)/24)+DATE(1970,1,1)</f>
        <v>43551.208333333328</v>
      </c>
      <c r="T161" s="8">
        <f>(((L161/60)/60)/24)+DATE(1970,1,1)</f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2"/>
        <v>162.3125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  <c r="P162">
        <f>E162/H162</f>
        <v>79.176829268292678</v>
      </c>
      <c r="Q162" t="s">
        <v>2037</v>
      </c>
      <c r="R162" t="s">
        <v>2046</v>
      </c>
      <c r="S162" s="7">
        <f>(((K162/60)/60)/24)+DATE(1970,1,1)</f>
        <v>43582.208333333328</v>
      </c>
      <c r="T162" s="8">
        <f>(((L162/60)/60)/24)+DATE(1970,1,1)</f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2"/>
        <v>78.181818181818187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  <c r="P163">
        <f>E163/H163</f>
        <v>57.333333333333336</v>
      </c>
      <c r="Q163" t="s">
        <v>2037</v>
      </c>
      <c r="R163" t="s">
        <v>2038</v>
      </c>
      <c r="S163" s="7">
        <f>(((K163/60)/60)/24)+DATE(1970,1,1)</f>
        <v>42270.208333333328</v>
      </c>
      <c r="T163" s="8">
        <f>(((L163/60)/60)/24)+DATE(1970,1,1)</f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2"/>
        <v>149.73770491803279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  <c r="P164">
        <f>E164/H164</f>
        <v>58.178343949044589</v>
      </c>
      <c r="Q164" t="s">
        <v>2035</v>
      </c>
      <c r="R164" t="s">
        <v>2036</v>
      </c>
      <c r="S164" s="7">
        <f>(((K164/60)/60)/24)+DATE(1970,1,1)</f>
        <v>43442.25</v>
      </c>
      <c r="T164" s="8">
        <f>(((L164/60)/60)/24)+DATE(1970,1,1)</f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2"/>
        <v>253.25714285714284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  <c r="P165">
        <f>E165/H165</f>
        <v>36.032520325203251</v>
      </c>
      <c r="Q165" t="s">
        <v>2054</v>
      </c>
      <c r="R165" t="s">
        <v>2055</v>
      </c>
      <c r="S165" s="7">
        <f>(((K165/60)/60)/24)+DATE(1970,1,1)</f>
        <v>43028.208333333328</v>
      </c>
      <c r="T165" s="8">
        <f>(((L165/60)/60)/24)+DATE(1970,1,1)</f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2"/>
        <v>100.16943521594683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  <c r="P166">
        <f>E166/H166</f>
        <v>107.99068767908309</v>
      </c>
      <c r="Q166" t="s">
        <v>2039</v>
      </c>
      <c r="R166" t="s">
        <v>2040</v>
      </c>
      <c r="S166" s="7">
        <f>(((K166/60)/60)/24)+DATE(1970,1,1)</f>
        <v>43016.208333333328</v>
      </c>
      <c r="T166" s="8">
        <f>(((L166/60)/60)/24)+DATE(1970,1,1)</f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2"/>
        <v>121.99004424778761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  <c r="P167">
        <f>E167/H167</f>
        <v>44.005985634477256</v>
      </c>
      <c r="Q167" t="s">
        <v>2037</v>
      </c>
      <c r="R167" t="s">
        <v>2038</v>
      </c>
      <c r="S167" s="7">
        <f>(((K167/60)/60)/24)+DATE(1970,1,1)</f>
        <v>42948.208333333328</v>
      </c>
      <c r="T167" s="8">
        <f>(((L167/60)/60)/24)+DATE(1970,1,1)</f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2"/>
        <v>137.13265306122449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  <c r="P168">
        <f>E168/H168</f>
        <v>55.077868852459019</v>
      </c>
      <c r="Q168" t="s">
        <v>2054</v>
      </c>
      <c r="R168" t="s">
        <v>2055</v>
      </c>
      <c r="S168" s="7">
        <f>(((K168/60)/60)/24)+DATE(1970,1,1)</f>
        <v>40534.25</v>
      </c>
      <c r="T168" s="8">
        <f>(((L168/60)/60)/24)+DATE(1970,1,1)</f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2"/>
        <v>415.53846153846149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  <c r="P169">
        <f>E169/H169</f>
        <v>74</v>
      </c>
      <c r="Q169" t="s">
        <v>2039</v>
      </c>
      <c r="R169" t="s">
        <v>2040</v>
      </c>
      <c r="S169" s="7">
        <f>(((K169/60)/60)/24)+DATE(1970,1,1)</f>
        <v>41435.208333333336</v>
      </c>
      <c r="T169" s="8">
        <f>(((L169/60)/60)/24)+DATE(1970,1,1)</f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2"/>
        <v>31.30913348946136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  <c r="P170">
        <f>E170/H170</f>
        <v>41.996858638743454</v>
      </c>
      <c r="Q170" t="s">
        <v>2035</v>
      </c>
      <c r="R170" t="s">
        <v>2045</v>
      </c>
      <c r="S170" s="7">
        <f>(((K170/60)/60)/24)+DATE(1970,1,1)</f>
        <v>43518.25</v>
      </c>
      <c r="T170" s="8">
        <f>(((L170/60)/60)/24)+DATE(1970,1,1)</f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2"/>
        <v>424.08154506437768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  <c r="P171">
        <f>E171/H171</f>
        <v>77.988161010260455</v>
      </c>
      <c r="Q171" t="s">
        <v>2041</v>
      </c>
      <c r="R171" t="s">
        <v>2052</v>
      </c>
      <c r="S171" s="7">
        <f>(((K171/60)/60)/24)+DATE(1970,1,1)</f>
        <v>41077.208333333336</v>
      </c>
      <c r="T171" s="8">
        <f>(((L171/60)/60)/24)+DATE(1970,1,1)</f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2"/>
        <v>2.93886230728336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  <c r="P172">
        <f>E172/H172</f>
        <v>82.507462686567166</v>
      </c>
      <c r="Q172" t="s">
        <v>2035</v>
      </c>
      <c r="R172" t="s">
        <v>2045</v>
      </c>
      <c r="S172" s="7">
        <f>(((K172/60)/60)/24)+DATE(1970,1,1)</f>
        <v>42950.208333333328</v>
      </c>
      <c r="T172" s="8">
        <f>(((L172/60)/60)/24)+DATE(1970,1,1)</f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2"/>
        <v>10.63265306122449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  <c r="P173">
        <f>E173/H173</f>
        <v>104.2</v>
      </c>
      <c r="Q173" t="s">
        <v>2047</v>
      </c>
      <c r="R173" t="s">
        <v>2059</v>
      </c>
      <c r="S173" s="7">
        <f>(((K173/60)/60)/24)+DATE(1970,1,1)</f>
        <v>41718.208333333336</v>
      </c>
      <c r="T173" s="8">
        <f>(((L173/60)/60)/24)+DATE(1970,1,1)</f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2"/>
        <v>82.875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  <c r="P174">
        <f>E174/H174</f>
        <v>25.5</v>
      </c>
      <c r="Q174" t="s">
        <v>2041</v>
      </c>
      <c r="R174" t="s">
        <v>2042</v>
      </c>
      <c r="S174" s="7">
        <f>(((K174/60)/60)/24)+DATE(1970,1,1)</f>
        <v>41839.208333333336</v>
      </c>
      <c r="T174" s="8">
        <f>(((L174/60)/60)/24)+DATE(1970,1,1)</f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2"/>
        <v>163.01447776628748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  <c r="P175">
        <f>E175/H175</f>
        <v>100.98334401024984</v>
      </c>
      <c r="Q175" t="s">
        <v>2039</v>
      </c>
      <c r="R175" t="s">
        <v>2040</v>
      </c>
      <c r="S175" s="7">
        <f>(((K175/60)/60)/24)+DATE(1970,1,1)</f>
        <v>41412.208333333336</v>
      </c>
      <c r="T175" s="8">
        <f>(((L175/60)/60)/24)+DATE(1970,1,1)</f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2"/>
        <v>894.66666666666674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  <c r="P176">
        <f>E176/H176</f>
        <v>111.83333333333333</v>
      </c>
      <c r="Q176" t="s">
        <v>2037</v>
      </c>
      <c r="R176" t="s">
        <v>2046</v>
      </c>
      <c r="S176" s="7">
        <f>(((K176/60)/60)/24)+DATE(1970,1,1)</f>
        <v>42282.208333333328</v>
      </c>
      <c r="T176" s="8">
        <f>(((L176/60)/60)/24)+DATE(1970,1,1)</f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2"/>
        <v>26.191501103752756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  <c r="P177">
        <f>E177/H177</f>
        <v>41.999115044247787</v>
      </c>
      <c r="Q177" t="s">
        <v>2039</v>
      </c>
      <c r="R177" t="s">
        <v>2040</v>
      </c>
      <c r="S177" s="7">
        <f>(((K177/60)/60)/24)+DATE(1970,1,1)</f>
        <v>42613.208333333328</v>
      </c>
      <c r="T177" s="8">
        <f>(((L177/60)/60)/24)+DATE(1970,1,1)</f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2"/>
        <v>74.834782608695647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  <c r="P178">
        <f>E178/H178</f>
        <v>110.05115089514067</v>
      </c>
      <c r="Q178" t="s">
        <v>2039</v>
      </c>
      <c r="R178" t="s">
        <v>2040</v>
      </c>
      <c r="S178" s="7">
        <f>(((K178/60)/60)/24)+DATE(1970,1,1)</f>
        <v>42616.208333333328</v>
      </c>
      <c r="T178" s="8">
        <f>(((L178/60)/60)/24)+DATE(1970,1,1)</f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2"/>
        <v>416.47680412371136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  <c r="P179">
        <f>E179/H179</f>
        <v>58.997079225994888</v>
      </c>
      <c r="Q179" t="s">
        <v>2039</v>
      </c>
      <c r="R179" t="s">
        <v>2040</v>
      </c>
      <c r="S179" s="7">
        <f>(((K179/60)/60)/24)+DATE(1970,1,1)</f>
        <v>40497.25</v>
      </c>
      <c r="T179" s="8">
        <f>(((L179/60)/60)/24)+DATE(1970,1,1)</f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2"/>
        <v>96.208333333333329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  <c r="P180">
        <f>E180/H180</f>
        <v>32.985714285714288</v>
      </c>
      <c r="Q180" t="s">
        <v>2033</v>
      </c>
      <c r="R180" t="s">
        <v>2034</v>
      </c>
      <c r="S180" s="7">
        <f>(((K180/60)/60)/24)+DATE(1970,1,1)</f>
        <v>42999.208333333328</v>
      </c>
      <c r="T180" s="8">
        <f>(((L180/60)/60)/24)+DATE(1970,1,1)</f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2"/>
        <v>357.71910112359546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  <c r="P181">
        <f>E181/H181</f>
        <v>45.005654509471306</v>
      </c>
      <c r="Q181" t="s">
        <v>2039</v>
      </c>
      <c r="R181" t="s">
        <v>2040</v>
      </c>
      <c r="S181" s="7">
        <f>(((K181/60)/60)/24)+DATE(1970,1,1)</f>
        <v>41350.208333333336</v>
      </c>
      <c r="T181" s="8">
        <f>(((L181/60)/60)/24)+DATE(1970,1,1)</f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2"/>
        <v>308.45714285714286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  <c r="P182">
        <f>E182/H182</f>
        <v>81.98196487897485</v>
      </c>
      <c r="Q182" t="s">
        <v>2037</v>
      </c>
      <c r="R182" t="s">
        <v>2046</v>
      </c>
      <c r="S182" s="7">
        <f>(((K182/60)/60)/24)+DATE(1970,1,1)</f>
        <v>40259.208333333336</v>
      </c>
      <c r="T182" s="8">
        <f>(((L182/60)/60)/24)+DATE(1970,1,1)</f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2"/>
        <v>61.802325581395344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  <c r="P183">
        <f>E183/H183</f>
        <v>39.080882352941174</v>
      </c>
      <c r="Q183" t="s">
        <v>2037</v>
      </c>
      <c r="R183" t="s">
        <v>2038</v>
      </c>
      <c r="S183" s="7">
        <f>(((K183/60)/60)/24)+DATE(1970,1,1)</f>
        <v>43012.208333333328</v>
      </c>
      <c r="T183" s="8">
        <f>(((L183/60)/60)/24)+DATE(1970,1,1)</f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2"/>
        <v>722.32472324723244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  <c r="P184">
        <f>E184/H184</f>
        <v>58.996383363471971</v>
      </c>
      <c r="Q184" t="s">
        <v>2039</v>
      </c>
      <c r="R184" t="s">
        <v>2040</v>
      </c>
      <c r="S184" s="7">
        <f>(((K184/60)/60)/24)+DATE(1970,1,1)</f>
        <v>43631.208333333328</v>
      </c>
      <c r="T184" s="8">
        <f>(((L184/60)/60)/24)+DATE(1970,1,1)</f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2"/>
        <v>69.117647058823522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  <c r="P185">
        <f>E185/H185</f>
        <v>40.988372093023258</v>
      </c>
      <c r="Q185" t="s">
        <v>2035</v>
      </c>
      <c r="R185" t="s">
        <v>2036</v>
      </c>
      <c r="S185" s="7">
        <f>(((K185/60)/60)/24)+DATE(1970,1,1)</f>
        <v>40430.208333333336</v>
      </c>
      <c r="T185" s="8">
        <f>(((L185/60)/60)/24)+DATE(1970,1,1)</f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2"/>
        <v>293.05555555555554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  <c r="P186">
        <f>E186/H186</f>
        <v>31.029411764705884</v>
      </c>
      <c r="Q186" t="s">
        <v>2039</v>
      </c>
      <c r="R186" t="s">
        <v>2040</v>
      </c>
      <c r="S186" s="7">
        <f>(((K186/60)/60)/24)+DATE(1970,1,1)</f>
        <v>43588.208333333328</v>
      </c>
      <c r="T186" s="8">
        <f>(((L186/60)/60)/24)+DATE(1970,1,1)</f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2"/>
        <v>71.8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  <c r="P187">
        <f>E187/H187</f>
        <v>37.789473684210527</v>
      </c>
      <c r="Q187" t="s">
        <v>2041</v>
      </c>
      <c r="R187" t="s">
        <v>2060</v>
      </c>
      <c r="S187" s="7">
        <f>(((K187/60)/60)/24)+DATE(1970,1,1)</f>
        <v>43233.208333333328</v>
      </c>
      <c r="T187" s="8">
        <f>(((L187/60)/60)/24)+DATE(1970,1,1)</f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2"/>
        <v>31.934684684684683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  <c r="P188">
        <f>E188/H188</f>
        <v>32.006772009029348</v>
      </c>
      <c r="Q188" t="s">
        <v>2039</v>
      </c>
      <c r="R188" t="s">
        <v>2040</v>
      </c>
      <c r="S188" s="7">
        <f>(((K188/60)/60)/24)+DATE(1970,1,1)</f>
        <v>41782.208333333336</v>
      </c>
      <c r="T188" s="8">
        <f>(((L188/60)/60)/24)+DATE(1970,1,1)</f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2"/>
        <v>229.87375415282392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  <c r="P189">
        <f>E189/H189</f>
        <v>95.966712898751737</v>
      </c>
      <c r="Q189" t="s">
        <v>2041</v>
      </c>
      <c r="R189" t="s">
        <v>2052</v>
      </c>
      <c r="S189" s="7">
        <f>(((K189/60)/60)/24)+DATE(1970,1,1)</f>
        <v>41328.25</v>
      </c>
      <c r="T189" s="8">
        <f>(((L189/60)/60)/24)+DATE(1970,1,1)</f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2"/>
        <v>32.012195121951223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  <c r="P190">
        <f>E190/H190</f>
        <v>75</v>
      </c>
      <c r="Q190" t="s">
        <v>2039</v>
      </c>
      <c r="R190" t="s">
        <v>2040</v>
      </c>
      <c r="S190" s="7">
        <f>(((K190/60)/60)/24)+DATE(1970,1,1)</f>
        <v>41975.25</v>
      </c>
      <c r="T190" s="8">
        <f>(((L190/60)/60)/24)+DATE(1970,1,1)</f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2"/>
        <v>23.525352848928385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  <c r="P191">
        <f>E191/H191</f>
        <v>102.0498866213152</v>
      </c>
      <c r="Q191" t="s">
        <v>2039</v>
      </c>
      <c r="R191" t="s">
        <v>2040</v>
      </c>
      <c r="S191" s="7">
        <f>(((K191/60)/60)/24)+DATE(1970,1,1)</f>
        <v>42433.25</v>
      </c>
      <c r="T191" s="8">
        <f>(((L191/60)/60)/24)+DATE(1970,1,1)</f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2"/>
        <v>68.594594594594597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  <c r="P192">
        <f>E192/H192</f>
        <v>105.75</v>
      </c>
      <c r="Q192" t="s">
        <v>2039</v>
      </c>
      <c r="R192" t="s">
        <v>2040</v>
      </c>
      <c r="S192" s="7">
        <f>(((K192/60)/60)/24)+DATE(1970,1,1)</f>
        <v>41429.208333333336</v>
      </c>
      <c r="T192" s="8">
        <f>(((L192/60)/60)/24)+DATE(1970,1,1)</f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2"/>
        <v>37.952380952380956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  <c r="P193">
        <f>E193/H193</f>
        <v>37.069767441860463</v>
      </c>
      <c r="Q193" t="s">
        <v>2039</v>
      </c>
      <c r="R193" t="s">
        <v>2040</v>
      </c>
      <c r="S193" s="7">
        <f>(((K193/60)/60)/24)+DATE(1970,1,1)</f>
        <v>43536.208333333328</v>
      </c>
      <c r="T193" s="8">
        <f>(((L193/60)/60)/24)+DATE(1970,1,1)</f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2"/>
        <v>19.992957746478872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  <c r="P194">
        <f>E194/H194</f>
        <v>35.049382716049379</v>
      </c>
      <c r="Q194" t="s">
        <v>2035</v>
      </c>
      <c r="R194" t="s">
        <v>2036</v>
      </c>
      <c r="S194" s="7">
        <f>(((K194/60)/60)/24)+DATE(1970,1,1)</f>
        <v>41817.208333333336</v>
      </c>
      <c r="T194" s="8">
        <f>(((L194/60)/60)/24)+DATE(1970,1,1)</f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3">(E195/D195)*100</f>
        <v>45.636363636363633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  <c r="P195">
        <f>E195/H195</f>
        <v>46.338461538461537</v>
      </c>
      <c r="Q195" t="s">
        <v>2035</v>
      </c>
      <c r="R195" t="s">
        <v>2045</v>
      </c>
      <c r="S195" s="7">
        <f>(((K195/60)/60)/24)+DATE(1970,1,1)</f>
        <v>43198.208333333328</v>
      </c>
      <c r="T195" s="8">
        <f>(((L195/60)/60)/24)+DATE(1970,1,1)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3"/>
        <v>122.7605633802817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  <c r="P196">
        <f>E196/H196</f>
        <v>69.174603174603178</v>
      </c>
      <c r="Q196" t="s">
        <v>2035</v>
      </c>
      <c r="R196" t="s">
        <v>2057</v>
      </c>
      <c r="S196" s="7">
        <f>(((K196/60)/60)/24)+DATE(1970,1,1)</f>
        <v>42261.208333333328</v>
      </c>
      <c r="T196" s="8">
        <f>(((L196/60)/60)/24)+DATE(1970,1,1)</f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3"/>
        <v>361.75316455696202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  <c r="P197">
        <f>E197/H197</f>
        <v>109.07824427480917</v>
      </c>
      <c r="Q197" t="s">
        <v>2035</v>
      </c>
      <c r="R197" t="s">
        <v>2043</v>
      </c>
      <c r="S197" s="7">
        <f>(((K197/60)/60)/24)+DATE(1970,1,1)</f>
        <v>43310.208333333328</v>
      </c>
      <c r="T197" s="8">
        <f>(((L197/60)/60)/24)+DATE(1970,1,1)</f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3"/>
        <v>63.146341463414636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  <c r="P198">
        <f>E198/H198</f>
        <v>51.78</v>
      </c>
      <c r="Q198" t="s">
        <v>2037</v>
      </c>
      <c r="R198" t="s">
        <v>2046</v>
      </c>
      <c r="S198" s="7">
        <f>(((K198/60)/60)/24)+DATE(1970,1,1)</f>
        <v>42616.208333333328</v>
      </c>
      <c r="T198" s="8">
        <f>(((L198/60)/60)/24)+DATE(1970,1,1)</f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3"/>
        <v>298.20475319926874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  <c r="P199">
        <f>E199/H199</f>
        <v>82.010055304172951</v>
      </c>
      <c r="Q199" t="s">
        <v>2041</v>
      </c>
      <c r="R199" t="s">
        <v>2044</v>
      </c>
      <c r="S199" s="7">
        <f>(((K199/60)/60)/24)+DATE(1970,1,1)</f>
        <v>42909.208333333328</v>
      </c>
      <c r="T199" s="8">
        <f>(((L199/60)/60)/24)+DATE(1970,1,1)</f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3"/>
        <v>9.5585443037974684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  <c r="P200">
        <f>E200/H200</f>
        <v>35.958333333333336</v>
      </c>
      <c r="Q200" t="s">
        <v>2035</v>
      </c>
      <c r="R200" t="s">
        <v>2043</v>
      </c>
      <c r="S200" s="7">
        <f>(((K200/60)/60)/24)+DATE(1970,1,1)</f>
        <v>40396.208333333336</v>
      </c>
      <c r="T200" s="8">
        <f>(((L200/60)/60)/24)+DATE(1970,1,1)</f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3"/>
        <v>53.777777777777779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  <c r="P201">
        <f>E201/H201</f>
        <v>74.461538461538467</v>
      </c>
      <c r="Q201" t="s">
        <v>2035</v>
      </c>
      <c r="R201" t="s">
        <v>2036</v>
      </c>
      <c r="S201" s="7">
        <f>(((K201/60)/60)/24)+DATE(1970,1,1)</f>
        <v>42192.208333333328</v>
      </c>
      <c r="T201" s="8">
        <f>(((L201/60)/60)/24)+DATE(1970,1,1)</f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3"/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  <c r="P202">
        <f>E202/H202</f>
        <v>2</v>
      </c>
      <c r="Q202" t="s">
        <v>2039</v>
      </c>
      <c r="R202" t="s">
        <v>2040</v>
      </c>
      <c r="S202" s="7">
        <f>(((K202/60)/60)/24)+DATE(1970,1,1)</f>
        <v>40262.208333333336</v>
      </c>
      <c r="T202" s="8">
        <f>(((L202/60)/60)/24)+DATE(1970,1,1)</f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3"/>
        <v>681.19047619047615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  <c r="P203">
        <f>E203/H203</f>
        <v>91.114649681528661</v>
      </c>
      <c r="Q203" t="s">
        <v>2037</v>
      </c>
      <c r="R203" t="s">
        <v>2038</v>
      </c>
      <c r="S203" s="7">
        <f>(((K203/60)/60)/24)+DATE(1970,1,1)</f>
        <v>41845.208333333336</v>
      </c>
      <c r="T203" s="8">
        <f>(((L203/60)/60)/24)+DATE(1970,1,1)</f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3"/>
        <v>78.831325301204828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  <c r="P204">
        <f>E204/H204</f>
        <v>79.792682926829272</v>
      </c>
      <c r="Q204" t="s">
        <v>2033</v>
      </c>
      <c r="R204" t="s">
        <v>2034</v>
      </c>
      <c r="S204" s="7">
        <f>(((K204/60)/60)/24)+DATE(1970,1,1)</f>
        <v>40818.208333333336</v>
      </c>
      <c r="T204" s="8">
        <f>(((L204/60)/60)/24)+DATE(1970,1,1)</f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3"/>
        <v>134.40792216817235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  <c r="P205">
        <f>E205/H205</f>
        <v>42.999777678968428</v>
      </c>
      <c r="Q205" t="s">
        <v>2039</v>
      </c>
      <c r="R205" t="s">
        <v>2040</v>
      </c>
      <c r="S205" s="7">
        <f>(((K205/60)/60)/24)+DATE(1970,1,1)</f>
        <v>42752.25</v>
      </c>
      <c r="T205" s="8">
        <f>(((L205/60)/60)/24)+DATE(1970,1,1)</f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3"/>
        <v>3.3719999999999999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  <c r="P206">
        <f>E206/H206</f>
        <v>63.225000000000001</v>
      </c>
      <c r="Q206" t="s">
        <v>2035</v>
      </c>
      <c r="R206" t="s">
        <v>2058</v>
      </c>
      <c r="S206" s="7">
        <f>(((K206/60)/60)/24)+DATE(1970,1,1)</f>
        <v>40636.208333333336</v>
      </c>
      <c r="T206" s="8">
        <f>(((L206/60)/60)/24)+DATE(1970,1,1)</f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3"/>
        <v>431.84615384615387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  <c r="P207">
        <f>E207/H207</f>
        <v>70.174999999999997</v>
      </c>
      <c r="Q207" t="s">
        <v>2039</v>
      </c>
      <c r="R207" t="s">
        <v>2040</v>
      </c>
      <c r="S207" s="7">
        <f>(((K207/60)/60)/24)+DATE(1970,1,1)</f>
        <v>43390.208333333328</v>
      </c>
      <c r="T207" s="8">
        <f>(((L207/60)/60)/24)+DATE(1970,1,1)</f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3"/>
        <v>38.844444444444441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  <c r="P208">
        <f>E208/H208</f>
        <v>61.333333333333336</v>
      </c>
      <c r="Q208" t="s">
        <v>2047</v>
      </c>
      <c r="R208" t="s">
        <v>2053</v>
      </c>
      <c r="S208" s="7">
        <f>(((K208/60)/60)/24)+DATE(1970,1,1)</f>
        <v>40236.25</v>
      </c>
      <c r="T208" s="8">
        <f>(((L208/60)/60)/24)+DATE(1970,1,1)</f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3"/>
        <v>425.7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  <c r="P209">
        <f>E209/H209</f>
        <v>99</v>
      </c>
      <c r="Q209" t="s">
        <v>2035</v>
      </c>
      <c r="R209" t="s">
        <v>2036</v>
      </c>
      <c r="S209" s="7">
        <f>(((K209/60)/60)/24)+DATE(1970,1,1)</f>
        <v>43340.208333333328</v>
      </c>
      <c r="T209" s="8">
        <f>(((L209/60)/60)/24)+DATE(1970,1,1)</f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3"/>
        <v>101.12239715591672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  <c r="P210">
        <f>E210/H210</f>
        <v>96.984900146127615</v>
      </c>
      <c r="Q210" t="s">
        <v>2041</v>
      </c>
      <c r="R210" t="s">
        <v>2042</v>
      </c>
      <c r="S210" s="7">
        <f>(((K210/60)/60)/24)+DATE(1970,1,1)</f>
        <v>43048.25</v>
      </c>
      <c r="T210" s="8">
        <f>(((L210/60)/60)/24)+DATE(1970,1,1)</f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3"/>
        <v>21.188688946015425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  <c r="P211">
        <f>E211/H211</f>
        <v>51.004950495049506</v>
      </c>
      <c r="Q211" t="s">
        <v>2041</v>
      </c>
      <c r="R211" t="s">
        <v>2042</v>
      </c>
      <c r="S211" s="7">
        <f>(((K211/60)/60)/24)+DATE(1970,1,1)</f>
        <v>42496.208333333328</v>
      </c>
      <c r="T211" s="8">
        <f>(((L211/60)/60)/24)+DATE(1970,1,1)</f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3"/>
        <v>67.425531914893625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  <c r="P212">
        <f>E212/H212</f>
        <v>28.044247787610619</v>
      </c>
      <c r="Q212" t="s">
        <v>2041</v>
      </c>
      <c r="R212" t="s">
        <v>2063</v>
      </c>
      <c r="S212" s="7">
        <f>(((K212/60)/60)/24)+DATE(1970,1,1)</f>
        <v>42797.25</v>
      </c>
      <c r="T212" s="8">
        <f>(((L212/60)/60)/24)+DATE(1970,1,1)</f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3"/>
        <v>94.923371647509583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  <c r="P213">
        <f>E213/H213</f>
        <v>60.984615384615381</v>
      </c>
      <c r="Q213" t="s">
        <v>2039</v>
      </c>
      <c r="R213" t="s">
        <v>2040</v>
      </c>
      <c r="S213" s="7">
        <f>(((K213/60)/60)/24)+DATE(1970,1,1)</f>
        <v>41513.208333333336</v>
      </c>
      <c r="T213" s="8">
        <f>(((L213/60)/60)/24)+DATE(1970,1,1)</f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3"/>
        <v>151.85185185185185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  <c r="P214">
        <f>E214/H214</f>
        <v>73.214285714285708</v>
      </c>
      <c r="Q214" t="s">
        <v>2039</v>
      </c>
      <c r="R214" t="s">
        <v>2040</v>
      </c>
      <c r="S214" s="7">
        <f>(((K214/60)/60)/24)+DATE(1970,1,1)</f>
        <v>43814.25</v>
      </c>
      <c r="T214" s="8">
        <f>(((L214/60)/60)/24)+DATE(1970,1,1)</f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3"/>
        <v>195.16382252559728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  <c r="P215">
        <f>E215/H215</f>
        <v>39.997435299603637</v>
      </c>
      <c r="Q215" t="s">
        <v>2035</v>
      </c>
      <c r="R215" t="s">
        <v>2045</v>
      </c>
      <c r="S215" s="7">
        <f>(((K215/60)/60)/24)+DATE(1970,1,1)</f>
        <v>40488.208333333336</v>
      </c>
      <c r="T215" s="8">
        <f>(((L215/60)/60)/24)+DATE(1970,1,1)</f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3"/>
        <v>1023.1428571428571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  <c r="P216">
        <f>E216/H216</f>
        <v>86.812121212121212</v>
      </c>
      <c r="Q216" t="s">
        <v>2035</v>
      </c>
      <c r="R216" t="s">
        <v>2036</v>
      </c>
      <c r="S216" s="7">
        <f>(((K216/60)/60)/24)+DATE(1970,1,1)</f>
        <v>40409.208333333336</v>
      </c>
      <c r="T216" s="8">
        <f>(((L216/60)/60)/24)+DATE(1970,1,1)</f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3"/>
        <v>3.841836734693878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  <c r="P217">
        <f>E217/H217</f>
        <v>42.125874125874127</v>
      </c>
      <c r="Q217" t="s">
        <v>2039</v>
      </c>
      <c r="R217" t="s">
        <v>2040</v>
      </c>
      <c r="S217" s="7">
        <f>(((K217/60)/60)/24)+DATE(1970,1,1)</f>
        <v>43509.25</v>
      </c>
      <c r="T217" s="8">
        <f>(((L217/60)/60)/24)+DATE(1970,1,1)</f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3"/>
        <v>155.07066557107643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  <c r="P218">
        <f>E218/H218</f>
        <v>103.97851239669421</v>
      </c>
      <c r="Q218" t="s">
        <v>2039</v>
      </c>
      <c r="R218" t="s">
        <v>2040</v>
      </c>
      <c r="S218" s="7">
        <f>(((K218/60)/60)/24)+DATE(1970,1,1)</f>
        <v>40869.25</v>
      </c>
      <c r="T218" s="8">
        <f>(((L218/60)/60)/24)+DATE(1970,1,1)</f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3"/>
        <v>44.753477588871718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  <c r="P219">
        <f>E219/H219</f>
        <v>62.003211991434689</v>
      </c>
      <c r="Q219" t="s">
        <v>2041</v>
      </c>
      <c r="R219" t="s">
        <v>2063</v>
      </c>
      <c r="S219" s="7">
        <f>(((K219/60)/60)/24)+DATE(1970,1,1)</f>
        <v>43583.208333333328</v>
      </c>
      <c r="T219" s="8">
        <f>(((L219/60)/60)/24)+DATE(1970,1,1)</f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3"/>
        <v>215.94736842105263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  <c r="P220">
        <f>E220/H220</f>
        <v>31.005037783375315</v>
      </c>
      <c r="Q220" t="s">
        <v>2041</v>
      </c>
      <c r="R220" t="s">
        <v>2052</v>
      </c>
      <c r="S220" s="7">
        <f>(((K220/60)/60)/24)+DATE(1970,1,1)</f>
        <v>40858.25</v>
      </c>
      <c r="T220" s="8">
        <f>(((L220/60)/60)/24)+DATE(1970,1,1)</f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3"/>
        <v>332.12709832134288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  <c r="P221">
        <f>E221/H221</f>
        <v>89.991552956465242</v>
      </c>
      <c r="Q221" t="s">
        <v>2041</v>
      </c>
      <c r="R221" t="s">
        <v>2049</v>
      </c>
      <c r="S221" s="7">
        <f>(((K221/60)/60)/24)+DATE(1970,1,1)</f>
        <v>41137.208333333336</v>
      </c>
      <c r="T221" s="8">
        <f>(((L221/60)/60)/24)+DATE(1970,1,1)</f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3"/>
        <v>8.4430379746835449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  <c r="P222">
        <f>E222/H222</f>
        <v>39.235294117647058</v>
      </c>
      <c r="Q222" t="s">
        <v>2039</v>
      </c>
      <c r="R222" t="s">
        <v>2040</v>
      </c>
      <c r="S222" s="7">
        <f>(((K222/60)/60)/24)+DATE(1970,1,1)</f>
        <v>40725.208333333336</v>
      </c>
      <c r="T222" s="8">
        <f>(((L222/60)/60)/24)+DATE(1970,1,1)</f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3"/>
        <v>98.625514403292186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  <c r="P223">
        <f>E223/H223</f>
        <v>54.993116108306566</v>
      </c>
      <c r="Q223" t="s">
        <v>2033</v>
      </c>
      <c r="R223" t="s">
        <v>2034</v>
      </c>
      <c r="S223" s="7">
        <f>(((K223/60)/60)/24)+DATE(1970,1,1)</f>
        <v>41081.208333333336</v>
      </c>
      <c r="T223" s="8">
        <f>(((L223/60)/60)/24)+DATE(1970,1,1)</f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3"/>
        <v>137.97916666666669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  <c r="P224">
        <f>E224/H224</f>
        <v>47.992753623188406</v>
      </c>
      <c r="Q224" t="s">
        <v>2054</v>
      </c>
      <c r="R224" t="s">
        <v>2055</v>
      </c>
      <c r="S224" s="7">
        <f>(((K224/60)/60)/24)+DATE(1970,1,1)</f>
        <v>41914.208333333336</v>
      </c>
      <c r="T224" s="8">
        <f>(((L224/60)/60)/24)+DATE(1970,1,1)</f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3"/>
        <v>93.81099656357388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  <c r="P225">
        <f>E225/H225</f>
        <v>87.966702470461868</v>
      </c>
      <c r="Q225" t="s">
        <v>2039</v>
      </c>
      <c r="R225" t="s">
        <v>2040</v>
      </c>
      <c r="S225" s="7">
        <f>(((K225/60)/60)/24)+DATE(1970,1,1)</f>
        <v>42445.208333333328</v>
      </c>
      <c r="T225" s="8">
        <f>(((L225/60)/60)/24)+DATE(1970,1,1)</f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3"/>
        <v>403.63930885529157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  <c r="P226">
        <f>E226/H226</f>
        <v>51.999165275459099</v>
      </c>
      <c r="Q226" t="s">
        <v>2041</v>
      </c>
      <c r="R226" t="s">
        <v>2063</v>
      </c>
      <c r="S226" s="7">
        <f>(((K226/60)/60)/24)+DATE(1970,1,1)</f>
        <v>41906.208333333336</v>
      </c>
      <c r="T226" s="8">
        <f>(((L226/60)/60)/24)+DATE(1970,1,1)</f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3"/>
        <v>260.1740412979351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  <c r="P227">
        <f>E227/H227</f>
        <v>29.999659863945578</v>
      </c>
      <c r="Q227" t="s">
        <v>2035</v>
      </c>
      <c r="R227" t="s">
        <v>2036</v>
      </c>
      <c r="S227" s="7">
        <f>(((K227/60)/60)/24)+DATE(1970,1,1)</f>
        <v>41762.208333333336</v>
      </c>
      <c r="T227" s="8">
        <f>(((L227/60)/60)/24)+DATE(1970,1,1)</f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3"/>
        <v>366.63333333333333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  <c r="P228">
        <f>E228/H228</f>
        <v>98.205357142857139</v>
      </c>
      <c r="Q228" t="s">
        <v>2054</v>
      </c>
      <c r="R228" t="s">
        <v>2055</v>
      </c>
      <c r="S228" s="7">
        <f>(((K228/60)/60)/24)+DATE(1970,1,1)</f>
        <v>40276.208333333336</v>
      </c>
      <c r="T228" s="8">
        <f>(((L228/60)/60)/24)+DATE(1970,1,1)</f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3"/>
        <v>168.72085385878489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  <c r="P229">
        <f>E229/H229</f>
        <v>108.96182396606575</v>
      </c>
      <c r="Q229" t="s">
        <v>2050</v>
      </c>
      <c r="R229" t="s">
        <v>2061</v>
      </c>
      <c r="S229" s="7">
        <f>(((K229/60)/60)/24)+DATE(1970,1,1)</f>
        <v>42139.208333333328</v>
      </c>
      <c r="T229" s="8">
        <f>(((L229/60)/60)/24)+DATE(1970,1,1)</f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3"/>
        <v>119.90717911530093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  <c r="P230">
        <f>E230/H230</f>
        <v>66.998379254457049</v>
      </c>
      <c r="Q230" t="s">
        <v>2041</v>
      </c>
      <c r="R230" t="s">
        <v>2049</v>
      </c>
      <c r="S230" s="7">
        <f>(((K230/60)/60)/24)+DATE(1970,1,1)</f>
        <v>42613.208333333328</v>
      </c>
      <c r="T230" s="8">
        <f>(((L230/60)/60)/24)+DATE(1970,1,1)</f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3"/>
        <v>193.68925233644859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  <c r="P231">
        <f>E231/H231</f>
        <v>64.99333594668758</v>
      </c>
      <c r="Q231" t="s">
        <v>2050</v>
      </c>
      <c r="R231" t="s">
        <v>2061</v>
      </c>
      <c r="S231" s="7">
        <f>(((K231/60)/60)/24)+DATE(1970,1,1)</f>
        <v>42887.208333333328</v>
      </c>
      <c r="T231" s="8">
        <f>(((L231/60)/60)/24)+DATE(1970,1,1)</f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3"/>
        <v>420.16666666666669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  <c r="P232">
        <f>E232/H232</f>
        <v>99.841584158415841</v>
      </c>
      <c r="Q232" t="s">
        <v>2050</v>
      </c>
      <c r="R232" t="s">
        <v>2051</v>
      </c>
      <c r="S232" s="7">
        <f>(((K232/60)/60)/24)+DATE(1970,1,1)</f>
        <v>43805.25</v>
      </c>
      <c r="T232" s="8">
        <f>(((L232/60)/60)/24)+DATE(1970,1,1)</f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3"/>
        <v>76.708333333333329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  <c r="P233">
        <f>E233/H233</f>
        <v>82.432835820895519</v>
      </c>
      <c r="Q233" t="s">
        <v>2039</v>
      </c>
      <c r="R233" t="s">
        <v>2040</v>
      </c>
      <c r="S233" s="7">
        <f>(((K233/60)/60)/24)+DATE(1970,1,1)</f>
        <v>41415.208333333336</v>
      </c>
      <c r="T233" s="8">
        <f>(((L233/60)/60)/24)+DATE(1970,1,1)</f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3"/>
        <v>171.26470588235293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  <c r="P234">
        <f>E234/H234</f>
        <v>63.293478260869563</v>
      </c>
      <c r="Q234" t="s">
        <v>2039</v>
      </c>
      <c r="R234" t="s">
        <v>2040</v>
      </c>
      <c r="S234" s="7">
        <f>(((K234/60)/60)/24)+DATE(1970,1,1)</f>
        <v>42576.208333333328</v>
      </c>
      <c r="T234" s="8">
        <f>(((L234/60)/60)/24)+DATE(1970,1,1)</f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3"/>
        <v>157.89473684210526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  <c r="P235">
        <f>E235/H235</f>
        <v>96.774193548387103</v>
      </c>
      <c r="Q235" t="s">
        <v>2041</v>
      </c>
      <c r="R235" t="s">
        <v>2049</v>
      </c>
      <c r="S235" s="7">
        <f>(((K235/60)/60)/24)+DATE(1970,1,1)</f>
        <v>40706.208333333336</v>
      </c>
      <c r="T235" s="8">
        <f>(((L235/60)/60)/24)+DATE(1970,1,1)</f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3"/>
        <v>109.08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  <c r="P236">
        <f>E236/H236</f>
        <v>54.906040268456373</v>
      </c>
      <c r="Q236" t="s">
        <v>2050</v>
      </c>
      <c r="R236" t="s">
        <v>2051</v>
      </c>
      <c r="S236" s="7">
        <f>(((K236/60)/60)/24)+DATE(1970,1,1)</f>
        <v>42969.208333333328</v>
      </c>
      <c r="T236" s="8">
        <f>(((L236/60)/60)/24)+DATE(1970,1,1)</f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3"/>
        <v>41.732558139534881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  <c r="P237">
        <f>E237/H237</f>
        <v>39.010869565217391</v>
      </c>
      <c r="Q237" t="s">
        <v>2041</v>
      </c>
      <c r="R237" t="s">
        <v>2049</v>
      </c>
      <c r="S237" s="7">
        <f>(((K237/60)/60)/24)+DATE(1970,1,1)</f>
        <v>42779.25</v>
      </c>
      <c r="T237" s="8">
        <f>(((L237/60)/60)/24)+DATE(1970,1,1)</f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3"/>
        <v>10.944303797468354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  <c r="P238">
        <f>E238/H238</f>
        <v>75.84210526315789</v>
      </c>
      <c r="Q238" t="s">
        <v>2035</v>
      </c>
      <c r="R238" t="s">
        <v>2036</v>
      </c>
      <c r="S238" s="7">
        <f>(((K238/60)/60)/24)+DATE(1970,1,1)</f>
        <v>43641.208333333328</v>
      </c>
      <c r="T238" s="8">
        <f>(((L238/60)/60)/24)+DATE(1970,1,1)</f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3"/>
        <v>159.3763440860215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  <c r="P239">
        <f>E239/H239</f>
        <v>45.051671732522799</v>
      </c>
      <c r="Q239" t="s">
        <v>2041</v>
      </c>
      <c r="R239" t="s">
        <v>2049</v>
      </c>
      <c r="S239" s="7">
        <f>(((K239/60)/60)/24)+DATE(1970,1,1)</f>
        <v>41754.208333333336</v>
      </c>
      <c r="T239" s="8">
        <f>(((L239/60)/60)/24)+DATE(1970,1,1)</f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3"/>
        <v>422.41666666666669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  <c r="P240">
        <f>E240/H240</f>
        <v>104.51546391752578</v>
      </c>
      <c r="Q240" t="s">
        <v>2039</v>
      </c>
      <c r="R240" t="s">
        <v>2040</v>
      </c>
      <c r="S240" s="7">
        <f>(((K240/60)/60)/24)+DATE(1970,1,1)</f>
        <v>43083.25</v>
      </c>
      <c r="T240" s="8">
        <f>(((L240/60)/60)/24)+DATE(1970,1,1)</f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3"/>
        <v>97.71875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  <c r="P241">
        <f>E241/H241</f>
        <v>76.268292682926827</v>
      </c>
      <c r="Q241" t="s">
        <v>2037</v>
      </c>
      <c r="R241" t="s">
        <v>2046</v>
      </c>
      <c r="S241" s="7">
        <f>(((K241/60)/60)/24)+DATE(1970,1,1)</f>
        <v>42245.208333333328</v>
      </c>
      <c r="T241" s="8">
        <f>(((L241/60)/60)/24)+DATE(1970,1,1)</f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3"/>
        <v>418.78911564625849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  <c r="P242">
        <f>E242/H242</f>
        <v>69.015695067264573</v>
      </c>
      <c r="Q242" t="s">
        <v>2039</v>
      </c>
      <c r="R242" t="s">
        <v>2040</v>
      </c>
      <c r="S242" s="7">
        <f>(((K242/60)/60)/24)+DATE(1970,1,1)</f>
        <v>40396.208333333336</v>
      </c>
      <c r="T242" s="8">
        <f>(((L242/60)/60)/24)+DATE(1970,1,1)</f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3"/>
        <v>101.91632047477745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  <c r="P243">
        <f>E243/H243</f>
        <v>101.97684085510689</v>
      </c>
      <c r="Q243" t="s">
        <v>2047</v>
      </c>
      <c r="R243" t="s">
        <v>2048</v>
      </c>
      <c r="S243" s="7">
        <f>(((K243/60)/60)/24)+DATE(1970,1,1)</f>
        <v>41742.208333333336</v>
      </c>
      <c r="T243" s="8">
        <f>(((L243/60)/60)/24)+DATE(1970,1,1)</f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3"/>
        <v>127.72619047619047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  <c r="P244">
        <f>E244/H244</f>
        <v>42.915999999999997</v>
      </c>
      <c r="Q244" t="s">
        <v>2035</v>
      </c>
      <c r="R244" t="s">
        <v>2036</v>
      </c>
      <c r="S244" s="7">
        <f>(((K244/60)/60)/24)+DATE(1970,1,1)</f>
        <v>42865.208333333328</v>
      </c>
      <c r="T244" s="8">
        <f>(((L244/60)/60)/24)+DATE(1970,1,1)</f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3"/>
        <v>445.21739130434781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  <c r="P245">
        <f>E245/H245</f>
        <v>43.025210084033617</v>
      </c>
      <c r="Q245" t="s">
        <v>2039</v>
      </c>
      <c r="R245" t="s">
        <v>2040</v>
      </c>
      <c r="S245" s="7">
        <f>(((K245/60)/60)/24)+DATE(1970,1,1)</f>
        <v>43163.25</v>
      </c>
      <c r="T245" s="8">
        <f>(((L245/60)/60)/24)+DATE(1970,1,1)</f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3"/>
        <v>569.71428571428578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  <c r="P246">
        <f>E246/H246</f>
        <v>75.245283018867923</v>
      </c>
      <c r="Q246" t="s">
        <v>2039</v>
      </c>
      <c r="R246" t="s">
        <v>2040</v>
      </c>
      <c r="S246" s="7">
        <f>(((K246/60)/60)/24)+DATE(1970,1,1)</f>
        <v>41834.208333333336</v>
      </c>
      <c r="T246" s="8">
        <f>(((L246/60)/60)/24)+DATE(1970,1,1)</f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3"/>
        <v>509.34482758620686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  <c r="P247">
        <f>E247/H247</f>
        <v>69.023364485981304</v>
      </c>
      <c r="Q247" t="s">
        <v>2039</v>
      </c>
      <c r="R247" t="s">
        <v>2040</v>
      </c>
      <c r="S247" s="7">
        <f>(((K247/60)/60)/24)+DATE(1970,1,1)</f>
        <v>41736.208333333336</v>
      </c>
      <c r="T247" s="8">
        <f>(((L247/60)/60)/24)+DATE(1970,1,1)</f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3"/>
        <v>325.5333333333333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  <c r="P248">
        <f>E248/H248</f>
        <v>65.986486486486484</v>
      </c>
      <c r="Q248" t="s">
        <v>2037</v>
      </c>
      <c r="R248" t="s">
        <v>2038</v>
      </c>
      <c r="S248" s="7">
        <f>(((K248/60)/60)/24)+DATE(1970,1,1)</f>
        <v>41491.208333333336</v>
      </c>
      <c r="T248" s="8">
        <f>(((L248/60)/60)/24)+DATE(1970,1,1)</f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3"/>
        <v>932.61616161616166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  <c r="P249">
        <f>E249/H249</f>
        <v>98.013800424628457</v>
      </c>
      <c r="Q249" t="s">
        <v>2047</v>
      </c>
      <c r="R249" t="s">
        <v>2053</v>
      </c>
      <c r="S249" s="7">
        <f>(((K249/60)/60)/24)+DATE(1970,1,1)</f>
        <v>42726.25</v>
      </c>
      <c r="T249" s="8">
        <f>(((L249/60)/60)/24)+DATE(1970,1,1)</f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3"/>
        <v>211.33870967741933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  <c r="P250">
        <f>E250/H250</f>
        <v>60.105504587155963</v>
      </c>
      <c r="Q250" t="s">
        <v>2050</v>
      </c>
      <c r="R250" t="s">
        <v>2061</v>
      </c>
      <c r="S250" s="7">
        <f>(((K250/60)/60)/24)+DATE(1970,1,1)</f>
        <v>42004.25</v>
      </c>
      <c r="T250" s="8">
        <f>(((L250/60)/60)/24)+DATE(1970,1,1)</f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3"/>
        <v>273.32520325203251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  <c r="P251">
        <f>E251/H251</f>
        <v>26.000773395204948</v>
      </c>
      <c r="Q251" t="s">
        <v>2047</v>
      </c>
      <c r="R251" t="s">
        <v>2059</v>
      </c>
      <c r="S251" s="7">
        <f>(((K251/60)/60)/24)+DATE(1970,1,1)</f>
        <v>42006.25</v>
      </c>
      <c r="T251" s="8">
        <f>(((L251/60)/60)/24)+DATE(1970,1,1)</f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3"/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  <c r="P252">
        <f>E252/H252</f>
        <v>3</v>
      </c>
      <c r="Q252" t="s">
        <v>2035</v>
      </c>
      <c r="R252" t="s">
        <v>2036</v>
      </c>
      <c r="S252" s="7">
        <f>(((K252/60)/60)/24)+DATE(1970,1,1)</f>
        <v>40203.25</v>
      </c>
      <c r="T252" s="8">
        <f>(((L252/60)/60)/24)+DATE(1970,1,1)</f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3"/>
        <v>54.084507042253513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  <c r="P253">
        <f>E253/H253</f>
        <v>38.019801980198018</v>
      </c>
      <c r="Q253" t="s">
        <v>2039</v>
      </c>
      <c r="R253" t="s">
        <v>2040</v>
      </c>
      <c r="S253" s="7">
        <f>(((K253/60)/60)/24)+DATE(1970,1,1)</f>
        <v>41252.25</v>
      </c>
      <c r="T253" s="8">
        <f>(((L253/60)/60)/24)+DATE(1970,1,1)</f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3"/>
        <v>626.29999999999995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  <c r="P254">
        <f>E254/H254</f>
        <v>106.15254237288136</v>
      </c>
      <c r="Q254" t="s">
        <v>2039</v>
      </c>
      <c r="R254" t="s">
        <v>2040</v>
      </c>
      <c r="S254" s="7">
        <f>(((K254/60)/60)/24)+DATE(1970,1,1)</f>
        <v>41572.208333333336</v>
      </c>
      <c r="T254" s="8">
        <f>(((L254/60)/60)/24)+DATE(1970,1,1)</f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3"/>
        <v>89.021399176954731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  <c r="P255">
        <f>E255/H255</f>
        <v>81.019475655430711</v>
      </c>
      <c r="Q255" t="s">
        <v>2041</v>
      </c>
      <c r="R255" t="s">
        <v>2044</v>
      </c>
      <c r="S255" s="7">
        <f>(((K255/60)/60)/24)+DATE(1970,1,1)</f>
        <v>40641.208333333336</v>
      </c>
      <c r="T255" s="8">
        <f>(((L255/60)/60)/24)+DATE(1970,1,1)</f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3"/>
        <v>184.89130434782609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  <c r="P256">
        <f>E256/H256</f>
        <v>96.647727272727266</v>
      </c>
      <c r="Q256" t="s">
        <v>2047</v>
      </c>
      <c r="R256" t="s">
        <v>2048</v>
      </c>
      <c r="S256" s="7">
        <f>(((K256/60)/60)/24)+DATE(1970,1,1)</f>
        <v>42787.25</v>
      </c>
      <c r="T256" s="8">
        <f>(((L256/60)/60)/24)+DATE(1970,1,1)</f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3"/>
        <v>120.16770186335404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  <c r="P257">
        <f>E257/H257</f>
        <v>57.003535651149086</v>
      </c>
      <c r="Q257" t="s">
        <v>2035</v>
      </c>
      <c r="R257" t="s">
        <v>2036</v>
      </c>
      <c r="S257" s="7">
        <f>(((K257/60)/60)/24)+DATE(1970,1,1)</f>
        <v>40590.25</v>
      </c>
      <c r="T257" s="8">
        <f>(((L257/60)/60)/24)+DATE(1970,1,1)</f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3"/>
        <v>23.390243902439025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  <c r="P258">
        <f>E258/H258</f>
        <v>63.93333333333333</v>
      </c>
      <c r="Q258" t="s">
        <v>2035</v>
      </c>
      <c r="R258" t="s">
        <v>2036</v>
      </c>
      <c r="S258" s="7">
        <f>(((K258/60)/60)/24)+DATE(1970,1,1)</f>
        <v>42393.25</v>
      </c>
      <c r="T258" s="8">
        <f>(((L258/60)/60)/24)+DATE(1970,1,1)</f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4">(E259/D259)*100</f>
        <v>146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  <c r="P259">
        <f>E259/H259</f>
        <v>90.456521739130437</v>
      </c>
      <c r="Q259" t="s">
        <v>2039</v>
      </c>
      <c r="R259" t="s">
        <v>2040</v>
      </c>
      <c r="S259" s="7">
        <f>(((K259/60)/60)/24)+DATE(1970,1,1)</f>
        <v>41338.25</v>
      </c>
      <c r="T259" s="8">
        <f>(((L259/60)/60)/24)+DATE(1970,1,1)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4"/>
        <v>268.48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  <c r="P260">
        <f>E260/H260</f>
        <v>72.172043010752688</v>
      </c>
      <c r="Q260" t="s">
        <v>2039</v>
      </c>
      <c r="R260" t="s">
        <v>2040</v>
      </c>
      <c r="S260" s="7">
        <f>(((K260/60)/60)/24)+DATE(1970,1,1)</f>
        <v>42712.25</v>
      </c>
      <c r="T260" s="8">
        <f>(((L260/60)/60)/24)+DATE(1970,1,1)</f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4"/>
        <v>597.5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  <c r="P261">
        <f>E261/H261</f>
        <v>77.934782608695656</v>
      </c>
      <c r="Q261" t="s">
        <v>2054</v>
      </c>
      <c r="R261" t="s">
        <v>2055</v>
      </c>
      <c r="S261" s="7">
        <f>(((K261/60)/60)/24)+DATE(1970,1,1)</f>
        <v>41251.25</v>
      </c>
      <c r="T261" s="8">
        <f>(((L261/60)/60)/24)+DATE(1970,1,1)</f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4"/>
        <v>157.69841269841268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  <c r="P262">
        <f>E262/H262</f>
        <v>38.065134099616856</v>
      </c>
      <c r="Q262" t="s">
        <v>2035</v>
      </c>
      <c r="R262" t="s">
        <v>2036</v>
      </c>
      <c r="S262" s="7">
        <f>(((K262/60)/60)/24)+DATE(1970,1,1)</f>
        <v>41180.208333333336</v>
      </c>
      <c r="T262" s="8">
        <f>(((L262/60)/60)/24)+DATE(1970,1,1)</f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4"/>
        <v>31.201660735468568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  <c r="P263">
        <f>E263/H263</f>
        <v>57.936123348017624</v>
      </c>
      <c r="Q263" t="s">
        <v>2035</v>
      </c>
      <c r="R263" t="s">
        <v>2036</v>
      </c>
      <c r="S263" s="7">
        <f>(((K263/60)/60)/24)+DATE(1970,1,1)</f>
        <v>40415.208333333336</v>
      </c>
      <c r="T263" s="8">
        <f>(((L263/60)/60)/24)+DATE(1970,1,1)</f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4"/>
        <v>313.41176470588238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  <c r="P264">
        <f>E264/H264</f>
        <v>49.794392523364486</v>
      </c>
      <c r="Q264" t="s">
        <v>2035</v>
      </c>
      <c r="R264" t="s">
        <v>2045</v>
      </c>
      <c r="S264" s="7">
        <f>(((K264/60)/60)/24)+DATE(1970,1,1)</f>
        <v>40638.208333333336</v>
      </c>
      <c r="T264" s="8">
        <f>(((L264/60)/60)/24)+DATE(1970,1,1)</f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4"/>
        <v>370.89655172413791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  <c r="P265">
        <f>E265/H265</f>
        <v>54.050251256281406</v>
      </c>
      <c r="Q265" t="s">
        <v>2054</v>
      </c>
      <c r="R265" t="s">
        <v>2055</v>
      </c>
      <c r="S265" s="7">
        <f>(((K265/60)/60)/24)+DATE(1970,1,1)</f>
        <v>40187.25</v>
      </c>
      <c r="T265" s="8">
        <f>(((L265/60)/60)/24)+DATE(1970,1,1)</f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4"/>
        <v>362.66447368421052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  <c r="P266">
        <f>E266/H266</f>
        <v>30.002721335268504</v>
      </c>
      <c r="Q266" t="s">
        <v>2039</v>
      </c>
      <c r="R266" t="s">
        <v>2040</v>
      </c>
      <c r="S266" s="7">
        <f>(((K266/60)/60)/24)+DATE(1970,1,1)</f>
        <v>41317.25</v>
      </c>
      <c r="T266" s="8">
        <f>(((L266/60)/60)/24)+DATE(1970,1,1)</f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4"/>
        <v>123.08163265306122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  <c r="P267">
        <f>E267/H267</f>
        <v>70.127906976744185</v>
      </c>
      <c r="Q267" t="s">
        <v>2039</v>
      </c>
      <c r="R267" t="s">
        <v>2040</v>
      </c>
      <c r="S267" s="7">
        <f>(((K267/60)/60)/24)+DATE(1970,1,1)</f>
        <v>42372.25</v>
      </c>
      <c r="T267" s="8">
        <f>(((L267/60)/60)/24)+DATE(1970,1,1)</f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4"/>
        <v>76.766756032171585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  <c r="P268">
        <f>E268/H268</f>
        <v>26.996228786926462</v>
      </c>
      <c r="Q268" t="s">
        <v>2035</v>
      </c>
      <c r="R268" t="s">
        <v>2058</v>
      </c>
      <c r="S268" s="7">
        <f>(((K268/60)/60)/24)+DATE(1970,1,1)</f>
        <v>41950.25</v>
      </c>
      <c r="T268" s="8">
        <f>(((L268/60)/60)/24)+DATE(1970,1,1)</f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4"/>
        <v>233.62012987012989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  <c r="P269">
        <f>E269/H269</f>
        <v>51.990606936416185</v>
      </c>
      <c r="Q269" t="s">
        <v>2039</v>
      </c>
      <c r="R269" t="s">
        <v>2040</v>
      </c>
      <c r="S269" s="7">
        <f>(((K269/60)/60)/24)+DATE(1970,1,1)</f>
        <v>41206.208333333336</v>
      </c>
      <c r="T269" s="8">
        <f>(((L269/60)/60)/24)+DATE(1970,1,1)</f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4"/>
        <v>180.53333333333333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  <c r="P270">
        <f>E270/H270</f>
        <v>56.416666666666664</v>
      </c>
      <c r="Q270" t="s">
        <v>2041</v>
      </c>
      <c r="R270" t="s">
        <v>2042</v>
      </c>
      <c r="S270" s="7">
        <f>(((K270/60)/60)/24)+DATE(1970,1,1)</f>
        <v>41186.208333333336</v>
      </c>
      <c r="T270" s="8">
        <f>(((L270/60)/60)/24)+DATE(1970,1,1)</f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4"/>
        <v>252.62857142857143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  <c r="P271">
        <f>E271/H271</f>
        <v>101.63218390804597</v>
      </c>
      <c r="Q271" t="s">
        <v>2041</v>
      </c>
      <c r="R271" t="s">
        <v>2060</v>
      </c>
      <c r="S271" s="7">
        <f>(((K271/60)/60)/24)+DATE(1970,1,1)</f>
        <v>43496.25</v>
      </c>
      <c r="T271" s="8">
        <f>(((L271/60)/60)/24)+DATE(1970,1,1)</f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4"/>
        <v>27.176538240368025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  <c r="P272">
        <f>E272/H272</f>
        <v>25.005291005291006</v>
      </c>
      <c r="Q272" t="s">
        <v>2050</v>
      </c>
      <c r="R272" t="s">
        <v>2051</v>
      </c>
      <c r="S272" s="7">
        <f>(((K272/60)/60)/24)+DATE(1970,1,1)</f>
        <v>40514.25</v>
      </c>
      <c r="T272" s="8">
        <f>(((L272/60)/60)/24)+DATE(1970,1,1)</f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4"/>
        <v>1.2706571242680547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  <c r="P273">
        <f>E273/H273</f>
        <v>32.016393442622949</v>
      </c>
      <c r="Q273" t="s">
        <v>2054</v>
      </c>
      <c r="R273" t="s">
        <v>2055</v>
      </c>
      <c r="S273" s="7">
        <f>(((K273/60)/60)/24)+DATE(1970,1,1)</f>
        <v>42345.25</v>
      </c>
      <c r="T273" s="8">
        <f>(((L273/60)/60)/24)+DATE(1970,1,1)</f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4"/>
        <v>304.0097847358121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  <c r="P274">
        <f>E274/H274</f>
        <v>82.021647307286173</v>
      </c>
      <c r="Q274" t="s">
        <v>2039</v>
      </c>
      <c r="R274" t="s">
        <v>2040</v>
      </c>
      <c r="S274" s="7">
        <f>(((K274/60)/60)/24)+DATE(1970,1,1)</f>
        <v>43656.208333333328</v>
      </c>
      <c r="T274" s="8">
        <f>(((L274/60)/60)/24)+DATE(1970,1,1)</f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4"/>
        <v>137.23076923076923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  <c r="P275">
        <f>E275/H275</f>
        <v>37.957446808510639</v>
      </c>
      <c r="Q275" t="s">
        <v>2039</v>
      </c>
      <c r="R275" t="s">
        <v>2040</v>
      </c>
      <c r="S275" s="7">
        <f>(((K275/60)/60)/24)+DATE(1970,1,1)</f>
        <v>42995.208333333328</v>
      </c>
      <c r="T275" s="8">
        <f>(((L275/60)/60)/24)+DATE(1970,1,1)</f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4"/>
        <v>32.208333333333336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  <c r="P276">
        <f>E276/H276</f>
        <v>51.533333333333331</v>
      </c>
      <c r="Q276" t="s">
        <v>2039</v>
      </c>
      <c r="R276" t="s">
        <v>2040</v>
      </c>
      <c r="S276" s="7">
        <f>(((K276/60)/60)/24)+DATE(1970,1,1)</f>
        <v>43045.25</v>
      </c>
      <c r="T276" s="8">
        <f>(((L276/60)/60)/24)+DATE(1970,1,1)</f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4"/>
        <v>241.51282051282053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  <c r="P277">
        <f>E277/H277</f>
        <v>81.198275862068968</v>
      </c>
      <c r="Q277" t="s">
        <v>2047</v>
      </c>
      <c r="R277" t="s">
        <v>2059</v>
      </c>
      <c r="S277" s="7">
        <f>(((K277/60)/60)/24)+DATE(1970,1,1)</f>
        <v>43561.208333333328</v>
      </c>
      <c r="T277" s="8">
        <f>(((L277/60)/60)/24)+DATE(1970,1,1)</f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4"/>
        <v>96.8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  <c r="P278">
        <f>E278/H278</f>
        <v>40.030075187969928</v>
      </c>
      <c r="Q278" t="s">
        <v>2050</v>
      </c>
      <c r="R278" t="s">
        <v>2051</v>
      </c>
      <c r="S278" s="7">
        <f>(((K278/60)/60)/24)+DATE(1970,1,1)</f>
        <v>41018.208333333336</v>
      </c>
      <c r="T278" s="8">
        <f>(((L278/60)/60)/24)+DATE(1970,1,1)</f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4"/>
        <v>1066.4285714285716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  <c r="P279">
        <f>E279/H279</f>
        <v>89.939759036144579</v>
      </c>
      <c r="Q279" t="s">
        <v>2039</v>
      </c>
      <c r="R279" t="s">
        <v>2040</v>
      </c>
      <c r="S279" s="7">
        <f>(((K279/60)/60)/24)+DATE(1970,1,1)</f>
        <v>40378.208333333336</v>
      </c>
      <c r="T279" s="8">
        <f>(((L279/60)/60)/24)+DATE(1970,1,1)</f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4"/>
        <v>325.88888888888891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  <c r="P280">
        <f>E280/H280</f>
        <v>96.692307692307693</v>
      </c>
      <c r="Q280" t="s">
        <v>2037</v>
      </c>
      <c r="R280" t="s">
        <v>2038</v>
      </c>
      <c r="S280" s="7">
        <f>(((K280/60)/60)/24)+DATE(1970,1,1)</f>
        <v>41239.25</v>
      </c>
      <c r="T280" s="8">
        <f>(((L280/60)/60)/24)+DATE(1970,1,1)</f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4"/>
        <v>170.70000000000002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  <c r="P281">
        <f>E281/H281</f>
        <v>25.010989010989011</v>
      </c>
      <c r="Q281" t="s">
        <v>2039</v>
      </c>
      <c r="R281" t="s">
        <v>2040</v>
      </c>
      <c r="S281" s="7">
        <f>(((K281/60)/60)/24)+DATE(1970,1,1)</f>
        <v>43346.208333333328</v>
      </c>
      <c r="T281" s="8">
        <f>(((L281/60)/60)/24)+DATE(1970,1,1)</f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4"/>
        <v>581.44000000000005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  <c r="P282">
        <f>E282/H282</f>
        <v>36.987277353689571</v>
      </c>
      <c r="Q282" t="s">
        <v>2041</v>
      </c>
      <c r="R282" t="s">
        <v>2049</v>
      </c>
      <c r="S282" s="7">
        <f>(((K282/60)/60)/24)+DATE(1970,1,1)</f>
        <v>43060.25</v>
      </c>
      <c r="T282" s="8">
        <f>(((L282/60)/60)/24)+DATE(1970,1,1)</f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4"/>
        <v>91.520972644376897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  <c r="P283">
        <f>E283/H283</f>
        <v>73.012609117361791</v>
      </c>
      <c r="Q283" t="s">
        <v>2039</v>
      </c>
      <c r="R283" t="s">
        <v>2040</v>
      </c>
      <c r="S283" s="7">
        <f>(((K283/60)/60)/24)+DATE(1970,1,1)</f>
        <v>40979.25</v>
      </c>
      <c r="T283" s="8">
        <f>(((L283/60)/60)/24)+DATE(1970,1,1)</f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4"/>
        <v>108.04761904761904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  <c r="P284">
        <f>E284/H284</f>
        <v>68.240601503759393</v>
      </c>
      <c r="Q284" t="s">
        <v>2041</v>
      </c>
      <c r="R284" t="s">
        <v>2060</v>
      </c>
      <c r="S284" s="7">
        <f>(((K284/60)/60)/24)+DATE(1970,1,1)</f>
        <v>42701.25</v>
      </c>
      <c r="T284" s="8">
        <f>(((L284/60)/60)/24)+DATE(1970,1,1)</f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4"/>
        <v>18.728395061728396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  <c r="P285">
        <f>E285/H285</f>
        <v>52.310344827586206</v>
      </c>
      <c r="Q285" t="s">
        <v>2035</v>
      </c>
      <c r="R285" t="s">
        <v>2036</v>
      </c>
      <c r="S285" s="7">
        <f>(((K285/60)/60)/24)+DATE(1970,1,1)</f>
        <v>42520.208333333328</v>
      </c>
      <c r="T285" s="8">
        <f>(((L285/60)/60)/24)+DATE(1970,1,1)</f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4"/>
        <v>83.193877551020407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  <c r="P286">
        <f>E286/H286</f>
        <v>61.765151515151516</v>
      </c>
      <c r="Q286" t="s">
        <v>2037</v>
      </c>
      <c r="R286" t="s">
        <v>2038</v>
      </c>
      <c r="S286" s="7">
        <f>(((K286/60)/60)/24)+DATE(1970,1,1)</f>
        <v>41030.208333333336</v>
      </c>
      <c r="T286" s="8">
        <f>(((L286/60)/60)/24)+DATE(1970,1,1)</f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4"/>
        <v>706.33333333333337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  <c r="P287">
        <f>E287/H287</f>
        <v>25.027559055118111</v>
      </c>
      <c r="Q287" t="s">
        <v>2039</v>
      </c>
      <c r="R287" t="s">
        <v>2040</v>
      </c>
      <c r="S287" s="7">
        <f>(((K287/60)/60)/24)+DATE(1970,1,1)</f>
        <v>42623.208333333328</v>
      </c>
      <c r="T287" s="8">
        <f>(((L287/60)/60)/24)+DATE(1970,1,1)</f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4"/>
        <v>17.446030330062445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  <c r="P288">
        <f>E288/H288</f>
        <v>106.28804347826087</v>
      </c>
      <c r="Q288" t="s">
        <v>2039</v>
      </c>
      <c r="R288" t="s">
        <v>2040</v>
      </c>
      <c r="S288" s="7">
        <f>(((K288/60)/60)/24)+DATE(1970,1,1)</f>
        <v>42697.25</v>
      </c>
      <c r="T288" s="8">
        <f>(((L288/60)/60)/24)+DATE(1970,1,1)</f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4"/>
        <v>209.73015873015873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  <c r="P289">
        <f>E289/H289</f>
        <v>75.07386363636364</v>
      </c>
      <c r="Q289" t="s">
        <v>2035</v>
      </c>
      <c r="R289" t="s">
        <v>2043</v>
      </c>
      <c r="S289" s="7">
        <f>(((K289/60)/60)/24)+DATE(1970,1,1)</f>
        <v>42122.208333333328</v>
      </c>
      <c r="T289" s="8">
        <f>(((L289/60)/60)/24)+DATE(1970,1,1)</f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4"/>
        <v>97.785714285714292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  <c r="P290">
        <f>E290/H290</f>
        <v>39.970802919708028</v>
      </c>
      <c r="Q290" t="s">
        <v>2035</v>
      </c>
      <c r="R290" t="s">
        <v>2057</v>
      </c>
      <c r="S290" s="7">
        <f>(((K290/60)/60)/24)+DATE(1970,1,1)</f>
        <v>40982.208333333336</v>
      </c>
      <c r="T290" s="8">
        <f>(((L290/60)/60)/24)+DATE(1970,1,1)</f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4"/>
        <v>1684.25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  <c r="P291">
        <f>E291/H291</f>
        <v>39.982195845697326</v>
      </c>
      <c r="Q291" t="s">
        <v>2039</v>
      </c>
      <c r="R291" t="s">
        <v>2040</v>
      </c>
      <c r="S291" s="7">
        <f>(((K291/60)/60)/24)+DATE(1970,1,1)</f>
        <v>42219.208333333328</v>
      </c>
      <c r="T291" s="8">
        <f>(((L291/60)/60)/24)+DATE(1970,1,1)</f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4"/>
        <v>54.402135231316727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  <c r="P292">
        <f>E292/H292</f>
        <v>101.01541850220265</v>
      </c>
      <c r="Q292" t="s">
        <v>2041</v>
      </c>
      <c r="R292" t="s">
        <v>2042</v>
      </c>
      <c r="S292" s="7">
        <f>(((K292/60)/60)/24)+DATE(1970,1,1)</f>
        <v>41404.208333333336</v>
      </c>
      <c r="T292" s="8">
        <f>(((L292/60)/60)/24)+DATE(1970,1,1)</f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4"/>
        <v>456.61111111111109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  <c r="P293">
        <f>E293/H293</f>
        <v>76.813084112149539</v>
      </c>
      <c r="Q293" t="s">
        <v>2037</v>
      </c>
      <c r="R293" t="s">
        <v>2038</v>
      </c>
      <c r="S293" s="7">
        <f>(((K293/60)/60)/24)+DATE(1970,1,1)</f>
        <v>40831.208333333336</v>
      </c>
      <c r="T293" s="8">
        <f>(((L293/60)/60)/24)+DATE(1970,1,1)</f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4"/>
        <v>9.8219178082191778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  <c r="P294">
        <f>E294/H294</f>
        <v>71.7</v>
      </c>
      <c r="Q294" t="s">
        <v>2033</v>
      </c>
      <c r="R294" t="s">
        <v>2034</v>
      </c>
      <c r="S294" s="7">
        <f>(((K294/60)/60)/24)+DATE(1970,1,1)</f>
        <v>40984.208333333336</v>
      </c>
      <c r="T294" s="8">
        <f>(((L294/60)/60)/24)+DATE(1970,1,1)</f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4"/>
        <v>16.384615384615383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  <c r="P295">
        <f>E295/H295</f>
        <v>33.28125</v>
      </c>
      <c r="Q295" t="s">
        <v>2039</v>
      </c>
      <c r="R295" t="s">
        <v>2040</v>
      </c>
      <c r="S295" s="7">
        <f>(((K295/60)/60)/24)+DATE(1970,1,1)</f>
        <v>40456.208333333336</v>
      </c>
      <c r="T295" s="8">
        <f>(((L295/60)/60)/24)+DATE(1970,1,1)</f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4"/>
        <v>1339.6666666666667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  <c r="P296">
        <f>E296/H296</f>
        <v>43.923497267759565</v>
      </c>
      <c r="Q296" t="s">
        <v>2039</v>
      </c>
      <c r="R296" t="s">
        <v>2040</v>
      </c>
      <c r="S296" s="7">
        <f>(((K296/60)/60)/24)+DATE(1970,1,1)</f>
        <v>43399.208333333328</v>
      </c>
      <c r="T296" s="8">
        <f>(((L296/60)/60)/24)+DATE(1970,1,1)</f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4"/>
        <v>35.650077760497666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  <c r="P297">
        <f>E297/H297</f>
        <v>36.004712041884815</v>
      </c>
      <c r="Q297" t="s">
        <v>2039</v>
      </c>
      <c r="R297" t="s">
        <v>2040</v>
      </c>
      <c r="S297" s="7">
        <f>(((K297/60)/60)/24)+DATE(1970,1,1)</f>
        <v>41562.208333333336</v>
      </c>
      <c r="T297" s="8">
        <f>(((L297/60)/60)/24)+DATE(1970,1,1)</f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4"/>
        <v>54.950819672131146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  <c r="P298">
        <f>E298/H298</f>
        <v>88.21052631578948</v>
      </c>
      <c r="Q298" t="s">
        <v>2039</v>
      </c>
      <c r="R298" t="s">
        <v>2040</v>
      </c>
      <c r="S298" s="7">
        <f>(((K298/60)/60)/24)+DATE(1970,1,1)</f>
        <v>43493.25</v>
      </c>
      <c r="T298" s="8">
        <f>(((L298/60)/60)/24)+DATE(1970,1,1)</f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4"/>
        <v>94.236111111111114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  <c r="P299">
        <f>E299/H299</f>
        <v>65.240384615384613</v>
      </c>
      <c r="Q299" t="s">
        <v>2039</v>
      </c>
      <c r="R299" t="s">
        <v>2040</v>
      </c>
      <c r="S299" s="7">
        <f>(((K299/60)/60)/24)+DATE(1970,1,1)</f>
        <v>41653.25</v>
      </c>
      <c r="T299" s="8">
        <f>(((L299/60)/60)/24)+DATE(1970,1,1)</f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4"/>
        <v>143.91428571428571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  <c r="P300">
        <f>E300/H300</f>
        <v>69.958333333333329</v>
      </c>
      <c r="Q300" t="s">
        <v>2035</v>
      </c>
      <c r="R300" t="s">
        <v>2036</v>
      </c>
      <c r="S300" s="7">
        <f>(((K300/60)/60)/24)+DATE(1970,1,1)</f>
        <v>42426.25</v>
      </c>
      <c r="T300" s="8">
        <f>(((L300/60)/60)/24)+DATE(1970,1,1)</f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4"/>
        <v>51.421052631578945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  <c r="P301">
        <f>E301/H301</f>
        <v>39.877551020408163</v>
      </c>
      <c r="Q301" t="s">
        <v>2033</v>
      </c>
      <c r="R301" t="s">
        <v>2034</v>
      </c>
      <c r="S301" s="7">
        <f>(((K301/60)/60)/24)+DATE(1970,1,1)</f>
        <v>42432.25</v>
      </c>
      <c r="T301" s="8">
        <f>(((L301/60)/60)/24)+DATE(1970,1,1)</f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4"/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  <c r="P302">
        <f>E302/H302</f>
        <v>5</v>
      </c>
      <c r="Q302" t="s">
        <v>2047</v>
      </c>
      <c r="R302" t="s">
        <v>2048</v>
      </c>
      <c r="S302" s="7">
        <f>(((K302/60)/60)/24)+DATE(1970,1,1)</f>
        <v>42977.208333333328</v>
      </c>
      <c r="T302" s="8">
        <f>(((L302/60)/60)/24)+DATE(1970,1,1)</f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4"/>
        <v>1344.6666666666667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  <c r="P303">
        <f>E303/H303</f>
        <v>41.023728813559323</v>
      </c>
      <c r="Q303" t="s">
        <v>2041</v>
      </c>
      <c r="R303" t="s">
        <v>2042</v>
      </c>
      <c r="S303" s="7">
        <f>(((K303/60)/60)/24)+DATE(1970,1,1)</f>
        <v>42061.25</v>
      </c>
      <c r="T303" s="8">
        <f>(((L303/60)/60)/24)+DATE(1970,1,1)</f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4"/>
        <v>31.844940867279899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  <c r="P304">
        <f>E304/H304</f>
        <v>98.914285714285711</v>
      </c>
      <c r="Q304" t="s">
        <v>2039</v>
      </c>
      <c r="R304" t="s">
        <v>2040</v>
      </c>
      <c r="S304" s="7">
        <f>(((K304/60)/60)/24)+DATE(1970,1,1)</f>
        <v>43345.208333333328</v>
      </c>
      <c r="T304" s="8">
        <f>(((L304/60)/60)/24)+DATE(1970,1,1)</f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4"/>
        <v>82.617647058823536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  <c r="P305">
        <f>E305/H305</f>
        <v>87.78125</v>
      </c>
      <c r="Q305" t="s">
        <v>2035</v>
      </c>
      <c r="R305" t="s">
        <v>2045</v>
      </c>
      <c r="S305" s="7">
        <f>(((K305/60)/60)/24)+DATE(1970,1,1)</f>
        <v>42376.25</v>
      </c>
      <c r="T305" s="8">
        <f>(((L305/60)/60)/24)+DATE(1970,1,1)</f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4"/>
        <v>546.14285714285722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  <c r="P306">
        <f>E306/H306</f>
        <v>80.767605633802816</v>
      </c>
      <c r="Q306" t="s">
        <v>2041</v>
      </c>
      <c r="R306" t="s">
        <v>2042</v>
      </c>
      <c r="S306" s="7">
        <f>(((K306/60)/60)/24)+DATE(1970,1,1)</f>
        <v>42589.208333333328</v>
      </c>
      <c r="T306" s="8">
        <f>(((L306/60)/60)/24)+DATE(1970,1,1)</f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4"/>
        <v>286.21428571428572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  <c r="P307">
        <f>E307/H307</f>
        <v>94.28235294117647</v>
      </c>
      <c r="Q307" t="s">
        <v>2039</v>
      </c>
      <c r="R307" t="s">
        <v>2040</v>
      </c>
      <c r="S307" s="7">
        <f>(((K307/60)/60)/24)+DATE(1970,1,1)</f>
        <v>42448.208333333328</v>
      </c>
      <c r="T307" s="8">
        <f>(((L307/60)/60)/24)+DATE(1970,1,1)</f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4"/>
        <v>7.9076923076923071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  <c r="P308">
        <f>E308/H308</f>
        <v>73.428571428571431</v>
      </c>
      <c r="Q308" t="s">
        <v>2039</v>
      </c>
      <c r="R308" t="s">
        <v>2040</v>
      </c>
      <c r="S308" s="7">
        <f>(((K308/60)/60)/24)+DATE(1970,1,1)</f>
        <v>42930.208333333328</v>
      </c>
      <c r="T308" s="8">
        <f>(((L308/60)/60)/24)+DATE(1970,1,1)</f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4"/>
        <v>132.13677811550153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  <c r="P309">
        <f>E309/H309</f>
        <v>65.968133535660087</v>
      </c>
      <c r="Q309" t="s">
        <v>2047</v>
      </c>
      <c r="R309" t="s">
        <v>2053</v>
      </c>
      <c r="S309" s="7">
        <f>(((K309/60)/60)/24)+DATE(1970,1,1)</f>
        <v>41066.208333333336</v>
      </c>
      <c r="T309" s="8">
        <f>(((L309/60)/60)/24)+DATE(1970,1,1)</f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4"/>
        <v>74.077834179357026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  <c r="P310">
        <f>E310/H310</f>
        <v>109.04109589041096</v>
      </c>
      <c r="Q310" t="s">
        <v>2039</v>
      </c>
      <c r="R310" t="s">
        <v>2040</v>
      </c>
      <c r="S310" s="7">
        <f>(((K310/60)/60)/24)+DATE(1970,1,1)</f>
        <v>40651.208333333336</v>
      </c>
      <c r="T310" s="8">
        <f>(((L310/60)/60)/24)+DATE(1970,1,1)</f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4"/>
        <v>75.292682926829272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  <c r="P311">
        <f>E311/H311</f>
        <v>41.16</v>
      </c>
      <c r="Q311" t="s">
        <v>2035</v>
      </c>
      <c r="R311" t="s">
        <v>2045</v>
      </c>
      <c r="S311" s="7">
        <f>(((K311/60)/60)/24)+DATE(1970,1,1)</f>
        <v>40807.208333333336</v>
      </c>
      <c r="T311" s="8">
        <f>(((L311/60)/60)/24)+DATE(1970,1,1)</f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4"/>
        <v>20.333333333333332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  <c r="P312">
        <f>E312/H312</f>
        <v>99.125</v>
      </c>
      <c r="Q312" t="s">
        <v>2050</v>
      </c>
      <c r="R312" t="s">
        <v>2051</v>
      </c>
      <c r="S312" s="7">
        <f>(((K312/60)/60)/24)+DATE(1970,1,1)</f>
        <v>40277.208333333336</v>
      </c>
      <c r="T312" s="8">
        <f>(((L312/60)/60)/24)+DATE(1970,1,1)</f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4"/>
        <v>203.36507936507937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  <c r="P313">
        <f>E313/H313</f>
        <v>105.88429752066116</v>
      </c>
      <c r="Q313" t="s">
        <v>2039</v>
      </c>
      <c r="R313" t="s">
        <v>2040</v>
      </c>
      <c r="S313" s="7">
        <f>(((K313/60)/60)/24)+DATE(1970,1,1)</f>
        <v>40590.25</v>
      </c>
      <c r="T313" s="8">
        <f>(((L313/60)/60)/24)+DATE(1970,1,1)</f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4"/>
        <v>310.2284263959391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  <c r="P314">
        <f>E314/H314</f>
        <v>48.996525921966864</v>
      </c>
      <c r="Q314" t="s">
        <v>2039</v>
      </c>
      <c r="R314" t="s">
        <v>2040</v>
      </c>
      <c r="S314" s="7">
        <f>(((K314/60)/60)/24)+DATE(1970,1,1)</f>
        <v>41572.208333333336</v>
      </c>
      <c r="T314" s="8">
        <f>(((L314/60)/60)/24)+DATE(1970,1,1)</f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4"/>
        <v>395.31818181818181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  <c r="P315">
        <f>E315/H315</f>
        <v>39</v>
      </c>
      <c r="Q315" t="s">
        <v>2035</v>
      </c>
      <c r="R315" t="s">
        <v>2036</v>
      </c>
      <c r="S315" s="7">
        <f>(((K315/60)/60)/24)+DATE(1970,1,1)</f>
        <v>40966.25</v>
      </c>
      <c r="T315" s="8">
        <f>(((L315/60)/60)/24)+DATE(1970,1,1)</f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4"/>
        <v>294.71428571428572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  <c r="P316">
        <f>E316/H316</f>
        <v>31.022556390977442</v>
      </c>
      <c r="Q316" t="s">
        <v>2041</v>
      </c>
      <c r="R316" t="s">
        <v>2042</v>
      </c>
      <c r="S316" s="7">
        <f>(((K316/60)/60)/24)+DATE(1970,1,1)</f>
        <v>43536.208333333328</v>
      </c>
      <c r="T316" s="8">
        <f>(((L316/60)/60)/24)+DATE(1970,1,1)</f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4"/>
        <v>33.89473684210526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  <c r="P317">
        <f>E317/H317</f>
        <v>103.87096774193549</v>
      </c>
      <c r="Q317" t="s">
        <v>2039</v>
      </c>
      <c r="R317" t="s">
        <v>2040</v>
      </c>
      <c r="S317" s="7">
        <f>(((K317/60)/60)/24)+DATE(1970,1,1)</f>
        <v>41783.208333333336</v>
      </c>
      <c r="T317" s="8">
        <f>(((L317/60)/60)/24)+DATE(1970,1,1)</f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4"/>
        <v>66.677083333333329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  <c r="P318">
        <f>E318/H318</f>
        <v>59.268518518518519</v>
      </c>
      <c r="Q318" t="s">
        <v>2033</v>
      </c>
      <c r="R318" t="s">
        <v>2034</v>
      </c>
      <c r="S318" s="7">
        <f>(((K318/60)/60)/24)+DATE(1970,1,1)</f>
        <v>43788.25</v>
      </c>
      <c r="T318" s="8">
        <f>(((L318/60)/60)/24)+DATE(1970,1,1)</f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4"/>
        <v>19.227272727272727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  <c r="P319">
        <f>E319/H319</f>
        <v>42.3</v>
      </c>
      <c r="Q319" t="s">
        <v>2039</v>
      </c>
      <c r="R319" t="s">
        <v>2040</v>
      </c>
      <c r="S319" s="7">
        <f>(((K319/60)/60)/24)+DATE(1970,1,1)</f>
        <v>42869.208333333328</v>
      </c>
      <c r="T319" s="8">
        <f>(((L319/60)/60)/24)+DATE(1970,1,1)</f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4"/>
        <v>15.842105263157894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  <c r="P320">
        <f>E320/H320</f>
        <v>53.117647058823529</v>
      </c>
      <c r="Q320" t="s">
        <v>2035</v>
      </c>
      <c r="R320" t="s">
        <v>2036</v>
      </c>
      <c r="S320" s="7">
        <f>(((K320/60)/60)/24)+DATE(1970,1,1)</f>
        <v>41684.25</v>
      </c>
      <c r="T320" s="8">
        <f>(((L320/60)/60)/24)+DATE(1970,1,1)</f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4"/>
        <v>38.702380952380956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  <c r="P321">
        <f>E321/H321</f>
        <v>50.796875</v>
      </c>
      <c r="Q321" t="s">
        <v>2037</v>
      </c>
      <c r="R321" t="s">
        <v>2038</v>
      </c>
      <c r="S321" s="7">
        <f>(((K321/60)/60)/24)+DATE(1970,1,1)</f>
        <v>40402.208333333336</v>
      </c>
      <c r="T321" s="8">
        <f>(((L321/60)/60)/24)+DATE(1970,1,1)</f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4"/>
        <v>9.5876777251184837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  <c r="P322">
        <f>E322/H322</f>
        <v>101.15</v>
      </c>
      <c r="Q322" t="s">
        <v>2047</v>
      </c>
      <c r="R322" t="s">
        <v>2053</v>
      </c>
      <c r="S322" s="7">
        <f>(((K322/60)/60)/24)+DATE(1970,1,1)</f>
        <v>40673.208333333336</v>
      </c>
      <c r="T322" s="8">
        <f>(((L322/60)/60)/24)+DATE(1970,1,1)</f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5">(E323/D323)*100</f>
        <v>94.144366197183089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  <c r="P323">
        <f>E323/H323</f>
        <v>65.000810372771468</v>
      </c>
      <c r="Q323" t="s">
        <v>2041</v>
      </c>
      <c r="R323" t="s">
        <v>2052</v>
      </c>
      <c r="S323" s="7">
        <f>(((K323/60)/60)/24)+DATE(1970,1,1)</f>
        <v>40634.208333333336</v>
      </c>
      <c r="T323" s="8">
        <f>(((L323/60)/60)/24)+DATE(1970,1,1)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5"/>
        <v>166.56234096692114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  <c r="P324">
        <f>E324/H324</f>
        <v>37.998645510835914</v>
      </c>
      <c r="Q324" t="s">
        <v>2039</v>
      </c>
      <c r="R324" t="s">
        <v>2040</v>
      </c>
      <c r="S324" s="7">
        <f>(((K324/60)/60)/24)+DATE(1970,1,1)</f>
        <v>40507.25</v>
      </c>
      <c r="T324" s="8">
        <f>(((L324/60)/60)/24)+DATE(1970,1,1)</f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5"/>
        <v>24.134831460674157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  <c r="P325">
        <f>E325/H325</f>
        <v>82.615384615384613</v>
      </c>
      <c r="Q325" t="s">
        <v>2041</v>
      </c>
      <c r="R325" t="s">
        <v>2042</v>
      </c>
      <c r="S325" s="7">
        <f>(((K325/60)/60)/24)+DATE(1970,1,1)</f>
        <v>41725.208333333336</v>
      </c>
      <c r="T325" s="8">
        <f>(((L325/60)/60)/24)+DATE(1970,1,1)</f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5"/>
        <v>164.05633802816902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  <c r="P326">
        <f>E326/H326</f>
        <v>37.941368078175898</v>
      </c>
      <c r="Q326" t="s">
        <v>2039</v>
      </c>
      <c r="R326" t="s">
        <v>2040</v>
      </c>
      <c r="S326" s="7">
        <f>(((K326/60)/60)/24)+DATE(1970,1,1)</f>
        <v>42176.208333333328</v>
      </c>
      <c r="T326" s="8">
        <f>(((L326/60)/60)/24)+DATE(1970,1,1)</f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5"/>
        <v>90.723076923076931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  <c r="P327">
        <f>E327/H327</f>
        <v>80.780821917808225</v>
      </c>
      <c r="Q327" t="s">
        <v>2039</v>
      </c>
      <c r="R327" t="s">
        <v>2040</v>
      </c>
      <c r="S327" s="7">
        <f>(((K327/60)/60)/24)+DATE(1970,1,1)</f>
        <v>43267.208333333328</v>
      </c>
      <c r="T327" s="8">
        <f>(((L327/60)/60)/24)+DATE(1970,1,1)</f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5"/>
        <v>46.194444444444443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  <c r="P328">
        <f>E328/H328</f>
        <v>25.984375</v>
      </c>
      <c r="Q328" t="s">
        <v>2041</v>
      </c>
      <c r="R328" t="s">
        <v>2049</v>
      </c>
      <c r="S328" s="7">
        <f>(((K328/60)/60)/24)+DATE(1970,1,1)</f>
        <v>42364.25</v>
      </c>
      <c r="T328" s="8">
        <f>(((L328/60)/60)/24)+DATE(1970,1,1)</f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5"/>
        <v>38.53846153846154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  <c r="P329">
        <f>E329/H329</f>
        <v>30.363636363636363</v>
      </c>
      <c r="Q329" t="s">
        <v>2039</v>
      </c>
      <c r="R329" t="s">
        <v>2040</v>
      </c>
      <c r="S329" s="7">
        <f>(((K329/60)/60)/24)+DATE(1970,1,1)</f>
        <v>43705.208333333328</v>
      </c>
      <c r="T329" s="8">
        <f>(((L329/60)/60)/24)+DATE(1970,1,1)</f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5"/>
        <v>133.56231003039514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  <c r="P330">
        <f>E330/H330</f>
        <v>54.004916018025398</v>
      </c>
      <c r="Q330" t="s">
        <v>2035</v>
      </c>
      <c r="R330" t="s">
        <v>2036</v>
      </c>
      <c r="S330" s="7">
        <f>(((K330/60)/60)/24)+DATE(1970,1,1)</f>
        <v>43434.25</v>
      </c>
      <c r="T330" s="8">
        <f>(((L330/60)/60)/24)+DATE(1970,1,1)</f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5"/>
        <v>22.896588486140725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  <c r="P331">
        <f>E331/H331</f>
        <v>101.78672985781991</v>
      </c>
      <c r="Q331" t="s">
        <v>2050</v>
      </c>
      <c r="R331" t="s">
        <v>2051</v>
      </c>
      <c r="S331" s="7">
        <f>(((K331/60)/60)/24)+DATE(1970,1,1)</f>
        <v>42716.25</v>
      </c>
      <c r="T331" s="8">
        <f>(((L331/60)/60)/24)+DATE(1970,1,1)</f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5"/>
        <v>184.95548961424333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  <c r="P332">
        <f>E332/H332</f>
        <v>45.003610108303249</v>
      </c>
      <c r="Q332" t="s">
        <v>2041</v>
      </c>
      <c r="R332" t="s">
        <v>2042</v>
      </c>
      <c r="S332" s="7">
        <f>(((K332/60)/60)/24)+DATE(1970,1,1)</f>
        <v>43077.25</v>
      </c>
      <c r="T332" s="8">
        <f>(((L332/60)/60)/24)+DATE(1970,1,1)</f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5"/>
        <v>443.72727272727275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  <c r="P333">
        <f>E333/H333</f>
        <v>77.068421052631578</v>
      </c>
      <c r="Q333" t="s">
        <v>2033</v>
      </c>
      <c r="R333" t="s">
        <v>2034</v>
      </c>
      <c r="S333" s="7">
        <f>(((K333/60)/60)/24)+DATE(1970,1,1)</f>
        <v>40896.25</v>
      </c>
      <c r="T333" s="8">
        <f>(((L333/60)/60)/24)+DATE(1970,1,1)</f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5"/>
        <v>199.9806763285024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  <c r="P334">
        <f>E334/H334</f>
        <v>88.076595744680844</v>
      </c>
      <c r="Q334" t="s">
        <v>2037</v>
      </c>
      <c r="R334" t="s">
        <v>2046</v>
      </c>
      <c r="S334" s="7">
        <f>(((K334/60)/60)/24)+DATE(1970,1,1)</f>
        <v>41361.208333333336</v>
      </c>
      <c r="T334" s="8">
        <f>(((L334/60)/60)/24)+DATE(1970,1,1)</f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5"/>
        <v>123.95833333333333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  <c r="P335">
        <f>E335/H335</f>
        <v>47.035573122529641</v>
      </c>
      <c r="Q335" t="s">
        <v>2039</v>
      </c>
      <c r="R335" t="s">
        <v>2040</v>
      </c>
      <c r="S335" s="7">
        <f>(((K335/60)/60)/24)+DATE(1970,1,1)</f>
        <v>43424.25</v>
      </c>
      <c r="T335" s="8">
        <f>(((L335/60)/60)/24)+DATE(1970,1,1)</f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5"/>
        <v>186.61329305135951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  <c r="P336">
        <f>E336/H336</f>
        <v>110.99550763701707</v>
      </c>
      <c r="Q336" t="s">
        <v>2035</v>
      </c>
      <c r="R336" t="s">
        <v>2036</v>
      </c>
      <c r="S336" s="7">
        <f>(((K336/60)/60)/24)+DATE(1970,1,1)</f>
        <v>43110.25</v>
      </c>
      <c r="T336" s="8">
        <f>(((L336/60)/60)/24)+DATE(1970,1,1)</f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5"/>
        <v>114.28538550057536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  <c r="P337">
        <f>E337/H337</f>
        <v>87.003066141042481</v>
      </c>
      <c r="Q337" t="s">
        <v>2035</v>
      </c>
      <c r="R337" t="s">
        <v>2036</v>
      </c>
      <c r="S337" s="7">
        <f>(((K337/60)/60)/24)+DATE(1970,1,1)</f>
        <v>43784.25</v>
      </c>
      <c r="T337" s="8">
        <f>(((L337/60)/60)/24)+DATE(1970,1,1)</f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5"/>
        <v>97.032531824611041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  <c r="P338">
        <f>E338/H338</f>
        <v>63.994402985074629</v>
      </c>
      <c r="Q338" t="s">
        <v>2035</v>
      </c>
      <c r="R338" t="s">
        <v>2036</v>
      </c>
      <c r="S338" s="7">
        <f>(((K338/60)/60)/24)+DATE(1970,1,1)</f>
        <v>40527.25</v>
      </c>
      <c r="T338" s="8">
        <f>(((L338/60)/60)/24)+DATE(1970,1,1)</f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5"/>
        <v>122.81904761904762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  <c r="P339">
        <f>E339/H339</f>
        <v>105.9945205479452</v>
      </c>
      <c r="Q339" t="s">
        <v>2039</v>
      </c>
      <c r="R339" t="s">
        <v>2040</v>
      </c>
      <c r="S339" s="7">
        <f>(((K339/60)/60)/24)+DATE(1970,1,1)</f>
        <v>43780.25</v>
      </c>
      <c r="T339" s="8">
        <f>(((L339/60)/60)/24)+DATE(1970,1,1)</f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5"/>
        <v>179.14326647564468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  <c r="P340">
        <f>E340/H340</f>
        <v>73.989349112426041</v>
      </c>
      <c r="Q340" t="s">
        <v>2039</v>
      </c>
      <c r="R340" t="s">
        <v>2040</v>
      </c>
      <c r="S340" s="7">
        <f>(((K340/60)/60)/24)+DATE(1970,1,1)</f>
        <v>40821.208333333336</v>
      </c>
      <c r="T340" s="8">
        <f>(((L340/60)/60)/24)+DATE(1970,1,1)</f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5"/>
        <v>79.951577402787962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  <c r="P341">
        <f>E341/H341</f>
        <v>84.02004626060139</v>
      </c>
      <c r="Q341" t="s">
        <v>2039</v>
      </c>
      <c r="R341" t="s">
        <v>2040</v>
      </c>
      <c r="S341" s="7">
        <f>(((K341/60)/60)/24)+DATE(1970,1,1)</f>
        <v>42949.208333333328</v>
      </c>
      <c r="T341" s="8">
        <f>(((L341/60)/60)/24)+DATE(1970,1,1)</f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5"/>
        <v>94.242587601078171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  <c r="P342">
        <f>E342/H342</f>
        <v>88.966921119592882</v>
      </c>
      <c r="Q342" t="s">
        <v>2054</v>
      </c>
      <c r="R342" t="s">
        <v>2055</v>
      </c>
      <c r="S342" s="7">
        <f>(((K342/60)/60)/24)+DATE(1970,1,1)</f>
        <v>40889.25</v>
      </c>
      <c r="T342" s="8">
        <f>(((L342/60)/60)/24)+DATE(1970,1,1)</f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5"/>
        <v>84.669291338582681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  <c r="P343">
        <f>E343/H343</f>
        <v>76.990453460620529</v>
      </c>
      <c r="Q343" t="s">
        <v>2035</v>
      </c>
      <c r="R343" t="s">
        <v>2045</v>
      </c>
      <c r="S343" s="7">
        <f>(((K343/60)/60)/24)+DATE(1970,1,1)</f>
        <v>42244.208333333328</v>
      </c>
      <c r="T343" s="8">
        <f>(((L343/60)/60)/24)+DATE(1970,1,1)</f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5"/>
        <v>66.521920668058456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  <c r="P344">
        <f>E344/H344</f>
        <v>97.146341463414629</v>
      </c>
      <c r="Q344" t="s">
        <v>2039</v>
      </c>
      <c r="R344" t="s">
        <v>2040</v>
      </c>
      <c r="S344" s="7">
        <f>(((K344/60)/60)/24)+DATE(1970,1,1)</f>
        <v>41475.208333333336</v>
      </c>
      <c r="T344" s="8">
        <f>(((L344/60)/60)/24)+DATE(1970,1,1)</f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5"/>
        <v>53.922222222222224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  <c r="P345">
        <f>E345/H345</f>
        <v>33.013605442176868</v>
      </c>
      <c r="Q345" t="s">
        <v>2039</v>
      </c>
      <c r="R345" t="s">
        <v>2040</v>
      </c>
      <c r="S345" s="7">
        <f>(((K345/60)/60)/24)+DATE(1970,1,1)</f>
        <v>41597.25</v>
      </c>
      <c r="T345" s="8">
        <f>(((L345/60)/60)/24)+DATE(1970,1,1)</f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5"/>
        <v>41.983299595141702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  <c r="P346">
        <f>E346/H346</f>
        <v>99.950602409638549</v>
      </c>
      <c r="Q346" t="s">
        <v>2050</v>
      </c>
      <c r="R346" t="s">
        <v>2051</v>
      </c>
      <c r="S346" s="7">
        <f>(((K346/60)/60)/24)+DATE(1970,1,1)</f>
        <v>43122.25</v>
      </c>
      <c r="T346" s="8">
        <f>(((L346/60)/60)/24)+DATE(1970,1,1)</f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5"/>
        <v>14.69479695431472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  <c r="P347">
        <f>E347/H347</f>
        <v>69.966767371601208</v>
      </c>
      <c r="Q347" t="s">
        <v>2041</v>
      </c>
      <c r="R347" t="s">
        <v>2044</v>
      </c>
      <c r="S347" s="7">
        <f>(((K347/60)/60)/24)+DATE(1970,1,1)</f>
        <v>42194.208333333328</v>
      </c>
      <c r="T347" s="8">
        <f>(((L347/60)/60)/24)+DATE(1970,1,1)</f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5"/>
        <v>34.475000000000001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  <c r="P348">
        <f>E348/H348</f>
        <v>110.32</v>
      </c>
      <c r="Q348" t="s">
        <v>2035</v>
      </c>
      <c r="R348" t="s">
        <v>2045</v>
      </c>
      <c r="S348" s="7">
        <f>(((K348/60)/60)/24)+DATE(1970,1,1)</f>
        <v>42971.208333333328</v>
      </c>
      <c r="T348" s="8">
        <f>(((L348/60)/60)/24)+DATE(1970,1,1)</f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5"/>
        <v>1400.7777777777778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  <c r="P349">
        <f>E349/H349</f>
        <v>66.005235602094245</v>
      </c>
      <c r="Q349" t="s">
        <v>2037</v>
      </c>
      <c r="R349" t="s">
        <v>2038</v>
      </c>
      <c r="S349" s="7">
        <f>(((K349/60)/60)/24)+DATE(1970,1,1)</f>
        <v>42046.25</v>
      </c>
      <c r="T349" s="8">
        <f>(((L349/60)/60)/24)+DATE(1970,1,1)</f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5"/>
        <v>71.770351758793964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  <c r="P350">
        <f>E350/H350</f>
        <v>41.005742176284812</v>
      </c>
      <c r="Q350" t="s">
        <v>2033</v>
      </c>
      <c r="R350" t="s">
        <v>2034</v>
      </c>
      <c r="S350" s="7">
        <f>(((K350/60)/60)/24)+DATE(1970,1,1)</f>
        <v>42782.25</v>
      </c>
      <c r="T350" s="8">
        <f>(((L350/60)/60)/24)+DATE(1970,1,1)</f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5"/>
        <v>53.074115044247783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  <c r="P351">
        <f>E351/H351</f>
        <v>103.96316359696641</v>
      </c>
      <c r="Q351" t="s">
        <v>2039</v>
      </c>
      <c r="R351" t="s">
        <v>2040</v>
      </c>
      <c r="S351" s="7">
        <f>(((K351/60)/60)/24)+DATE(1970,1,1)</f>
        <v>42930.208333333328</v>
      </c>
      <c r="T351" s="8">
        <f>(((L351/60)/60)/24)+DATE(1970,1,1)</f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5"/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  <c r="P352">
        <f>E352/H352</f>
        <v>5</v>
      </c>
      <c r="Q352" t="s">
        <v>2035</v>
      </c>
      <c r="R352" t="s">
        <v>2058</v>
      </c>
      <c r="S352" s="7">
        <f>(((K352/60)/60)/24)+DATE(1970,1,1)</f>
        <v>42144.208333333328</v>
      </c>
      <c r="T352" s="8">
        <f>(((L352/60)/60)/24)+DATE(1970,1,1)</f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5"/>
        <v>127.70715249662618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  <c r="P353">
        <f>E353/H353</f>
        <v>47.009935419771487</v>
      </c>
      <c r="Q353" t="s">
        <v>2035</v>
      </c>
      <c r="R353" t="s">
        <v>2036</v>
      </c>
      <c r="S353" s="7">
        <f>(((K353/60)/60)/24)+DATE(1970,1,1)</f>
        <v>42240.208333333328</v>
      </c>
      <c r="T353" s="8">
        <f>(((L353/60)/60)/24)+DATE(1970,1,1)</f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5"/>
        <v>34.892857142857139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  <c r="P354">
        <f>E354/H354</f>
        <v>29.606060606060606</v>
      </c>
      <c r="Q354" t="s">
        <v>2039</v>
      </c>
      <c r="R354" t="s">
        <v>2040</v>
      </c>
      <c r="S354" s="7">
        <f>(((K354/60)/60)/24)+DATE(1970,1,1)</f>
        <v>42315.25</v>
      </c>
      <c r="T354" s="8">
        <f>(((L354/60)/60)/24)+DATE(1970,1,1)</f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5"/>
        <v>410.59821428571428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  <c r="P355">
        <f>E355/H355</f>
        <v>81.010569583088667</v>
      </c>
      <c r="Q355" t="s">
        <v>2039</v>
      </c>
      <c r="R355" t="s">
        <v>2040</v>
      </c>
      <c r="S355" s="7">
        <f>(((K355/60)/60)/24)+DATE(1970,1,1)</f>
        <v>43651.208333333328</v>
      </c>
      <c r="T355" s="8">
        <f>(((L355/60)/60)/24)+DATE(1970,1,1)</f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5"/>
        <v>123.73770491803278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  <c r="P356">
        <f>E356/H356</f>
        <v>94.35</v>
      </c>
      <c r="Q356" t="s">
        <v>2041</v>
      </c>
      <c r="R356" t="s">
        <v>2042</v>
      </c>
      <c r="S356" s="7">
        <f>(((K356/60)/60)/24)+DATE(1970,1,1)</f>
        <v>41520.208333333336</v>
      </c>
      <c r="T356" s="8">
        <f>(((L356/60)/60)/24)+DATE(1970,1,1)</f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5"/>
        <v>58.973684210526315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  <c r="P357">
        <f>E357/H357</f>
        <v>26.058139534883722</v>
      </c>
      <c r="Q357" t="s">
        <v>2037</v>
      </c>
      <c r="R357" t="s">
        <v>2046</v>
      </c>
      <c r="S357" s="7">
        <f>(((K357/60)/60)/24)+DATE(1970,1,1)</f>
        <v>42757.25</v>
      </c>
      <c r="T357" s="8">
        <f>(((L357/60)/60)/24)+DATE(1970,1,1)</f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5"/>
        <v>36.892473118279568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  <c r="P358">
        <f>E358/H358</f>
        <v>85.775000000000006</v>
      </c>
      <c r="Q358" t="s">
        <v>2039</v>
      </c>
      <c r="R358" t="s">
        <v>2040</v>
      </c>
      <c r="S358" s="7">
        <f>(((K358/60)/60)/24)+DATE(1970,1,1)</f>
        <v>40922.25</v>
      </c>
      <c r="T358" s="8">
        <f>(((L358/60)/60)/24)+DATE(1970,1,1)</f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5"/>
        <v>184.91304347826087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  <c r="P359">
        <f>E359/H359</f>
        <v>103.73170731707317</v>
      </c>
      <c r="Q359" t="s">
        <v>2050</v>
      </c>
      <c r="R359" t="s">
        <v>2051</v>
      </c>
      <c r="S359" s="7">
        <f>(((K359/60)/60)/24)+DATE(1970,1,1)</f>
        <v>42250.208333333328</v>
      </c>
      <c r="T359" s="8">
        <f>(((L359/60)/60)/24)+DATE(1970,1,1)</f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5"/>
        <v>11.814432989690722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  <c r="P360">
        <f>E360/H360</f>
        <v>49.826086956521742</v>
      </c>
      <c r="Q360" t="s">
        <v>2054</v>
      </c>
      <c r="R360" t="s">
        <v>2055</v>
      </c>
      <c r="S360" s="7">
        <f>(((K360/60)/60)/24)+DATE(1970,1,1)</f>
        <v>43322.208333333328</v>
      </c>
      <c r="T360" s="8">
        <f>(((L360/60)/60)/24)+DATE(1970,1,1)</f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5"/>
        <v>298.7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  <c r="P361">
        <f>E361/H361</f>
        <v>63.893048128342244</v>
      </c>
      <c r="Q361" t="s">
        <v>2041</v>
      </c>
      <c r="R361" t="s">
        <v>2049</v>
      </c>
      <c r="S361" s="7">
        <f>(((K361/60)/60)/24)+DATE(1970,1,1)</f>
        <v>40782.208333333336</v>
      </c>
      <c r="T361" s="8">
        <f>(((L361/60)/60)/24)+DATE(1970,1,1)</f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5"/>
        <v>226.35175879396985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  <c r="P362">
        <f>E362/H362</f>
        <v>47.002434782608695</v>
      </c>
      <c r="Q362" t="s">
        <v>2039</v>
      </c>
      <c r="R362" t="s">
        <v>2040</v>
      </c>
      <c r="S362" s="7">
        <f>(((K362/60)/60)/24)+DATE(1970,1,1)</f>
        <v>40544.25</v>
      </c>
      <c r="T362" s="8">
        <f>(((L362/60)/60)/24)+DATE(1970,1,1)</f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5"/>
        <v>173.56363636363636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  <c r="P363">
        <f>E363/H363</f>
        <v>108.47727272727273</v>
      </c>
      <c r="Q363" t="s">
        <v>2039</v>
      </c>
      <c r="R363" t="s">
        <v>2040</v>
      </c>
      <c r="S363" s="7">
        <f>(((K363/60)/60)/24)+DATE(1970,1,1)</f>
        <v>43015.208333333328</v>
      </c>
      <c r="T363" s="8">
        <f>(((L363/60)/60)/24)+DATE(1970,1,1)</f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5"/>
        <v>371.75675675675677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  <c r="P364">
        <f>E364/H364</f>
        <v>72.015706806282722</v>
      </c>
      <c r="Q364" t="s">
        <v>2035</v>
      </c>
      <c r="R364" t="s">
        <v>2036</v>
      </c>
      <c r="S364" s="7">
        <f>(((K364/60)/60)/24)+DATE(1970,1,1)</f>
        <v>40570.25</v>
      </c>
      <c r="T364" s="8">
        <f>(((L364/60)/60)/24)+DATE(1970,1,1)</f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5"/>
        <v>160.19230769230771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  <c r="P365">
        <f>E365/H365</f>
        <v>59.928057553956833</v>
      </c>
      <c r="Q365" t="s">
        <v>2035</v>
      </c>
      <c r="R365" t="s">
        <v>2036</v>
      </c>
      <c r="S365" s="7">
        <f>(((K365/60)/60)/24)+DATE(1970,1,1)</f>
        <v>40904.25</v>
      </c>
      <c r="T365" s="8">
        <f>(((L365/60)/60)/24)+DATE(1970,1,1)</f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5"/>
        <v>1616.3333333333335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  <c r="P366">
        <f>E366/H366</f>
        <v>78.209677419354833</v>
      </c>
      <c r="Q366" t="s">
        <v>2035</v>
      </c>
      <c r="R366" t="s">
        <v>2045</v>
      </c>
      <c r="S366" s="7">
        <f>(((K366/60)/60)/24)+DATE(1970,1,1)</f>
        <v>43164.25</v>
      </c>
      <c r="T366" s="8">
        <f>(((L366/60)/60)/24)+DATE(1970,1,1)</f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5"/>
        <v>733.4375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  <c r="P367">
        <f>E367/H367</f>
        <v>104.77678571428571</v>
      </c>
      <c r="Q367" t="s">
        <v>2039</v>
      </c>
      <c r="R367" t="s">
        <v>2040</v>
      </c>
      <c r="S367" s="7">
        <f>(((K367/60)/60)/24)+DATE(1970,1,1)</f>
        <v>42733.25</v>
      </c>
      <c r="T367" s="8">
        <f>(((L367/60)/60)/24)+DATE(1970,1,1)</f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5"/>
        <v>592.11111111111109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  <c r="P368">
        <f>E368/H368</f>
        <v>105.52475247524752</v>
      </c>
      <c r="Q368" t="s">
        <v>2039</v>
      </c>
      <c r="R368" t="s">
        <v>2040</v>
      </c>
      <c r="S368" s="7">
        <f>(((K368/60)/60)/24)+DATE(1970,1,1)</f>
        <v>40546.25</v>
      </c>
      <c r="T368" s="8">
        <f>(((L368/60)/60)/24)+DATE(1970,1,1)</f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5"/>
        <v>18.888888888888889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  <c r="P369">
        <f>E369/H369</f>
        <v>24.933333333333334</v>
      </c>
      <c r="Q369" t="s">
        <v>2039</v>
      </c>
      <c r="R369" t="s">
        <v>2040</v>
      </c>
      <c r="S369" s="7">
        <f>(((K369/60)/60)/24)+DATE(1970,1,1)</f>
        <v>41930.208333333336</v>
      </c>
      <c r="T369" s="8">
        <f>(((L369/60)/60)/24)+DATE(1970,1,1)</f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5"/>
        <v>276.80769230769232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  <c r="P370">
        <f>E370/H370</f>
        <v>69.873786407766985</v>
      </c>
      <c r="Q370" t="s">
        <v>2041</v>
      </c>
      <c r="R370" t="s">
        <v>2042</v>
      </c>
      <c r="S370" s="7">
        <f>(((K370/60)/60)/24)+DATE(1970,1,1)</f>
        <v>40464.208333333336</v>
      </c>
      <c r="T370" s="8">
        <f>(((L370/60)/60)/24)+DATE(1970,1,1)</f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5"/>
        <v>273.01851851851848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  <c r="P371">
        <f>E371/H371</f>
        <v>95.733766233766232</v>
      </c>
      <c r="Q371" t="s">
        <v>2041</v>
      </c>
      <c r="R371" t="s">
        <v>2060</v>
      </c>
      <c r="S371" s="7">
        <f>(((K371/60)/60)/24)+DATE(1970,1,1)</f>
        <v>41308.25</v>
      </c>
      <c r="T371" s="8">
        <f>(((L371/60)/60)/24)+DATE(1970,1,1)</f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5"/>
        <v>159.36331255565449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  <c r="P372">
        <f>E372/H372</f>
        <v>29.997485752598056</v>
      </c>
      <c r="Q372" t="s">
        <v>2039</v>
      </c>
      <c r="R372" t="s">
        <v>2040</v>
      </c>
      <c r="S372" s="7">
        <f>(((K372/60)/60)/24)+DATE(1970,1,1)</f>
        <v>43570.208333333328</v>
      </c>
      <c r="T372" s="8">
        <f>(((L372/60)/60)/24)+DATE(1970,1,1)</f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5"/>
        <v>67.869978858350947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  <c r="P373">
        <f>E373/H373</f>
        <v>59.011948529411768</v>
      </c>
      <c r="Q373" t="s">
        <v>2039</v>
      </c>
      <c r="R373" t="s">
        <v>2040</v>
      </c>
      <c r="S373" s="7">
        <f>(((K373/60)/60)/24)+DATE(1970,1,1)</f>
        <v>42043.25</v>
      </c>
      <c r="T373" s="8">
        <f>(((L373/60)/60)/24)+DATE(1970,1,1)</f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5"/>
        <v>1591.5555555555554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  <c r="P374">
        <f>E374/H374</f>
        <v>84.757396449704146</v>
      </c>
      <c r="Q374" t="s">
        <v>2041</v>
      </c>
      <c r="R374" t="s">
        <v>2042</v>
      </c>
      <c r="S374" s="7">
        <f>(((K374/60)/60)/24)+DATE(1970,1,1)</f>
        <v>42012.25</v>
      </c>
      <c r="T374" s="8">
        <f>(((L374/60)/60)/24)+DATE(1970,1,1)</f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5"/>
        <v>730.18222222222221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  <c r="P375">
        <f>E375/H375</f>
        <v>78.010921177587846</v>
      </c>
      <c r="Q375" t="s">
        <v>2039</v>
      </c>
      <c r="R375" t="s">
        <v>2040</v>
      </c>
      <c r="S375" s="7">
        <f>(((K375/60)/60)/24)+DATE(1970,1,1)</f>
        <v>42964.208333333328</v>
      </c>
      <c r="T375" s="8">
        <f>(((L375/60)/60)/24)+DATE(1970,1,1)</f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5"/>
        <v>13.185782556750297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  <c r="P376">
        <f>E376/H376</f>
        <v>50.05215419501134</v>
      </c>
      <c r="Q376" t="s">
        <v>2041</v>
      </c>
      <c r="R376" t="s">
        <v>2042</v>
      </c>
      <c r="S376" s="7">
        <f>(((K376/60)/60)/24)+DATE(1970,1,1)</f>
        <v>43476.25</v>
      </c>
      <c r="T376" s="8">
        <f>(((L376/60)/60)/24)+DATE(1970,1,1)</f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5"/>
        <v>54.777777777777779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  <c r="P377">
        <f>E377/H377</f>
        <v>59.16</v>
      </c>
      <c r="Q377" t="s">
        <v>2035</v>
      </c>
      <c r="R377" t="s">
        <v>2045</v>
      </c>
      <c r="S377" s="7">
        <f>(((K377/60)/60)/24)+DATE(1970,1,1)</f>
        <v>42293.208333333328</v>
      </c>
      <c r="T377" s="8">
        <f>(((L377/60)/60)/24)+DATE(1970,1,1)</f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5"/>
        <v>361.02941176470591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  <c r="P378">
        <f>E378/H378</f>
        <v>93.702290076335885</v>
      </c>
      <c r="Q378" t="s">
        <v>2035</v>
      </c>
      <c r="R378" t="s">
        <v>2036</v>
      </c>
      <c r="S378" s="7">
        <f>(((K378/60)/60)/24)+DATE(1970,1,1)</f>
        <v>41826.208333333336</v>
      </c>
      <c r="T378" s="8">
        <f>(((L378/60)/60)/24)+DATE(1970,1,1)</f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5"/>
        <v>10.257545271629779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  <c r="P379">
        <f>E379/H379</f>
        <v>40.14173228346457</v>
      </c>
      <c r="Q379" t="s">
        <v>2039</v>
      </c>
      <c r="R379" t="s">
        <v>2040</v>
      </c>
      <c r="S379" s="7">
        <f>(((K379/60)/60)/24)+DATE(1970,1,1)</f>
        <v>43760.208333333328</v>
      </c>
      <c r="T379" s="8">
        <f>(((L379/60)/60)/24)+DATE(1970,1,1)</f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5"/>
        <v>13.962962962962964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  <c r="P380">
        <f>E380/H380</f>
        <v>70.090140845070422</v>
      </c>
      <c r="Q380" t="s">
        <v>2041</v>
      </c>
      <c r="R380" t="s">
        <v>2042</v>
      </c>
      <c r="S380" s="7">
        <f>(((K380/60)/60)/24)+DATE(1970,1,1)</f>
        <v>43241.208333333328</v>
      </c>
      <c r="T380" s="8">
        <f>(((L380/60)/60)/24)+DATE(1970,1,1)</f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5"/>
        <v>40.444444444444443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  <c r="P381">
        <f>E381/H381</f>
        <v>66.181818181818187</v>
      </c>
      <c r="Q381" t="s">
        <v>2039</v>
      </c>
      <c r="R381" t="s">
        <v>2040</v>
      </c>
      <c r="S381" s="7">
        <f>(((K381/60)/60)/24)+DATE(1970,1,1)</f>
        <v>40843.208333333336</v>
      </c>
      <c r="T381" s="8">
        <f>(((L381/60)/60)/24)+DATE(1970,1,1)</f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5"/>
        <v>160.32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  <c r="P382">
        <f>E382/H382</f>
        <v>47.714285714285715</v>
      </c>
      <c r="Q382" t="s">
        <v>2039</v>
      </c>
      <c r="R382" t="s">
        <v>2040</v>
      </c>
      <c r="S382" s="7">
        <f>(((K382/60)/60)/24)+DATE(1970,1,1)</f>
        <v>41448.208333333336</v>
      </c>
      <c r="T382" s="8">
        <f>(((L382/60)/60)/24)+DATE(1970,1,1)</f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5"/>
        <v>183.9433962264151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  <c r="P383">
        <f>E383/H383</f>
        <v>62.896774193548389</v>
      </c>
      <c r="Q383" t="s">
        <v>2039</v>
      </c>
      <c r="R383" t="s">
        <v>2040</v>
      </c>
      <c r="S383" s="7">
        <f>(((K383/60)/60)/24)+DATE(1970,1,1)</f>
        <v>42163.208333333328</v>
      </c>
      <c r="T383" s="8">
        <f>(((L383/60)/60)/24)+DATE(1970,1,1)</f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5"/>
        <v>63.769230769230766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  <c r="P384">
        <f>E384/H384</f>
        <v>86.611940298507463</v>
      </c>
      <c r="Q384" t="s">
        <v>2054</v>
      </c>
      <c r="R384" t="s">
        <v>2055</v>
      </c>
      <c r="S384" s="7">
        <f>(((K384/60)/60)/24)+DATE(1970,1,1)</f>
        <v>43024.208333333328</v>
      </c>
      <c r="T384" s="8">
        <f>(((L384/60)/60)/24)+DATE(1970,1,1)</f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5"/>
        <v>225.38095238095238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  <c r="P385">
        <f>E385/H385</f>
        <v>75.126984126984127</v>
      </c>
      <c r="Q385" t="s">
        <v>2033</v>
      </c>
      <c r="R385" t="s">
        <v>2034</v>
      </c>
      <c r="S385" s="7">
        <f>(((K385/60)/60)/24)+DATE(1970,1,1)</f>
        <v>43509.25</v>
      </c>
      <c r="T385" s="8">
        <f>(((L385/60)/60)/24)+DATE(1970,1,1)</f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5"/>
        <v>172.00961538461539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  <c r="P386">
        <f>E386/H386</f>
        <v>41.004167534903104</v>
      </c>
      <c r="Q386" t="s">
        <v>2041</v>
      </c>
      <c r="R386" t="s">
        <v>2042</v>
      </c>
      <c r="S386" s="7">
        <f>(((K386/60)/60)/24)+DATE(1970,1,1)</f>
        <v>42776.25</v>
      </c>
      <c r="T386" s="8">
        <f>(((L386/60)/60)/24)+DATE(1970,1,1)</f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6">(E387/D387)*100</f>
        <v>146.16709511568124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  <c r="P387">
        <f>E387/H387</f>
        <v>50.007915567282325</v>
      </c>
      <c r="Q387" t="s">
        <v>2047</v>
      </c>
      <c r="R387" t="s">
        <v>2048</v>
      </c>
      <c r="S387" s="7">
        <f>(((K387/60)/60)/24)+DATE(1970,1,1)</f>
        <v>43553.208333333328</v>
      </c>
      <c r="T387" s="8">
        <f>(((L387/60)/60)/24)+DATE(1970,1,1)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6"/>
        <v>76.42361623616236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  <c r="P388">
        <f>E388/H388</f>
        <v>96.960674157303373</v>
      </c>
      <c r="Q388" t="s">
        <v>2039</v>
      </c>
      <c r="R388" t="s">
        <v>2040</v>
      </c>
      <c r="S388" s="7">
        <f>(((K388/60)/60)/24)+DATE(1970,1,1)</f>
        <v>40355.208333333336</v>
      </c>
      <c r="T388" s="8">
        <f>(((L388/60)/60)/24)+DATE(1970,1,1)</f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6"/>
        <v>39.261467889908261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  <c r="P389">
        <f>E389/H389</f>
        <v>100.93160377358491</v>
      </c>
      <c r="Q389" t="s">
        <v>2037</v>
      </c>
      <c r="R389" t="s">
        <v>2046</v>
      </c>
      <c r="S389" s="7">
        <f>(((K389/60)/60)/24)+DATE(1970,1,1)</f>
        <v>41072.208333333336</v>
      </c>
      <c r="T389" s="8">
        <f>(((L389/60)/60)/24)+DATE(1970,1,1)</f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6"/>
        <v>11.270034843205574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  <c r="P390">
        <f>E390/H390</f>
        <v>89.227586206896547</v>
      </c>
      <c r="Q390" t="s">
        <v>2035</v>
      </c>
      <c r="R390" t="s">
        <v>2045</v>
      </c>
      <c r="S390" s="7">
        <f>(((K390/60)/60)/24)+DATE(1970,1,1)</f>
        <v>40912.25</v>
      </c>
      <c r="T390" s="8">
        <f>(((L390/60)/60)/24)+DATE(1970,1,1)</f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6"/>
        <v>122.11084337349398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  <c r="P391">
        <f>E391/H391</f>
        <v>87.979166666666671</v>
      </c>
      <c r="Q391" t="s">
        <v>2039</v>
      </c>
      <c r="R391" t="s">
        <v>2040</v>
      </c>
      <c r="S391" s="7">
        <f>(((K391/60)/60)/24)+DATE(1970,1,1)</f>
        <v>40479.208333333336</v>
      </c>
      <c r="T391" s="8">
        <f>(((L391/60)/60)/24)+DATE(1970,1,1)</f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6"/>
        <v>186.54166666666669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  <c r="P392">
        <f>E392/H392</f>
        <v>89.54</v>
      </c>
      <c r="Q392" t="s">
        <v>2054</v>
      </c>
      <c r="R392" t="s">
        <v>2055</v>
      </c>
      <c r="S392" s="7">
        <f>(((K392/60)/60)/24)+DATE(1970,1,1)</f>
        <v>41530.208333333336</v>
      </c>
      <c r="T392" s="8">
        <f>(((L392/60)/60)/24)+DATE(1970,1,1)</f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6"/>
        <v>7.2731788079470201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  <c r="P393">
        <f>E393/H393</f>
        <v>29.09271523178808</v>
      </c>
      <c r="Q393" t="s">
        <v>2047</v>
      </c>
      <c r="R393" t="s">
        <v>2048</v>
      </c>
      <c r="S393" s="7">
        <f>(((K393/60)/60)/24)+DATE(1970,1,1)</f>
        <v>41653.25</v>
      </c>
      <c r="T393" s="8">
        <f>(((L393/60)/60)/24)+DATE(1970,1,1)</f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6"/>
        <v>65.642371234207957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  <c r="P394">
        <f>E394/H394</f>
        <v>42.006218905472636</v>
      </c>
      <c r="Q394" t="s">
        <v>2037</v>
      </c>
      <c r="R394" t="s">
        <v>2046</v>
      </c>
      <c r="S394" s="7">
        <f>(((K394/60)/60)/24)+DATE(1970,1,1)</f>
        <v>40549.25</v>
      </c>
      <c r="T394" s="8">
        <f>(((L394/60)/60)/24)+DATE(1970,1,1)</f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6"/>
        <v>228.96178343949046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  <c r="P395">
        <f>E395/H395</f>
        <v>47.004903563255965</v>
      </c>
      <c r="Q395" t="s">
        <v>2035</v>
      </c>
      <c r="R395" t="s">
        <v>2058</v>
      </c>
      <c r="S395" s="7">
        <f>(((K395/60)/60)/24)+DATE(1970,1,1)</f>
        <v>42933.208333333328</v>
      </c>
      <c r="T395" s="8">
        <f>(((L395/60)/60)/24)+DATE(1970,1,1)</f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6"/>
        <v>469.37499999999994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  <c r="P396">
        <f>E396/H396</f>
        <v>110.44117647058823</v>
      </c>
      <c r="Q396" t="s">
        <v>2041</v>
      </c>
      <c r="R396" t="s">
        <v>2042</v>
      </c>
      <c r="S396" s="7">
        <f>(((K396/60)/60)/24)+DATE(1970,1,1)</f>
        <v>41484.208333333336</v>
      </c>
      <c r="T396" s="8">
        <f>(((L396/60)/60)/24)+DATE(1970,1,1)</f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6"/>
        <v>130.11267605633802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  <c r="P397">
        <f>E397/H397</f>
        <v>41.990909090909092</v>
      </c>
      <c r="Q397" t="s">
        <v>2039</v>
      </c>
      <c r="R397" t="s">
        <v>2040</v>
      </c>
      <c r="S397" s="7">
        <f>(((K397/60)/60)/24)+DATE(1970,1,1)</f>
        <v>40885.25</v>
      </c>
      <c r="T397" s="8">
        <f>(((L397/60)/60)/24)+DATE(1970,1,1)</f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6"/>
        <v>167.05422993492408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  <c r="P398">
        <f>E398/H398</f>
        <v>48.012468827930178</v>
      </c>
      <c r="Q398" t="s">
        <v>2041</v>
      </c>
      <c r="R398" t="s">
        <v>2044</v>
      </c>
      <c r="S398" s="7">
        <f>(((K398/60)/60)/24)+DATE(1970,1,1)</f>
        <v>43378.208333333328</v>
      </c>
      <c r="T398" s="8">
        <f>(((L398/60)/60)/24)+DATE(1970,1,1)</f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6"/>
        <v>173.8641975308642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  <c r="P399">
        <f>E399/H399</f>
        <v>31.019823788546255</v>
      </c>
      <c r="Q399" t="s">
        <v>2035</v>
      </c>
      <c r="R399" t="s">
        <v>2036</v>
      </c>
      <c r="S399" s="7">
        <f>(((K399/60)/60)/24)+DATE(1970,1,1)</f>
        <v>41417.208333333336</v>
      </c>
      <c r="T399" s="8">
        <f>(((L399/60)/60)/24)+DATE(1970,1,1)</f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6"/>
        <v>717.76470588235293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  <c r="P400">
        <f>E400/H400</f>
        <v>99.203252032520325</v>
      </c>
      <c r="Q400" t="s">
        <v>2041</v>
      </c>
      <c r="R400" t="s">
        <v>2049</v>
      </c>
      <c r="S400" s="7">
        <f>(((K400/60)/60)/24)+DATE(1970,1,1)</f>
        <v>43228.208333333328</v>
      </c>
      <c r="T400" s="8">
        <f>(((L400/60)/60)/24)+DATE(1970,1,1)</f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6"/>
        <v>63.850976361767728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  <c r="P401">
        <f>E401/H401</f>
        <v>66.022316684378325</v>
      </c>
      <c r="Q401" t="s">
        <v>2035</v>
      </c>
      <c r="R401" t="s">
        <v>2045</v>
      </c>
      <c r="S401" s="7">
        <f>(((K401/60)/60)/24)+DATE(1970,1,1)</f>
        <v>40576.25</v>
      </c>
      <c r="T401" s="8">
        <f>(((L401/60)/60)/24)+DATE(1970,1,1)</f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6"/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  <c r="P402">
        <f>E402/H402</f>
        <v>2</v>
      </c>
      <c r="Q402" t="s">
        <v>2054</v>
      </c>
      <c r="R402" t="s">
        <v>2055</v>
      </c>
      <c r="S402" s="7">
        <f>(((K402/60)/60)/24)+DATE(1970,1,1)</f>
        <v>41502.208333333336</v>
      </c>
      <c r="T402" s="8">
        <f>(((L402/60)/60)/24)+DATE(1970,1,1)</f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6"/>
        <v>1530.2222222222222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  <c r="P403">
        <f>E403/H403</f>
        <v>46.060200668896321</v>
      </c>
      <c r="Q403" t="s">
        <v>2039</v>
      </c>
      <c r="R403" t="s">
        <v>2040</v>
      </c>
      <c r="S403" s="7">
        <f>(((K403/60)/60)/24)+DATE(1970,1,1)</f>
        <v>43765.208333333328</v>
      </c>
      <c r="T403" s="8">
        <f>(((L403/60)/60)/24)+DATE(1970,1,1)</f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6"/>
        <v>40.356164383561641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  <c r="P404">
        <f>E404/H404</f>
        <v>73.650000000000006</v>
      </c>
      <c r="Q404" t="s">
        <v>2041</v>
      </c>
      <c r="R404" t="s">
        <v>2052</v>
      </c>
      <c r="S404" s="7">
        <f>(((K404/60)/60)/24)+DATE(1970,1,1)</f>
        <v>40914.25</v>
      </c>
      <c r="T404" s="8">
        <f>(((L404/60)/60)/24)+DATE(1970,1,1)</f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6"/>
        <v>86.220633299284984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  <c r="P405">
        <f>E405/H405</f>
        <v>55.99336650082919</v>
      </c>
      <c r="Q405" t="s">
        <v>2039</v>
      </c>
      <c r="R405" t="s">
        <v>2040</v>
      </c>
      <c r="S405" s="7">
        <f>(((K405/60)/60)/24)+DATE(1970,1,1)</f>
        <v>40310.208333333336</v>
      </c>
      <c r="T405" s="8">
        <f>(((L405/60)/60)/24)+DATE(1970,1,1)</f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6"/>
        <v>315.58486707566465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  <c r="P406">
        <f>E406/H406</f>
        <v>68.985695127402778</v>
      </c>
      <c r="Q406" t="s">
        <v>2039</v>
      </c>
      <c r="R406" t="s">
        <v>2040</v>
      </c>
      <c r="S406" s="7">
        <f>(((K406/60)/60)/24)+DATE(1970,1,1)</f>
        <v>43053.25</v>
      </c>
      <c r="T406" s="8">
        <f>(((L406/60)/60)/24)+DATE(1970,1,1)</f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6"/>
        <v>89.618243243243242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  <c r="P407">
        <f>E407/H407</f>
        <v>60.981609195402299</v>
      </c>
      <c r="Q407" t="s">
        <v>2039</v>
      </c>
      <c r="R407" t="s">
        <v>2040</v>
      </c>
      <c r="S407" s="7">
        <f>(((K407/60)/60)/24)+DATE(1970,1,1)</f>
        <v>43255.208333333328</v>
      </c>
      <c r="T407" s="8">
        <f>(((L407/60)/60)/24)+DATE(1970,1,1)</f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6"/>
        <v>182.14503816793894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  <c r="P408">
        <f>E408/H408</f>
        <v>110.98139534883721</v>
      </c>
      <c r="Q408" t="s">
        <v>2041</v>
      </c>
      <c r="R408" t="s">
        <v>2042</v>
      </c>
      <c r="S408" s="7">
        <f>(((K408/60)/60)/24)+DATE(1970,1,1)</f>
        <v>41304.25</v>
      </c>
      <c r="T408" s="8">
        <f>(((L408/60)/60)/24)+DATE(1970,1,1)</f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6"/>
        <v>355.88235294117646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  <c r="P409">
        <f>E409/H409</f>
        <v>25</v>
      </c>
      <c r="Q409" t="s">
        <v>2039</v>
      </c>
      <c r="R409" t="s">
        <v>2040</v>
      </c>
      <c r="S409" s="7">
        <f>(((K409/60)/60)/24)+DATE(1970,1,1)</f>
        <v>43751.208333333328</v>
      </c>
      <c r="T409" s="8">
        <f>(((L409/60)/60)/24)+DATE(1970,1,1)</f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6"/>
        <v>131.83695652173913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  <c r="P410">
        <f>E410/H410</f>
        <v>78.759740259740255</v>
      </c>
      <c r="Q410" t="s">
        <v>2041</v>
      </c>
      <c r="R410" t="s">
        <v>2042</v>
      </c>
      <c r="S410" s="7">
        <f>(((K410/60)/60)/24)+DATE(1970,1,1)</f>
        <v>42541.208333333328</v>
      </c>
      <c r="T410" s="8">
        <f>(((L410/60)/60)/24)+DATE(1970,1,1)</f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6"/>
        <v>46.315634218289084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  <c r="P411">
        <f>E411/H411</f>
        <v>87.960784313725483</v>
      </c>
      <c r="Q411" t="s">
        <v>2035</v>
      </c>
      <c r="R411" t="s">
        <v>2036</v>
      </c>
      <c r="S411" s="7">
        <f>(((K411/60)/60)/24)+DATE(1970,1,1)</f>
        <v>42843.208333333328</v>
      </c>
      <c r="T411" s="8">
        <f>(((L411/60)/60)/24)+DATE(1970,1,1)</f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6"/>
        <v>36.132726089785294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  <c r="P412">
        <f>E412/H412</f>
        <v>49.987398739873989</v>
      </c>
      <c r="Q412" t="s">
        <v>2050</v>
      </c>
      <c r="R412" t="s">
        <v>2061</v>
      </c>
      <c r="S412" s="7">
        <f>(((K412/60)/60)/24)+DATE(1970,1,1)</f>
        <v>42122.208333333328</v>
      </c>
      <c r="T412" s="8">
        <f>(((L412/60)/60)/24)+DATE(1970,1,1)</f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6"/>
        <v>104.62820512820512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  <c r="P413">
        <f>E413/H413</f>
        <v>99.524390243902445</v>
      </c>
      <c r="Q413" t="s">
        <v>2039</v>
      </c>
      <c r="R413" t="s">
        <v>2040</v>
      </c>
      <c r="S413" s="7">
        <f>(((K413/60)/60)/24)+DATE(1970,1,1)</f>
        <v>42884.208333333328</v>
      </c>
      <c r="T413" s="8">
        <f>(((L413/60)/60)/24)+DATE(1970,1,1)</f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6"/>
        <v>668.85714285714289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  <c r="P414">
        <f>E414/H414</f>
        <v>104.82089552238806</v>
      </c>
      <c r="Q414" t="s">
        <v>2047</v>
      </c>
      <c r="R414" t="s">
        <v>2053</v>
      </c>
      <c r="S414" s="7">
        <f>(((K414/60)/60)/24)+DATE(1970,1,1)</f>
        <v>41642.25</v>
      </c>
      <c r="T414" s="8">
        <f>(((L414/60)/60)/24)+DATE(1970,1,1)</f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6"/>
        <v>62.072823218997364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  <c r="P415">
        <f>E415/H415</f>
        <v>108.01469237832875</v>
      </c>
      <c r="Q415" t="s">
        <v>2041</v>
      </c>
      <c r="R415" t="s">
        <v>2049</v>
      </c>
      <c r="S415" s="7">
        <f>(((K415/60)/60)/24)+DATE(1970,1,1)</f>
        <v>43431.25</v>
      </c>
      <c r="T415" s="8">
        <f>(((L415/60)/60)/24)+DATE(1970,1,1)</f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6"/>
        <v>84.699787460148784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  <c r="P416">
        <f>E416/H416</f>
        <v>28.998544660724033</v>
      </c>
      <c r="Q416" t="s">
        <v>2033</v>
      </c>
      <c r="R416" t="s">
        <v>2034</v>
      </c>
      <c r="S416" s="7">
        <f>(((K416/60)/60)/24)+DATE(1970,1,1)</f>
        <v>40288.208333333336</v>
      </c>
      <c r="T416" s="8">
        <f>(((L416/60)/60)/24)+DATE(1970,1,1)</f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6"/>
        <v>11.059030837004405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  <c r="P417">
        <f>E417/H417</f>
        <v>30.028708133971293</v>
      </c>
      <c r="Q417" t="s">
        <v>2039</v>
      </c>
      <c r="R417" t="s">
        <v>2040</v>
      </c>
      <c r="S417" s="7">
        <f>(((K417/60)/60)/24)+DATE(1970,1,1)</f>
        <v>40921.25</v>
      </c>
      <c r="T417" s="8">
        <f>(((L417/60)/60)/24)+DATE(1970,1,1)</f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6"/>
        <v>43.838781575037146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  <c r="P418">
        <f>E418/H418</f>
        <v>41.005559416261292</v>
      </c>
      <c r="Q418" t="s">
        <v>2041</v>
      </c>
      <c r="R418" t="s">
        <v>2042</v>
      </c>
      <c r="S418" s="7">
        <f>(((K418/60)/60)/24)+DATE(1970,1,1)</f>
        <v>40560.25</v>
      </c>
      <c r="T418" s="8">
        <f>(((L418/60)/60)/24)+DATE(1970,1,1)</f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6"/>
        <v>55.470588235294116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  <c r="P419">
        <f>E419/H419</f>
        <v>62.866666666666667</v>
      </c>
      <c r="Q419" t="s">
        <v>2039</v>
      </c>
      <c r="R419" t="s">
        <v>2040</v>
      </c>
      <c r="S419" s="7">
        <f>(((K419/60)/60)/24)+DATE(1970,1,1)</f>
        <v>43407.208333333328</v>
      </c>
      <c r="T419" s="8">
        <f>(((L419/60)/60)/24)+DATE(1970,1,1)</f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6"/>
        <v>57.399511301160658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  <c r="P420">
        <f>E420/H420</f>
        <v>47.005002501250623</v>
      </c>
      <c r="Q420" t="s">
        <v>2041</v>
      </c>
      <c r="R420" t="s">
        <v>2042</v>
      </c>
      <c r="S420" s="7">
        <f>(((K420/60)/60)/24)+DATE(1970,1,1)</f>
        <v>41035.208333333336</v>
      </c>
      <c r="T420" s="8">
        <f>(((L420/60)/60)/24)+DATE(1970,1,1)</f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6"/>
        <v>123.43497363796135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  <c r="P421">
        <f>E421/H421</f>
        <v>26.997693638285604</v>
      </c>
      <c r="Q421" t="s">
        <v>2037</v>
      </c>
      <c r="R421" t="s">
        <v>2038</v>
      </c>
      <c r="S421" s="7">
        <f>(((K421/60)/60)/24)+DATE(1970,1,1)</f>
        <v>40899.25</v>
      </c>
      <c r="T421" s="8">
        <f>(((L421/60)/60)/24)+DATE(1970,1,1)</f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6"/>
        <v>128.46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  <c r="P422">
        <f>E422/H422</f>
        <v>68.329787234042556</v>
      </c>
      <c r="Q422" t="s">
        <v>2039</v>
      </c>
      <c r="R422" t="s">
        <v>2040</v>
      </c>
      <c r="S422" s="7">
        <f>(((K422/60)/60)/24)+DATE(1970,1,1)</f>
        <v>42911.208333333328</v>
      </c>
      <c r="T422" s="8">
        <f>(((L422/60)/60)/24)+DATE(1970,1,1)</f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6"/>
        <v>63.989361702127653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  <c r="P423">
        <f>E423/H423</f>
        <v>50.974576271186443</v>
      </c>
      <c r="Q423" t="s">
        <v>2037</v>
      </c>
      <c r="R423" t="s">
        <v>2046</v>
      </c>
      <c r="S423" s="7">
        <f>(((K423/60)/60)/24)+DATE(1970,1,1)</f>
        <v>42915.208333333328</v>
      </c>
      <c r="T423" s="8">
        <f>(((L423/60)/60)/24)+DATE(1970,1,1)</f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6"/>
        <v>127.29885057471265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  <c r="P424">
        <f>E424/H424</f>
        <v>54.024390243902438</v>
      </c>
      <c r="Q424" t="s">
        <v>2039</v>
      </c>
      <c r="R424" t="s">
        <v>2040</v>
      </c>
      <c r="S424" s="7">
        <f>(((K424/60)/60)/24)+DATE(1970,1,1)</f>
        <v>40285.208333333336</v>
      </c>
      <c r="T424" s="8">
        <f>(((L424/60)/60)/24)+DATE(1970,1,1)</f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6"/>
        <v>10.638024357239512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  <c r="P425">
        <f>E425/H425</f>
        <v>97.055555555555557</v>
      </c>
      <c r="Q425" t="s">
        <v>2033</v>
      </c>
      <c r="R425" t="s">
        <v>2034</v>
      </c>
      <c r="S425" s="7">
        <f>(((K425/60)/60)/24)+DATE(1970,1,1)</f>
        <v>40808.208333333336</v>
      </c>
      <c r="T425" s="8">
        <f>(((L425/60)/60)/24)+DATE(1970,1,1)</f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6"/>
        <v>40.470588235294116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  <c r="P426">
        <f>E426/H426</f>
        <v>24.867469879518072</v>
      </c>
      <c r="Q426" t="s">
        <v>2035</v>
      </c>
      <c r="R426" t="s">
        <v>2045</v>
      </c>
      <c r="S426" s="7">
        <f>(((K426/60)/60)/24)+DATE(1970,1,1)</f>
        <v>43208.208333333328</v>
      </c>
      <c r="T426" s="8">
        <f>(((L426/60)/60)/24)+DATE(1970,1,1)</f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6"/>
        <v>287.66666666666663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  <c r="P427">
        <f>E427/H427</f>
        <v>84.423913043478265</v>
      </c>
      <c r="Q427" t="s">
        <v>2054</v>
      </c>
      <c r="R427" t="s">
        <v>2055</v>
      </c>
      <c r="S427" s="7">
        <f>(((K427/60)/60)/24)+DATE(1970,1,1)</f>
        <v>42213.208333333328</v>
      </c>
      <c r="T427" s="8">
        <f>(((L427/60)/60)/24)+DATE(1970,1,1)</f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6"/>
        <v>572.94444444444446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  <c r="P428">
        <f>E428/H428</f>
        <v>47.091324200913242</v>
      </c>
      <c r="Q428" t="s">
        <v>2039</v>
      </c>
      <c r="R428" t="s">
        <v>2040</v>
      </c>
      <c r="S428" s="7">
        <f>(((K428/60)/60)/24)+DATE(1970,1,1)</f>
        <v>41332.25</v>
      </c>
      <c r="T428" s="8">
        <f>(((L428/60)/60)/24)+DATE(1970,1,1)</f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6"/>
        <v>112.90429799426933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  <c r="P429">
        <f>E429/H429</f>
        <v>77.996041171813147</v>
      </c>
      <c r="Q429" t="s">
        <v>2039</v>
      </c>
      <c r="R429" t="s">
        <v>2040</v>
      </c>
      <c r="S429" s="7">
        <f>(((K429/60)/60)/24)+DATE(1970,1,1)</f>
        <v>41895.208333333336</v>
      </c>
      <c r="T429" s="8">
        <f>(((L429/60)/60)/24)+DATE(1970,1,1)</f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6"/>
        <v>46.387573964497044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  <c r="P430">
        <f>E430/H430</f>
        <v>62.967871485943775</v>
      </c>
      <c r="Q430" t="s">
        <v>2041</v>
      </c>
      <c r="R430" t="s">
        <v>2049</v>
      </c>
      <c r="S430" s="7">
        <f>(((K430/60)/60)/24)+DATE(1970,1,1)</f>
        <v>40585.25</v>
      </c>
      <c r="T430" s="8">
        <f>(((L430/60)/60)/24)+DATE(1970,1,1)</f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6"/>
        <v>90.675916230366497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  <c r="P431">
        <f>E431/H431</f>
        <v>81.006080449017773</v>
      </c>
      <c r="Q431" t="s">
        <v>2054</v>
      </c>
      <c r="R431" t="s">
        <v>2055</v>
      </c>
      <c r="S431" s="7">
        <f>(((K431/60)/60)/24)+DATE(1970,1,1)</f>
        <v>41680.25</v>
      </c>
      <c r="T431" s="8">
        <f>(((L431/60)/60)/24)+DATE(1970,1,1)</f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6"/>
        <v>67.740740740740748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  <c r="P432">
        <f>E432/H432</f>
        <v>65.321428571428569</v>
      </c>
      <c r="Q432" t="s">
        <v>2039</v>
      </c>
      <c r="R432" t="s">
        <v>2040</v>
      </c>
      <c r="S432" s="7">
        <f>(((K432/60)/60)/24)+DATE(1970,1,1)</f>
        <v>43737.208333333328</v>
      </c>
      <c r="T432" s="8">
        <f>(((L432/60)/60)/24)+DATE(1970,1,1)</f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6"/>
        <v>192.49019607843135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  <c r="P433">
        <f>E433/H433</f>
        <v>104.43617021276596</v>
      </c>
      <c r="Q433" t="s">
        <v>2039</v>
      </c>
      <c r="R433" t="s">
        <v>2040</v>
      </c>
      <c r="S433" s="7">
        <f>(((K433/60)/60)/24)+DATE(1970,1,1)</f>
        <v>43273.208333333328</v>
      </c>
      <c r="T433" s="8">
        <f>(((L433/60)/60)/24)+DATE(1970,1,1)</f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6"/>
        <v>82.714285714285722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  <c r="P434">
        <f>E434/H434</f>
        <v>69.989010989010993</v>
      </c>
      <c r="Q434" t="s">
        <v>2039</v>
      </c>
      <c r="R434" t="s">
        <v>2040</v>
      </c>
      <c r="S434" s="7">
        <f>(((K434/60)/60)/24)+DATE(1970,1,1)</f>
        <v>41761.208333333336</v>
      </c>
      <c r="T434" s="8">
        <f>(((L434/60)/60)/24)+DATE(1970,1,1)</f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6"/>
        <v>54.163920922570021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  <c r="P435">
        <f>E435/H435</f>
        <v>83.023989898989896</v>
      </c>
      <c r="Q435" t="s">
        <v>2041</v>
      </c>
      <c r="R435" t="s">
        <v>2042</v>
      </c>
      <c r="S435" s="7">
        <f>(((K435/60)/60)/24)+DATE(1970,1,1)</f>
        <v>41603.25</v>
      </c>
      <c r="T435" s="8">
        <f>(((L435/60)/60)/24)+DATE(1970,1,1)</f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6"/>
        <v>16.722222222222221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  <c r="P436">
        <f>E436/H436</f>
        <v>90.3</v>
      </c>
      <c r="Q436" t="s">
        <v>2039</v>
      </c>
      <c r="R436" t="s">
        <v>2040</v>
      </c>
      <c r="S436" s="7">
        <f>(((K436/60)/60)/24)+DATE(1970,1,1)</f>
        <v>42705.25</v>
      </c>
      <c r="T436" s="8">
        <f>(((L436/60)/60)/24)+DATE(1970,1,1)</f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6"/>
        <v>116.87664041994749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  <c r="P437">
        <f>E437/H437</f>
        <v>103.98131932282546</v>
      </c>
      <c r="Q437" t="s">
        <v>2039</v>
      </c>
      <c r="R437" t="s">
        <v>2040</v>
      </c>
      <c r="S437" s="7">
        <f>(((K437/60)/60)/24)+DATE(1970,1,1)</f>
        <v>41988.25</v>
      </c>
      <c r="T437" s="8">
        <f>(((L437/60)/60)/24)+DATE(1970,1,1)</f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6"/>
        <v>1052.1538461538462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  <c r="P438">
        <f>E438/H438</f>
        <v>54.931726907630519</v>
      </c>
      <c r="Q438" t="s">
        <v>2035</v>
      </c>
      <c r="R438" t="s">
        <v>2058</v>
      </c>
      <c r="S438" s="7">
        <f>(((K438/60)/60)/24)+DATE(1970,1,1)</f>
        <v>43575.208333333328</v>
      </c>
      <c r="T438" s="8">
        <f>(((L438/60)/60)/24)+DATE(1970,1,1)</f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6"/>
        <v>123.07407407407408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  <c r="P439">
        <f>E439/H439</f>
        <v>51.921875</v>
      </c>
      <c r="Q439" t="s">
        <v>2041</v>
      </c>
      <c r="R439" t="s">
        <v>2049</v>
      </c>
      <c r="S439" s="7">
        <f>(((K439/60)/60)/24)+DATE(1970,1,1)</f>
        <v>42260.208333333328</v>
      </c>
      <c r="T439" s="8">
        <f>(((L439/60)/60)/24)+DATE(1970,1,1)</f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6"/>
        <v>178.63855421686748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  <c r="P440">
        <f>E440/H440</f>
        <v>60.02834008097166</v>
      </c>
      <c r="Q440" t="s">
        <v>2039</v>
      </c>
      <c r="R440" t="s">
        <v>2040</v>
      </c>
      <c r="S440" s="7">
        <f>(((K440/60)/60)/24)+DATE(1970,1,1)</f>
        <v>41337.25</v>
      </c>
      <c r="T440" s="8">
        <f>(((L440/60)/60)/24)+DATE(1970,1,1)</f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6"/>
        <v>355.28169014084506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  <c r="P441">
        <f>E441/H441</f>
        <v>44.003488879197555</v>
      </c>
      <c r="Q441" t="s">
        <v>2041</v>
      </c>
      <c r="R441" t="s">
        <v>2063</v>
      </c>
      <c r="S441" s="7">
        <f>(((K441/60)/60)/24)+DATE(1970,1,1)</f>
        <v>42680.208333333328</v>
      </c>
      <c r="T441" s="8">
        <f>(((L441/60)/60)/24)+DATE(1970,1,1)</f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6"/>
        <v>161.90634146341463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  <c r="P442">
        <f>E442/H442</f>
        <v>53.003513254551258</v>
      </c>
      <c r="Q442" t="s">
        <v>2041</v>
      </c>
      <c r="R442" t="s">
        <v>2060</v>
      </c>
      <c r="S442" s="7">
        <f>(((K442/60)/60)/24)+DATE(1970,1,1)</f>
        <v>42916.208333333328</v>
      </c>
      <c r="T442" s="8">
        <f>(((L442/60)/60)/24)+DATE(1970,1,1)</f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6"/>
        <v>24.914285714285715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  <c r="P443">
        <f>E443/H443</f>
        <v>54.5</v>
      </c>
      <c r="Q443" t="s">
        <v>2037</v>
      </c>
      <c r="R443" t="s">
        <v>2046</v>
      </c>
      <c r="S443" s="7">
        <f>(((K443/60)/60)/24)+DATE(1970,1,1)</f>
        <v>41025.208333333336</v>
      </c>
      <c r="T443" s="8">
        <f>(((L443/60)/60)/24)+DATE(1970,1,1)</f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6"/>
        <v>198.72222222222223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  <c r="P444">
        <f>E444/H444</f>
        <v>75.04195804195804</v>
      </c>
      <c r="Q444" t="s">
        <v>2039</v>
      </c>
      <c r="R444" t="s">
        <v>2040</v>
      </c>
      <c r="S444" s="7">
        <f>(((K444/60)/60)/24)+DATE(1970,1,1)</f>
        <v>42980.208333333328</v>
      </c>
      <c r="T444" s="8">
        <f>(((L444/60)/60)/24)+DATE(1970,1,1)</f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6"/>
        <v>34.752688172043008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  <c r="P445">
        <f>E445/H445</f>
        <v>35.911111111111111</v>
      </c>
      <c r="Q445" t="s">
        <v>2039</v>
      </c>
      <c r="R445" t="s">
        <v>2040</v>
      </c>
      <c r="S445" s="7">
        <f>(((K445/60)/60)/24)+DATE(1970,1,1)</f>
        <v>40451.208333333336</v>
      </c>
      <c r="T445" s="8">
        <f>(((L445/60)/60)/24)+DATE(1970,1,1)</f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6"/>
        <v>176.41935483870967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  <c r="P446">
        <f>E446/H446</f>
        <v>36.952702702702702</v>
      </c>
      <c r="Q446" t="s">
        <v>2035</v>
      </c>
      <c r="R446" t="s">
        <v>2045</v>
      </c>
      <c r="S446" s="7">
        <f>(((K446/60)/60)/24)+DATE(1970,1,1)</f>
        <v>40748.208333333336</v>
      </c>
      <c r="T446" s="8">
        <f>(((L446/60)/60)/24)+DATE(1970,1,1)</f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6"/>
        <v>511.38095238095235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  <c r="P447">
        <f>E447/H447</f>
        <v>63.170588235294119</v>
      </c>
      <c r="Q447" t="s">
        <v>2039</v>
      </c>
      <c r="R447" t="s">
        <v>2040</v>
      </c>
      <c r="S447" s="7">
        <f>(((K447/60)/60)/24)+DATE(1970,1,1)</f>
        <v>40515.25</v>
      </c>
      <c r="T447" s="8">
        <f>(((L447/60)/60)/24)+DATE(1970,1,1)</f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6"/>
        <v>82.044117647058826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  <c r="P448">
        <f>E448/H448</f>
        <v>29.99462365591398</v>
      </c>
      <c r="Q448" t="s">
        <v>2037</v>
      </c>
      <c r="R448" t="s">
        <v>2046</v>
      </c>
      <c r="S448" s="7">
        <f>(((K448/60)/60)/24)+DATE(1970,1,1)</f>
        <v>41261.25</v>
      </c>
      <c r="T448" s="8">
        <f>(((L448/60)/60)/24)+DATE(1970,1,1)</f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6"/>
        <v>24.326030927835053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  <c r="P449">
        <f>E449/H449</f>
        <v>86</v>
      </c>
      <c r="Q449" t="s">
        <v>2041</v>
      </c>
      <c r="R449" t="s">
        <v>2060</v>
      </c>
      <c r="S449" s="7">
        <f>(((K449/60)/60)/24)+DATE(1970,1,1)</f>
        <v>43088.25</v>
      </c>
      <c r="T449" s="8">
        <f>(((L449/60)/60)/24)+DATE(1970,1,1)</f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6"/>
        <v>50.482758620689658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  <c r="P450">
        <f>E450/H450</f>
        <v>75.014876033057845</v>
      </c>
      <c r="Q450" t="s">
        <v>2050</v>
      </c>
      <c r="R450" t="s">
        <v>2051</v>
      </c>
      <c r="S450" s="7">
        <f>(((K450/60)/60)/24)+DATE(1970,1,1)</f>
        <v>41378.208333333336</v>
      </c>
      <c r="T450" s="8">
        <f>(((L450/60)/60)/24)+DATE(1970,1,1)</f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7">(E451/D451)*100</f>
        <v>967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  <c r="P451">
        <f>E451/H451</f>
        <v>101.19767441860465</v>
      </c>
      <c r="Q451" t="s">
        <v>2050</v>
      </c>
      <c r="R451" t="s">
        <v>2051</v>
      </c>
      <c r="S451" s="7">
        <f>(((K451/60)/60)/24)+DATE(1970,1,1)</f>
        <v>43530.25</v>
      </c>
      <c r="T451" s="8">
        <f>(((L451/60)/60)/24)+DATE(1970,1,1)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7"/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  <c r="P452">
        <f>E452/H452</f>
        <v>4</v>
      </c>
      <c r="Q452" t="s">
        <v>2041</v>
      </c>
      <c r="R452" t="s">
        <v>2049</v>
      </c>
      <c r="S452" s="7">
        <f>(((K452/60)/60)/24)+DATE(1970,1,1)</f>
        <v>43394.208333333328</v>
      </c>
      <c r="T452" s="8">
        <f>(((L452/60)/60)/24)+DATE(1970,1,1)</f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7"/>
        <v>122.84501347708894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  <c r="P453">
        <f>E453/H453</f>
        <v>29.001272669424118</v>
      </c>
      <c r="Q453" t="s">
        <v>2035</v>
      </c>
      <c r="R453" t="s">
        <v>2036</v>
      </c>
      <c r="S453" s="7">
        <f>(((K453/60)/60)/24)+DATE(1970,1,1)</f>
        <v>42935.208333333328</v>
      </c>
      <c r="T453" s="8">
        <f>(((L453/60)/60)/24)+DATE(1970,1,1)</f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7"/>
        <v>63.4375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  <c r="P454">
        <f>E454/H454</f>
        <v>98.225806451612897</v>
      </c>
      <c r="Q454" t="s">
        <v>2041</v>
      </c>
      <c r="R454" t="s">
        <v>2044</v>
      </c>
      <c r="S454" s="7">
        <f>(((K454/60)/60)/24)+DATE(1970,1,1)</f>
        <v>40365.208333333336</v>
      </c>
      <c r="T454" s="8">
        <f>(((L454/60)/60)/24)+DATE(1970,1,1)</f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7"/>
        <v>56.331688596491226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  <c r="P455">
        <f>E455/H455</f>
        <v>87.001693480101608</v>
      </c>
      <c r="Q455" t="s">
        <v>2041</v>
      </c>
      <c r="R455" t="s">
        <v>2063</v>
      </c>
      <c r="S455" s="7">
        <f>(((K455/60)/60)/24)+DATE(1970,1,1)</f>
        <v>42705.25</v>
      </c>
      <c r="T455" s="8">
        <f>(((L455/60)/60)/24)+DATE(1970,1,1)</f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7"/>
        <v>44.074999999999996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  <c r="P456">
        <f>E456/H456</f>
        <v>45.205128205128204</v>
      </c>
      <c r="Q456" t="s">
        <v>2041</v>
      </c>
      <c r="R456" t="s">
        <v>2044</v>
      </c>
      <c r="S456" s="7">
        <f>(((K456/60)/60)/24)+DATE(1970,1,1)</f>
        <v>41568.208333333336</v>
      </c>
      <c r="T456" s="8">
        <f>(((L456/60)/60)/24)+DATE(1970,1,1)</f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7"/>
        <v>118.37253218884121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  <c r="P457">
        <f>E457/H457</f>
        <v>37.001341561577675</v>
      </c>
      <c r="Q457" t="s">
        <v>2039</v>
      </c>
      <c r="R457" t="s">
        <v>2040</v>
      </c>
      <c r="S457" s="7">
        <f>(((K457/60)/60)/24)+DATE(1970,1,1)</f>
        <v>40809.208333333336</v>
      </c>
      <c r="T457" s="8">
        <f>(((L457/60)/60)/24)+DATE(1970,1,1)</f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7"/>
        <v>104.1243169398907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  <c r="P458">
        <f>E458/H458</f>
        <v>94.976947040498445</v>
      </c>
      <c r="Q458" t="s">
        <v>2035</v>
      </c>
      <c r="R458" t="s">
        <v>2045</v>
      </c>
      <c r="S458" s="7">
        <f>(((K458/60)/60)/24)+DATE(1970,1,1)</f>
        <v>43141.25</v>
      </c>
      <c r="T458" s="8">
        <f>(((L458/60)/60)/24)+DATE(1970,1,1)</f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7"/>
        <v>26.640000000000004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  <c r="P459">
        <f>E459/H459</f>
        <v>28.956521739130434</v>
      </c>
      <c r="Q459" t="s">
        <v>2039</v>
      </c>
      <c r="R459" t="s">
        <v>2040</v>
      </c>
      <c r="S459" s="7">
        <f>(((K459/60)/60)/24)+DATE(1970,1,1)</f>
        <v>42657.208333333328</v>
      </c>
      <c r="T459" s="8">
        <f>(((L459/60)/60)/24)+DATE(1970,1,1)</f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7"/>
        <v>351.20118343195264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  <c r="P460">
        <f>E460/H460</f>
        <v>55.993396226415094</v>
      </c>
      <c r="Q460" t="s">
        <v>2039</v>
      </c>
      <c r="R460" t="s">
        <v>2040</v>
      </c>
      <c r="S460" s="7">
        <f>(((K460/60)/60)/24)+DATE(1970,1,1)</f>
        <v>40265.208333333336</v>
      </c>
      <c r="T460" s="8">
        <f>(((L460/60)/60)/24)+DATE(1970,1,1)</f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7"/>
        <v>90.063492063492063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  <c r="P461">
        <f>E461/H461</f>
        <v>54.038095238095238</v>
      </c>
      <c r="Q461" t="s">
        <v>2041</v>
      </c>
      <c r="R461" t="s">
        <v>2042</v>
      </c>
      <c r="S461" s="7">
        <f>(((K461/60)/60)/24)+DATE(1970,1,1)</f>
        <v>42001.25</v>
      </c>
      <c r="T461" s="8">
        <f>(((L461/60)/60)/24)+DATE(1970,1,1)</f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7"/>
        <v>171.625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  <c r="P462">
        <f>E462/H462</f>
        <v>82.38</v>
      </c>
      <c r="Q462" t="s">
        <v>2039</v>
      </c>
      <c r="R462" t="s">
        <v>2040</v>
      </c>
      <c r="S462" s="7">
        <f>(((K462/60)/60)/24)+DATE(1970,1,1)</f>
        <v>40399.208333333336</v>
      </c>
      <c r="T462" s="8">
        <f>(((L462/60)/60)/24)+DATE(1970,1,1)</f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7"/>
        <v>141.04655870445345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  <c r="P463">
        <f>E463/H463</f>
        <v>66.997115384615384</v>
      </c>
      <c r="Q463" t="s">
        <v>2041</v>
      </c>
      <c r="R463" t="s">
        <v>2044</v>
      </c>
      <c r="S463" s="7">
        <f>(((K463/60)/60)/24)+DATE(1970,1,1)</f>
        <v>41757.208333333336</v>
      </c>
      <c r="T463" s="8">
        <f>(((L463/60)/60)/24)+DATE(1970,1,1)</f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7"/>
        <v>30.57944915254237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  <c r="P464">
        <f>E464/H464</f>
        <v>107.91401869158878</v>
      </c>
      <c r="Q464" t="s">
        <v>2050</v>
      </c>
      <c r="R464" t="s">
        <v>2061</v>
      </c>
      <c r="S464" s="7">
        <f>(((K464/60)/60)/24)+DATE(1970,1,1)</f>
        <v>41304.25</v>
      </c>
      <c r="T464" s="8">
        <f>(((L464/60)/60)/24)+DATE(1970,1,1)</f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7"/>
        <v>108.16455696202532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  <c r="P465">
        <f>E465/H465</f>
        <v>69.009501187648453</v>
      </c>
      <c r="Q465" t="s">
        <v>2041</v>
      </c>
      <c r="R465" t="s">
        <v>2049</v>
      </c>
      <c r="S465" s="7">
        <f>(((K465/60)/60)/24)+DATE(1970,1,1)</f>
        <v>41639.25</v>
      </c>
      <c r="T465" s="8">
        <f>(((L465/60)/60)/24)+DATE(1970,1,1)</f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7"/>
        <v>133.45505617977528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  <c r="P466">
        <f>E466/H466</f>
        <v>39.006568144499177</v>
      </c>
      <c r="Q466" t="s">
        <v>2039</v>
      </c>
      <c r="R466" t="s">
        <v>2040</v>
      </c>
      <c r="S466" s="7">
        <f>(((K466/60)/60)/24)+DATE(1970,1,1)</f>
        <v>43142.25</v>
      </c>
      <c r="T466" s="8">
        <f>(((L466/60)/60)/24)+DATE(1970,1,1)</f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7"/>
        <v>187.85106382978722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  <c r="P467">
        <f>E467/H467</f>
        <v>110.3625</v>
      </c>
      <c r="Q467" t="s">
        <v>2047</v>
      </c>
      <c r="R467" t="s">
        <v>2059</v>
      </c>
      <c r="S467" s="7">
        <f>(((K467/60)/60)/24)+DATE(1970,1,1)</f>
        <v>43127.25</v>
      </c>
      <c r="T467" s="8">
        <f>(((L467/60)/60)/24)+DATE(1970,1,1)</f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7"/>
        <v>332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  <c r="P468">
        <f>E468/H468</f>
        <v>94.857142857142861</v>
      </c>
      <c r="Q468" t="s">
        <v>2037</v>
      </c>
      <c r="R468" t="s">
        <v>2046</v>
      </c>
      <c r="S468" s="7">
        <f>(((K468/60)/60)/24)+DATE(1970,1,1)</f>
        <v>41409.208333333336</v>
      </c>
      <c r="T468" s="8">
        <f>(((L468/60)/60)/24)+DATE(1970,1,1)</f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7"/>
        <v>575.21428571428578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  <c r="P469">
        <f>E469/H469</f>
        <v>57.935251798561154</v>
      </c>
      <c r="Q469" t="s">
        <v>2037</v>
      </c>
      <c r="R469" t="s">
        <v>2038</v>
      </c>
      <c r="S469" s="7">
        <f>(((K469/60)/60)/24)+DATE(1970,1,1)</f>
        <v>42331.25</v>
      </c>
      <c r="T469" s="8">
        <f>(((L469/60)/60)/24)+DATE(1970,1,1)</f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7"/>
        <v>40.5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  <c r="P470">
        <f>E470/H470</f>
        <v>101.25</v>
      </c>
      <c r="Q470" t="s">
        <v>2039</v>
      </c>
      <c r="R470" t="s">
        <v>2040</v>
      </c>
      <c r="S470" s="7">
        <f>(((K470/60)/60)/24)+DATE(1970,1,1)</f>
        <v>43569.208333333328</v>
      </c>
      <c r="T470" s="8">
        <f>(((L470/60)/60)/24)+DATE(1970,1,1)</f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7"/>
        <v>184.42857142857144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  <c r="P471">
        <f>E471/H471</f>
        <v>64.95597484276729</v>
      </c>
      <c r="Q471" t="s">
        <v>2041</v>
      </c>
      <c r="R471" t="s">
        <v>2044</v>
      </c>
      <c r="S471" s="7">
        <f>(((K471/60)/60)/24)+DATE(1970,1,1)</f>
        <v>42142.208333333328</v>
      </c>
      <c r="T471" s="8">
        <f>(((L471/60)/60)/24)+DATE(1970,1,1)</f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7"/>
        <v>285.80555555555554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  <c r="P472">
        <f>E472/H472</f>
        <v>27.00524934383202</v>
      </c>
      <c r="Q472" t="s">
        <v>2037</v>
      </c>
      <c r="R472" t="s">
        <v>2046</v>
      </c>
      <c r="S472" s="7">
        <f>(((K472/60)/60)/24)+DATE(1970,1,1)</f>
        <v>42716.25</v>
      </c>
      <c r="T472" s="8">
        <f>(((L472/60)/60)/24)+DATE(1970,1,1)</f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7"/>
        <v>319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  <c r="P473">
        <f>E473/H473</f>
        <v>50.97422680412371</v>
      </c>
      <c r="Q473" t="s">
        <v>2033</v>
      </c>
      <c r="R473" t="s">
        <v>2034</v>
      </c>
      <c r="S473" s="7">
        <f>(((K473/60)/60)/24)+DATE(1970,1,1)</f>
        <v>41031.208333333336</v>
      </c>
      <c r="T473" s="8">
        <f>(((L473/60)/60)/24)+DATE(1970,1,1)</f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7"/>
        <v>39.234070221066318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  <c r="P474">
        <f>E474/H474</f>
        <v>104.94260869565217</v>
      </c>
      <c r="Q474" t="s">
        <v>2035</v>
      </c>
      <c r="R474" t="s">
        <v>2036</v>
      </c>
      <c r="S474" s="7">
        <f>(((K474/60)/60)/24)+DATE(1970,1,1)</f>
        <v>43535.208333333328</v>
      </c>
      <c r="T474" s="8">
        <f>(((L474/60)/60)/24)+DATE(1970,1,1)</f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7"/>
        <v>178.14000000000001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  <c r="P475">
        <f>E475/H475</f>
        <v>84.028301886792448</v>
      </c>
      <c r="Q475" t="s">
        <v>2035</v>
      </c>
      <c r="R475" t="s">
        <v>2043</v>
      </c>
      <c r="S475" s="7">
        <f>(((K475/60)/60)/24)+DATE(1970,1,1)</f>
        <v>43277.208333333328</v>
      </c>
      <c r="T475" s="8">
        <f>(((L475/60)/60)/24)+DATE(1970,1,1)</f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7"/>
        <v>365.15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  <c r="P476">
        <f>E476/H476</f>
        <v>102.85915492957747</v>
      </c>
      <c r="Q476" t="s">
        <v>2041</v>
      </c>
      <c r="R476" t="s">
        <v>2060</v>
      </c>
      <c r="S476" s="7">
        <f>(((K476/60)/60)/24)+DATE(1970,1,1)</f>
        <v>41989.25</v>
      </c>
      <c r="T476" s="8">
        <f>(((L476/60)/60)/24)+DATE(1970,1,1)</f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7"/>
        <v>113.94594594594594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  <c r="P477">
        <f>E477/H477</f>
        <v>39.962085308056871</v>
      </c>
      <c r="Q477" t="s">
        <v>2047</v>
      </c>
      <c r="R477" t="s">
        <v>2059</v>
      </c>
      <c r="S477" s="7">
        <f>(((K477/60)/60)/24)+DATE(1970,1,1)</f>
        <v>41450.208333333336</v>
      </c>
      <c r="T477" s="8">
        <f>(((L477/60)/60)/24)+DATE(1970,1,1)</f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7"/>
        <v>29.828720626631856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  <c r="P478">
        <f>E478/H478</f>
        <v>51.001785714285717</v>
      </c>
      <c r="Q478" t="s">
        <v>2047</v>
      </c>
      <c r="R478" t="s">
        <v>2053</v>
      </c>
      <c r="S478" s="7">
        <f>(((K478/60)/60)/24)+DATE(1970,1,1)</f>
        <v>43322.208333333328</v>
      </c>
      <c r="T478" s="8">
        <f>(((L478/60)/60)/24)+DATE(1970,1,1)</f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7"/>
        <v>54.270588235294113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  <c r="P479">
        <f>E479/H479</f>
        <v>40.823008849557525</v>
      </c>
      <c r="Q479" t="s">
        <v>2041</v>
      </c>
      <c r="R479" t="s">
        <v>2063</v>
      </c>
      <c r="S479" s="7">
        <f>(((K479/60)/60)/24)+DATE(1970,1,1)</f>
        <v>40720.208333333336</v>
      </c>
      <c r="T479" s="8">
        <f>(((L479/60)/60)/24)+DATE(1970,1,1)</f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7"/>
        <v>236.34156976744185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  <c r="P480">
        <f>E480/H480</f>
        <v>58.999637155297535</v>
      </c>
      <c r="Q480" t="s">
        <v>2037</v>
      </c>
      <c r="R480" t="s">
        <v>2046</v>
      </c>
      <c r="S480" s="7">
        <f>(((K480/60)/60)/24)+DATE(1970,1,1)</f>
        <v>42072.208333333328</v>
      </c>
      <c r="T480" s="8">
        <f>(((L480/60)/60)/24)+DATE(1970,1,1)</f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7"/>
        <v>512.91666666666663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  <c r="P481">
        <f>E481/H481</f>
        <v>71.156069364161851</v>
      </c>
      <c r="Q481" t="s">
        <v>2033</v>
      </c>
      <c r="R481" t="s">
        <v>2034</v>
      </c>
      <c r="S481" s="7">
        <f>(((K481/60)/60)/24)+DATE(1970,1,1)</f>
        <v>42945.208333333328</v>
      </c>
      <c r="T481" s="8">
        <f>(((L481/60)/60)/24)+DATE(1970,1,1)</f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7"/>
        <v>100.65116279069768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  <c r="P482">
        <f>E482/H482</f>
        <v>99.494252873563212</v>
      </c>
      <c r="Q482" t="s">
        <v>2054</v>
      </c>
      <c r="R482" t="s">
        <v>2055</v>
      </c>
      <c r="S482" s="7">
        <f>(((K482/60)/60)/24)+DATE(1970,1,1)</f>
        <v>40248.25</v>
      </c>
      <c r="T482" s="8">
        <f>(((L482/60)/60)/24)+DATE(1970,1,1)</f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7"/>
        <v>81.348423194303152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  <c r="P483">
        <f>E483/H483</f>
        <v>103.98634590377114</v>
      </c>
      <c r="Q483" t="s">
        <v>2039</v>
      </c>
      <c r="R483" t="s">
        <v>2040</v>
      </c>
      <c r="S483" s="7">
        <f>(((K483/60)/60)/24)+DATE(1970,1,1)</f>
        <v>41913.208333333336</v>
      </c>
      <c r="T483" s="8">
        <f>(((L483/60)/60)/24)+DATE(1970,1,1)</f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7"/>
        <v>16.404761904761905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  <c r="P484">
        <f>E484/H484</f>
        <v>76.555555555555557</v>
      </c>
      <c r="Q484" t="s">
        <v>2047</v>
      </c>
      <c r="R484" t="s">
        <v>2053</v>
      </c>
      <c r="S484" s="7">
        <f>(((K484/60)/60)/24)+DATE(1970,1,1)</f>
        <v>40963.25</v>
      </c>
      <c r="T484" s="8">
        <f>(((L484/60)/60)/24)+DATE(1970,1,1)</f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7"/>
        <v>52.774617067833695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  <c r="P485">
        <f>E485/H485</f>
        <v>87.068592057761734</v>
      </c>
      <c r="Q485" t="s">
        <v>2039</v>
      </c>
      <c r="R485" t="s">
        <v>2040</v>
      </c>
      <c r="S485" s="7">
        <f>(((K485/60)/60)/24)+DATE(1970,1,1)</f>
        <v>43811.25</v>
      </c>
      <c r="T485" s="8">
        <f>(((L485/60)/60)/24)+DATE(1970,1,1)</f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7"/>
        <v>260.20608108108109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  <c r="P486">
        <f>E486/H486</f>
        <v>48.99554707379135</v>
      </c>
      <c r="Q486" t="s">
        <v>2033</v>
      </c>
      <c r="R486" t="s">
        <v>2034</v>
      </c>
      <c r="S486" s="7">
        <f>(((K486/60)/60)/24)+DATE(1970,1,1)</f>
        <v>41855.208333333336</v>
      </c>
      <c r="T486" s="8">
        <f>(((L486/60)/60)/24)+DATE(1970,1,1)</f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7"/>
        <v>30.73289183222958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  <c r="P487">
        <f>E487/H487</f>
        <v>42.969135802469133</v>
      </c>
      <c r="Q487" t="s">
        <v>2039</v>
      </c>
      <c r="R487" t="s">
        <v>2040</v>
      </c>
      <c r="S487" s="7">
        <f>(((K487/60)/60)/24)+DATE(1970,1,1)</f>
        <v>43626.208333333328</v>
      </c>
      <c r="T487" s="8">
        <f>(((L487/60)/60)/24)+DATE(1970,1,1)</f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7"/>
        <v>13.5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  <c r="P488">
        <f>E488/H488</f>
        <v>33.428571428571431</v>
      </c>
      <c r="Q488" t="s">
        <v>2047</v>
      </c>
      <c r="R488" t="s">
        <v>2059</v>
      </c>
      <c r="S488" s="7">
        <f>(((K488/60)/60)/24)+DATE(1970,1,1)</f>
        <v>43168.25</v>
      </c>
      <c r="T488" s="8">
        <f>(((L488/60)/60)/24)+DATE(1970,1,1)</f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7"/>
        <v>178.62556663644605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  <c r="P489">
        <f>E489/H489</f>
        <v>83.982949701619773</v>
      </c>
      <c r="Q489" t="s">
        <v>2039</v>
      </c>
      <c r="R489" t="s">
        <v>2040</v>
      </c>
      <c r="S489" s="7">
        <f>(((K489/60)/60)/24)+DATE(1970,1,1)</f>
        <v>42845.208333333328</v>
      </c>
      <c r="T489" s="8">
        <f>(((L489/60)/60)/24)+DATE(1970,1,1)</f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7"/>
        <v>220.0566037735849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  <c r="P490">
        <f>E490/H490</f>
        <v>101.41739130434783</v>
      </c>
      <c r="Q490" t="s">
        <v>2039</v>
      </c>
      <c r="R490" t="s">
        <v>2040</v>
      </c>
      <c r="S490" s="7">
        <f>(((K490/60)/60)/24)+DATE(1970,1,1)</f>
        <v>42403.25</v>
      </c>
      <c r="T490" s="8">
        <f>(((L490/60)/60)/24)+DATE(1970,1,1)</f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7"/>
        <v>101.5108695652174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  <c r="P491">
        <f>E491/H491</f>
        <v>109.87058823529412</v>
      </c>
      <c r="Q491" t="s">
        <v>2037</v>
      </c>
      <c r="R491" t="s">
        <v>2046</v>
      </c>
      <c r="S491" s="7">
        <f>(((K491/60)/60)/24)+DATE(1970,1,1)</f>
        <v>40406.208333333336</v>
      </c>
      <c r="T491" s="8">
        <f>(((L491/60)/60)/24)+DATE(1970,1,1)</f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7"/>
        <v>191.5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  <c r="P492">
        <f>E492/H492</f>
        <v>31.916666666666668</v>
      </c>
      <c r="Q492" t="s">
        <v>2064</v>
      </c>
      <c r="R492" t="s">
        <v>2065</v>
      </c>
      <c r="S492" s="7">
        <f>(((K492/60)/60)/24)+DATE(1970,1,1)</f>
        <v>43786.25</v>
      </c>
      <c r="T492" s="8">
        <f>(((L492/60)/60)/24)+DATE(1970,1,1)</f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7"/>
        <v>305.34683098591546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  <c r="P493">
        <f>E493/H493</f>
        <v>70.993450675399103</v>
      </c>
      <c r="Q493" t="s">
        <v>2033</v>
      </c>
      <c r="R493" t="s">
        <v>2034</v>
      </c>
      <c r="S493" s="7">
        <f>(((K493/60)/60)/24)+DATE(1970,1,1)</f>
        <v>41456.208333333336</v>
      </c>
      <c r="T493" s="8">
        <f>(((L493/60)/60)/24)+DATE(1970,1,1)</f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7"/>
        <v>23.995287958115181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  <c r="P494">
        <f>E494/H494</f>
        <v>77.026890756302521</v>
      </c>
      <c r="Q494" t="s">
        <v>2041</v>
      </c>
      <c r="R494" t="s">
        <v>2052</v>
      </c>
      <c r="S494" s="7">
        <f>(((K494/60)/60)/24)+DATE(1970,1,1)</f>
        <v>40336.208333333336</v>
      </c>
      <c r="T494" s="8">
        <f>(((L494/60)/60)/24)+DATE(1970,1,1)</f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7"/>
        <v>723.77777777777771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  <c r="P495">
        <f>E495/H495</f>
        <v>101.78125</v>
      </c>
      <c r="Q495" t="s">
        <v>2054</v>
      </c>
      <c r="R495" t="s">
        <v>2055</v>
      </c>
      <c r="S495" s="7">
        <f>(((K495/60)/60)/24)+DATE(1970,1,1)</f>
        <v>43645.208333333328</v>
      </c>
      <c r="T495" s="8">
        <f>(((L495/60)/60)/24)+DATE(1970,1,1)</f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7"/>
        <v>547.36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  <c r="P496">
        <f>E496/H496</f>
        <v>51.059701492537314</v>
      </c>
      <c r="Q496" t="s">
        <v>2037</v>
      </c>
      <c r="R496" t="s">
        <v>2046</v>
      </c>
      <c r="S496" s="7">
        <f>(((K496/60)/60)/24)+DATE(1970,1,1)</f>
        <v>40990.208333333336</v>
      </c>
      <c r="T496" s="8">
        <f>(((L496/60)/60)/24)+DATE(1970,1,1)</f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7"/>
        <v>414.49999999999994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  <c r="P497">
        <f>E497/H497</f>
        <v>68.02051282051282</v>
      </c>
      <c r="Q497" t="s">
        <v>2039</v>
      </c>
      <c r="R497" t="s">
        <v>2040</v>
      </c>
      <c r="S497" s="7">
        <f>(((K497/60)/60)/24)+DATE(1970,1,1)</f>
        <v>41800.208333333336</v>
      </c>
      <c r="T497" s="8">
        <f>(((L497/60)/60)/24)+DATE(1970,1,1)</f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7"/>
        <v>0.90696409140369971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  <c r="P498">
        <f>E498/H498</f>
        <v>30.87037037037037</v>
      </c>
      <c r="Q498" t="s">
        <v>2041</v>
      </c>
      <c r="R498" t="s">
        <v>2049</v>
      </c>
      <c r="S498" s="7">
        <f>(((K498/60)/60)/24)+DATE(1970,1,1)</f>
        <v>42876.208333333328</v>
      </c>
      <c r="T498" s="8">
        <f>(((L498/60)/60)/24)+DATE(1970,1,1)</f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7"/>
        <v>34.173469387755098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  <c r="P499">
        <f>E499/H499</f>
        <v>27.908333333333335</v>
      </c>
      <c r="Q499" t="s">
        <v>2037</v>
      </c>
      <c r="R499" t="s">
        <v>2046</v>
      </c>
      <c r="S499" s="7">
        <f>(((K499/60)/60)/24)+DATE(1970,1,1)</f>
        <v>42724.25</v>
      </c>
      <c r="T499" s="8">
        <f>(((L499/60)/60)/24)+DATE(1970,1,1)</f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7"/>
        <v>23.948810754912099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  <c r="P500">
        <f>E500/H500</f>
        <v>79.994818652849744</v>
      </c>
      <c r="Q500" t="s">
        <v>2037</v>
      </c>
      <c r="R500" t="s">
        <v>2038</v>
      </c>
      <c r="S500" s="7">
        <f>(((K500/60)/60)/24)+DATE(1970,1,1)</f>
        <v>42005.25</v>
      </c>
      <c r="T500" s="8">
        <f>(((L500/60)/60)/24)+DATE(1970,1,1)</f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7"/>
        <v>48.072649572649574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  <c r="P501">
        <f>E501/H501</f>
        <v>38.003378378378379</v>
      </c>
      <c r="Q501" t="s">
        <v>2041</v>
      </c>
      <c r="R501" t="s">
        <v>2042</v>
      </c>
      <c r="S501" s="7">
        <f>(((K501/60)/60)/24)+DATE(1970,1,1)</f>
        <v>42444.208333333328</v>
      </c>
      <c r="T501" s="8">
        <f>(((L501/60)/60)/24)+DATE(1970,1,1)</f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7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  <c r="P502" t="e">
        <f>E502/H502</f>
        <v>#DIV/0!</v>
      </c>
      <c r="Q502" t="s">
        <v>2039</v>
      </c>
      <c r="R502" t="s">
        <v>2040</v>
      </c>
      <c r="S502" s="7">
        <f>(((K502/60)/60)/24)+DATE(1970,1,1)</f>
        <v>41395.208333333336</v>
      </c>
      <c r="T502" s="8">
        <f>(((L502/60)/60)/24)+DATE(1970,1,1)</f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7"/>
        <v>70.145182291666657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  <c r="P503">
        <f>E503/H503</f>
        <v>59.990534521158132</v>
      </c>
      <c r="Q503" t="s">
        <v>2041</v>
      </c>
      <c r="R503" t="s">
        <v>2042</v>
      </c>
      <c r="S503" s="7">
        <f>(((K503/60)/60)/24)+DATE(1970,1,1)</f>
        <v>41345.208333333336</v>
      </c>
      <c r="T503" s="8">
        <f>(((L503/60)/60)/24)+DATE(1970,1,1)</f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7"/>
        <v>529.92307692307691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  <c r="P504">
        <f>E504/H504</f>
        <v>37.037634408602152</v>
      </c>
      <c r="Q504" t="s">
        <v>2050</v>
      </c>
      <c r="R504" t="s">
        <v>2051</v>
      </c>
      <c r="S504" s="7">
        <f>(((K504/60)/60)/24)+DATE(1970,1,1)</f>
        <v>41117.208333333336</v>
      </c>
      <c r="T504" s="8">
        <f>(((L504/60)/60)/24)+DATE(1970,1,1)</f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7"/>
        <v>180.32549019607845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  <c r="P505">
        <f>E505/H505</f>
        <v>99.963043478260872</v>
      </c>
      <c r="Q505" t="s">
        <v>2041</v>
      </c>
      <c r="R505" t="s">
        <v>2044</v>
      </c>
      <c r="S505" s="7">
        <f>(((K505/60)/60)/24)+DATE(1970,1,1)</f>
        <v>42186.208333333328</v>
      </c>
      <c r="T505" s="8">
        <f>(((L505/60)/60)/24)+DATE(1970,1,1)</f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7"/>
        <v>92.320000000000007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  <c r="P506">
        <f>E506/H506</f>
        <v>111.6774193548387</v>
      </c>
      <c r="Q506" t="s">
        <v>2035</v>
      </c>
      <c r="R506" t="s">
        <v>2036</v>
      </c>
      <c r="S506" s="7">
        <f>(((K506/60)/60)/24)+DATE(1970,1,1)</f>
        <v>42142.208333333328</v>
      </c>
      <c r="T506" s="8">
        <f>(((L506/60)/60)/24)+DATE(1970,1,1)</f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7"/>
        <v>13.901001112347053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  <c r="P507">
        <f>E507/H507</f>
        <v>36.014409221902014</v>
      </c>
      <c r="Q507" t="s">
        <v>2047</v>
      </c>
      <c r="R507" t="s">
        <v>2056</v>
      </c>
      <c r="S507" s="7">
        <f>(((K507/60)/60)/24)+DATE(1970,1,1)</f>
        <v>41341.25</v>
      </c>
      <c r="T507" s="8">
        <f>(((L507/60)/60)/24)+DATE(1970,1,1)</f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7"/>
        <v>927.07777777777767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  <c r="P508">
        <f>E508/H508</f>
        <v>66.010284810126578</v>
      </c>
      <c r="Q508" t="s">
        <v>2039</v>
      </c>
      <c r="R508" t="s">
        <v>2040</v>
      </c>
      <c r="S508" s="7">
        <f>(((K508/60)/60)/24)+DATE(1970,1,1)</f>
        <v>43062.25</v>
      </c>
      <c r="T508" s="8">
        <f>(((L508/60)/60)/24)+DATE(1970,1,1)</f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7"/>
        <v>39.857142857142861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  <c r="P509">
        <f>E509/H509</f>
        <v>44.05263157894737</v>
      </c>
      <c r="Q509" t="s">
        <v>2037</v>
      </c>
      <c r="R509" t="s">
        <v>2038</v>
      </c>
      <c r="S509" s="7">
        <f>(((K509/60)/60)/24)+DATE(1970,1,1)</f>
        <v>41373.208333333336</v>
      </c>
      <c r="T509" s="8">
        <f>(((L509/60)/60)/24)+DATE(1970,1,1)</f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7"/>
        <v>112.22929936305732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  <c r="P510">
        <f>E510/H510</f>
        <v>52.999726551818434</v>
      </c>
      <c r="Q510" t="s">
        <v>2039</v>
      </c>
      <c r="R510" t="s">
        <v>2040</v>
      </c>
      <c r="S510" s="7">
        <f>(((K510/60)/60)/24)+DATE(1970,1,1)</f>
        <v>43310.208333333328</v>
      </c>
      <c r="T510" s="8">
        <f>(((L510/60)/60)/24)+DATE(1970,1,1)</f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7"/>
        <v>70.925816023738875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  <c r="P511">
        <f>E511/H511</f>
        <v>95</v>
      </c>
      <c r="Q511" t="s">
        <v>2039</v>
      </c>
      <c r="R511" t="s">
        <v>2040</v>
      </c>
      <c r="S511" s="7">
        <f>(((K511/60)/60)/24)+DATE(1970,1,1)</f>
        <v>41034.208333333336</v>
      </c>
      <c r="T511" s="8">
        <f>(((L511/60)/60)/24)+DATE(1970,1,1)</f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7"/>
        <v>119.08974358974358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  <c r="P512">
        <f>E512/H512</f>
        <v>70.908396946564892</v>
      </c>
      <c r="Q512" t="s">
        <v>2041</v>
      </c>
      <c r="R512" t="s">
        <v>2044</v>
      </c>
      <c r="S512" s="7">
        <f>(((K512/60)/60)/24)+DATE(1970,1,1)</f>
        <v>43251.208333333328</v>
      </c>
      <c r="T512" s="8">
        <f>(((L512/60)/60)/24)+DATE(1970,1,1)</f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7"/>
        <v>24.017591339648174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  <c r="P513">
        <f>E513/H513</f>
        <v>98.060773480662988</v>
      </c>
      <c r="Q513" t="s">
        <v>2039</v>
      </c>
      <c r="R513" t="s">
        <v>2040</v>
      </c>
      <c r="S513" s="7">
        <f>(((K513/60)/60)/24)+DATE(1970,1,1)</f>
        <v>43671.208333333328</v>
      </c>
      <c r="T513" s="8">
        <f>(((L513/60)/60)/24)+DATE(1970,1,1)</f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7"/>
        <v>139.31868131868131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  <c r="P514">
        <f>E514/H514</f>
        <v>53.046025104602514</v>
      </c>
      <c r="Q514" t="s">
        <v>2050</v>
      </c>
      <c r="R514" t="s">
        <v>2051</v>
      </c>
      <c r="S514" s="7">
        <f>(((K514/60)/60)/24)+DATE(1970,1,1)</f>
        <v>41825.208333333336</v>
      </c>
      <c r="T514" s="8">
        <f>(((L514/60)/60)/24)+DATE(1970,1,1)</f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8">(E515/D515)*100</f>
        <v>39.277108433734945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  <c r="P515">
        <f>E515/H515</f>
        <v>93.142857142857139</v>
      </c>
      <c r="Q515" t="s">
        <v>2041</v>
      </c>
      <c r="R515" t="s">
        <v>2060</v>
      </c>
      <c r="S515" s="7">
        <f>(((K515/60)/60)/24)+DATE(1970,1,1)</f>
        <v>40430.208333333336</v>
      </c>
      <c r="T515" s="8">
        <f>(((L515/60)/60)/24)+DATE(1970,1,1)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8"/>
        <v>22.439077144917089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  <c r="P516">
        <f>E516/H516</f>
        <v>58.945075757575758</v>
      </c>
      <c r="Q516" t="s">
        <v>2035</v>
      </c>
      <c r="R516" t="s">
        <v>2036</v>
      </c>
      <c r="S516" s="7">
        <f>(((K516/60)/60)/24)+DATE(1970,1,1)</f>
        <v>41614.25</v>
      </c>
      <c r="T516" s="8">
        <f>(((L516/60)/60)/24)+DATE(1970,1,1)</f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8"/>
        <v>55.779069767441861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  <c r="P517">
        <f>E517/H517</f>
        <v>36.067669172932334</v>
      </c>
      <c r="Q517" t="s">
        <v>2039</v>
      </c>
      <c r="R517" t="s">
        <v>2040</v>
      </c>
      <c r="S517" s="7">
        <f>(((K517/60)/60)/24)+DATE(1970,1,1)</f>
        <v>40900.25</v>
      </c>
      <c r="T517" s="8">
        <f>(((L517/60)/60)/24)+DATE(1970,1,1)</f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8"/>
        <v>42.523125996810208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  <c r="P518">
        <f>E518/H518</f>
        <v>63.030732860520096</v>
      </c>
      <c r="Q518" t="s">
        <v>2047</v>
      </c>
      <c r="R518" t="s">
        <v>2048</v>
      </c>
      <c r="S518" s="7">
        <f>(((K518/60)/60)/24)+DATE(1970,1,1)</f>
        <v>40396.208333333336</v>
      </c>
      <c r="T518" s="8">
        <f>(((L518/60)/60)/24)+DATE(1970,1,1)</f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8"/>
        <v>112.00000000000001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  <c r="P519">
        <f>E519/H519</f>
        <v>84.717948717948715</v>
      </c>
      <c r="Q519" t="s">
        <v>2033</v>
      </c>
      <c r="R519" t="s">
        <v>2034</v>
      </c>
      <c r="S519" s="7">
        <f>(((K519/60)/60)/24)+DATE(1970,1,1)</f>
        <v>42860.208333333328</v>
      </c>
      <c r="T519" s="8">
        <f>(((L519/60)/60)/24)+DATE(1970,1,1)</f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8"/>
        <v>7.0681818181818183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  <c r="P520">
        <f>E520/H520</f>
        <v>62.2</v>
      </c>
      <c r="Q520" t="s">
        <v>2041</v>
      </c>
      <c r="R520" t="s">
        <v>2049</v>
      </c>
      <c r="S520" s="7">
        <f>(((K520/60)/60)/24)+DATE(1970,1,1)</f>
        <v>43154.25</v>
      </c>
      <c r="T520" s="8">
        <f>(((L520/60)/60)/24)+DATE(1970,1,1)</f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8"/>
        <v>101.74563871693867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  <c r="P521">
        <f>E521/H521</f>
        <v>101.97518330513255</v>
      </c>
      <c r="Q521" t="s">
        <v>2035</v>
      </c>
      <c r="R521" t="s">
        <v>2036</v>
      </c>
      <c r="S521" s="7">
        <f>(((K521/60)/60)/24)+DATE(1970,1,1)</f>
        <v>42012.25</v>
      </c>
      <c r="T521" s="8">
        <f>(((L521/60)/60)/24)+DATE(1970,1,1)</f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8"/>
        <v>425.75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  <c r="P522">
        <f>E522/H522</f>
        <v>106.4375</v>
      </c>
      <c r="Q522" t="s">
        <v>2039</v>
      </c>
      <c r="R522" t="s">
        <v>2040</v>
      </c>
      <c r="S522" s="7">
        <f>(((K522/60)/60)/24)+DATE(1970,1,1)</f>
        <v>43574.208333333328</v>
      </c>
      <c r="T522" s="8">
        <f>(((L522/60)/60)/24)+DATE(1970,1,1)</f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8"/>
        <v>145.53947368421052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  <c r="P523">
        <f>E523/H523</f>
        <v>29.975609756097562</v>
      </c>
      <c r="Q523" t="s">
        <v>2041</v>
      </c>
      <c r="R523" t="s">
        <v>2044</v>
      </c>
      <c r="S523" s="7">
        <f>(((K523/60)/60)/24)+DATE(1970,1,1)</f>
        <v>42605.208333333328</v>
      </c>
      <c r="T523" s="8">
        <f>(((L523/60)/60)/24)+DATE(1970,1,1)</f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8"/>
        <v>32.453465346534657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  <c r="P524">
        <f>E524/H524</f>
        <v>85.806282722513089</v>
      </c>
      <c r="Q524" t="s">
        <v>2041</v>
      </c>
      <c r="R524" t="s">
        <v>2052</v>
      </c>
      <c r="S524" s="7">
        <f>(((K524/60)/60)/24)+DATE(1970,1,1)</f>
        <v>41093.208333333336</v>
      </c>
      <c r="T524" s="8">
        <f>(((L524/60)/60)/24)+DATE(1970,1,1)</f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8"/>
        <v>700.33333333333326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  <c r="P525">
        <f>E525/H525</f>
        <v>70.82022471910112</v>
      </c>
      <c r="Q525" t="s">
        <v>2041</v>
      </c>
      <c r="R525" t="s">
        <v>2052</v>
      </c>
      <c r="S525" s="7">
        <f>(((K525/60)/60)/24)+DATE(1970,1,1)</f>
        <v>40241.25</v>
      </c>
      <c r="T525" s="8">
        <f>(((L525/60)/60)/24)+DATE(1970,1,1)</f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8"/>
        <v>83.904860392967933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  <c r="P526">
        <f>E526/H526</f>
        <v>40.998484082870135</v>
      </c>
      <c r="Q526" t="s">
        <v>2039</v>
      </c>
      <c r="R526" t="s">
        <v>2040</v>
      </c>
      <c r="S526" s="7">
        <f>(((K526/60)/60)/24)+DATE(1970,1,1)</f>
        <v>40294.208333333336</v>
      </c>
      <c r="T526" s="8">
        <f>(((L526/60)/60)/24)+DATE(1970,1,1)</f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8"/>
        <v>84.19047619047619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  <c r="P527">
        <f>E527/H527</f>
        <v>28.063492063492063</v>
      </c>
      <c r="Q527" t="s">
        <v>2037</v>
      </c>
      <c r="R527" t="s">
        <v>2046</v>
      </c>
      <c r="S527" s="7">
        <f>(((K527/60)/60)/24)+DATE(1970,1,1)</f>
        <v>40505.25</v>
      </c>
      <c r="T527" s="8">
        <f>(((L527/60)/60)/24)+DATE(1970,1,1)</f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8"/>
        <v>155.95180722891567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  <c r="P528">
        <f>E528/H528</f>
        <v>88.054421768707485</v>
      </c>
      <c r="Q528" t="s">
        <v>2039</v>
      </c>
      <c r="R528" t="s">
        <v>2040</v>
      </c>
      <c r="S528" s="7">
        <f>(((K528/60)/60)/24)+DATE(1970,1,1)</f>
        <v>42364.25</v>
      </c>
      <c r="T528" s="8">
        <f>(((L528/60)/60)/24)+DATE(1970,1,1)</f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8"/>
        <v>99.619450317124731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  <c r="P529">
        <f>E529/H529</f>
        <v>31</v>
      </c>
      <c r="Q529" t="s">
        <v>2041</v>
      </c>
      <c r="R529" t="s">
        <v>2049</v>
      </c>
      <c r="S529" s="7">
        <f>(((K529/60)/60)/24)+DATE(1970,1,1)</f>
        <v>42405.25</v>
      </c>
      <c r="T529" s="8">
        <f>(((L529/60)/60)/24)+DATE(1970,1,1)</f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8"/>
        <v>80.300000000000011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  <c r="P530">
        <f>E530/H530</f>
        <v>90.337500000000006</v>
      </c>
      <c r="Q530" t="s">
        <v>2035</v>
      </c>
      <c r="R530" t="s">
        <v>2045</v>
      </c>
      <c r="S530" s="7">
        <f>(((K530/60)/60)/24)+DATE(1970,1,1)</f>
        <v>41601.25</v>
      </c>
      <c r="T530" s="8">
        <f>(((L530/60)/60)/24)+DATE(1970,1,1)</f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8"/>
        <v>11.254901960784313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  <c r="P531">
        <f>E531/H531</f>
        <v>63.777777777777779</v>
      </c>
      <c r="Q531" t="s">
        <v>2050</v>
      </c>
      <c r="R531" t="s">
        <v>2051</v>
      </c>
      <c r="S531" s="7">
        <f>(((K531/60)/60)/24)+DATE(1970,1,1)</f>
        <v>41769.208333333336</v>
      </c>
      <c r="T531" s="8">
        <f>(((L531/60)/60)/24)+DATE(1970,1,1)</f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8"/>
        <v>91.740952380952379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  <c r="P532">
        <f>E532/H532</f>
        <v>53.995515695067262</v>
      </c>
      <c r="Q532" t="s">
        <v>2047</v>
      </c>
      <c r="R532" t="s">
        <v>2053</v>
      </c>
      <c r="S532" s="7">
        <f>(((K532/60)/60)/24)+DATE(1970,1,1)</f>
        <v>40421.208333333336</v>
      </c>
      <c r="T532" s="8">
        <f>(((L532/60)/60)/24)+DATE(1970,1,1)</f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8"/>
        <v>95.521156936261391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  <c r="P533">
        <f>E533/H533</f>
        <v>48.993956043956047</v>
      </c>
      <c r="Q533" t="s">
        <v>2050</v>
      </c>
      <c r="R533" t="s">
        <v>2051</v>
      </c>
      <c r="S533" s="7">
        <f>(((K533/60)/60)/24)+DATE(1970,1,1)</f>
        <v>41589.25</v>
      </c>
      <c r="T533" s="8">
        <f>(((L533/60)/60)/24)+DATE(1970,1,1)</f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8"/>
        <v>502.87499999999994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  <c r="P534">
        <f>E534/H534</f>
        <v>63.857142857142854</v>
      </c>
      <c r="Q534" t="s">
        <v>2039</v>
      </c>
      <c r="R534" t="s">
        <v>2040</v>
      </c>
      <c r="S534" s="7">
        <f>(((K534/60)/60)/24)+DATE(1970,1,1)</f>
        <v>43125.25</v>
      </c>
      <c r="T534" s="8">
        <f>(((L534/60)/60)/24)+DATE(1970,1,1)</f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8"/>
        <v>159.24394463667818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  <c r="P535">
        <f>E535/H535</f>
        <v>82.996393146979258</v>
      </c>
      <c r="Q535" t="s">
        <v>2035</v>
      </c>
      <c r="R535" t="s">
        <v>2045</v>
      </c>
      <c r="S535" s="7">
        <f>(((K535/60)/60)/24)+DATE(1970,1,1)</f>
        <v>41479.208333333336</v>
      </c>
      <c r="T535" s="8">
        <f>(((L535/60)/60)/24)+DATE(1970,1,1)</f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8"/>
        <v>15.022446689113355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  <c r="P536">
        <f>E536/H536</f>
        <v>55.08230452674897</v>
      </c>
      <c r="Q536" t="s">
        <v>2041</v>
      </c>
      <c r="R536" t="s">
        <v>2044</v>
      </c>
      <c r="S536" s="7">
        <f>(((K536/60)/60)/24)+DATE(1970,1,1)</f>
        <v>43329.208333333328</v>
      </c>
      <c r="T536" s="8">
        <f>(((L536/60)/60)/24)+DATE(1970,1,1)</f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8"/>
        <v>482.03846153846149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  <c r="P537">
        <f>E537/H537</f>
        <v>62.044554455445542</v>
      </c>
      <c r="Q537" t="s">
        <v>2039</v>
      </c>
      <c r="R537" t="s">
        <v>2040</v>
      </c>
      <c r="S537" s="7">
        <f>(((K537/60)/60)/24)+DATE(1970,1,1)</f>
        <v>43259.208333333328</v>
      </c>
      <c r="T537" s="8">
        <f>(((L537/60)/60)/24)+DATE(1970,1,1)</f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8"/>
        <v>149.96938775510205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  <c r="P538">
        <f>E538/H538</f>
        <v>104.97857142857143</v>
      </c>
      <c r="Q538" t="s">
        <v>2047</v>
      </c>
      <c r="R538" t="s">
        <v>2053</v>
      </c>
      <c r="S538" s="7">
        <f>(((K538/60)/60)/24)+DATE(1970,1,1)</f>
        <v>40414.208333333336</v>
      </c>
      <c r="T538" s="8">
        <f>(((L538/60)/60)/24)+DATE(1970,1,1)</f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8"/>
        <v>117.22156398104266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  <c r="P539">
        <f>E539/H539</f>
        <v>94.044676806083643</v>
      </c>
      <c r="Q539" t="s">
        <v>2041</v>
      </c>
      <c r="R539" t="s">
        <v>2042</v>
      </c>
      <c r="S539" s="7">
        <f>(((K539/60)/60)/24)+DATE(1970,1,1)</f>
        <v>43342.208333333328</v>
      </c>
      <c r="T539" s="8">
        <f>(((L539/60)/60)/24)+DATE(1970,1,1)</f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8"/>
        <v>37.695968274950431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  <c r="P540">
        <f>E540/H540</f>
        <v>44.007716049382715</v>
      </c>
      <c r="Q540" t="s">
        <v>2050</v>
      </c>
      <c r="R540" t="s">
        <v>2061</v>
      </c>
      <c r="S540" s="7">
        <f>(((K540/60)/60)/24)+DATE(1970,1,1)</f>
        <v>41539.208333333336</v>
      </c>
      <c r="T540" s="8">
        <f>(((L540/60)/60)/24)+DATE(1970,1,1)</f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8"/>
        <v>72.653061224489804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  <c r="P541">
        <f>E541/H541</f>
        <v>92.467532467532465</v>
      </c>
      <c r="Q541" t="s">
        <v>2033</v>
      </c>
      <c r="R541" t="s">
        <v>2034</v>
      </c>
      <c r="S541" s="7">
        <f>(((K541/60)/60)/24)+DATE(1970,1,1)</f>
        <v>43647.208333333328</v>
      </c>
      <c r="T541" s="8">
        <f>(((L541/60)/60)/24)+DATE(1970,1,1)</f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8"/>
        <v>265.98113207547169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  <c r="P542">
        <f>E542/H542</f>
        <v>57.072874493927124</v>
      </c>
      <c r="Q542" t="s">
        <v>2054</v>
      </c>
      <c r="R542" t="s">
        <v>2055</v>
      </c>
      <c r="S542" s="7">
        <f>(((K542/60)/60)/24)+DATE(1970,1,1)</f>
        <v>43225.208333333328</v>
      </c>
      <c r="T542" s="8">
        <f>(((L542/60)/60)/24)+DATE(1970,1,1)</f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8"/>
        <v>24.205617977528089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  <c r="P543">
        <f>E543/H543</f>
        <v>109.07848101265823</v>
      </c>
      <c r="Q543" t="s">
        <v>2050</v>
      </c>
      <c r="R543" t="s">
        <v>2061</v>
      </c>
      <c r="S543" s="7">
        <f>(((K543/60)/60)/24)+DATE(1970,1,1)</f>
        <v>42165.208333333328</v>
      </c>
      <c r="T543" s="8">
        <f>(((L543/60)/60)/24)+DATE(1970,1,1)</f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8"/>
        <v>2.5064935064935066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  <c r="P544">
        <f>E544/H544</f>
        <v>39.387755102040813</v>
      </c>
      <c r="Q544" t="s">
        <v>2035</v>
      </c>
      <c r="R544" t="s">
        <v>2045</v>
      </c>
      <c r="S544" s="7">
        <f>(((K544/60)/60)/24)+DATE(1970,1,1)</f>
        <v>42391.25</v>
      </c>
      <c r="T544" s="8">
        <f>(((L544/60)/60)/24)+DATE(1970,1,1)</f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8"/>
        <v>16.329799764428738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  <c r="P545">
        <f>E545/H545</f>
        <v>77.022222222222226</v>
      </c>
      <c r="Q545" t="s">
        <v>2050</v>
      </c>
      <c r="R545" t="s">
        <v>2051</v>
      </c>
      <c r="S545" s="7">
        <f>(((K545/60)/60)/24)+DATE(1970,1,1)</f>
        <v>41528.208333333336</v>
      </c>
      <c r="T545" s="8">
        <f>(((L545/60)/60)/24)+DATE(1970,1,1)</f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8"/>
        <v>276.5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  <c r="P546">
        <f>E546/H546</f>
        <v>92.166666666666671</v>
      </c>
      <c r="Q546" t="s">
        <v>2035</v>
      </c>
      <c r="R546" t="s">
        <v>2036</v>
      </c>
      <c r="S546" s="7">
        <f>(((K546/60)/60)/24)+DATE(1970,1,1)</f>
        <v>42377.25</v>
      </c>
      <c r="T546" s="8">
        <f>(((L546/60)/60)/24)+DATE(1970,1,1)</f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8"/>
        <v>88.803571428571431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  <c r="P547">
        <f>E547/H547</f>
        <v>61.007063197026021</v>
      </c>
      <c r="Q547" t="s">
        <v>2039</v>
      </c>
      <c r="R547" t="s">
        <v>2040</v>
      </c>
      <c r="S547" s="7">
        <f>(((K547/60)/60)/24)+DATE(1970,1,1)</f>
        <v>43824.25</v>
      </c>
      <c r="T547" s="8">
        <f>(((L547/60)/60)/24)+DATE(1970,1,1)</f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8"/>
        <v>163.57142857142856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  <c r="P548">
        <f>E548/H548</f>
        <v>78.068181818181813</v>
      </c>
      <c r="Q548" t="s">
        <v>2039</v>
      </c>
      <c r="R548" t="s">
        <v>2040</v>
      </c>
      <c r="S548" s="7">
        <f>(((K548/60)/60)/24)+DATE(1970,1,1)</f>
        <v>43360.208333333328</v>
      </c>
      <c r="T548" s="8">
        <f>(((L548/60)/60)/24)+DATE(1970,1,1)</f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8"/>
        <v>969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  <c r="P549">
        <f>E549/H549</f>
        <v>80.75</v>
      </c>
      <c r="Q549" t="s">
        <v>2041</v>
      </c>
      <c r="R549" t="s">
        <v>2044</v>
      </c>
      <c r="S549" s="7">
        <f>(((K549/60)/60)/24)+DATE(1970,1,1)</f>
        <v>42029.25</v>
      </c>
      <c r="T549" s="8">
        <f>(((L549/60)/60)/24)+DATE(1970,1,1)</f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8"/>
        <v>270.91376701966715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  <c r="P550">
        <f>E550/H550</f>
        <v>59.991289782244557</v>
      </c>
      <c r="Q550" t="s">
        <v>2039</v>
      </c>
      <c r="R550" t="s">
        <v>2040</v>
      </c>
      <c r="S550" s="7">
        <f>(((K550/60)/60)/24)+DATE(1970,1,1)</f>
        <v>42461.208333333328</v>
      </c>
      <c r="T550" s="8">
        <f>(((L550/60)/60)/24)+DATE(1970,1,1)</f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8"/>
        <v>284.21355932203392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  <c r="P551">
        <f>E551/H551</f>
        <v>110.03018372703411</v>
      </c>
      <c r="Q551" t="s">
        <v>2037</v>
      </c>
      <c r="R551" t="s">
        <v>2046</v>
      </c>
      <c r="S551" s="7">
        <f>(((K551/60)/60)/24)+DATE(1970,1,1)</f>
        <v>41422.208333333336</v>
      </c>
      <c r="T551" s="8">
        <f>(((L551/60)/60)/24)+DATE(1970,1,1)</f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8"/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  <c r="P552">
        <f>E552/H552</f>
        <v>4</v>
      </c>
      <c r="Q552" t="s">
        <v>2035</v>
      </c>
      <c r="R552" t="s">
        <v>2045</v>
      </c>
      <c r="S552" s="7">
        <f>(((K552/60)/60)/24)+DATE(1970,1,1)</f>
        <v>40968.25</v>
      </c>
      <c r="T552" s="8">
        <f>(((L552/60)/60)/24)+DATE(1970,1,1)</f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8"/>
        <v>58.6329816768462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  <c r="P553">
        <f>E553/H553</f>
        <v>37.99856063332134</v>
      </c>
      <c r="Q553" t="s">
        <v>2037</v>
      </c>
      <c r="R553" t="s">
        <v>2038</v>
      </c>
      <c r="S553" s="7">
        <f>(((K553/60)/60)/24)+DATE(1970,1,1)</f>
        <v>41993.25</v>
      </c>
      <c r="T553" s="8">
        <f>(((L553/60)/60)/24)+DATE(1970,1,1)</f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8"/>
        <v>98.51111111111112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  <c r="P554">
        <f>E554/H554</f>
        <v>96.369565217391298</v>
      </c>
      <c r="Q554" t="s">
        <v>2039</v>
      </c>
      <c r="R554" t="s">
        <v>2040</v>
      </c>
      <c r="S554" s="7">
        <f>(((K554/60)/60)/24)+DATE(1970,1,1)</f>
        <v>42700.25</v>
      </c>
      <c r="T554" s="8">
        <f>(((L554/60)/60)/24)+DATE(1970,1,1)</f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8"/>
        <v>43.975381008206334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  <c r="P555">
        <f>E555/H555</f>
        <v>72.978599221789878</v>
      </c>
      <c r="Q555" t="s">
        <v>2035</v>
      </c>
      <c r="R555" t="s">
        <v>2036</v>
      </c>
      <c r="S555" s="7">
        <f>(((K555/60)/60)/24)+DATE(1970,1,1)</f>
        <v>40545.25</v>
      </c>
      <c r="T555" s="8">
        <f>(((L555/60)/60)/24)+DATE(1970,1,1)</f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8"/>
        <v>151.66315789473683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  <c r="P556">
        <f>E556/H556</f>
        <v>26.007220216606498</v>
      </c>
      <c r="Q556" t="s">
        <v>2035</v>
      </c>
      <c r="R556" t="s">
        <v>2045</v>
      </c>
      <c r="S556" s="7">
        <f>(((K556/60)/60)/24)+DATE(1970,1,1)</f>
        <v>42723.25</v>
      </c>
      <c r="T556" s="8">
        <f>(((L556/60)/60)/24)+DATE(1970,1,1)</f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8"/>
        <v>223.63492063492063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  <c r="P557">
        <f>E557/H557</f>
        <v>104.36296296296297</v>
      </c>
      <c r="Q557" t="s">
        <v>2035</v>
      </c>
      <c r="R557" t="s">
        <v>2036</v>
      </c>
      <c r="S557" s="7">
        <f>(((K557/60)/60)/24)+DATE(1970,1,1)</f>
        <v>41731.208333333336</v>
      </c>
      <c r="T557" s="8">
        <f>(((L557/60)/60)/24)+DATE(1970,1,1)</f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8"/>
        <v>239.75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  <c r="P558">
        <f>E558/H558</f>
        <v>102.18852459016394</v>
      </c>
      <c r="Q558" t="s">
        <v>2047</v>
      </c>
      <c r="R558" t="s">
        <v>2059</v>
      </c>
      <c r="S558" s="7">
        <f>(((K558/60)/60)/24)+DATE(1970,1,1)</f>
        <v>40792.208333333336</v>
      </c>
      <c r="T558" s="8">
        <f>(((L558/60)/60)/24)+DATE(1970,1,1)</f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8"/>
        <v>199.33333333333334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  <c r="P559">
        <f>E559/H559</f>
        <v>54.117647058823529</v>
      </c>
      <c r="Q559" t="s">
        <v>2041</v>
      </c>
      <c r="R559" t="s">
        <v>2063</v>
      </c>
      <c r="S559" s="7">
        <f>(((K559/60)/60)/24)+DATE(1970,1,1)</f>
        <v>42279.208333333328</v>
      </c>
      <c r="T559" s="8">
        <f>(((L559/60)/60)/24)+DATE(1970,1,1)</f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8"/>
        <v>137.34482758620689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  <c r="P560">
        <f>E560/H560</f>
        <v>63.222222222222221</v>
      </c>
      <c r="Q560" t="s">
        <v>2039</v>
      </c>
      <c r="R560" t="s">
        <v>2040</v>
      </c>
      <c r="S560" s="7">
        <f>(((K560/60)/60)/24)+DATE(1970,1,1)</f>
        <v>42424.25</v>
      </c>
      <c r="T560" s="8">
        <f>(((L560/60)/60)/24)+DATE(1970,1,1)</f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8"/>
        <v>100.9696106362773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  <c r="P561">
        <f>E561/H561</f>
        <v>104.03228962818004</v>
      </c>
      <c r="Q561" t="s">
        <v>2039</v>
      </c>
      <c r="R561" t="s">
        <v>2040</v>
      </c>
      <c r="S561" s="7">
        <f>(((K561/60)/60)/24)+DATE(1970,1,1)</f>
        <v>42584.208333333328</v>
      </c>
      <c r="T561" s="8">
        <f>(((L561/60)/60)/24)+DATE(1970,1,1)</f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8"/>
        <v>794.16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  <c r="P562">
        <f>E562/H562</f>
        <v>49.994334277620396</v>
      </c>
      <c r="Q562" t="s">
        <v>2041</v>
      </c>
      <c r="R562" t="s">
        <v>2049</v>
      </c>
      <c r="S562" s="7">
        <f>(((K562/60)/60)/24)+DATE(1970,1,1)</f>
        <v>40865.25</v>
      </c>
      <c r="T562" s="8">
        <f>(((L562/60)/60)/24)+DATE(1970,1,1)</f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8"/>
        <v>369.7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  <c r="P563">
        <f>E563/H563</f>
        <v>56.015151515151516</v>
      </c>
      <c r="Q563" t="s">
        <v>2039</v>
      </c>
      <c r="R563" t="s">
        <v>2040</v>
      </c>
      <c r="S563" s="7">
        <f>(((K563/60)/60)/24)+DATE(1970,1,1)</f>
        <v>40833.208333333336</v>
      </c>
      <c r="T563" s="8">
        <f>(((L563/60)/60)/24)+DATE(1970,1,1)</f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8"/>
        <v>12.818181818181817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  <c r="P564">
        <f>E564/H564</f>
        <v>48.807692307692307</v>
      </c>
      <c r="Q564" t="s">
        <v>2035</v>
      </c>
      <c r="R564" t="s">
        <v>2036</v>
      </c>
      <c r="S564" s="7">
        <f>(((K564/60)/60)/24)+DATE(1970,1,1)</f>
        <v>43536.208333333328</v>
      </c>
      <c r="T564" s="8">
        <f>(((L564/60)/60)/24)+DATE(1970,1,1)</f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8"/>
        <v>138.02702702702703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  <c r="P565">
        <f>E565/H565</f>
        <v>60.082352941176474</v>
      </c>
      <c r="Q565" t="s">
        <v>2041</v>
      </c>
      <c r="R565" t="s">
        <v>2042</v>
      </c>
      <c r="S565" s="7">
        <f>(((K565/60)/60)/24)+DATE(1970,1,1)</f>
        <v>43417.25</v>
      </c>
      <c r="T565" s="8">
        <f>(((L565/60)/60)/24)+DATE(1970,1,1)</f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8"/>
        <v>83.813278008298752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  <c r="P566">
        <f>E566/H566</f>
        <v>78.990502793296088</v>
      </c>
      <c r="Q566" t="s">
        <v>2039</v>
      </c>
      <c r="R566" t="s">
        <v>2040</v>
      </c>
      <c r="S566" s="7">
        <f>(((K566/60)/60)/24)+DATE(1970,1,1)</f>
        <v>42078.208333333328</v>
      </c>
      <c r="T566" s="8">
        <f>(((L566/60)/60)/24)+DATE(1970,1,1)</f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8"/>
        <v>204.60063224446787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  <c r="P567">
        <f>E567/H567</f>
        <v>53.99499443826474</v>
      </c>
      <c r="Q567" t="s">
        <v>2039</v>
      </c>
      <c r="R567" t="s">
        <v>2040</v>
      </c>
      <c r="S567" s="7">
        <f>(((K567/60)/60)/24)+DATE(1970,1,1)</f>
        <v>40862.25</v>
      </c>
      <c r="T567" s="8">
        <f>(((L567/60)/60)/24)+DATE(1970,1,1)</f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8"/>
        <v>44.344086021505376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  <c r="P568">
        <f>E568/H568</f>
        <v>111.45945945945945</v>
      </c>
      <c r="Q568" t="s">
        <v>2035</v>
      </c>
      <c r="R568" t="s">
        <v>2043</v>
      </c>
      <c r="S568" s="7">
        <f>(((K568/60)/60)/24)+DATE(1970,1,1)</f>
        <v>42424.25</v>
      </c>
      <c r="T568" s="8">
        <f>(((L568/60)/60)/24)+DATE(1970,1,1)</f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8"/>
        <v>218.60294117647058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  <c r="P569">
        <f>E569/H569</f>
        <v>60.922131147540981</v>
      </c>
      <c r="Q569" t="s">
        <v>2035</v>
      </c>
      <c r="R569" t="s">
        <v>2036</v>
      </c>
      <c r="S569" s="7">
        <f>(((K569/60)/60)/24)+DATE(1970,1,1)</f>
        <v>41830.208333333336</v>
      </c>
      <c r="T569" s="8">
        <f>(((L569/60)/60)/24)+DATE(1970,1,1)</f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8"/>
        <v>186.03314917127071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  <c r="P570">
        <f>E570/H570</f>
        <v>26.0015444015444</v>
      </c>
      <c r="Q570" t="s">
        <v>2039</v>
      </c>
      <c r="R570" t="s">
        <v>2040</v>
      </c>
      <c r="S570" s="7">
        <f>(((K570/60)/60)/24)+DATE(1970,1,1)</f>
        <v>40374.208333333336</v>
      </c>
      <c r="T570" s="8">
        <f>(((L570/60)/60)/24)+DATE(1970,1,1)</f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8"/>
        <v>237.33830845771143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  <c r="P571">
        <f>E571/H571</f>
        <v>80.993208828522924</v>
      </c>
      <c r="Q571" t="s">
        <v>2041</v>
      </c>
      <c r="R571" t="s">
        <v>2049</v>
      </c>
      <c r="S571" s="7">
        <f>(((K571/60)/60)/24)+DATE(1970,1,1)</f>
        <v>40554.25</v>
      </c>
      <c r="T571" s="8">
        <f>(((L571/60)/60)/24)+DATE(1970,1,1)</f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8"/>
        <v>305.65384615384613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  <c r="P572">
        <f>E572/H572</f>
        <v>34.995963302752294</v>
      </c>
      <c r="Q572" t="s">
        <v>2035</v>
      </c>
      <c r="R572" t="s">
        <v>2036</v>
      </c>
      <c r="S572" s="7">
        <f>(((K572/60)/60)/24)+DATE(1970,1,1)</f>
        <v>41993.25</v>
      </c>
      <c r="T572" s="8">
        <f>(((L572/60)/60)/24)+DATE(1970,1,1)</f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8"/>
        <v>94.142857142857139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  <c r="P573">
        <f>E573/H573</f>
        <v>94.142857142857139</v>
      </c>
      <c r="Q573" t="s">
        <v>2041</v>
      </c>
      <c r="R573" t="s">
        <v>2052</v>
      </c>
      <c r="S573" s="7">
        <f>(((K573/60)/60)/24)+DATE(1970,1,1)</f>
        <v>42174.208333333328</v>
      </c>
      <c r="T573" s="8">
        <f>(((L573/60)/60)/24)+DATE(1970,1,1)</f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8"/>
        <v>54.400000000000006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  <c r="P574">
        <f>E574/H574</f>
        <v>52.085106382978722</v>
      </c>
      <c r="Q574" t="s">
        <v>2035</v>
      </c>
      <c r="R574" t="s">
        <v>2036</v>
      </c>
      <c r="S574" s="7">
        <f>(((K574/60)/60)/24)+DATE(1970,1,1)</f>
        <v>42275.208333333328</v>
      </c>
      <c r="T574" s="8">
        <f>(((L574/60)/60)/24)+DATE(1970,1,1)</f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8"/>
        <v>111.88059701492537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  <c r="P575">
        <f>E575/H575</f>
        <v>24.986666666666668</v>
      </c>
      <c r="Q575" t="s">
        <v>2064</v>
      </c>
      <c r="R575" t="s">
        <v>2065</v>
      </c>
      <c r="S575" s="7">
        <f>(((K575/60)/60)/24)+DATE(1970,1,1)</f>
        <v>41761.208333333336</v>
      </c>
      <c r="T575" s="8">
        <f>(((L575/60)/60)/24)+DATE(1970,1,1)</f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8"/>
        <v>369.14814814814815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  <c r="P576">
        <f>E576/H576</f>
        <v>69.215277777777771</v>
      </c>
      <c r="Q576" t="s">
        <v>2033</v>
      </c>
      <c r="R576" t="s">
        <v>2034</v>
      </c>
      <c r="S576" s="7">
        <f>(((K576/60)/60)/24)+DATE(1970,1,1)</f>
        <v>43806.25</v>
      </c>
      <c r="T576" s="8">
        <f>(((L576/60)/60)/24)+DATE(1970,1,1)</f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8"/>
        <v>62.930372148859547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  <c r="P577">
        <f>E577/H577</f>
        <v>93.944444444444443</v>
      </c>
      <c r="Q577" t="s">
        <v>2039</v>
      </c>
      <c r="R577" t="s">
        <v>2040</v>
      </c>
      <c r="S577" s="7">
        <f>(((K577/60)/60)/24)+DATE(1970,1,1)</f>
        <v>41779.208333333336</v>
      </c>
      <c r="T577" s="8">
        <f>(((L577/60)/60)/24)+DATE(1970,1,1)</f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8"/>
        <v>64.927835051546396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  <c r="P578">
        <f>E578/H578</f>
        <v>98.40625</v>
      </c>
      <c r="Q578" t="s">
        <v>2039</v>
      </c>
      <c r="R578" t="s">
        <v>2040</v>
      </c>
      <c r="S578" s="7">
        <f>(((K578/60)/60)/24)+DATE(1970,1,1)</f>
        <v>43040.208333333328</v>
      </c>
      <c r="T578" s="8">
        <f>(((L578/60)/60)/24)+DATE(1970,1,1)</f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9">(E579/D579)*100</f>
        <v>18.853658536585368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  <c r="P579">
        <f>E579/H579</f>
        <v>41.783783783783782</v>
      </c>
      <c r="Q579" t="s">
        <v>2035</v>
      </c>
      <c r="R579" t="s">
        <v>2058</v>
      </c>
      <c r="S579" s="7">
        <f>(((K579/60)/60)/24)+DATE(1970,1,1)</f>
        <v>40613.25</v>
      </c>
      <c r="T579" s="8">
        <f>(((L579/60)/60)/24)+DATE(1970,1,1)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9"/>
        <v>16.754404145077721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  <c r="P580">
        <f>E580/H580</f>
        <v>65.991836734693877</v>
      </c>
      <c r="Q580" t="s">
        <v>2041</v>
      </c>
      <c r="R580" t="s">
        <v>2063</v>
      </c>
      <c r="S580" s="7">
        <f>(((K580/60)/60)/24)+DATE(1970,1,1)</f>
        <v>40878.25</v>
      </c>
      <c r="T580" s="8">
        <f>(((L580/60)/60)/24)+DATE(1970,1,1)</f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9"/>
        <v>101.11290322580646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  <c r="P581">
        <f>E581/H581</f>
        <v>72.05747126436782</v>
      </c>
      <c r="Q581" t="s">
        <v>2035</v>
      </c>
      <c r="R581" t="s">
        <v>2058</v>
      </c>
      <c r="S581" s="7">
        <f>(((K581/60)/60)/24)+DATE(1970,1,1)</f>
        <v>40762.208333333336</v>
      </c>
      <c r="T581" s="8">
        <f>(((L581/60)/60)/24)+DATE(1970,1,1)</f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9"/>
        <v>341.5022831050228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  <c r="P582">
        <f>E582/H582</f>
        <v>48.003209242618745</v>
      </c>
      <c r="Q582" t="s">
        <v>2039</v>
      </c>
      <c r="R582" t="s">
        <v>2040</v>
      </c>
      <c r="S582" s="7">
        <f>(((K582/60)/60)/24)+DATE(1970,1,1)</f>
        <v>41696.25</v>
      </c>
      <c r="T582" s="8">
        <f>(((L582/60)/60)/24)+DATE(1970,1,1)</f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9"/>
        <v>64.016666666666666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  <c r="P583">
        <f>E583/H583</f>
        <v>54.098591549295776</v>
      </c>
      <c r="Q583" t="s">
        <v>2037</v>
      </c>
      <c r="R583" t="s">
        <v>2038</v>
      </c>
      <c r="S583" s="7">
        <f>(((K583/60)/60)/24)+DATE(1970,1,1)</f>
        <v>40662.208333333336</v>
      </c>
      <c r="T583" s="8">
        <f>(((L583/60)/60)/24)+DATE(1970,1,1)</f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9"/>
        <v>52.080459770114942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  <c r="P584">
        <f>E584/H584</f>
        <v>107.88095238095238</v>
      </c>
      <c r="Q584" t="s">
        <v>2050</v>
      </c>
      <c r="R584" t="s">
        <v>2051</v>
      </c>
      <c r="S584" s="7">
        <f>(((K584/60)/60)/24)+DATE(1970,1,1)</f>
        <v>42165.208333333328</v>
      </c>
      <c r="T584" s="8">
        <f>(((L584/60)/60)/24)+DATE(1970,1,1)</f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9"/>
        <v>322.40211640211641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  <c r="P585">
        <f>E585/H585</f>
        <v>67.034103410341032</v>
      </c>
      <c r="Q585" t="s">
        <v>2041</v>
      </c>
      <c r="R585" t="s">
        <v>2042</v>
      </c>
      <c r="S585" s="7">
        <f>(((K585/60)/60)/24)+DATE(1970,1,1)</f>
        <v>40959.25</v>
      </c>
      <c r="T585" s="8">
        <f>(((L585/60)/60)/24)+DATE(1970,1,1)</f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9"/>
        <v>119.50810185185186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  <c r="P586">
        <f>E586/H586</f>
        <v>64.01425914445133</v>
      </c>
      <c r="Q586" t="s">
        <v>2037</v>
      </c>
      <c r="R586" t="s">
        <v>2038</v>
      </c>
      <c r="S586" s="7">
        <f>(((K586/60)/60)/24)+DATE(1970,1,1)</f>
        <v>41024.208333333336</v>
      </c>
      <c r="T586" s="8">
        <f>(((L586/60)/60)/24)+DATE(1970,1,1)</f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9"/>
        <v>146.79775280898878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  <c r="P587">
        <f>E587/H587</f>
        <v>96.066176470588232</v>
      </c>
      <c r="Q587" t="s">
        <v>2047</v>
      </c>
      <c r="R587" t="s">
        <v>2059</v>
      </c>
      <c r="S587" s="7">
        <f>(((K587/60)/60)/24)+DATE(1970,1,1)</f>
        <v>40255.208333333336</v>
      </c>
      <c r="T587" s="8">
        <f>(((L587/60)/60)/24)+DATE(1970,1,1)</f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9"/>
        <v>950.57142857142856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  <c r="P588">
        <f>E588/H588</f>
        <v>51.184615384615384</v>
      </c>
      <c r="Q588" t="s">
        <v>2035</v>
      </c>
      <c r="R588" t="s">
        <v>2036</v>
      </c>
      <c r="S588" s="7">
        <f>(((K588/60)/60)/24)+DATE(1970,1,1)</f>
        <v>40499.25</v>
      </c>
      <c r="T588" s="8">
        <f>(((L588/60)/60)/24)+DATE(1970,1,1)</f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9"/>
        <v>72.893617021276597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  <c r="P589">
        <f>E589/H589</f>
        <v>43.92307692307692</v>
      </c>
      <c r="Q589" t="s">
        <v>2033</v>
      </c>
      <c r="R589" t="s">
        <v>2034</v>
      </c>
      <c r="S589" s="7">
        <f>(((K589/60)/60)/24)+DATE(1970,1,1)</f>
        <v>43484.25</v>
      </c>
      <c r="T589" s="8">
        <f>(((L589/60)/60)/24)+DATE(1970,1,1)</f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9"/>
        <v>79.008248730964468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  <c r="P590">
        <f>E590/H590</f>
        <v>91.021198830409361</v>
      </c>
      <c r="Q590" t="s">
        <v>2039</v>
      </c>
      <c r="R590" t="s">
        <v>2040</v>
      </c>
      <c r="S590" s="7">
        <f>(((K590/60)/60)/24)+DATE(1970,1,1)</f>
        <v>40262.208333333336</v>
      </c>
      <c r="T590" s="8">
        <f>(((L590/60)/60)/24)+DATE(1970,1,1)</f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9"/>
        <v>64.721518987341781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  <c r="P591">
        <f>E591/H591</f>
        <v>50.127450980392155</v>
      </c>
      <c r="Q591" t="s">
        <v>2041</v>
      </c>
      <c r="R591" t="s">
        <v>2042</v>
      </c>
      <c r="S591" s="7">
        <f>(((K591/60)/60)/24)+DATE(1970,1,1)</f>
        <v>42190.208333333328</v>
      </c>
      <c r="T591" s="8">
        <f>(((L591/60)/60)/24)+DATE(1970,1,1)</f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9"/>
        <v>82.028169014084511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  <c r="P592">
        <f>E592/H592</f>
        <v>67.720930232558146</v>
      </c>
      <c r="Q592" t="s">
        <v>2047</v>
      </c>
      <c r="R592" t="s">
        <v>2056</v>
      </c>
      <c r="S592" s="7">
        <f>(((K592/60)/60)/24)+DATE(1970,1,1)</f>
        <v>41994.25</v>
      </c>
      <c r="T592" s="8">
        <f>(((L592/60)/60)/24)+DATE(1970,1,1)</f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9"/>
        <v>1037.6666666666667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  <c r="P593">
        <f>E593/H593</f>
        <v>61.03921568627451</v>
      </c>
      <c r="Q593" t="s">
        <v>2050</v>
      </c>
      <c r="R593" t="s">
        <v>2051</v>
      </c>
      <c r="S593" s="7">
        <f>(((K593/60)/60)/24)+DATE(1970,1,1)</f>
        <v>40373.208333333336</v>
      </c>
      <c r="T593" s="8">
        <f>(((L593/60)/60)/24)+DATE(1970,1,1)</f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9"/>
        <v>12.910076530612244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  <c r="P594">
        <f>E594/H594</f>
        <v>80.011857707509876</v>
      </c>
      <c r="Q594" t="s">
        <v>2039</v>
      </c>
      <c r="R594" t="s">
        <v>2040</v>
      </c>
      <c r="S594" s="7">
        <f>(((K594/60)/60)/24)+DATE(1970,1,1)</f>
        <v>41789.208333333336</v>
      </c>
      <c r="T594" s="8">
        <f>(((L594/60)/60)/24)+DATE(1970,1,1)</f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9"/>
        <v>154.84210526315789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  <c r="P595">
        <f>E595/H595</f>
        <v>47.001497753369947</v>
      </c>
      <c r="Q595" t="s">
        <v>2041</v>
      </c>
      <c r="R595" t="s">
        <v>2049</v>
      </c>
      <c r="S595" s="7">
        <f>(((K595/60)/60)/24)+DATE(1970,1,1)</f>
        <v>41724.208333333336</v>
      </c>
      <c r="T595" s="8">
        <f>(((L595/60)/60)/24)+DATE(1970,1,1)</f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9"/>
        <v>7.0991735537190088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  <c r="P596">
        <f>E596/H596</f>
        <v>71.127388535031841</v>
      </c>
      <c r="Q596" t="s">
        <v>2039</v>
      </c>
      <c r="R596" t="s">
        <v>2040</v>
      </c>
      <c r="S596" s="7">
        <f>(((K596/60)/60)/24)+DATE(1970,1,1)</f>
        <v>42548.208333333328</v>
      </c>
      <c r="T596" s="8">
        <f>(((L596/60)/60)/24)+DATE(1970,1,1)</f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9"/>
        <v>208.52773826458036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  <c r="P597">
        <f>E597/H597</f>
        <v>89.99079189686924</v>
      </c>
      <c r="Q597" t="s">
        <v>2039</v>
      </c>
      <c r="R597" t="s">
        <v>2040</v>
      </c>
      <c r="S597" s="7">
        <f>(((K597/60)/60)/24)+DATE(1970,1,1)</f>
        <v>40253.208333333336</v>
      </c>
      <c r="T597" s="8">
        <f>(((L597/60)/60)/24)+DATE(1970,1,1)</f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9"/>
        <v>99.683544303797461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  <c r="P598">
        <f>E598/H598</f>
        <v>43.032786885245905</v>
      </c>
      <c r="Q598" t="s">
        <v>2041</v>
      </c>
      <c r="R598" t="s">
        <v>2044</v>
      </c>
      <c r="S598" s="7">
        <f>(((K598/60)/60)/24)+DATE(1970,1,1)</f>
        <v>42434.25</v>
      </c>
      <c r="T598" s="8">
        <f>(((L598/60)/60)/24)+DATE(1970,1,1)</f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9"/>
        <v>201.59756097560978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  <c r="P599">
        <f>E599/H599</f>
        <v>67.997714808043881</v>
      </c>
      <c r="Q599" t="s">
        <v>2039</v>
      </c>
      <c r="R599" t="s">
        <v>2040</v>
      </c>
      <c r="S599" s="7">
        <f>(((K599/60)/60)/24)+DATE(1970,1,1)</f>
        <v>43786.25</v>
      </c>
      <c r="T599" s="8">
        <f>(((L599/60)/60)/24)+DATE(1970,1,1)</f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9"/>
        <v>162.09032258064516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  <c r="P600">
        <f>E600/H600</f>
        <v>73.004566210045667</v>
      </c>
      <c r="Q600" t="s">
        <v>2035</v>
      </c>
      <c r="R600" t="s">
        <v>2036</v>
      </c>
      <c r="S600" s="7">
        <f>(((K600/60)/60)/24)+DATE(1970,1,1)</f>
        <v>40344.208333333336</v>
      </c>
      <c r="T600" s="8">
        <f>(((L600/60)/60)/24)+DATE(1970,1,1)</f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9"/>
        <v>3.6436208125445471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  <c r="P601">
        <f>E601/H601</f>
        <v>62.341463414634148</v>
      </c>
      <c r="Q601" t="s">
        <v>2041</v>
      </c>
      <c r="R601" t="s">
        <v>2042</v>
      </c>
      <c r="S601" s="7">
        <f>(((K601/60)/60)/24)+DATE(1970,1,1)</f>
        <v>42047.25</v>
      </c>
      <c r="T601" s="8">
        <f>(((L601/60)/60)/24)+DATE(1970,1,1)</f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9"/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  <c r="P602">
        <f>E602/H602</f>
        <v>5</v>
      </c>
      <c r="Q602" t="s">
        <v>2033</v>
      </c>
      <c r="R602" t="s">
        <v>2034</v>
      </c>
      <c r="S602" s="7">
        <f>(((K602/60)/60)/24)+DATE(1970,1,1)</f>
        <v>41485.208333333336</v>
      </c>
      <c r="T602" s="8">
        <f>(((L602/60)/60)/24)+DATE(1970,1,1)</f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9"/>
        <v>206.63492063492063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  <c r="P603">
        <f>E603/H603</f>
        <v>67.103092783505161</v>
      </c>
      <c r="Q603" t="s">
        <v>2037</v>
      </c>
      <c r="R603" t="s">
        <v>2046</v>
      </c>
      <c r="S603" s="7">
        <f>(((K603/60)/60)/24)+DATE(1970,1,1)</f>
        <v>41789.208333333336</v>
      </c>
      <c r="T603" s="8">
        <f>(((L603/60)/60)/24)+DATE(1970,1,1)</f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9"/>
        <v>128.23628691983123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  <c r="P604">
        <f>E604/H604</f>
        <v>79.978947368421046</v>
      </c>
      <c r="Q604" t="s">
        <v>2039</v>
      </c>
      <c r="R604" t="s">
        <v>2040</v>
      </c>
      <c r="S604" s="7">
        <f>(((K604/60)/60)/24)+DATE(1970,1,1)</f>
        <v>42160.208333333328</v>
      </c>
      <c r="T604" s="8">
        <f>(((L604/60)/60)/24)+DATE(1970,1,1)</f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9"/>
        <v>119.66037735849055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  <c r="P605">
        <f>E605/H605</f>
        <v>62.176470588235297</v>
      </c>
      <c r="Q605" t="s">
        <v>2039</v>
      </c>
      <c r="R605" t="s">
        <v>2040</v>
      </c>
      <c r="S605" s="7">
        <f>(((K605/60)/60)/24)+DATE(1970,1,1)</f>
        <v>43573.208333333328</v>
      </c>
      <c r="T605" s="8">
        <f>(((L605/60)/60)/24)+DATE(1970,1,1)</f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9"/>
        <v>170.73055242390078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  <c r="P606">
        <f>E606/H606</f>
        <v>53.005950297514879</v>
      </c>
      <c r="Q606" t="s">
        <v>2039</v>
      </c>
      <c r="R606" t="s">
        <v>2040</v>
      </c>
      <c r="S606" s="7">
        <f>(((K606/60)/60)/24)+DATE(1970,1,1)</f>
        <v>40565.25</v>
      </c>
      <c r="T606" s="8">
        <f>(((L606/60)/60)/24)+DATE(1970,1,1)</f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9"/>
        <v>187.21212121212122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  <c r="P607">
        <f>E607/H607</f>
        <v>57.738317757009348</v>
      </c>
      <c r="Q607" t="s">
        <v>2047</v>
      </c>
      <c r="R607" t="s">
        <v>2048</v>
      </c>
      <c r="S607" s="7">
        <f>(((K607/60)/60)/24)+DATE(1970,1,1)</f>
        <v>42280.208333333328</v>
      </c>
      <c r="T607" s="8">
        <f>(((L607/60)/60)/24)+DATE(1970,1,1)</f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9"/>
        <v>188.38235294117646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  <c r="P608">
        <f>E608/H608</f>
        <v>40.03125</v>
      </c>
      <c r="Q608" t="s">
        <v>2035</v>
      </c>
      <c r="R608" t="s">
        <v>2036</v>
      </c>
      <c r="S608" s="7">
        <f>(((K608/60)/60)/24)+DATE(1970,1,1)</f>
        <v>42436.25</v>
      </c>
      <c r="T608" s="8">
        <f>(((L608/60)/60)/24)+DATE(1970,1,1)</f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9"/>
        <v>131.29869186046511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  <c r="P609">
        <f>E609/H609</f>
        <v>81.016591928251117</v>
      </c>
      <c r="Q609" t="s">
        <v>2033</v>
      </c>
      <c r="R609" t="s">
        <v>2034</v>
      </c>
      <c r="S609" s="7">
        <f>(((K609/60)/60)/24)+DATE(1970,1,1)</f>
        <v>41721.208333333336</v>
      </c>
      <c r="T609" s="8">
        <f>(((L609/60)/60)/24)+DATE(1970,1,1)</f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9"/>
        <v>283.97435897435901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  <c r="P610">
        <f>E610/H610</f>
        <v>35.047468354430379</v>
      </c>
      <c r="Q610" t="s">
        <v>2035</v>
      </c>
      <c r="R610" t="s">
        <v>2058</v>
      </c>
      <c r="S610" s="7">
        <f>(((K610/60)/60)/24)+DATE(1970,1,1)</f>
        <v>43530.25</v>
      </c>
      <c r="T610" s="8">
        <f>(((L610/60)/60)/24)+DATE(1970,1,1)</f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9"/>
        <v>120.41999999999999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  <c r="P611">
        <f>E611/H611</f>
        <v>102.92307692307692</v>
      </c>
      <c r="Q611" t="s">
        <v>2041</v>
      </c>
      <c r="R611" t="s">
        <v>2063</v>
      </c>
      <c r="S611" s="7">
        <f>(((K611/60)/60)/24)+DATE(1970,1,1)</f>
        <v>43481.25</v>
      </c>
      <c r="T611" s="8">
        <f>(((L611/60)/60)/24)+DATE(1970,1,1)</f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9"/>
        <v>419.0560747663551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  <c r="P612">
        <f>E612/H612</f>
        <v>27.998126756166094</v>
      </c>
      <c r="Q612" t="s">
        <v>2039</v>
      </c>
      <c r="R612" t="s">
        <v>2040</v>
      </c>
      <c r="S612" s="7">
        <f>(((K612/60)/60)/24)+DATE(1970,1,1)</f>
        <v>41259.25</v>
      </c>
      <c r="T612" s="8">
        <f>(((L612/60)/60)/24)+DATE(1970,1,1)</f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9"/>
        <v>13.853658536585368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  <c r="P613">
        <f>E613/H613</f>
        <v>75.733333333333334</v>
      </c>
      <c r="Q613" t="s">
        <v>2039</v>
      </c>
      <c r="R613" t="s">
        <v>2040</v>
      </c>
      <c r="S613" s="7">
        <f>(((K613/60)/60)/24)+DATE(1970,1,1)</f>
        <v>41480.208333333336</v>
      </c>
      <c r="T613" s="8">
        <f>(((L613/60)/60)/24)+DATE(1970,1,1)</f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9"/>
        <v>139.43548387096774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  <c r="P614">
        <f>E614/H614</f>
        <v>45.026041666666664</v>
      </c>
      <c r="Q614" t="s">
        <v>2035</v>
      </c>
      <c r="R614" t="s">
        <v>2043</v>
      </c>
      <c r="S614" s="7">
        <f>(((K614/60)/60)/24)+DATE(1970,1,1)</f>
        <v>40474.208333333336</v>
      </c>
      <c r="T614" s="8">
        <f>(((L614/60)/60)/24)+DATE(1970,1,1)</f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9"/>
        <v>174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  <c r="P615">
        <f>E615/H615</f>
        <v>73.615384615384613</v>
      </c>
      <c r="Q615" t="s">
        <v>2039</v>
      </c>
      <c r="R615" t="s">
        <v>2040</v>
      </c>
      <c r="S615" s="7">
        <f>(((K615/60)/60)/24)+DATE(1970,1,1)</f>
        <v>42973.208333333328</v>
      </c>
      <c r="T615" s="8">
        <f>(((L615/60)/60)/24)+DATE(1970,1,1)</f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9"/>
        <v>155.49056603773585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  <c r="P616">
        <f>E616/H616</f>
        <v>56.991701244813278</v>
      </c>
      <c r="Q616" t="s">
        <v>2039</v>
      </c>
      <c r="R616" t="s">
        <v>2040</v>
      </c>
      <c r="S616" s="7">
        <f>(((K616/60)/60)/24)+DATE(1970,1,1)</f>
        <v>42746.25</v>
      </c>
      <c r="T616" s="8">
        <f>(((L616/60)/60)/24)+DATE(1970,1,1)</f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9"/>
        <v>170.44705882352943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  <c r="P617">
        <f>E617/H617</f>
        <v>85.223529411764702</v>
      </c>
      <c r="Q617" t="s">
        <v>2039</v>
      </c>
      <c r="R617" t="s">
        <v>2040</v>
      </c>
      <c r="S617" s="7">
        <f>(((K617/60)/60)/24)+DATE(1970,1,1)</f>
        <v>42489.208333333328</v>
      </c>
      <c r="T617" s="8">
        <f>(((L617/60)/60)/24)+DATE(1970,1,1)</f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9"/>
        <v>189.515625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  <c r="P618">
        <f>E618/H618</f>
        <v>50.962184873949582</v>
      </c>
      <c r="Q618" t="s">
        <v>2035</v>
      </c>
      <c r="R618" t="s">
        <v>2045</v>
      </c>
      <c r="S618" s="7">
        <f>(((K618/60)/60)/24)+DATE(1970,1,1)</f>
        <v>41537.208333333336</v>
      </c>
      <c r="T618" s="8">
        <f>(((L618/60)/60)/24)+DATE(1970,1,1)</f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9"/>
        <v>249.71428571428572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  <c r="P619">
        <f>E619/H619</f>
        <v>63.563636363636363</v>
      </c>
      <c r="Q619" t="s">
        <v>2039</v>
      </c>
      <c r="R619" t="s">
        <v>2040</v>
      </c>
      <c r="S619" s="7">
        <f>(((K619/60)/60)/24)+DATE(1970,1,1)</f>
        <v>41794.208333333336</v>
      </c>
      <c r="T619" s="8">
        <f>(((L619/60)/60)/24)+DATE(1970,1,1)</f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9"/>
        <v>48.860523665659613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  <c r="P620">
        <f>E620/H620</f>
        <v>80.999165275459092</v>
      </c>
      <c r="Q620" t="s">
        <v>2047</v>
      </c>
      <c r="R620" t="s">
        <v>2048</v>
      </c>
      <c r="S620" s="7">
        <f>(((K620/60)/60)/24)+DATE(1970,1,1)</f>
        <v>41396.208333333336</v>
      </c>
      <c r="T620" s="8">
        <f>(((L620/60)/60)/24)+DATE(1970,1,1)</f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9"/>
        <v>28.461970393057683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  <c r="P621">
        <f>E621/H621</f>
        <v>86.044753086419746</v>
      </c>
      <c r="Q621" t="s">
        <v>2039</v>
      </c>
      <c r="R621" t="s">
        <v>2040</v>
      </c>
      <c r="S621" s="7">
        <f>(((K621/60)/60)/24)+DATE(1970,1,1)</f>
        <v>40669.208333333336</v>
      </c>
      <c r="T621" s="8">
        <f>(((L621/60)/60)/24)+DATE(1970,1,1)</f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9"/>
        <v>268.02325581395348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  <c r="P622">
        <f>E622/H622</f>
        <v>90.0390625</v>
      </c>
      <c r="Q622" t="s">
        <v>2054</v>
      </c>
      <c r="R622" t="s">
        <v>2055</v>
      </c>
      <c r="S622" s="7">
        <f>(((K622/60)/60)/24)+DATE(1970,1,1)</f>
        <v>42559.208333333328</v>
      </c>
      <c r="T622" s="8">
        <f>(((L622/60)/60)/24)+DATE(1970,1,1)</f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9"/>
        <v>619.80078125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  <c r="P623">
        <f>E623/H623</f>
        <v>74.006063432835816</v>
      </c>
      <c r="Q623" t="s">
        <v>2039</v>
      </c>
      <c r="R623" t="s">
        <v>2040</v>
      </c>
      <c r="S623" s="7">
        <f>(((K623/60)/60)/24)+DATE(1970,1,1)</f>
        <v>42626.208333333328</v>
      </c>
      <c r="T623" s="8">
        <f>(((L623/60)/60)/24)+DATE(1970,1,1)</f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9"/>
        <v>3.1301587301587301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  <c r="P624">
        <f>E624/H624</f>
        <v>92.4375</v>
      </c>
      <c r="Q624" t="s">
        <v>2035</v>
      </c>
      <c r="R624" t="s">
        <v>2045</v>
      </c>
      <c r="S624" s="7">
        <f>(((K624/60)/60)/24)+DATE(1970,1,1)</f>
        <v>43205.208333333328</v>
      </c>
      <c r="T624" s="8">
        <f>(((L624/60)/60)/24)+DATE(1970,1,1)</f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9"/>
        <v>159.92152704135739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  <c r="P625">
        <f>E625/H625</f>
        <v>55.999257333828446</v>
      </c>
      <c r="Q625" t="s">
        <v>2039</v>
      </c>
      <c r="R625" t="s">
        <v>2040</v>
      </c>
      <c r="S625" s="7">
        <f>(((K625/60)/60)/24)+DATE(1970,1,1)</f>
        <v>42201.208333333328</v>
      </c>
      <c r="T625" s="8">
        <f>(((L625/60)/60)/24)+DATE(1970,1,1)</f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9"/>
        <v>279.39215686274508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  <c r="P626">
        <f>E626/H626</f>
        <v>32.983796296296298</v>
      </c>
      <c r="Q626" t="s">
        <v>2054</v>
      </c>
      <c r="R626" t="s">
        <v>2055</v>
      </c>
      <c r="S626" s="7">
        <f>(((K626/60)/60)/24)+DATE(1970,1,1)</f>
        <v>42029.25</v>
      </c>
      <c r="T626" s="8">
        <f>(((L626/60)/60)/24)+DATE(1970,1,1)</f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9"/>
        <v>77.373333333333335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  <c r="P627">
        <f>E627/H627</f>
        <v>93.596774193548384</v>
      </c>
      <c r="Q627" t="s">
        <v>2039</v>
      </c>
      <c r="R627" t="s">
        <v>2040</v>
      </c>
      <c r="S627" s="7">
        <f>(((K627/60)/60)/24)+DATE(1970,1,1)</f>
        <v>43857.25</v>
      </c>
      <c r="T627" s="8">
        <f>(((L627/60)/60)/24)+DATE(1970,1,1)</f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9"/>
        <v>206.32812500000003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  <c r="P628">
        <f>E628/H628</f>
        <v>69.867724867724874</v>
      </c>
      <c r="Q628" t="s">
        <v>2039</v>
      </c>
      <c r="R628" t="s">
        <v>2040</v>
      </c>
      <c r="S628" s="7">
        <f>(((K628/60)/60)/24)+DATE(1970,1,1)</f>
        <v>40449.208333333336</v>
      </c>
      <c r="T628" s="8">
        <f>(((L628/60)/60)/24)+DATE(1970,1,1)</f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9"/>
        <v>694.25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  <c r="P629">
        <f>E629/H629</f>
        <v>72.129870129870127</v>
      </c>
      <c r="Q629" t="s">
        <v>2033</v>
      </c>
      <c r="R629" t="s">
        <v>2034</v>
      </c>
      <c r="S629" s="7">
        <f>(((K629/60)/60)/24)+DATE(1970,1,1)</f>
        <v>40345.208333333336</v>
      </c>
      <c r="T629" s="8">
        <f>(((L629/60)/60)/24)+DATE(1970,1,1)</f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9"/>
        <v>151.78947368421052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  <c r="P630">
        <f>E630/H630</f>
        <v>30.041666666666668</v>
      </c>
      <c r="Q630" t="s">
        <v>2035</v>
      </c>
      <c r="R630" t="s">
        <v>2045</v>
      </c>
      <c r="S630" s="7">
        <f>(((K630/60)/60)/24)+DATE(1970,1,1)</f>
        <v>40455.208333333336</v>
      </c>
      <c r="T630" s="8">
        <f>(((L630/60)/60)/24)+DATE(1970,1,1)</f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9"/>
        <v>64.58207217694995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  <c r="P631">
        <f>E631/H631</f>
        <v>73.968000000000004</v>
      </c>
      <c r="Q631" t="s">
        <v>2039</v>
      </c>
      <c r="R631" t="s">
        <v>2040</v>
      </c>
      <c r="S631" s="7">
        <f>(((K631/60)/60)/24)+DATE(1970,1,1)</f>
        <v>42557.208333333328</v>
      </c>
      <c r="T631" s="8">
        <f>(((L631/60)/60)/24)+DATE(1970,1,1)</f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9"/>
        <v>62.873684210526314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  <c r="P632">
        <f>E632/H632</f>
        <v>68.65517241379311</v>
      </c>
      <c r="Q632" t="s">
        <v>2039</v>
      </c>
      <c r="R632" t="s">
        <v>2040</v>
      </c>
      <c r="S632" s="7">
        <f>(((K632/60)/60)/24)+DATE(1970,1,1)</f>
        <v>43586.208333333328</v>
      </c>
      <c r="T632" s="8">
        <f>(((L632/60)/60)/24)+DATE(1970,1,1)</f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9"/>
        <v>310.39864864864865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  <c r="P633">
        <f>E633/H633</f>
        <v>59.992164544564154</v>
      </c>
      <c r="Q633" t="s">
        <v>2039</v>
      </c>
      <c r="R633" t="s">
        <v>2040</v>
      </c>
      <c r="S633" s="7">
        <f>(((K633/60)/60)/24)+DATE(1970,1,1)</f>
        <v>43550.208333333328</v>
      </c>
      <c r="T633" s="8">
        <f>(((L633/60)/60)/24)+DATE(1970,1,1)</f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9"/>
        <v>42.859916782246884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  <c r="P634">
        <f>E634/H634</f>
        <v>111.15827338129496</v>
      </c>
      <c r="Q634" t="s">
        <v>2039</v>
      </c>
      <c r="R634" t="s">
        <v>2040</v>
      </c>
      <c r="S634" s="7">
        <f>(((K634/60)/60)/24)+DATE(1970,1,1)</f>
        <v>41945.208333333336</v>
      </c>
      <c r="T634" s="8">
        <f>(((L634/60)/60)/24)+DATE(1970,1,1)</f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9"/>
        <v>83.119402985074629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  <c r="P635">
        <f>E635/H635</f>
        <v>53.038095238095238</v>
      </c>
      <c r="Q635" t="s">
        <v>2041</v>
      </c>
      <c r="R635" t="s">
        <v>2049</v>
      </c>
      <c r="S635" s="7">
        <f>(((K635/60)/60)/24)+DATE(1970,1,1)</f>
        <v>42315.25</v>
      </c>
      <c r="T635" s="8">
        <f>(((L635/60)/60)/24)+DATE(1970,1,1)</f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9"/>
        <v>78.531302876480552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  <c r="P636">
        <f>E636/H636</f>
        <v>55.985524728588658</v>
      </c>
      <c r="Q636" t="s">
        <v>2041</v>
      </c>
      <c r="R636" t="s">
        <v>2060</v>
      </c>
      <c r="S636" s="7">
        <f>(((K636/60)/60)/24)+DATE(1970,1,1)</f>
        <v>42819.208333333328</v>
      </c>
      <c r="T636" s="8">
        <f>(((L636/60)/60)/24)+DATE(1970,1,1)</f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9"/>
        <v>114.09352517985612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  <c r="P637">
        <f>E637/H637</f>
        <v>69.986760812003524</v>
      </c>
      <c r="Q637" t="s">
        <v>2041</v>
      </c>
      <c r="R637" t="s">
        <v>2060</v>
      </c>
      <c r="S637" s="7">
        <f>(((K637/60)/60)/24)+DATE(1970,1,1)</f>
        <v>41314.25</v>
      </c>
      <c r="T637" s="8">
        <f>(((L637/60)/60)/24)+DATE(1970,1,1)</f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9"/>
        <v>64.537683358624179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  <c r="P638">
        <f>E638/H638</f>
        <v>48.998079877112133</v>
      </c>
      <c r="Q638" t="s">
        <v>2041</v>
      </c>
      <c r="R638" t="s">
        <v>2049</v>
      </c>
      <c r="S638" s="7">
        <f>(((K638/60)/60)/24)+DATE(1970,1,1)</f>
        <v>40926.25</v>
      </c>
      <c r="T638" s="8">
        <f>(((L638/60)/60)/24)+DATE(1970,1,1)</f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9"/>
        <v>79.411764705882348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  <c r="P639">
        <f>E639/H639</f>
        <v>103.84615384615384</v>
      </c>
      <c r="Q639" t="s">
        <v>2039</v>
      </c>
      <c r="R639" t="s">
        <v>2040</v>
      </c>
      <c r="S639" s="7">
        <f>(((K639/60)/60)/24)+DATE(1970,1,1)</f>
        <v>42688.25</v>
      </c>
      <c r="T639" s="8">
        <f>(((L639/60)/60)/24)+DATE(1970,1,1)</f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9"/>
        <v>11.419117647058824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  <c r="P640">
        <f>E640/H640</f>
        <v>99.127659574468083</v>
      </c>
      <c r="Q640" t="s">
        <v>2039</v>
      </c>
      <c r="R640" t="s">
        <v>2040</v>
      </c>
      <c r="S640" s="7">
        <f>(((K640/60)/60)/24)+DATE(1970,1,1)</f>
        <v>40386.208333333336</v>
      </c>
      <c r="T640" s="8">
        <f>(((L640/60)/60)/24)+DATE(1970,1,1)</f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9"/>
        <v>56.186046511627907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  <c r="P641">
        <f>E641/H641</f>
        <v>107.37777777777778</v>
      </c>
      <c r="Q641" t="s">
        <v>2041</v>
      </c>
      <c r="R641" t="s">
        <v>2044</v>
      </c>
      <c r="S641" s="7">
        <f>(((K641/60)/60)/24)+DATE(1970,1,1)</f>
        <v>43309.208333333328</v>
      </c>
      <c r="T641" s="8">
        <f>(((L641/60)/60)/24)+DATE(1970,1,1)</f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9"/>
        <v>16.501669449081803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  <c r="P642">
        <f>E642/H642</f>
        <v>76.922178988326849</v>
      </c>
      <c r="Q642" t="s">
        <v>2039</v>
      </c>
      <c r="R642" t="s">
        <v>2040</v>
      </c>
      <c r="S642" s="7">
        <f>(((K642/60)/60)/24)+DATE(1970,1,1)</f>
        <v>42387.25</v>
      </c>
      <c r="T642" s="8">
        <f>(((L642/60)/60)/24)+DATE(1970,1,1)</f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10">(E643/D643)*100</f>
        <v>119.96808510638297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  <c r="P643">
        <f>E643/H643</f>
        <v>58.128865979381445</v>
      </c>
      <c r="Q643" t="s">
        <v>2039</v>
      </c>
      <c r="R643" t="s">
        <v>2040</v>
      </c>
      <c r="S643" s="7">
        <f>(((K643/60)/60)/24)+DATE(1970,1,1)</f>
        <v>42786.25</v>
      </c>
      <c r="T643" s="8">
        <f>(((L643/60)/60)/24)+DATE(1970,1,1)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10"/>
        <v>145.45652173913044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  <c r="P644">
        <f>E644/H644</f>
        <v>103.73643410852713</v>
      </c>
      <c r="Q644" t="s">
        <v>2037</v>
      </c>
      <c r="R644" t="s">
        <v>2046</v>
      </c>
      <c r="S644" s="7">
        <f>(((K644/60)/60)/24)+DATE(1970,1,1)</f>
        <v>43451.25</v>
      </c>
      <c r="T644" s="8">
        <f>(((L644/60)/60)/24)+DATE(1970,1,1)</f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10"/>
        <v>221.38255033557047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  <c r="P645">
        <f>E645/H645</f>
        <v>87.962666666666664</v>
      </c>
      <c r="Q645" t="s">
        <v>2039</v>
      </c>
      <c r="R645" t="s">
        <v>2040</v>
      </c>
      <c r="S645" s="7">
        <f>(((K645/60)/60)/24)+DATE(1970,1,1)</f>
        <v>42795.25</v>
      </c>
      <c r="T645" s="8">
        <f>(((L645/60)/60)/24)+DATE(1970,1,1)</f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10"/>
        <v>48.396694214876035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  <c r="P646">
        <f>E646/H646</f>
        <v>28</v>
      </c>
      <c r="Q646" t="s">
        <v>2039</v>
      </c>
      <c r="R646" t="s">
        <v>2040</v>
      </c>
      <c r="S646" s="7">
        <f>(((K646/60)/60)/24)+DATE(1970,1,1)</f>
        <v>43452.25</v>
      </c>
      <c r="T646" s="8">
        <f>(((L646/60)/60)/24)+DATE(1970,1,1)</f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10"/>
        <v>92.911504424778755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  <c r="P647">
        <f>E647/H647</f>
        <v>37.999361294443261</v>
      </c>
      <c r="Q647" t="s">
        <v>2035</v>
      </c>
      <c r="R647" t="s">
        <v>2036</v>
      </c>
      <c r="S647" s="7">
        <f>(((K647/60)/60)/24)+DATE(1970,1,1)</f>
        <v>43369.208333333328</v>
      </c>
      <c r="T647" s="8">
        <f>(((L647/60)/60)/24)+DATE(1970,1,1)</f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10"/>
        <v>88.599797365754824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  <c r="P648">
        <f>E648/H648</f>
        <v>29.999313893653515</v>
      </c>
      <c r="Q648" t="s">
        <v>2050</v>
      </c>
      <c r="R648" t="s">
        <v>2051</v>
      </c>
      <c r="S648" s="7">
        <f>(((K648/60)/60)/24)+DATE(1970,1,1)</f>
        <v>41346.208333333336</v>
      </c>
      <c r="T648" s="8">
        <f>(((L648/60)/60)/24)+DATE(1970,1,1)</f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10"/>
        <v>41.4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  <c r="P649">
        <f>E649/H649</f>
        <v>103.5</v>
      </c>
      <c r="Q649" t="s">
        <v>2047</v>
      </c>
      <c r="R649" t="s">
        <v>2059</v>
      </c>
      <c r="S649" s="7">
        <f>(((K649/60)/60)/24)+DATE(1970,1,1)</f>
        <v>43199.208333333328</v>
      </c>
      <c r="T649" s="8">
        <f>(((L649/60)/60)/24)+DATE(1970,1,1)</f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10"/>
        <v>63.056795131845846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  <c r="P650">
        <f>E650/H650</f>
        <v>85.994467496542185</v>
      </c>
      <c r="Q650" t="s">
        <v>2033</v>
      </c>
      <c r="R650" t="s">
        <v>2034</v>
      </c>
      <c r="S650" s="7">
        <f>(((K650/60)/60)/24)+DATE(1970,1,1)</f>
        <v>42922.208333333328</v>
      </c>
      <c r="T650" s="8">
        <f>(((L650/60)/60)/24)+DATE(1970,1,1)</f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10"/>
        <v>48.482333607230892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  <c r="P651">
        <f>E651/H651</f>
        <v>98.011627906976742</v>
      </c>
      <c r="Q651" t="s">
        <v>2039</v>
      </c>
      <c r="R651" t="s">
        <v>2040</v>
      </c>
      <c r="S651" s="7">
        <f>(((K651/60)/60)/24)+DATE(1970,1,1)</f>
        <v>40471.208333333336</v>
      </c>
      <c r="T651" s="8">
        <f>(((L651/60)/60)/24)+DATE(1970,1,1)</f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10"/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  <c r="P652">
        <f>E652/H652</f>
        <v>2</v>
      </c>
      <c r="Q652" t="s">
        <v>2035</v>
      </c>
      <c r="R652" t="s">
        <v>2058</v>
      </c>
      <c r="S652" s="7">
        <f>(((K652/60)/60)/24)+DATE(1970,1,1)</f>
        <v>41828.208333333336</v>
      </c>
      <c r="T652" s="8">
        <f>(((L652/60)/60)/24)+DATE(1970,1,1)</f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10"/>
        <v>88.47941026944585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  <c r="P653">
        <f>E653/H653</f>
        <v>44.994570837642193</v>
      </c>
      <c r="Q653" t="s">
        <v>2041</v>
      </c>
      <c r="R653" t="s">
        <v>2052</v>
      </c>
      <c r="S653" s="7">
        <f>(((K653/60)/60)/24)+DATE(1970,1,1)</f>
        <v>41692.25</v>
      </c>
      <c r="T653" s="8">
        <f>(((L653/60)/60)/24)+DATE(1970,1,1)</f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10"/>
        <v>126.84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  <c r="P654">
        <f>E654/H654</f>
        <v>31.012224938875306</v>
      </c>
      <c r="Q654" t="s">
        <v>2037</v>
      </c>
      <c r="R654" t="s">
        <v>2038</v>
      </c>
      <c r="S654" s="7">
        <f>(((K654/60)/60)/24)+DATE(1970,1,1)</f>
        <v>42587.208333333328</v>
      </c>
      <c r="T654" s="8">
        <f>(((L654/60)/60)/24)+DATE(1970,1,1)</f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10"/>
        <v>2338.833333333333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  <c r="P655">
        <f>E655/H655</f>
        <v>59.970085470085472</v>
      </c>
      <c r="Q655" t="s">
        <v>2037</v>
      </c>
      <c r="R655" t="s">
        <v>2038</v>
      </c>
      <c r="S655" s="7">
        <f>(((K655/60)/60)/24)+DATE(1970,1,1)</f>
        <v>42468.208333333328</v>
      </c>
      <c r="T655" s="8">
        <f>(((L655/60)/60)/24)+DATE(1970,1,1)</f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10"/>
        <v>508.38857142857148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  <c r="P656">
        <f>E656/H656</f>
        <v>58.9973474801061</v>
      </c>
      <c r="Q656" t="s">
        <v>2035</v>
      </c>
      <c r="R656" t="s">
        <v>2057</v>
      </c>
      <c r="S656" s="7">
        <f>(((K656/60)/60)/24)+DATE(1970,1,1)</f>
        <v>42240.208333333328</v>
      </c>
      <c r="T656" s="8">
        <f>(((L656/60)/60)/24)+DATE(1970,1,1)</f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10"/>
        <v>191.47826086956522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  <c r="P657">
        <f>E657/H657</f>
        <v>50.045454545454547</v>
      </c>
      <c r="Q657" t="s">
        <v>2054</v>
      </c>
      <c r="R657" t="s">
        <v>2055</v>
      </c>
      <c r="S657" s="7">
        <f>(((K657/60)/60)/24)+DATE(1970,1,1)</f>
        <v>42796.25</v>
      </c>
      <c r="T657" s="8">
        <f>(((L657/60)/60)/24)+DATE(1970,1,1)</f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10"/>
        <v>42.127533783783782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  <c r="P658">
        <f>E658/H658</f>
        <v>98.966269841269835</v>
      </c>
      <c r="Q658" t="s">
        <v>2033</v>
      </c>
      <c r="R658" t="s">
        <v>2034</v>
      </c>
      <c r="S658" s="7">
        <f>(((K658/60)/60)/24)+DATE(1970,1,1)</f>
        <v>43097.25</v>
      </c>
      <c r="T658" s="8">
        <f>(((L658/60)/60)/24)+DATE(1970,1,1)</f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10"/>
        <v>8.24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  <c r="P659">
        <f>E659/H659</f>
        <v>58.857142857142854</v>
      </c>
      <c r="Q659" t="s">
        <v>2041</v>
      </c>
      <c r="R659" t="s">
        <v>2063</v>
      </c>
      <c r="S659" s="7">
        <f>(((K659/60)/60)/24)+DATE(1970,1,1)</f>
        <v>43096.25</v>
      </c>
      <c r="T659" s="8">
        <f>(((L659/60)/60)/24)+DATE(1970,1,1)</f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10"/>
        <v>60.064638783269963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  <c r="P660">
        <f>E660/H660</f>
        <v>81.010256410256417</v>
      </c>
      <c r="Q660" t="s">
        <v>2035</v>
      </c>
      <c r="R660" t="s">
        <v>2036</v>
      </c>
      <c r="S660" s="7">
        <f>(((K660/60)/60)/24)+DATE(1970,1,1)</f>
        <v>42246.208333333328</v>
      </c>
      <c r="T660" s="8">
        <f>(((L660/60)/60)/24)+DATE(1970,1,1)</f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10"/>
        <v>47.232808616404313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  <c r="P661">
        <f>E661/H661</f>
        <v>76.013333333333335</v>
      </c>
      <c r="Q661" t="s">
        <v>2041</v>
      </c>
      <c r="R661" t="s">
        <v>2042</v>
      </c>
      <c r="S661" s="7">
        <f>(((K661/60)/60)/24)+DATE(1970,1,1)</f>
        <v>40570.25</v>
      </c>
      <c r="T661" s="8">
        <f>(((L661/60)/60)/24)+DATE(1970,1,1)</f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10"/>
        <v>81.736263736263737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  <c r="P662">
        <f>E662/H662</f>
        <v>96.597402597402592</v>
      </c>
      <c r="Q662" t="s">
        <v>2039</v>
      </c>
      <c r="R662" t="s">
        <v>2040</v>
      </c>
      <c r="S662" s="7">
        <f>(((K662/60)/60)/24)+DATE(1970,1,1)</f>
        <v>42237.208333333328</v>
      </c>
      <c r="T662" s="8">
        <f>(((L662/60)/60)/24)+DATE(1970,1,1)</f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10"/>
        <v>54.187265917603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  <c r="P663">
        <f>E663/H663</f>
        <v>76.957446808510639</v>
      </c>
      <c r="Q663" t="s">
        <v>2035</v>
      </c>
      <c r="R663" t="s">
        <v>2058</v>
      </c>
      <c r="S663" s="7">
        <f>(((K663/60)/60)/24)+DATE(1970,1,1)</f>
        <v>40996.208333333336</v>
      </c>
      <c r="T663" s="8">
        <f>(((L663/60)/60)/24)+DATE(1970,1,1)</f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10"/>
        <v>97.868131868131869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  <c r="P664">
        <f>E664/H664</f>
        <v>67.984732824427482</v>
      </c>
      <c r="Q664" t="s">
        <v>2039</v>
      </c>
      <c r="R664" t="s">
        <v>2040</v>
      </c>
      <c r="S664" s="7">
        <f>(((K664/60)/60)/24)+DATE(1970,1,1)</f>
        <v>43443.25</v>
      </c>
      <c r="T664" s="8">
        <f>(((L664/60)/60)/24)+DATE(1970,1,1)</f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10"/>
        <v>77.239999999999995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  <c r="P665">
        <f>E665/H665</f>
        <v>88.781609195402297</v>
      </c>
      <c r="Q665" t="s">
        <v>2039</v>
      </c>
      <c r="R665" t="s">
        <v>2040</v>
      </c>
      <c r="S665" s="7">
        <f>(((K665/60)/60)/24)+DATE(1970,1,1)</f>
        <v>40458.208333333336</v>
      </c>
      <c r="T665" s="8">
        <f>(((L665/60)/60)/24)+DATE(1970,1,1)</f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10"/>
        <v>33.464735516372798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  <c r="P666">
        <f>E666/H666</f>
        <v>24.99623706491063</v>
      </c>
      <c r="Q666" t="s">
        <v>2035</v>
      </c>
      <c r="R666" t="s">
        <v>2058</v>
      </c>
      <c r="S666" s="7">
        <f>(((K666/60)/60)/24)+DATE(1970,1,1)</f>
        <v>40959.25</v>
      </c>
      <c r="T666" s="8">
        <f>(((L666/60)/60)/24)+DATE(1970,1,1)</f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10"/>
        <v>239.58823529411765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  <c r="P667">
        <f>E667/H667</f>
        <v>44.922794117647058</v>
      </c>
      <c r="Q667" t="s">
        <v>2041</v>
      </c>
      <c r="R667" t="s">
        <v>2042</v>
      </c>
      <c r="S667" s="7">
        <f>(((K667/60)/60)/24)+DATE(1970,1,1)</f>
        <v>40733.208333333336</v>
      </c>
      <c r="T667" s="8">
        <f>(((L667/60)/60)/24)+DATE(1970,1,1)</f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10"/>
        <v>64.032258064516128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  <c r="P668">
        <f>E668/H668</f>
        <v>79.400000000000006</v>
      </c>
      <c r="Q668" t="s">
        <v>2039</v>
      </c>
      <c r="R668" t="s">
        <v>2040</v>
      </c>
      <c r="S668" s="7">
        <f>(((K668/60)/60)/24)+DATE(1970,1,1)</f>
        <v>41516.208333333336</v>
      </c>
      <c r="T668" s="8">
        <f>(((L668/60)/60)/24)+DATE(1970,1,1)</f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10"/>
        <v>176.15942028985506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  <c r="P669">
        <f>E669/H669</f>
        <v>29.009546539379475</v>
      </c>
      <c r="Q669" t="s">
        <v>2064</v>
      </c>
      <c r="R669" t="s">
        <v>2065</v>
      </c>
      <c r="S669" s="7">
        <f>(((K669/60)/60)/24)+DATE(1970,1,1)</f>
        <v>41892.208333333336</v>
      </c>
      <c r="T669" s="8">
        <f>(((L669/60)/60)/24)+DATE(1970,1,1)</f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10"/>
        <v>20.33818181818182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  <c r="P670">
        <f>E670/H670</f>
        <v>73.59210526315789</v>
      </c>
      <c r="Q670" t="s">
        <v>2039</v>
      </c>
      <c r="R670" t="s">
        <v>2040</v>
      </c>
      <c r="S670" s="7">
        <f>(((K670/60)/60)/24)+DATE(1970,1,1)</f>
        <v>41122.208333333336</v>
      </c>
      <c r="T670" s="8">
        <f>(((L670/60)/60)/24)+DATE(1970,1,1)</f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10"/>
        <v>358.64754098360658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  <c r="P671">
        <f>E671/H671</f>
        <v>107.97038864898211</v>
      </c>
      <c r="Q671" t="s">
        <v>2039</v>
      </c>
      <c r="R671" t="s">
        <v>2040</v>
      </c>
      <c r="S671" s="7">
        <f>(((K671/60)/60)/24)+DATE(1970,1,1)</f>
        <v>42912.208333333328</v>
      </c>
      <c r="T671" s="8">
        <f>(((L671/60)/60)/24)+DATE(1970,1,1)</f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10"/>
        <v>468.85802469135803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  <c r="P672">
        <f>E672/H672</f>
        <v>68.987284287011803</v>
      </c>
      <c r="Q672" t="s">
        <v>2035</v>
      </c>
      <c r="R672" t="s">
        <v>2045</v>
      </c>
      <c r="S672" s="7">
        <f>(((K672/60)/60)/24)+DATE(1970,1,1)</f>
        <v>42425.25</v>
      </c>
      <c r="T672" s="8">
        <f>(((L672/60)/60)/24)+DATE(1970,1,1)</f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10"/>
        <v>122.05635245901641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  <c r="P673">
        <f>E673/H673</f>
        <v>111.02236719478098</v>
      </c>
      <c r="Q673" t="s">
        <v>2039</v>
      </c>
      <c r="R673" t="s">
        <v>2040</v>
      </c>
      <c r="S673" s="7">
        <f>(((K673/60)/60)/24)+DATE(1970,1,1)</f>
        <v>40390.208333333336</v>
      </c>
      <c r="T673" s="8">
        <f>(((L673/60)/60)/24)+DATE(1970,1,1)</f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10"/>
        <v>55.931783729156137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  <c r="P674">
        <f>E674/H674</f>
        <v>24.997515808491418</v>
      </c>
      <c r="Q674" t="s">
        <v>2039</v>
      </c>
      <c r="R674" t="s">
        <v>2040</v>
      </c>
      <c r="S674" s="7">
        <f>(((K674/60)/60)/24)+DATE(1970,1,1)</f>
        <v>43180.208333333328</v>
      </c>
      <c r="T674" s="8">
        <f>(((L674/60)/60)/24)+DATE(1970,1,1)</f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10"/>
        <v>43.660714285714285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  <c r="P675">
        <f>E675/H675</f>
        <v>42.155172413793103</v>
      </c>
      <c r="Q675" t="s">
        <v>2035</v>
      </c>
      <c r="R675" t="s">
        <v>2045</v>
      </c>
      <c r="S675" s="7">
        <f>(((K675/60)/60)/24)+DATE(1970,1,1)</f>
        <v>42475.208333333328</v>
      </c>
      <c r="T675" s="8">
        <f>(((L675/60)/60)/24)+DATE(1970,1,1)</f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10"/>
        <v>33.53837141183363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  <c r="P676">
        <f>E676/H676</f>
        <v>47.003284072249592</v>
      </c>
      <c r="Q676" t="s">
        <v>2054</v>
      </c>
      <c r="R676" t="s">
        <v>2055</v>
      </c>
      <c r="S676" s="7">
        <f>(((K676/60)/60)/24)+DATE(1970,1,1)</f>
        <v>40774.208333333336</v>
      </c>
      <c r="T676" s="8">
        <f>(((L676/60)/60)/24)+DATE(1970,1,1)</f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10"/>
        <v>122.97938144329896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  <c r="P677">
        <f>E677/H677</f>
        <v>36.0392749244713</v>
      </c>
      <c r="Q677" t="s">
        <v>2064</v>
      </c>
      <c r="R677" t="s">
        <v>2065</v>
      </c>
      <c r="S677" s="7">
        <f>(((K677/60)/60)/24)+DATE(1970,1,1)</f>
        <v>43719.208333333328</v>
      </c>
      <c r="T677" s="8">
        <f>(((L677/60)/60)/24)+DATE(1970,1,1)</f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10"/>
        <v>189.74959871589084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  <c r="P678">
        <f>E678/H678</f>
        <v>101.03760683760684</v>
      </c>
      <c r="Q678" t="s">
        <v>2054</v>
      </c>
      <c r="R678" t="s">
        <v>2055</v>
      </c>
      <c r="S678" s="7">
        <f>(((K678/60)/60)/24)+DATE(1970,1,1)</f>
        <v>41178.208333333336</v>
      </c>
      <c r="T678" s="8">
        <f>(((L678/60)/60)/24)+DATE(1970,1,1)</f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10"/>
        <v>83.622641509433961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  <c r="P679">
        <f>E679/H679</f>
        <v>39.927927927927925</v>
      </c>
      <c r="Q679" t="s">
        <v>2047</v>
      </c>
      <c r="R679" t="s">
        <v>2053</v>
      </c>
      <c r="S679" s="7">
        <f>(((K679/60)/60)/24)+DATE(1970,1,1)</f>
        <v>42561.208333333328</v>
      </c>
      <c r="T679" s="8">
        <f>(((L679/60)/60)/24)+DATE(1970,1,1)</f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10"/>
        <v>17.968844221105527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  <c r="P680">
        <f>E680/H680</f>
        <v>83.158139534883716</v>
      </c>
      <c r="Q680" t="s">
        <v>2041</v>
      </c>
      <c r="R680" t="s">
        <v>2044</v>
      </c>
      <c r="S680" s="7">
        <f>(((K680/60)/60)/24)+DATE(1970,1,1)</f>
        <v>43484.25</v>
      </c>
      <c r="T680" s="8">
        <f>(((L680/60)/60)/24)+DATE(1970,1,1)</f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10"/>
        <v>1036.5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  <c r="P681">
        <f>E681/H681</f>
        <v>39.97520661157025</v>
      </c>
      <c r="Q681" t="s">
        <v>2033</v>
      </c>
      <c r="R681" t="s">
        <v>2034</v>
      </c>
      <c r="S681" s="7">
        <f>(((K681/60)/60)/24)+DATE(1970,1,1)</f>
        <v>43756.208333333328</v>
      </c>
      <c r="T681" s="8">
        <f>(((L681/60)/60)/24)+DATE(1970,1,1)</f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10"/>
        <v>97.405219780219781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  <c r="P682">
        <f>E682/H682</f>
        <v>47.993908629441627</v>
      </c>
      <c r="Q682" t="s">
        <v>2050</v>
      </c>
      <c r="R682" t="s">
        <v>2061</v>
      </c>
      <c r="S682" s="7">
        <f>(((K682/60)/60)/24)+DATE(1970,1,1)</f>
        <v>43813.25</v>
      </c>
      <c r="T682" s="8">
        <f>(((L682/60)/60)/24)+DATE(1970,1,1)</f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10"/>
        <v>86.386203150461711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  <c r="P683">
        <f>E683/H683</f>
        <v>95.978877489438744</v>
      </c>
      <c r="Q683" t="s">
        <v>2039</v>
      </c>
      <c r="R683" t="s">
        <v>2040</v>
      </c>
      <c r="S683" s="7">
        <f>(((K683/60)/60)/24)+DATE(1970,1,1)</f>
        <v>40898.25</v>
      </c>
      <c r="T683" s="8">
        <f>(((L683/60)/60)/24)+DATE(1970,1,1)</f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10"/>
        <v>150.16666666666666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  <c r="P684">
        <f>E684/H684</f>
        <v>78.728155339805824</v>
      </c>
      <c r="Q684" t="s">
        <v>2039</v>
      </c>
      <c r="R684" t="s">
        <v>2040</v>
      </c>
      <c r="S684" s="7">
        <f>(((K684/60)/60)/24)+DATE(1970,1,1)</f>
        <v>41619.25</v>
      </c>
      <c r="T684" s="8">
        <f>(((L684/60)/60)/24)+DATE(1970,1,1)</f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10"/>
        <v>358.43478260869563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  <c r="P685">
        <f>E685/H685</f>
        <v>56.081632653061227</v>
      </c>
      <c r="Q685" t="s">
        <v>2039</v>
      </c>
      <c r="R685" t="s">
        <v>2040</v>
      </c>
      <c r="S685" s="7">
        <f>(((K685/60)/60)/24)+DATE(1970,1,1)</f>
        <v>43359.208333333328</v>
      </c>
      <c r="T685" s="8">
        <f>(((L685/60)/60)/24)+DATE(1970,1,1)</f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10"/>
        <v>542.85714285714289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  <c r="P686">
        <f>E686/H686</f>
        <v>69.090909090909093</v>
      </c>
      <c r="Q686" t="s">
        <v>2047</v>
      </c>
      <c r="R686" t="s">
        <v>2048</v>
      </c>
      <c r="S686" s="7">
        <f>(((K686/60)/60)/24)+DATE(1970,1,1)</f>
        <v>40358.208333333336</v>
      </c>
      <c r="T686" s="8">
        <f>(((L686/60)/60)/24)+DATE(1970,1,1)</f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10"/>
        <v>67.500714285714281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  <c r="P687">
        <f>E687/H687</f>
        <v>102.05291576673866</v>
      </c>
      <c r="Q687" t="s">
        <v>2039</v>
      </c>
      <c r="R687" t="s">
        <v>2040</v>
      </c>
      <c r="S687" s="7">
        <f>(((K687/60)/60)/24)+DATE(1970,1,1)</f>
        <v>42239.208333333328</v>
      </c>
      <c r="T687" s="8">
        <f>(((L687/60)/60)/24)+DATE(1970,1,1)</f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10"/>
        <v>191.74666666666667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  <c r="P688">
        <f>E688/H688</f>
        <v>107.32089552238806</v>
      </c>
      <c r="Q688" t="s">
        <v>2037</v>
      </c>
      <c r="R688" t="s">
        <v>2046</v>
      </c>
      <c r="S688" s="7">
        <f>(((K688/60)/60)/24)+DATE(1970,1,1)</f>
        <v>43186.208333333328</v>
      </c>
      <c r="T688" s="8">
        <f>(((L688/60)/60)/24)+DATE(1970,1,1)</f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10"/>
        <v>932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  <c r="P689">
        <f>E689/H689</f>
        <v>51.970260223048328</v>
      </c>
      <c r="Q689" t="s">
        <v>2039</v>
      </c>
      <c r="R689" t="s">
        <v>2040</v>
      </c>
      <c r="S689" s="7">
        <f>(((K689/60)/60)/24)+DATE(1970,1,1)</f>
        <v>42806.25</v>
      </c>
      <c r="T689" s="8">
        <f>(((L689/60)/60)/24)+DATE(1970,1,1)</f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10"/>
        <v>429.27586206896552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  <c r="P690">
        <f>E690/H690</f>
        <v>71.137142857142862</v>
      </c>
      <c r="Q690" t="s">
        <v>2041</v>
      </c>
      <c r="R690" t="s">
        <v>2060</v>
      </c>
      <c r="S690" s="7">
        <f>(((K690/60)/60)/24)+DATE(1970,1,1)</f>
        <v>43475.25</v>
      </c>
      <c r="T690" s="8">
        <f>(((L690/60)/60)/24)+DATE(1970,1,1)</f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10"/>
        <v>100.65753424657535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  <c r="P691">
        <f>E691/H691</f>
        <v>106.49275362318841</v>
      </c>
      <c r="Q691" t="s">
        <v>2037</v>
      </c>
      <c r="R691" t="s">
        <v>2038</v>
      </c>
      <c r="S691" s="7">
        <f>(((K691/60)/60)/24)+DATE(1970,1,1)</f>
        <v>41576.208333333336</v>
      </c>
      <c r="T691" s="8">
        <f>(((L691/60)/60)/24)+DATE(1970,1,1)</f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10"/>
        <v>226.61111111111109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  <c r="P692">
        <f>E692/H692</f>
        <v>42.93684210526316</v>
      </c>
      <c r="Q692" t="s">
        <v>2041</v>
      </c>
      <c r="R692" t="s">
        <v>2042</v>
      </c>
      <c r="S692" s="7">
        <f>(((K692/60)/60)/24)+DATE(1970,1,1)</f>
        <v>40874.25</v>
      </c>
      <c r="T692" s="8">
        <f>(((L692/60)/60)/24)+DATE(1970,1,1)</f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10"/>
        <v>142.38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  <c r="P693">
        <f>E693/H693</f>
        <v>30.037974683544302</v>
      </c>
      <c r="Q693" t="s">
        <v>2041</v>
      </c>
      <c r="R693" t="s">
        <v>2042</v>
      </c>
      <c r="S693" s="7">
        <f>(((K693/60)/60)/24)+DATE(1970,1,1)</f>
        <v>41185.208333333336</v>
      </c>
      <c r="T693" s="8">
        <f>(((L693/60)/60)/24)+DATE(1970,1,1)</f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10"/>
        <v>90.633333333333326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  <c r="P694">
        <f>E694/H694</f>
        <v>70.623376623376629</v>
      </c>
      <c r="Q694" t="s">
        <v>2035</v>
      </c>
      <c r="R694" t="s">
        <v>2036</v>
      </c>
      <c r="S694" s="7">
        <f>(((K694/60)/60)/24)+DATE(1970,1,1)</f>
        <v>43655.208333333328</v>
      </c>
      <c r="T694" s="8">
        <f>(((L694/60)/60)/24)+DATE(1970,1,1)</f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10"/>
        <v>63.966740576496676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  <c r="P695">
        <f>E695/H695</f>
        <v>66.016018306636155</v>
      </c>
      <c r="Q695" t="s">
        <v>2039</v>
      </c>
      <c r="R695" t="s">
        <v>2040</v>
      </c>
      <c r="S695" s="7">
        <f>(((K695/60)/60)/24)+DATE(1970,1,1)</f>
        <v>43025.208333333328</v>
      </c>
      <c r="T695" s="8">
        <f>(((L695/60)/60)/24)+DATE(1970,1,1)</f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10"/>
        <v>84.131868131868131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  <c r="P696">
        <f>E696/H696</f>
        <v>96.911392405063296</v>
      </c>
      <c r="Q696" t="s">
        <v>2039</v>
      </c>
      <c r="R696" t="s">
        <v>2040</v>
      </c>
      <c r="S696" s="7">
        <f>(((K696/60)/60)/24)+DATE(1970,1,1)</f>
        <v>43066.25</v>
      </c>
      <c r="T696" s="8">
        <f>(((L696/60)/60)/24)+DATE(1970,1,1)</f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10"/>
        <v>133.93478260869566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  <c r="P697">
        <f>E697/H697</f>
        <v>62.867346938775512</v>
      </c>
      <c r="Q697" t="s">
        <v>2035</v>
      </c>
      <c r="R697" t="s">
        <v>2036</v>
      </c>
      <c r="S697" s="7">
        <f>(((K697/60)/60)/24)+DATE(1970,1,1)</f>
        <v>42322.25</v>
      </c>
      <c r="T697" s="8">
        <f>(((L697/60)/60)/24)+DATE(1970,1,1)</f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10"/>
        <v>59.042047531992694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  <c r="P698">
        <f>E698/H698</f>
        <v>108.98537682789652</v>
      </c>
      <c r="Q698" t="s">
        <v>2039</v>
      </c>
      <c r="R698" t="s">
        <v>2040</v>
      </c>
      <c r="S698" s="7">
        <f>(((K698/60)/60)/24)+DATE(1970,1,1)</f>
        <v>42114.208333333328</v>
      </c>
      <c r="T698" s="8">
        <f>(((L698/60)/60)/24)+DATE(1970,1,1)</f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10"/>
        <v>152.80062063615205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  <c r="P699">
        <f>E699/H699</f>
        <v>26.999314599040439</v>
      </c>
      <c r="Q699" t="s">
        <v>2035</v>
      </c>
      <c r="R699" t="s">
        <v>2043</v>
      </c>
      <c r="S699" s="7">
        <f>(((K699/60)/60)/24)+DATE(1970,1,1)</f>
        <v>43190.208333333328</v>
      </c>
      <c r="T699" s="8">
        <f>(((L699/60)/60)/24)+DATE(1970,1,1)</f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10"/>
        <v>446.69121140142522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  <c r="P700">
        <f>E700/H700</f>
        <v>65.004147943311438</v>
      </c>
      <c r="Q700" t="s">
        <v>2037</v>
      </c>
      <c r="R700" t="s">
        <v>2046</v>
      </c>
      <c r="S700" s="7">
        <f>(((K700/60)/60)/24)+DATE(1970,1,1)</f>
        <v>40871.25</v>
      </c>
      <c r="T700" s="8">
        <f>(((L700/60)/60)/24)+DATE(1970,1,1)</f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10"/>
        <v>84.391891891891888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  <c r="P701">
        <f>E701/H701</f>
        <v>111.51785714285714</v>
      </c>
      <c r="Q701" t="s">
        <v>2041</v>
      </c>
      <c r="R701" t="s">
        <v>2044</v>
      </c>
      <c r="S701" s="7">
        <f>(((K701/60)/60)/24)+DATE(1970,1,1)</f>
        <v>43641.208333333328</v>
      </c>
      <c r="T701" s="8">
        <f>(((L701/60)/60)/24)+DATE(1970,1,1)</f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10"/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  <c r="P702">
        <f>E702/H702</f>
        <v>3</v>
      </c>
      <c r="Q702" t="s">
        <v>2037</v>
      </c>
      <c r="R702" t="s">
        <v>2046</v>
      </c>
      <c r="S702" s="7">
        <f>(((K702/60)/60)/24)+DATE(1970,1,1)</f>
        <v>40203.25</v>
      </c>
      <c r="T702" s="8">
        <f>(((L702/60)/60)/24)+DATE(1970,1,1)</f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10"/>
        <v>175.02692307692308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  <c r="P703">
        <f>E703/H703</f>
        <v>110.99268292682927</v>
      </c>
      <c r="Q703" t="s">
        <v>2039</v>
      </c>
      <c r="R703" t="s">
        <v>2040</v>
      </c>
      <c r="S703" s="7">
        <f>(((K703/60)/60)/24)+DATE(1970,1,1)</f>
        <v>40629.208333333336</v>
      </c>
      <c r="T703" s="8">
        <f>(((L703/60)/60)/24)+DATE(1970,1,1)</f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10"/>
        <v>54.137931034482754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  <c r="P704">
        <f>E704/H704</f>
        <v>56.746987951807228</v>
      </c>
      <c r="Q704" t="s">
        <v>2037</v>
      </c>
      <c r="R704" t="s">
        <v>2046</v>
      </c>
      <c r="S704" s="7">
        <f>(((K704/60)/60)/24)+DATE(1970,1,1)</f>
        <v>41477.208333333336</v>
      </c>
      <c r="T704" s="8">
        <f>(((L704/60)/60)/24)+DATE(1970,1,1)</f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10"/>
        <v>311.87381703470032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  <c r="P705">
        <f>E705/H705</f>
        <v>97.020608439646708</v>
      </c>
      <c r="Q705" t="s">
        <v>2047</v>
      </c>
      <c r="R705" t="s">
        <v>2059</v>
      </c>
      <c r="S705" s="7">
        <f>(((K705/60)/60)/24)+DATE(1970,1,1)</f>
        <v>41020.208333333336</v>
      </c>
      <c r="T705" s="8">
        <f>(((L705/60)/60)/24)+DATE(1970,1,1)</f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10"/>
        <v>122.78160919540231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  <c r="P706">
        <f>E706/H706</f>
        <v>92.08620689655173</v>
      </c>
      <c r="Q706" t="s">
        <v>2041</v>
      </c>
      <c r="R706" t="s">
        <v>2049</v>
      </c>
      <c r="S706" s="7">
        <f>(((K706/60)/60)/24)+DATE(1970,1,1)</f>
        <v>42555.208333333328</v>
      </c>
      <c r="T706" s="8">
        <f>(((L706/60)/60)/24)+DATE(1970,1,1)</f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11">(E707/D707)*100</f>
        <v>99.026517383618156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  <c r="P707">
        <f>E707/H707</f>
        <v>82.986666666666665</v>
      </c>
      <c r="Q707" t="s">
        <v>2047</v>
      </c>
      <c r="R707" t="s">
        <v>2048</v>
      </c>
      <c r="S707" s="7">
        <f>(((K707/60)/60)/24)+DATE(1970,1,1)</f>
        <v>41619.25</v>
      </c>
      <c r="T707" s="8">
        <f>(((L707/60)/60)/24)+DATE(1970,1,1)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11"/>
        <v>127.84686346863469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  <c r="P708">
        <f>E708/H708</f>
        <v>103.03791821561339</v>
      </c>
      <c r="Q708" t="s">
        <v>2037</v>
      </c>
      <c r="R708" t="s">
        <v>2038</v>
      </c>
      <c r="S708" s="7">
        <f>(((K708/60)/60)/24)+DATE(1970,1,1)</f>
        <v>43471.25</v>
      </c>
      <c r="T708" s="8">
        <f>(((L708/60)/60)/24)+DATE(1970,1,1)</f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11"/>
        <v>158.61643835616439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  <c r="P709">
        <f>E709/H709</f>
        <v>68.922619047619051</v>
      </c>
      <c r="Q709" t="s">
        <v>2041</v>
      </c>
      <c r="R709" t="s">
        <v>2044</v>
      </c>
      <c r="S709" s="7">
        <f>(((K709/60)/60)/24)+DATE(1970,1,1)</f>
        <v>43442.25</v>
      </c>
      <c r="T709" s="8">
        <f>(((L709/60)/60)/24)+DATE(1970,1,1)</f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11"/>
        <v>707.05882352941171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  <c r="P710">
        <f>E710/H710</f>
        <v>87.737226277372258</v>
      </c>
      <c r="Q710" t="s">
        <v>2039</v>
      </c>
      <c r="R710" t="s">
        <v>2040</v>
      </c>
      <c r="S710" s="7">
        <f>(((K710/60)/60)/24)+DATE(1970,1,1)</f>
        <v>42877.208333333328</v>
      </c>
      <c r="T710" s="8">
        <f>(((L710/60)/60)/24)+DATE(1970,1,1)</f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11"/>
        <v>142.38775510204081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  <c r="P711">
        <f>E711/H711</f>
        <v>75.021505376344081</v>
      </c>
      <c r="Q711" t="s">
        <v>2039</v>
      </c>
      <c r="R711" t="s">
        <v>2040</v>
      </c>
      <c r="S711" s="7">
        <f>(((K711/60)/60)/24)+DATE(1970,1,1)</f>
        <v>41018.208333333336</v>
      </c>
      <c r="T711" s="8">
        <f>(((L711/60)/60)/24)+DATE(1970,1,1)</f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11"/>
        <v>147.86046511627907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  <c r="P712">
        <f>E712/H712</f>
        <v>50.863999999999997</v>
      </c>
      <c r="Q712" t="s">
        <v>2039</v>
      </c>
      <c r="R712" t="s">
        <v>2040</v>
      </c>
      <c r="S712" s="7">
        <f>(((K712/60)/60)/24)+DATE(1970,1,1)</f>
        <v>43295.208333333328</v>
      </c>
      <c r="T712" s="8">
        <f>(((L712/60)/60)/24)+DATE(1970,1,1)</f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11"/>
        <v>20.322580645161288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  <c r="P713">
        <f>E713/H713</f>
        <v>90</v>
      </c>
      <c r="Q713" t="s">
        <v>2039</v>
      </c>
      <c r="R713" t="s">
        <v>2040</v>
      </c>
      <c r="S713" s="7">
        <f>(((K713/60)/60)/24)+DATE(1970,1,1)</f>
        <v>42393.25</v>
      </c>
      <c r="T713" s="8">
        <f>(((L713/60)/60)/24)+DATE(1970,1,1)</f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11"/>
        <v>1840.625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  <c r="P714">
        <f>E714/H714</f>
        <v>72.896039603960389</v>
      </c>
      <c r="Q714" t="s">
        <v>2039</v>
      </c>
      <c r="R714" t="s">
        <v>2040</v>
      </c>
      <c r="S714" s="7">
        <f>(((K714/60)/60)/24)+DATE(1970,1,1)</f>
        <v>42559.208333333328</v>
      </c>
      <c r="T714" s="8">
        <f>(((L714/60)/60)/24)+DATE(1970,1,1)</f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11"/>
        <v>161.94202898550725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  <c r="P715">
        <f>E715/H715</f>
        <v>108.48543689320388</v>
      </c>
      <c r="Q715" t="s">
        <v>2047</v>
      </c>
      <c r="R715" t="s">
        <v>2056</v>
      </c>
      <c r="S715" s="7">
        <f>(((K715/60)/60)/24)+DATE(1970,1,1)</f>
        <v>42604.208333333328</v>
      </c>
      <c r="T715" s="8">
        <f>(((L715/60)/60)/24)+DATE(1970,1,1)</f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11"/>
        <v>472.82077922077923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  <c r="P716">
        <f>E716/H716</f>
        <v>101.98095238095237</v>
      </c>
      <c r="Q716" t="s">
        <v>2035</v>
      </c>
      <c r="R716" t="s">
        <v>2036</v>
      </c>
      <c r="S716" s="7">
        <f>(((K716/60)/60)/24)+DATE(1970,1,1)</f>
        <v>41870.208333333336</v>
      </c>
      <c r="T716" s="8">
        <f>(((L716/60)/60)/24)+DATE(1970,1,1)</f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11"/>
        <v>24.466101694915253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  <c r="P717">
        <f>E717/H717</f>
        <v>44.009146341463413</v>
      </c>
      <c r="Q717" t="s">
        <v>2050</v>
      </c>
      <c r="R717" t="s">
        <v>2061</v>
      </c>
      <c r="S717" s="7">
        <f>(((K717/60)/60)/24)+DATE(1970,1,1)</f>
        <v>40397.208333333336</v>
      </c>
      <c r="T717" s="8">
        <f>(((L717/60)/60)/24)+DATE(1970,1,1)</f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11"/>
        <v>517.65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  <c r="P718">
        <f>E718/H718</f>
        <v>65.942675159235662</v>
      </c>
      <c r="Q718" t="s">
        <v>2039</v>
      </c>
      <c r="R718" t="s">
        <v>2040</v>
      </c>
      <c r="S718" s="7">
        <f>(((K718/60)/60)/24)+DATE(1970,1,1)</f>
        <v>41465.208333333336</v>
      </c>
      <c r="T718" s="8">
        <f>(((L718/60)/60)/24)+DATE(1970,1,1)</f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11"/>
        <v>247.64285714285714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  <c r="P719">
        <f>E719/H719</f>
        <v>24.987387387387386</v>
      </c>
      <c r="Q719" t="s">
        <v>2041</v>
      </c>
      <c r="R719" t="s">
        <v>2042</v>
      </c>
      <c r="S719" s="7">
        <f>(((K719/60)/60)/24)+DATE(1970,1,1)</f>
        <v>40777.208333333336</v>
      </c>
      <c r="T719" s="8">
        <f>(((L719/60)/60)/24)+DATE(1970,1,1)</f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11"/>
        <v>100.20481927710843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  <c r="P720">
        <f>E720/H720</f>
        <v>28.003367003367003</v>
      </c>
      <c r="Q720" t="s">
        <v>2037</v>
      </c>
      <c r="R720" t="s">
        <v>2046</v>
      </c>
      <c r="S720" s="7">
        <f>(((K720/60)/60)/24)+DATE(1970,1,1)</f>
        <v>41442.208333333336</v>
      </c>
      <c r="T720" s="8">
        <f>(((L720/60)/60)/24)+DATE(1970,1,1)</f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11"/>
        <v>153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  <c r="P721">
        <f>E721/H721</f>
        <v>85.829268292682926</v>
      </c>
      <c r="Q721" t="s">
        <v>2047</v>
      </c>
      <c r="R721" t="s">
        <v>2053</v>
      </c>
      <c r="S721" s="7">
        <f>(((K721/60)/60)/24)+DATE(1970,1,1)</f>
        <v>41058.208333333336</v>
      </c>
      <c r="T721" s="8">
        <f>(((L721/60)/60)/24)+DATE(1970,1,1)</f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11"/>
        <v>37.091954022988503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  <c r="P722">
        <f>E722/H722</f>
        <v>84.921052631578945</v>
      </c>
      <c r="Q722" t="s">
        <v>2039</v>
      </c>
      <c r="R722" t="s">
        <v>2040</v>
      </c>
      <c r="S722" s="7">
        <f>(((K722/60)/60)/24)+DATE(1970,1,1)</f>
        <v>43152.25</v>
      </c>
      <c r="T722" s="8">
        <f>(((L722/60)/60)/24)+DATE(1970,1,1)</f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11"/>
        <v>4.392394822006473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  <c r="P723">
        <f>E723/H723</f>
        <v>90.483333333333334</v>
      </c>
      <c r="Q723" t="s">
        <v>2035</v>
      </c>
      <c r="R723" t="s">
        <v>2036</v>
      </c>
      <c r="S723" s="7">
        <f>(((K723/60)/60)/24)+DATE(1970,1,1)</f>
        <v>43194.208333333328</v>
      </c>
      <c r="T723" s="8">
        <f>(((L723/60)/60)/24)+DATE(1970,1,1)</f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11"/>
        <v>156.50721649484535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  <c r="P724">
        <f>E724/H724</f>
        <v>25.00197628458498</v>
      </c>
      <c r="Q724" t="s">
        <v>2041</v>
      </c>
      <c r="R724" t="s">
        <v>2042</v>
      </c>
      <c r="S724" s="7">
        <f>(((K724/60)/60)/24)+DATE(1970,1,1)</f>
        <v>43045.25</v>
      </c>
      <c r="T724" s="8">
        <f>(((L724/60)/60)/24)+DATE(1970,1,1)</f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11"/>
        <v>270.40816326530609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  <c r="P725">
        <f>E725/H725</f>
        <v>92.013888888888886</v>
      </c>
      <c r="Q725" t="s">
        <v>2039</v>
      </c>
      <c r="R725" t="s">
        <v>2040</v>
      </c>
      <c r="S725" s="7">
        <f>(((K725/60)/60)/24)+DATE(1970,1,1)</f>
        <v>42431.25</v>
      </c>
      <c r="T725" s="8">
        <f>(((L725/60)/60)/24)+DATE(1970,1,1)</f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11"/>
        <v>134.05952380952382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  <c r="P726">
        <f>E726/H726</f>
        <v>93.066115702479337</v>
      </c>
      <c r="Q726" t="s">
        <v>2039</v>
      </c>
      <c r="R726" t="s">
        <v>2040</v>
      </c>
      <c r="S726" s="7">
        <f>(((K726/60)/60)/24)+DATE(1970,1,1)</f>
        <v>41934.208333333336</v>
      </c>
      <c r="T726" s="8">
        <f>(((L726/60)/60)/24)+DATE(1970,1,1)</f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11"/>
        <v>50.398033126293996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  <c r="P727">
        <f>E727/H727</f>
        <v>61.008145363408524</v>
      </c>
      <c r="Q727" t="s">
        <v>2050</v>
      </c>
      <c r="R727" t="s">
        <v>2061</v>
      </c>
      <c r="S727" s="7">
        <f>(((K727/60)/60)/24)+DATE(1970,1,1)</f>
        <v>41958.25</v>
      </c>
      <c r="T727" s="8">
        <f>(((L727/60)/60)/24)+DATE(1970,1,1)</f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11"/>
        <v>88.815837937384899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  <c r="P728">
        <f>E728/H728</f>
        <v>92.036259541984734</v>
      </c>
      <c r="Q728" t="s">
        <v>2039</v>
      </c>
      <c r="R728" t="s">
        <v>2040</v>
      </c>
      <c r="S728" s="7">
        <f>(((K728/60)/60)/24)+DATE(1970,1,1)</f>
        <v>40476.208333333336</v>
      </c>
      <c r="T728" s="8">
        <f>(((L728/60)/60)/24)+DATE(1970,1,1)</f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11"/>
        <v>165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  <c r="P729">
        <f>E729/H729</f>
        <v>81.132596685082873</v>
      </c>
      <c r="Q729" t="s">
        <v>2037</v>
      </c>
      <c r="R729" t="s">
        <v>2038</v>
      </c>
      <c r="S729" s="7">
        <f>(((K729/60)/60)/24)+DATE(1970,1,1)</f>
        <v>43485.25</v>
      </c>
      <c r="T729" s="8">
        <f>(((L729/60)/60)/24)+DATE(1970,1,1)</f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11"/>
        <v>17.5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  <c r="P730">
        <f>E730/H730</f>
        <v>73.5</v>
      </c>
      <c r="Q730" t="s">
        <v>2039</v>
      </c>
      <c r="R730" t="s">
        <v>2040</v>
      </c>
      <c r="S730" s="7">
        <f>(((K730/60)/60)/24)+DATE(1970,1,1)</f>
        <v>42515.208333333328</v>
      </c>
      <c r="T730" s="8">
        <f>(((L730/60)/60)/24)+DATE(1970,1,1)</f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11"/>
        <v>185.66071428571428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  <c r="P731">
        <f>E731/H731</f>
        <v>85.221311475409834</v>
      </c>
      <c r="Q731" t="s">
        <v>2041</v>
      </c>
      <c r="R731" t="s">
        <v>2044</v>
      </c>
      <c r="S731" s="7">
        <f>(((K731/60)/60)/24)+DATE(1970,1,1)</f>
        <v>41309.25</v>
      </c>
      <c r="T731" s="8">
        <f>(((L731/60)/60)/24)+DATE(1970,1,1)</f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11"/>
        <v>412.6631944444444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  <c r="P732">
        <f>E732/H732</f>
        <v>110.96825396825396</v>
      </c>
      <c r="Q732" t="s">
        <v>2037</v>
      </c>
      <c r="R732" t="s">
        <v>2046</v>
      </c>
      <c r="S732" s="7">
        <f>(((K732/60)/60)/24)+DATE(1970,1,1)</f>
        <v>42147.208333333328</v>
      </c>
      <c r="T732" s="8">
        <f>(((L732/60)/60)/24)+DATE(1970,1,1)</f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11"/>
        <v>90.25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  <c r="P733">
        <f>E733/H733</f>
        <v>32.968036529680369</v>
      </c>
      <c r="Q733" t="s">
        <v>2037</v>
      </c>
      <c r="R733" t="s">
        <v>2038</v>
      </c>
      <c r="S733" s="7">
        <f>(((K733/60)/60)/24)+DATE(1970,1,1)</f>
        <v>42939.208333333328</v>
      </c>
      <c r="T733" s="8">
        <f>(((L733/60)/60)/24)+DATE(1970,1,1)</f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11"/>
        <v>91.984615384615381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  <c r="P734">
        <f>E734/H734</f>
        <v>96.005352363960753</v>
      </c>
      <c r="Q734" t="s">
        <v>2035</v>
      </c>
      <c r="R734" t="s">
        <v>2036</v>
      </c>
      <c r="S734" s="7">
        <f>(((K734/60)/60)/24)+DATE(1970,1,1)</f>
        <v>42816.208333333328</v>
      </c>
      <c r="T734" s="8">
        <f>(((L734/60)/60)/24)+DATE(1970,1,1)</f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11"/>
        <v>527.00632911392404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  <c r="P735">
        <f>E735/H735</f>
        <v>84.96632653061225</v>
      </c>
      <c r="Q735" t="s">
        <v>2035</v>
      </c>
      <c r="R735" t="s">
        <v>2057</v>
      </c>
      <c r="S735" s="7">
        <f>(((K735/60)/60)/24)+DATE(1970,1,1)</f>
        <v>41844.208333333336</v>
      </c>
      <c r="T735" s="8">
        <f>(((L735/60)/60)/24)+DATE(1970,1,1)</f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11"/>
        <v>319.14285714285711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  <c r="P736">
        <f>E736/H736</f>
        <v>25.007462686567163</v>
      </c>
      <c r="Q736" t="s">
        <v>2039</v>
      </c>
      <c r="R736" t="s">
        <v>2040</v>
      </c>
      <c r="S736" s="7">
        <f>(((K736/60)/60)/24)+DATE(1970,1,1)</f>
        <v>42763.25</v>
      </c>
      <c r="T736" s="8">
        <f>(((L736/60)/60)/24)+DATE(1970,1,1)</f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11"/>
        <v>354.18867924528303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  <c r="P737">
        <f>E737/H737</f>
        <v>65.998995479658461</v>
      </c>
      <c r="Q737" t="s">
        <v>2054</v>
      </c>
      <c r="R737" t="s">
        <v>2055</v>
      </c>
      <c r="S737" s="7">
        <f>(((K737/60)/60)/24)+DATE(1970,1,1)</f>
        <v>42459.208333333328</v>
      </c>
      <c r="T737" s="8">
        <f>(((L737/60)/60)/24)+DATE(1970,1,1)</f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11"/>
        <v>32.896103896103895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  <c r="P738">
        <f>E738/H738</f>
        <v>87.34482758620689</v>
      </c>
      <c r="Q738" t="s">
        <v>2047</v>
      </c>
      <c r="R738" t="s">
        <v>2048</v>
      </c>
      <c r="S738" s="7">
        <f>(((K738/60)/60)/24)+DATE(1970,1,1)</f>
        <v>42055.25</v>
      </c>
      <c r="T738" s="8">
        <f>(((L738/60)/60)/24)+DATE(1970,1,1)</f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11"/>
        <v>135.8918918918919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  <c r="P739">
        <f>E739/H739</f>
        <v>27.933333333333334</v>
      </c>
      <c r="Q739" t="s">
        <v>2035</v>
      </c>
      <c r="R739" t="s">
        <v>2045</v>
      </c>
      <c r="S739" s="7">
        <f>(((K739/60)/60)/24)+DATE(1970,1,1)</f>
        <v>42685.25</v>
      </c>
      <c r="T739" s="8">
        <f>(((L739/60)/60)/24)+DATE(1970,1,1)</f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11"/>
        <v>2.0843373493975905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  <c r="P740">
        <f>E740/H740</f>
        <v>103.8</v>
      </c>
      <c r="Q740" t="s">
        <v>2039</v>
      </c>
      <c r="R740" t="s">
        <v>2040</v>
      </c>
      <c r="S740" s="7">
        <f>(((K740/60)/60)/24)+DATE(1970,1,1)</f>
        <v>41959.25</v>
      </c>
      <c r="T740" s="8">
        <f>(((L740/60)/60)/24)+DATE(1970,1,1)</f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11"/>
        <v>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  <c r="P741">
        <f>E741/H741</f>
        <v>31.937172774869111</v>
      </c>
      <c r="Q741" t="s">
        <v>2035</v>
      </c>
      <c r="R741" t="s">
        <v>2045</v>
      </c>
      <c r="S741" s="7">
        <f>(((K741/60)/60)/24)+DATE(1970,1,1)</f>
        <v>41089.208333333336</v>
      </c>
      <c r="T741" s="8">
        <f>(((L741/60)/60)/24)+DATE(1970,1,1)</f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11"/>
        <v>30.037735849056602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  <c r="P742">
        <f>E742/H742</f>
        <v>99.5</v>
      </c>
      <c r="Q742" t="s">
        <v>2039</v>
      </c>
      <c r="R742" t="s">
        <v>2040</v>
      </c>
      <c r="S742" s="7">
        <f>(((K742/60)/60)/24)+DATE(1970,1,1)</f>
        <v>42769.25</v>
      </c>
      <c r="T742" s="8">
        <f>(((L742/60)/60)/24)+DATE(1970,1,1)</f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11"/>
        <v>1179.1666666666665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  <c r="P743">
        <f>E743/H743</f>
        <v>108.84615384615384</v>
      </c>
      <c r="Q743" t="s">
        <v>2039</v>
      </c>
      <c r="R743" t="s">
        <v>2040</v>
      </c>
      <c r="S743" s="7">
        <f>(((K743/60)/60)/24)+DATE(1970,1,1)</f>
        <v>40321.208333333336</v>
      </c>
      <c r="T743" s="8">
        <f>(((L743/60)/60)/24)+DATE(1970,1,1)</f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11"/>
        <v>1126.0833333333335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  <c r="P744">
        <f>E744/H744</f>
        <v>110.76229508196721</v>
      </c>
      <c r="Q744" t="s">
        <v>2035</v>
      </c>
      <c r="R744" t="s">
        <v>2043</v>
      </c>
      <c r="S744" s="7">
        <f>(((K744/60)/60)/24)+DATE(1970,1,1)</f>
        <v>40197.25</v>
      </c>
      <c r="T744" s="8">
        <f>(((L744/60)/60)/24)+DATE(1970,1,1)</f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11"/>
        <v>12.923076923076923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  <c r="P745">
        <f>E745/H745</f>
        <v>29.647058823529413</v>
      </c>
      <c r="Q745" t="s">
        <v>2039</v>
      </c>
      <c r="R745" t="s">
        <v>2040</v>
      </c>
      <c r="S745" s="7">
        <f>(((K745/60)/60)/24)+DATE(1970,1,1)</f>
        <v>42298.208333333328</v>
      </c>
      <c r="T745" s="8">
        <f>(((L745/60)/60)/24)+DATE(1970,1,1)</f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11"/>
        <v>712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  <c r="P746">
        <f>E746/H746</f>
        <v>101.71428571428571</v>
      </c>
      <c r="Q746" t="s">
        <v>2039</v>
      </c>
      <c r="R746" t="s">
        <v>2040</v>
      </c>
      <c r="S746" s="7">
        <f>(((K746/60)/60)/24)+DATE(1970,1,1)</f>
        <v>43322.208333333328</v>
      </c>
      <c r="T746" s="8">
        <f>(((L746/60)/60)/24)+DATE(1970,1,1)</f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11"/>
        <v>30.304347826086957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  <c r="P747">
        <f>E747/H747</f>
        <v>61.5</v>
      </c>
      <c r="Q747" t="s">
        <v>2037</v>
      </c>
      <c r="R747" t="s">
        <v>2046</v>
      </c>
      <c r="S747" s="7">
        <f>(((K747/60)/60)/24)+DATE(1970,1,1)</f>
        <v>40328.208333333336</v>
      </c>
      <c r="T747" s="8">
        <f>(((L747/60)/60)/24)+DATE(1970,1,1)</f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11"/>
        <v>212.50896057347671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  <c r="P748">
        <f>E748/H748</f>
        <v>35</v>
      </c>
      <c r="Q748" t="s">
        <v>2037</v>
      </c>
      <c r="R748" t="s">
        <v>2038</v>
      </c>
      <c r="S748" s="7">
        <f>(((K748/60)/60)/24)+DATE(1970,1,1)</f>
        <v>40825.208333333336</v>
      </c>
      <c r="T748" s="8">
        <f>(((L748/60)/60)/24)+DATE(1970,1,1)</f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11"/>
        <v>228.85714285714286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  <c r="P749">
        <f>E749/H749</f>
        <v>40.049999999999997</v>
      </c>
      <c r="Q749" t="s">
        <v>2039</v>
      </c>
      <c r="R749" t="s">
        <v>2040</v>
      </c>
      <c r="S749" s="7">
        <f>(((K749/60)/60)/24)+DATE(1970,1,1)</f>
        <v>40423.208333333336</v>
      </c>
      <c r="T749" s="8">
        <f>(((L749/60)/60)/24)+DATE(1970,1,1)</f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11"/>
        <v>34.959979476654695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  <c r="P750">
        <f>E750/H750</f>
        <v>110.97231270358306</v>
      </c>
      <c r="Q750" t="s">
        <v>2041</v>
      </c>
      <c r="R750" t="s">
        <v>2049</v>
      </c>
      <c r="S750" s="7">
        <f>(((K750/60)/60)/24)+DATE(1970,1,1)</f>
        <v>40238.25</v>
      </c>
      <c r="T750" s="8">
        <f>(((L750/60)/60)/24)+DATE(1970,1,1)</f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11"/>
        <v>157.29069767441862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  <c r="P751">
        <f>E751/H751</f>
        <v>36.959016393442624</v>
      </c>
      <c r="Q751" t="s">
        <v>2037</v>
      </c>
      <c r="R751" t="s">
        <v>2046</v>
      </c>
      <c r="S751" s="7">
        <f>(((K751/60)/60)/24)+DATE(1970,1,1)</f>
        <v>41920.208333333336</v>
      </c>
      <c r="T751" s="8">
        <f>(((L751/60)/60)/24)+DATE(1970,1,1)</f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11"/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  <c r="P752">
        <f>E752/H752</f>
        <v>1</v>
      </c>
      <c r="Q752" t="s">
        <v>2035</v>
      </c>
      <c r="R752" t="s">
        <v>2043</v>
      </c>
      <c r="S752" s="7">
        <f>(((K752/60)/60)/24)+DATE(1970,1,1)</f>
        <v>40360.208333333336</v>
      </c>
      <c r="T752" s="8">
        <f>(((L752/60)/60)/24)+DATE(1970,1,1)</f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11"/>
        <v>232.30555555555554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  <c r="P753">
        <f>E753/H753</f>
        <v>30.974074074074075</v>
      </c>
      <c r="Q753" t="s">
        <v>2047</v>
      </c>
      <c r="R753" t="s">
        <v>2048</v>
      </c>
      <c r="S753" s="7">
        <f>(((K753/60)/60)/24)+DATE(1970,1,1)</f>
        <v>42446.208333333328</v>
      </c>
      <c r="T753" s="8">
        <f>(((L753/60)/60)/24)+DATE(1970,1,1)</f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11"/>
        <v>92.448275862068968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  <c r="P754">
        <f>E754/H754</f>
        <v>47.035087719298247</v>
      </c>
      <c r="Q754" t="s">
        <v>2039</v>
      </c>
      <c r="R754" t="s">
        <v>2040</v>
      </c>
      <c r="S754" s="7">
        <f>(((K754/60)/60)/24)+DATE(1970,1,1)</f>
        <v>40395.208333333336</v>
      </c>
      <c r="T754" s="8">
        <f>(((L754/60)/60)/24)+DATE(1970,1,1)</f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11"/>
        <v>256.70212765957444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  <c r="P755">
        <f>E755/H755</f>
        <v>88.065693430656935</v>
      </c>
      <c r="Q755" t="s">
        <v>2054</v>
      </c>
      <c r="R755" t="s">
        <v>2055</v>
      </c>
      <c r="S755" s="7">
        <f>(((K755/60)/60)/24)+DATE(1970,1,1)</f>
        <v>40321.208333333336</v>
      </c>
      <c r="T755" s="8">
        <f>(((L755/60)/60)/24)+DATE(1970,1,1)</f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11"/>
        <v>168.47017045454547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  <c r="P756">
        <f>E756/H756</f>
        <v>37.005616224648989</v>
      </c>
      <c r="Q756" t="s">
        <v>2039</v>
      </c>
      <c r="R756" t="s">
        <v>2040</v>
      </c>
      <c r="S756" s="7">
        <f>(((K756/60)/60)/24)+DATE(1970,1,1)</f>
        <v>41210.208333333336</v>
      </c>
      <c r="T756" s="8">
        <f>(((L756/60)/60)/24)+DATE(1970,1,1)</f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11"/>
        <v>166.57777777777778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  <c r="P757">
        <f>E757/H757</f>
        <v>26.027777777777779</v>
      </c>
      <c r="Q757" t="s">
        <v>2039</v>
      </c>
      <c r="R757" t="s">
        <v>2040</v>
      </c>
      <c r="S757" s="7">
        <f>(((K757/60)/60)/24)+DATE(1970,1,1)</f>
        <v>43096.25</v>
      </c>
      <c r="T757" s="8">
        <f>(((L757/60)/60)/24)+DATE(1970,1,1)</f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11"/>
        <v>772.07692307692309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  <c r="P758">
        <f>E758/H758</f>
        <v>67.817567567567565</v>
      </c>
      <c r="Q758" t="s">
        <v>2039</v>
      </c>
      <c r="R758" t="s">
        <v>2040</v>
      </c>
      <c r="S758" s="7">
        <f>(((K758/60)/60)/24)+DATE(1970,1,1)</f>
        <v>42024.25</v>
      </c>
      <c r="T758" s="8">
        <f>(((L758/60)/60)/24)+DATE(1970,1,1)</f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11"/>
        <v>406.85714285714283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  <c r="P759">
        <f>E759/H759</f>
        <v>49.964912280701753</v>
      </c>
      <c r="Q759" t="s">
        <v>2041</v>
      </c>
      <c r="R759" t="s">
        <v>2044</v>
      </c>
      <c r="S759" s="7">
        <f>(((K759/60)/60)/24)+DATE(1970,1,1)</f>
        <v>40675.208333333336</v>
      </c>
      <c r="T759" s="8">
        <f>(((L759/60)/60)/24)+DATE(1970,1,1)</f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11"/>
        <v>564.20608108108115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  <c r="P760">
        <f>E760/H760</f>
        <v>110.01646903820817</v>
      </c>
      <c r="Q760" t="s">
        <v>2035</v>
      </c>
      <c r="R760" t="s">
        <v>2036</v>
      </c>
      <c r="S760" s="7">
        <f>(((K760/60)/60)/24)+DATE(1970,1,1)</f>
        <v>41936.208333333336</v>
      </c>
      <c r="T760" s="8">
        <f>(((L760/60)/60)/24)+DATE(1970,1,1)</f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11"/>
        <v>68.426865671641792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  <c r="P761">
        <f>E761/H761</f>
        <v>89.964678178963894</v>
      </c>
      <c r="Q761" t="s">
        <v>2035</v>
      </c>
      <c r="R761" t="s">
        <v>2043</v>
      </c>
      <c r="S761" s="7">
        <f>(((K761/60)/60)/24)+DATE(1970,1,1)</f>
        <v>43136.25</v>
      </c>
      <c r="T761" s="8">
        <f>(((L761/60)/60)/24)+DATE(1970,1,1)</f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11"/>
        <v>34.351966873706004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  <c r="P762">
        <f>E762/H762</f>
        <v>79.009523809523813</v>
      </c>
      <c r="Q762" t="s">
        <v>2050</v>
      </c>
      <c r="R762" t="s">
        <v>2051</v>
      </c>
      <c r="S762" s="7">
        <f>(((K762/60)/60)/24)+DATE(1970,1,1)</f>
        <v>43678.208333333328</v>
      </c>
      <c r="T762" s="8">
        <f>(((L762/60)/60)/24)+DATE(1970,1,1)</f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11"/>
        <v>655.4545454545455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  <c r="P763">
        <f>E763/H763</f>
        <v>86.867469879518069</v>
      </c>
      <c r="Q763" t="s">
        <v>2035</v>
      </c>
      <c r="R763" t="s">
        <v>2036</v>
      </c>
      <c r="S763" s="7">
        <f>(((K763/60)/60)/24)+DATE(1970,1,1)</f>
        <v>42938.208333333328</v>
      </c>
      <c r="T763" s="8">
        <f>(((L763/60)/60)/24)+DATE(1970,1,1)</f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11"/>
        <v>177.25714285714284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  <c r="P764">
        <f>E764/H764</f>
        <v>62.04</v>
      </c>
      <c r="Q764" t="s">
        <v>2035</v>
      </c>
      <c r="R764" t="s">
        <v>2058</v>
      </c>
      <c r="S764" s="7">
        <f>(((K764/60)/60)/24)+DATE(1970,1,1)</f>
        <v>41241.25</v>
      </c>
      <c r="T764" s="8">
        <f>(((L764/60)/60)/24)+DATE(1970,1,1)</f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11"/>
        <v>113.17857142857144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  <c r="P765">
        <f>E765/H765</f>
        <v>26.970212765957445</v>
      </c>
      <c r="Q765" t="s">
        <v>2039</v>
      </c>
      <c r="R765" t="s">
        <v>2040</v>
      </c>
      <c r="S765" s="7">
        <f>(((K765/60)/60)/24)+DATE(1970,1,1)</f>
        <v>41037.208333333336</v>
      </c>
      <c r="T765" s="8">
        <f>(((L765/60)/60)/24)+DATE(1970,1,1)</f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11"/>
        <v>728.18181818181824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  <c r="P766">
        <f>E766/H766</f>
        <v>54.121621621621621</v>
      </c>
      <c r="Q766" t="s">
        <v>2035</v>
      </c>
      <c r="R766" t="s">
        <v>2036</v>
      </c>
      <c r="S766" s="7">
        <f>(((K766/60)/60)/24)+DATE(1970,1,1)</f>
        <v>40676.208333333336</v>
      </c>
      <c r="T766" s="8">
        <f>(((L766/60)/60)/24)+DATE(1970,1,1)</f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11"/>
        <v>208.33333333333334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  <c r="P767">
        <f>E767/H767</f>
        <v>41.035353535353536</v>
      </c>
      <c r="Q767" t="s">
        <v>2035</v>
      </c>
      <c r="R767" t="s">
        <v>2045</v>
      </c>
      <c r="S767" s="7">
        <f>(((K767/60)/60)/24)+DATE(1970,1,1)</f>
        <v>42840.208333333328</v>
      </c>
      <c r="T767" s="8">
        <f>(((L767/60)/60)/24)+DATE(1970,1,1)</f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11"/>
        <v>31.171232876712331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  <c r="P768">
        <f>E768/H768</f>
        <v>55.052419354838712</v>
      </c>
      <c r="Q768" t="s">
        <v>2041</v>
      </c>
      <c r="R768" t="s">
        <v>2063</v>
      </c>
      <c r="S768" s="7">
        <f>(((K768/60)/60)/24)+DATE(1970,1,1)</f>
        <v>43362.208333333328</v>
      </c>
      <c r="T768" s="8">
        <f>(((L768/60)/60)/24)+DATE(1970,1,1)</f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11"/>
        <v>56.967078189300416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  <c r="P769">
        <f>E769/H769</f>
        <v>107.93762183235867</v>
      </c>
      <c r="Q769" t="s">
        <v>2047</v>
      </c>
      <c r="R769" t="s">
        <v>2059</v>
      </c>
      <c r="S769" s="7">
        <f>(((K769/60)/60)/24)+DATE(1970,1,1)</f>
        <v>42283.208333333328</v>
      </c>
      <c r="T769" s="8">
        <f>(((L769/60)/60)/24)+DATE(1970,1,1)</f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11"/>
        <v>231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  <c r="P770">
        <f>E770/H770</f>
        <v>73.92</v>
      </c>
      <c r="Q770" t="s">
        <v>2039</v>
      </c>
      <c r="R770" t="s">
        <v>2040</v>
      </c>
      <c r="S770" s="7">
        <f>(((K770/60)/60)/24)+DATE(1970,1,1)</f>
        <v>41619.25</v>
      </c>
      <c r="T770" s="8">
        <f>(((L770/60)/60)/24)+DATE(1970,1,1)</f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12">(E771/D771)*100</f>
        <v>86.867834394904463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  <c r="P771">
        <f>E771/H771</f>
        <v>31.995894428152493</v>
      </c>
      <c r="Q771" t="s">
        <v>2050</v>
      </c>
      <c r="R771" t="s">
        <v>2051</v>
      </c>
      <c r="S771" s="7">
        <f>(((K771/60)/60)/24)+DATE(1970,1,1)</f>
        <v>41501.208333333336</v>
      </c>
      <c r="T771" s="8">
        <f>(((L771/60)/60)/24)+DATE(1970,1,1)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12"/>
        <v>270.74418604651163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  <c r="P772">
        <f>E772/H772</f>
        <v>53.898148148148145</v>
      </c>
      <c r="Q772" t="s">
        <v>2039</v>
      </c>
      <c r="R772" t="s">
        <v>2040</v>
      </c>
      <c r="S772" s="7">
        <f>(((K772/60)/60)/24)+DATE(1970,1,1)</f>
        <v>41743.208333333336</v>
      </c>
      <c r="T772" s="8">
        <f>(((L772/60)/60)/24)+DATE(1970,1,1)</f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12"/>
        <v>49.446428571428569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  <c r="P773">
        <f>E773/H773</f>
        <v>106.5</v>
      </c>
      <c r="Q773" t="s">
        <v>2039</v>
      </c>
      <c r="R773" t="s">
        <v>2040</v>
      </c>
      <c r="S773" s="7">
        <f>(((K773/60)/60)/24)+DATE(1970,1,1)</f>
        <v>43491.25</v>
      </c>
      <c r="T773" s="8">
        <f>(((L773/60)/60)/24)+DATE(1970,1,1)</f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12"/>
        <v>113.3596256684492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  <c r="P774">
        <f>E774/H774</f>
        <v>32.999805409612762</v>
      </c>
      <c r="Q774" t="s">
        <v>2035</v>
      </c>
      <c r="R774" t="s">
        <v>2045</v>
      </c>
      <c r="S774" s="7">
        <f>(((K774/60)/60)/24)+DATE(1970,1,1)</f>
        <v>43505.25</v>
      </c>
      <c r="T774" s="8">
        <f>(((L774/60)/60)/24)+DATE(1970,1,1)</f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12"/>
        <v>190.55555555555554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  <c r="P775">
        <f>E775/H775</f>
        <v>43.00254993625159</v>
      </c>
      <c r="Q775" t="s">
        <v>2039</v>
      </c>
      <c r="R775" t="s">
        <v>2040</v>
      </c>
      <c r="S775" s="7">
        <f>(((K775/60)/60)/24)+DATE(1970,1,1)</f>
        <v>42838.208333333328</v>
      </c>
      <c r="T775" s="8">
        <f>(((L775/60)/60)/24)+DATE(1970,1,1)</f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12"/>
        <v>135.5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  <c r="P776">
        <f>E776/H776</f>
        <v>86.858974358974365</v>
      </c>
      <c r="Q776" t="s">
        <v>2037</v>
      </c>
      <c r="R776" t="s">
        <v>2038</v>
      </c>
      <c r="S776" s="7">
        <f>(((K776/60)/60)/24)+DATE(1970,1,1)</f>
        <v>42513.208333333328</v>
      </c>
      <c r="T776" s="8">
        <f>(((L776/60)/60)/24)+DATE(1970,1,1)</f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12"/>
        <v>10.297872340425531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  <c r="P777">
        <f>E777/H777</f>
        <v>96.8</v>
      </c>
      <c r="Q777" t="s">
        <v>2035</v>
      </c>
      <c r="R777" t="s">
        <v>2036</v>
      </c>
      <c r="S777" s="7">
        <f>(((K777/60)/60)/24)+DATE(1970,1,1)</f>
        <v>41949.25</v>
      </c>
      <c r="T777" s="8">
        <f>(((L777/60)/60)/24)+DATE(1970,1,1)</f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12"/>
        <v>65.544223826714799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  <c r="P778">
        <f>E778/H778</f>
        <v>32.995456610631528</v>
      </c>
      <c r="Q778" t="s">
        <v>2039</v>
      </c>
      <c r="R778" t="s">
        <v>2040</v>
      </c>
      <c r="S778" s="7">
        <f>(((K778/60)/60)/24)+DATE(1970,1,1)</f>
        <v>43650.208333333328</v>
      </c>
      <c r="T778" s="8">
        <f>(((L778/60)/60)/24)+DATE(1970,1,1)</f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12"/>
        <v>49.026652452025587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  <c r="P779">
        <f>E779/H779</f>
        <v>68.028106508875737</v>
      </c>
      <c r="Q779" t="s">
        <v>2039</v>
      </c>
      <c r="R779" t="s">
        <v>2040</v>
      </c>
      <c r="S779" s="7">
        <f>(((K779/60)/60)/24)+DATE(1970,1,1)</f>
        <v>40809.208333333336</v>
      </c>
      <c r="T779" s="8">
        <f>(((L779/60)/60)/24)+DATE(1970,1,1)</f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12"/>
        <v>787.92307692307691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  <c r="P780">
        <f>E780/H780</f>
        <v>58.867816091954026</v>
      </c>
      <c r="Q780" t="s">
        <v>2041</v>
      </c>
      <c r="R780" t="s">
        <v>2049</v>
      </c>
      <c r="S780" s="7">
        <f>(((K780/60)/60)/24)+DATE(1970,1,1)</f>
        <v>40768.208333333336</v>
      </c>
      <c r="T780" s="8">
        <f>(((L780/60)/60)/24)+DATE(1970,1,1)</f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12"/>
        <v>80.306347746090154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  <c r="P781">
        <f>E781/H781</f>
        <v>105.04572803850782</v>
      </c>
      <c r="Q781" t="s">
        <v>2039</v>
      </c>
      <c r="R781" t="s">
        <v>2040</v>
      </c>
      <c r="S781" s="7">
        <f>(((K781/60)/60)/24)+DATE(1970,1,1)</f>
        <v>42230.208333333328</v>
      </c>
      <c r="T781" s="8">
        <f>(((L781/60)/60)/24)+DATE(1970,1,1)</f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12"/>
        <v>106.29411764705883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  <c r="P782">
        <f>E782/H782</f>
        <v>33.054878048780488</v>
      </c>
      <c r="Q782" t="s">
        <v>2041</v>
      </c>
      <c r="R782" t="s">
        <v>2044</v>
      </c>
      <c r="S782" s="7">
        <f>(((K782/60)/60)/24)+DATE(1970,1,1)</f>
        <v>42573.208333333328</v>
      </c>
      <c r="T782" s="8">
        <f>(((L782/60)/60)/24)+DATE(1970,1,1)</f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12"/>
        <v>50.735632183908038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  <c r="P783">
        <f>E783/H783</f>
        <v>78.821428571428569</v>
      </c>
      <c r="Q783" t="s">
        <v>2039</v>
      </c>
      <c r="R783" t="s">
        <v>2040</v>
      </c>
      <c r="S783" s="7">
        <f>(((K783/60)/60)/24)+DATE(1970,1,1)</f>
        <v>40482.208333333336</v>
      </c>
      <c r="T783" s="8">
        <f>(((L783/60)/60)/24)+DATE(1970,1,1)</f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12"/>
        <v>215.31372549019611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  <c r="P784">
        <f>E784/H784</f>
        <v>68.204968944099377</v>
      </c>
      <c r="Q784" t="s">
        <v>2041</v>
      </c>
      <c r="R784" t="s">
        <v>2049</v>
      </c>
      <c r="S784" s="7">
        <f>(((K784/60)/60)/24)+DATE(1970,1,1)</f>
        <v>40603.25</v>
      </c>
      <c r="T784" s="8">
        <f>(((L784/60)/60)/24)+DATE(1970,1,1)</f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12"/>
        <v>141.22972972972974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  <c r="P785">
        <f>E785/H785</f>
        <v>75.731884057971016</v>
      </c>
      <c r="Q785" t="s">
        <v>2035</v>
      </c>
      <c r="R785" t="s">
        <v>2036</v>
      </c>
      <c r="S785" s="7">
        <f>(((K785/60)/60)/24)+DATE(1970,1,1)</f>
        <v>41625.25</v>
      </c>
      <c r="T785" s="8">
        <f>(((L785/60)/60)/24)+DATE(1970,1,1)</f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12"/>
        <v>115.33745781777279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  <c r="P786">
        <f>E786/H786</f>
        <v>30.996070133010882</v>
      </c>
      <c r="Q786" t="s">
        <v>2037</v>
      </c>
      <c r="R786" t="s">
        <v>2038</v>
      </c>
      <c r="S786" s="7">
        <f>(((K786/60)/60)/24)+DATE(1970,1,1)</f>
        <v>42435.25</v>
      </c>
      <c r="T786" s="8">
        <f>(((L786/60)/60)/24)+DATE(1970,1,1)</f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12"/>
        <v>193.11940298507463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  <c r="P787">
        <f>E787/H787</f>
        <v>101.88188976377953</v>
      </c>
      <c r="Q787" t="s">
        <v>2041</v>
      </c>
      <c r="R787" t="s">
        <v>2049</v>
      </c>
      <c r="S787" s="7">
        <f>(((K787/60)/60)/24)+DATE(1970,1,1)</f>
        <v>43582.208333333328</v>
      </c>
      <c r="T787" s="8">
        <f>(((L787/60)/60)/24)+DATE(1970,1,1)</f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12"/>
        <v>729.73333333333335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  <c r="P788">
        <f>E788/H788</f>
        <v>52.879227053140099</v>
      </c>
      <c r="Q788" t="s">
        <v>2035</v>
      </c>
      <c r="R788" t="s">
        <v>2058</v>
      </c>
      <c r="S788" s="7">
        <f>(((K788/60)/60)/24)+DATE(1970,1,1)</f>
        <v>43186.208333333328</v>
      </c>
      <c r="T788" s="8">
        <f>(((L788/60)/60)/24)+DATE(1970,1,1)</f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12"/>
        <v>99.66339869281046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  <c r="P789">
        <f>E789/H789</f>
        <v>71.005820721769496</v>
      </c>
      <c r="Q789" t="s">
        <v>2035</v>
      </c>
      <c r="R789" t="s">
        <v>2036</v>
      </c>
      <c r="S789" s="7">
        <f>(((K789/60)/60)/24)+DATE(1970,1,1)</f>
        <v>40684.208333333336</v>
      </c>
      <c r="T789" s="8">
        <f>(((L789/60)/60)/24)+DATE(1970,1,1)</f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12"/>
        <v>88.166666666666671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  <c r="P790">
        <f>E790/H790</f>
        <v>102.38709677419355</v>
      </c>
      <c r="Q790" t="s">
        <v>2041</v>
      </c>
      <c r="R790" t="s">
        <v>2049</v>
      </c>
      <c r="S790" s="7">
        <f>(((K790/60)/60)/24)+DATE(1970,1,1)</f>
        <v>41202.208333333336</v>
      </c>
      <c r="T790" s="8">
        <f>(((L790/60)/60)/24)+DATE(1970,1,1)</f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12"/>
        <v>37.233333333333334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  <c r="P791">
        <f>E791/H791</f>
        <v>74.466666666666669</v>
      </c>
      <c r="Q791" t="s">
        <v>2039</v>
      </c>
      <c r="R791" t="s">
        <v>2040</v>
      </c>
      <c r="S791" s="7">
        <f>(((K791/60)/60)/24)+DATE(1970,1,1)</f>
        <v>41786.208333333336</v>
      </c>
      <c r="T791" s="8">
        <f>(((L791/60)/60)/24)+DATE(1970,1,1)</f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12"/>
        <v>30.540075309306079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  <c r="P792">
        <f>E792/H792</f>
        <v>51.009883198562441</v>
      </c>
      <c r="Q792" t="s">
        <v>2039</v>
      </c>
      <c r="R792" t="s">
        <v>2040</v>
      </c>
      <c r="S792" s="7">
        <f>(((K792/60)/60)/24)+DATE(1970,1,1)</f>
        <v>40223.25</v>
      </c>
      <c r="T792" s="8">
        <f>(((L792/60)/60)/24)+DATE(1970,1,1)</f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12"/>
        <v>25.714285714285712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  <c r="P793">
        <f>E793/H793</f>
        <v>90</v>
      </c>
      <c r="Q793" t="s">
        <v>2033</v>
      </c>
      <c r="R793" t="s">
        <v>2034</v>
      </c>
      <c r="S793" s="7">
        <f>(((K793/60)/60)/24)+DATE(1970,1,1)</f>
        <v>42715.25</v>
      </c>
      <c r="T793" s="8">
        <f>(((L793/60)/60)/24)+DATE(1970,1,1)</f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12"/>
        <v>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  <c r="P794">
        <f>E794/H794</f>
        <v>97.142857142857139</v>
      </c>
      <c r="Q794" t="s">
        <v>2039</v>
      </c>
      <c r="R794" t="s">
        <v>2040</v>
      </c>
      <c r="S794" s="7">
        <f>(((K794/60)/60)/24)+DATE(1970,1,1)</f>
        <v>41451.208333333336</v>
      </c>
      <c r="T794" s="8">
        <f>(((L794/60)/60)/24)+DATE(1970,1,1)</f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12"/>
        <v>1185.909090909091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  <c r="P795">
        <f>E795/H795</f>
        <v>72.071823204419886</v>
      </c>
      <c r="Q795" t="s">
        <v>2047</v>
      </c>
      <c r="R795" t="s">
        <v>2048</v>
      </c>
      <c r="S795" s="7">
        <f>(((K795/60)/60)/24)+DATE(1970,1,1)</f>
        <v>41450.208333333336</v>
      </c>
      <c r="T795" s="8">
        <f>(((L795/60)/60)/24)+DATE(1970,1,1)</f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12"/>
        <v>125.39393939393939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  <c r="P796">
        <f>E796/H796</f>
        <v>75.236363636363635</v>
      </c>
      <c r="Q796" t="s">
        <v>2035</v>
      </c>
      <c r="R796" t="s">
        <v>2036</v>
      </c>
      <c r="S796" s="7">
        <f>(((K796/60)/60)/24)+DATE(1970,1,1)</f>
        <v>43091.25</v>
      </c>
      <c r="T796" s="8">
        <f>(((L796/60)/60)/24)+DATE(1970,1,1)</f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12"/>
        <v>14.394366197183098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  <c r="P797">
        <f>E797/H797</f>
        <v>32.967741935483872</v>
      </c>
      <c r="Q797" t="s">
        <v>2041</v>
      </c>
      <c r="R797" t="s">
        <v>2044</v>
      </c>
      <c r="S797" s="7">
        <f>(((K797/60)/60)/24)+DATE(1970,1,1)</f>
        <v>42675.208333333328</v>
      </c>
      <c r="T797" s="8">
        <f>(((L797/60)/60)/24)+DATE(1970,1,1)</f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12"/>
        <v>54.807692307692314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  <c r="P798">
        <f>E798/H798</f>
        <v>54.807692307692307</v>
      </c>
      <c r="Q798" t="s">
        <v>2050</v>
      </c>
      <c r="R798" t="s">
        <v>2061</v>
      </c>
      <c r="S798" s="7">
        <f>(((K798/60)/60)/24)+DATE(1970,1,1)</f>
        <v>41859.208333333336</v>
      </c>
      <c r="T798" s="8">
        <f>(((L798/60)/60)/24)+DATE(1970,1,1)</f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12"/>
        <v>109.63157894736841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  <c r="P799">
        <f>E799/H799</f>
        <v>45.037837837837834</v>
      </c>
      <c r="Q799" t="s">
        <v>2037</v>
      </c>
      <c r="R799" t="s">
        <v>2038</v>
      </c>
      <c r="S799" s="7">
        <f>(((K799/60)/60)/24)+DATE(1970,1,1)</f>
        <v>43464.25</v>
      </c>
      <c r="T799" s="8">
        <f>(((L799/60)/60)/24)+DATE(1970,1,1)</f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12"/>
        <v>188.47058823529412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  <c r="P800">
        <f>E800/H800</f>
        <v>52.958677685950413</v>
      </c>
      <c r="Q800" t="s">
        <v>2039</v>
      </c>
      <c r="R800" t="s">
        <v>2040</v>
      </c>
      <c r="S800" s="7">
        <f>(((K800/60)/60)/24)+DATE(1970,1,1)</f>
        <v>41060.208333333336</v>
      </c>
      <c r="T800" s="8">
        <f>(((L800/60)/60)/24)+DATE(1970,1,1)</f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12"/>
        <v>87.008284023668637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  <c r="P801">
        <f>E801/H801</f>
        <v>60.017959183673469</v>
      </c>
      <c r="Q801" t="s">
        <v>2039</v>
      </c>
      <c r="R801" t="s">
        <v>2040</v>
      </c>
      <c r="S801" s="7">
        <f>(((K801/60)/60)/24)+DATE(1970,1,1)</f>
        <v>42399.25</v>
      </c>
      <c r="T801" s="8">
        <f>(((L801/60)/60)/24)+DATE(1970,1,1)</f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12"/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  <c r="P802">
        <f>E802/H802</f>
        <v>1</v>
      </c>
      <c r="Q802" t="s">
        <v>2035</v>
      </c>
      <c r="R802" t="s">
        <v>2036</v>
      </c>
      <c r="S802" s="7">
        <f>(((K802/60)/60)/24)+DATE(1970,1,1)</f>
        <v>42167.208333333328</v>
      </c>
      <c r="T802" s="8">
        <f>(((L802/60)/60)/24)+DATE(1970,1,1)</f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12"/>
        <v>202.9130434782609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  <c r="P803">
        <f>E803/H803</f>
        <v>44.028301886792455</v>
      </c>
      <c r="Q803" t="s">
        <v>2054</v>
      </c>
      <c r="R803" t="s">
        <v>2055</v>
      </c>
      <c r="S803" s="7">
        <f>(((K803/60)/60)/24)+DATE(1970,1,1)</f>
        <v>43830.25</v>
      </c>
      <c r="T803" s="8">
        <f>(((L803/60)/60)/24)+DATE(1970,1,1)</f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12"/>
        <v>197.03225806451613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  <c r="P804">
        <f>E804/H804</f>
        <v>86.028169014084511</v>
      </c>
      <c r="Q804" t="s">
        <v>2054</v>
      </c>
      <c r="R804" t="s">
        <v>2055</v>
      </c>
      <c r="S804" s="7">
        <f>(((K804/60)/60)/24)+DATE(1970,1,1)</f>
        <v>43650.208333333328</v>
      </c>
      <c r="T804" s="8">
        <f>(((L804/60)/60)/24)+DATE(1970,1,1)</f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12"/>
        <v>107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  <c r="P805">
        <f>E805/H805</f>
        <v>28.012875536480685</v>
      </c>
      <c r="Q805" t="s">
        <v>2039</v>
      </c>
      <c r="R805" t="s">
        <v>2040</v>
      </c>
      <c r="S805" s="7">
        <f>(((K805/60)/60)/24)+DATE(1970,1,1)</f>
        <v>43492.25</v>
      </c>
      <c r="T805" s="8">
        <f>(((L805/60)/60)/24)+DATE(1970,1,1)</f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12"/>
        <v>268.73076923076923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  <c r="P806">
        <f>E806/H806</f>
        <v>32.050458715596328</v>
      </c>
      <c r="Q806" t="s">
        <v>2035</v>
      </c>
      <c r="R806" t="s">
        <v>2036</v>
      </c>
      <c r="S806" s="7">
        <f>(((K806/60)/60)/24)+DATE(1970,1,1)</f>
        <v>43102.25</v>
      </c>
      <c r="T806" s="8">
        <f>(((L806/60)/60)/24)+DATE(1970,1,1)</f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12"/>
        <v>50.845360824742272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  <c r="P807">
        <f>E807/H807</f>
        <v>73.611940298507463</v>
      </c>
      <c r="Q807" t="s">
        <v>2041</v>
      </c>
      <c r="R807" t="s">
        <v>2042</v>
      </c>
      <c r="S807" s="7">
        <f>(((K807/60)/60)/24)+DATE(1970,1,1)</f>
        <v>41958.25</v>
      </c>
      <c r="T807" s="8">
        <f>(((L807/60)/60)/24)+DATE(1970,1,1)</f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12"/>
        <v>1180.2857142857142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  <c r="P808">
        <f>E808/H808</f>
        <v>108.71052631578948</v>
      </c>
      <c r="Q808" t="s">
        <v>2041</v>
      </c>
      <c r="R808" t="s">
        <v>2044</v>
      </c>
      <c r="S808" s="7">
        <f>(((K808/60)/60)/24)+DATE(1970,1,1)</f>
        <v>40973.25</v>
      </c>
      <c r="T808" s="8">
        <f>(((L808/60)/60)/24)+DATE(1970,1,1)</f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12"/>
        <v>264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  <c r="P809">
        <f>E809/H809</f>
        <v>42.97674418604651</v>
      </c>
      <c r="Q809" t="s">
        <v>2039</v>
      </c>
      <c r="R809" t="s">
        <v>2040</v>
      </c>
      <c r="S809" s="7">
        <f>(((K809/60)/60)/24)+DATE(1970,1,1)</f>
        <v>43753.208333333328</v>
      </c>
      <c r="T809" s="8">
        <f>(((L809/60)/60)/24)+DATE(1970,1,1)</f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12"/>
        <v>30.44230769230769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  <c r="P810">
        <f>E810/H810</f>
        <v>83.315789473684205</v>
      </c>
      <c r="Q810" t="s">
        <v>2033</v>
      </c>
      <c r="R810" t="s">
        <v>2034</v>
      </c>
      <c r="S810" s="7">
        <f>(((K810/60)/60)/24)+DATE(1970,1,1)</f>
        <v>42507.208333333328</v>
      </c>
      <c r="T810" s="8">
        <f>(((L810/60)/60)/24)+DATE(1970,1,1)</f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12"/>
        <v>62.880681818181813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  <c r="P811">
        <f>E811/H811</f>
        <v>42</v>
      </c>
      <c r="Q811" t="s">
        <v>2041</v>
      </c>
      <c r="R811" t="s">
        <v>2042</v>
      </c>
      <c r="S811" s="7">
        <f>(((K811/60)/60)/24)+DATE(1970,1,1)</f>
        <v>41135.208333333336</v>
      </c>
      <c r="T811" s="8">
        <f>(((L811/60)/60)/24)+DATE(1970,1,1)</f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12"/>
        <v>193.125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  <c r="P812">
        <f>E812/H812</f>
        <v>55.927601809954751</v>
      </c>
      <c r="Q812" t="s">
        <v>2039</v>
      </c>
      <c r="R812" t="s">
        <v>2040</v>
      </c>
      <c r="S812" s="7">
        <f>(((K812/60)/60)/24)+DATE(1970,1,1)</f>
        <v>43067.25</v>
      </c>
      <c r="T812" s="8">
        <f>(((L812/60)/60)/24)+DATE(1970,1,1)</f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12"/>
        <v>77.102702702702715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  <c r="P813">
        <f>E813/H813</f>
        <v>105.03681885125184</v>
      </c>
      <c r="Q813" t="s">
        <v>2050</v>
      </c>
      <c r="R813" t="s">
        <v>2051</v>
      </c>
      <c r="S813" s="7">
        <f>(((K813/60)/60)/24)+DATE(1970,1,1)</f>
        <v>42378.25</v>
      </c>
      <c r="T813" s="8">
        <f>(((L813/60)/60)/24)+DATE(1970,1,1)</f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12"/>
        <v>225.52763819095478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  <c r="P814">
        <f>E814/H814</f>
        <v>48</v>
      </c>
      <c r="Q814" t="s">
        <v>2047</v>
      </c>
      <c r="R814" t="s">
        <v>2048</v>
      </c>
      <c r="S814" s="7">
        <f>(((K814/60)/60)/24)+DATE(1970,1,1)</f>
        <v>43206.208333333328</v>
      </c>
      <c r="T814" s="8">
        <f>(((L814/60)/60)/24)+DATE(1970,1,1)</f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12"/>
        <v>239.40625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  <c r="P815">
        <f>E815/H815</f>
        <v>112.66176470588235</v>
      </c>
      <c r="Q815" t="s">
        <v>2050</v>
      </c>
      <c r="R815" t="s">
        <v>2051</v>
      </c>
      <c r="S815" s="7">
        <f>(((K815/60)/60)/24)+DATE(1970,1,1)</f>
        <v>41148.208333333336</v>
      </c>
      <c r="T815" s="8">
        <f>(((L815/60)/60)/24)+DATE(1970,1,1)</f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12"/>
        <v>92.1875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  <c r="P816">
        <f>E816/H816</f>
        <v>81.944444444444443</v>
      </c>
      <c r="Q816" t="s">
        <v>2035</v>
      </c>
      <c r="R816" t="s">
        <v>2036</v>
      </c>
      <c r="S816" s="7">
        <f>(((K816/60)/60)/24)+DATE(1970,1,1)</f>
        <v>42517.208333333328</v>
      </c>
      <c r="T816" s="8">
        <f>(((L816/60)/60)/24)+DATE(1970,1,1)</f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12"/>
        <v>130.23333333333335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  <c r="P817">
        <f>E817/H817</f>
        <v>64.049180327868854</v>
      </c>
      <c r="Q817" t="s">
        <v>2035</v>
      </c>
      <c r="R817" t="s">
        <v>2036</v>
      </c>
      <c r="S817" s="7">
        <f>(((K817/60)/60)/24)+DATE(1970,1,1)</f>
        <v>43068.25</v>
      </c>
      <c r="T817" s="8">
        <f>(((L817/60)/60)/24)+DATE(1970,1,1)</f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12"/>
        <v>615.21739130434787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  <c r="P818">
        <f>E818/H818</f>
        <v>106.39097744360902</v>
      </c>
      <c r="Q818" t="s">
        <v>2039</v>
      </c>
      <c r="R818" t="s">
        <v>2040</v>
      </c>
      <c r="S818" s="7">
        <f>(((K818/60)/60)/24)+DATE(1970,1,1)</f>
        <v>41680.25</v>
      </c>
      <c r="T818" s="8">
        <f>(((L818/60)/60)/24)+DATE(1970,1,1)</f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12"/>
        <v>368.79532163742692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  <c r="P819">
        <f>E819/H819</f>
        <v>76.011249497790274</v>
      </c>
      <c r="Q819" t="s">
        <v>2047</v>
      </c>
      <c r="R819" t="s">
        <v>2048</v>
      </c>
      <c r="S819" s="7">
        <f>(((K819/60)/60)/24)+DATE(1970,1,1)</f>
        <v>43589.208333333328</v>
      </c>
      <c r="T819" s="8">
        <f>(((L819/60)/60)/24)+DATE(1970,1,1)</f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12"/>
        <v>1094.8571428571429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  <c r="P820">
        <f>E820/H820</f>
        <v>111.07246376811594</v>
      </c>
      <c r="Q820" t="s">
        <v>2039</v>
      </c>
      <c r="R820" t="s">
        <v>2040</v>
      </c>
      <c r="S820" s="7">
        <f>(((K820/60)/60)/24)+DATE(1970,1,1)</f>
        <v>43486.25</v>
      </c>
      <c r="T820" s="8">
        <f>(((L820/60)/60)/24)+DATE(1970,1,1)</f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12"/>
        <v>50.662921348314605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  <c r="P821">
        <f>E821/H821</f>
        <v>95.936170212765958</v>
      </c>
      <c r="Q821" t="s">
        <v>2050</v>
      </c>
      <c r="R821" t="s">
        <v>2051</v>
      </c>
      <c r="S821" s="7">
        <f>(((K821/60)/60)/24)+DATE(1970,1,1)</f>
        <v>41237.25</v>
      </c>
      <c r="T821" s="8">
        <f>(((L821/60)/60)/24)+DATE(1970,1,1)</f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12"/>
        <v>800.6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  <c r="P822">
        <f>E822/H822</f>
        <v>43.043010752688176</v>
      </c>
      <c r="Q822" t="s">
        <v>2035</v>
      </c>
      <c r="R822" t="s">
        <v>2036</v>
      </c>
      <c r="S822" s="7">
        <f>(((K822/60)/60)/24)+DATE(1970,1,1)</f>
        <v>43310.208333333328</v>
      </c>
      <c r="T822" s="8">
        <f>(((L822/60)/60)/24)+DATE(1970,1,1)</f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12"/>
        <v>291.28571428571428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  <c r="P823">
        <f>E823/H823</f>
        <v>67.966666666666669</v>
      </c>
      <c r="Q823" t="s">
        <v>2041</v>
      </c>
      <c r="R823" t="s">
        <v>2042</v>
      </c>
      <c r="S823" s="7">
        <f>(((K823/60)/60)/24)+DATE(1970,1,1)</f>
        <v>42794.25</v>
      </c>
      <c r="T823" s="8">
        <f>(((L823/60)/60)/24)+DATE(1970,1,1)</f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12"/>
        <v>349.9666666666667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  <c r="P824">
        <f>E824/H824</f>
        <v>89.991428571428571</v>
      </c>
      <c r="Q824" t="s">
        <v>2035</v>
      </c>
      <c r="R824" t="s">
        <v>2036</v>
      </c>
      <c r="S824" s="7">
        <f>(((K824/60)/60)/24)+DATE(1970,1,1)</f>
        <v>41698.25</v>
      </c>
      <c r="T824" s="8">
        <f>(((L824/60)/60)/24)+DATE(1970,1,1)</f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12"/>
        <v>357.07317073170731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  <c r="P825">
        <f>E825/H825</f>
        <v>58.095238095238095</v>
      </c>
      <c r="Q825" t="s">
        <v>2035</v>
      </c>
      <c r="R825" t="s">
        <v>2036</v>
      </c>
      <c r="S825" s="7">
        <f>(((K825/60)/60)/24)+DATE(1970,1,1)</f>
        <v>41892.208333333336</v>
      </c>
      <c r="T825" s="8">
        <f>(((L825/60)/60)/24)+DATE(1970,1,1)</f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12"/>
        <v>126.48941176470588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  <c r="P826">
        <f>E826/H826</f>
        <v>83.996875000000003</v>
      </c>
      <c r="Q826" t="s">
        <v>2047</v>
      </c>
      <c r="R826" t="s">
        <v>2048</v>
      </c>
      <c r="S826" s="7">
        <f>(((K826/60)/60)/24)+DATE(1970,1,1)</f>
        <v>40348.208333333336</v>
      </c>
      <c r="T826" s="8">
        <f>(((L826/60)/60)/24)+DATE(1970,1,1)</f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12"/>
        <v>387.5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  <c r="P827">
        <f>E827/H827</f>
        <v>88.853503184713375</v>
      </c>
      <c r="Q827" t="s">
        <v>2041</v>
      </c>
      <c r="R827" t="s">
        <v>2052</v>
      </c>
      <c r="S827" s="7">
        <f>(((K827/60)/60)/24)+DATE(1970,1,1)</f>
        <v>42941.208333333328</v>
      </c>
      <c r="T827" s="8">
        <f>(((L827/60)/60)/24)+DATE(1970,1,1)</f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12"/>
        <v>457.03571428571428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  <c r="P828">
        <f>E828/H828</f>
        <v>65.963917525773198</v>
      </c>
      <c r="Q828" t="s">
        <v>2039</v>
      </c>
      <c r="R828" t="s">
        <v>2040</v>
      </c>
      <c r="S828" s="7">
        <f>(((K828/60)/60)/24)+DATE(1970,1,1)</f>
        <v>40525.25</v>
      </c>
      <c r="T828" s="8">
        <f>(((L828/60)/60)/24)+DATE(1970,1,1)</f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12"/>
        <v>266.69565217391306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  <c r="P829">
        <f>E829/H829</f>
        <v>74.804878048780495</v>
      </c>
      <c r="Q829" t="s">
        <v>2041</v>
      </c>
      <c r="R829" t="s">
        <v>2044</v>
      </c>
      <c r="S829" s="7">
        <f>(((K829/60)/60)/24)+DATE(1970,1,1)</f>
        <v>40666.208333333336</v>
      </c>
      <c r="T829" s="8">
        <f>(((L829/60)/60)/24)+DATE(1970,1,1)</f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12"/>
        <v>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  <c r="P830">
        <f>E830/H830</f>
        <v>69.98571428571428</v>
      </c>
      <c r="Q830" t="s">
        <v>2039</v>
      </c>
      <c r="R830" t="s">
        <v>2040</v>
      </c>
      <c r="S830" s="7">
        <f>(((K830/60)/60)/24)+DATE(1970,1,1)</f>
        <v>43340.208333333328</v>
      </c>
      <c r="T830" s="8">
        <f>(((L830/60)/60)/24)+DATE(1970,1,1)</f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12"/>
        <v>51.34375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  <c r="P831">
        <f>E831/H831</f>
        <v>32.006493506493506</v>
      </c>
      <c r="Q831" t="s">
        <v>2039</v>
      </c>
      <c r="R831" t="s">
        <v>2040</v>
      </c>
      <c r="S831" s="7">
        <f>(((K831/60)/60)/24)+DATE(1970,1,1)</f>
        <v>42164.208333333328</v>
      </c>
      <c r="T831" s="8">
        <f>(((L831/60)/60)/24)+DATE(1970,1,1)</f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12"/>
        <v>1.1710526315789473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  <c r="P832">
        <f>E832/H832</f>
        <v>64.727272727272734</v>
      </c>
      <c r="Q832" t="s">
        <v>2039</v>
      </c>
      <c r="R832" t="s">
        <v>2040</v>
      </c>
      <c r="S832" s="7">
        <f>(((K832/60)/60)/24)+DATE(1970,1,1)</f>
        <v>43103.25</v>
      </c>
      <c r="T832" s="8">
        <f>(((L832/60)/60)/24)+DATE(1970,1,1)</f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12"/>
        <v>108.97734294541709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  <c r="P833">
        <f>E833/H833</f>
        <v>24.998110087408456</v>
      </c>
      <c r="Q833" t="s">
        <v>2054</v>
      </c>
      <c r="R833" t="s">
        <v>2055</v>
      </c>
      <c r="S833" s="7">
        <f>(((K833/60)/60)/24)+DATE(1970,1,1)</f>
        <v>40994.208333333336</v>
      </c>
      <c r="T833" s="8">
        <f>(((L833/60)/60)/24)+DATE(1970,1,1)</f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12"/>
        <v>315.17592592592592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  <c r="P834">
        <f>E834/H834</f>
        <v>104.97764070932922</v>
      </c>
      <c r="Q834" t="s">
        <v>2047</v>
      </c>
      <c r="R834" t="s">
        <v>2059</v>
      </c>
      <c r="S834" s="7">
        <f>(((K834/60)/60)/24)+DATE(1970,1,1)</f>
        <v>42299.208333333328</v>
      </c>
      <c r="T834" s="8">
        <f>(((L834/60)/60)/24)+DATE(1970,1,1)</f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13">(E835/D835)*100</f>
        <v>157.69117647058823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  <c r="P835">
        <f>E835/H835</f>
        <v>64.987878787878785</v>
      </c>
      <c r="Q835" t="s">
        <v>2047</v>
      </c>
      <c r="R835" t="s">
        <v>2059</v>
      </c>
      <c r="S835" s="7">
        <f>(((K835/60)/60)/24)+DATE(1970,1,1)</f>
        <v>40588.25</v>
      </c>
      <c r="T835" s="8">
        <f>(((L835/60)/60)/24)+DATE(1970,1,1)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13"/>
        <v>153.8082191780822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  <c r="P836">
        <f>E836/H836</f>
        <v>94.352941176470594</v>
      </c>
      <c r="Q836" t="s">
        <v>2039</v>
      </c>
      <c r="R836" t="s">
        <v>2040</v>
      </c>
      <c r="S836" s="7">
        <f>(((K836/60)/60)/24)+DATE(1970,1,1)</f>
        <v>41448.208333333336</v>
      </c>
      <c r="T836" s="8">
        <f>(((L836/60)/60)/24)+DATE(1970,1,1)</f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13"/>
        <v>89.738979118329468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  <c r="P837">
        <f>E837/H837</f>
        <v>44.001706484641637</v>
      </c>
      <c r="Q837" t="s">
        <v>2037</v>
      </c>
      <c r="R837" t="s">
        <v>2038</v>
      </c>
      <c r="S837" s="7">
        <f>(((K837/60)/60)/24)+DATE(1970,1,1)</f>
        <v>42063.25</v>
      </c>
      <c r="T837" s="8">
        <f>(((L837/60)/60)/24)+DATE(1970,1,1)</f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13"/>
        <v>75.135802469135797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  <c r="P838">
        <f>E838/H838</f>
        <v>64.744680851063833</v>
      </c>
      <c r="Q838" t="s">
        <v>2035</v>
      </c>
      <c r="R838" t="s">
        <v>2045</v>
      </c>
      <c r="S838" s="7">
        <f>(((K838/60)/60)/24)+DATE(1970,1,1)</f>
        <v>40214.25</v>
      </c>
      <c r="T838" s="8">
        <f>(((L838/60)/60)/24)+DATE(1970,1,1)</f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13"/>
        <v>852.88135593220341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  <c r="P839">
        <f>E839/H839</f>
        <v>84.00667779632721</v>
      </c>
      <c r="Q839" t="s">
        <v>2035</v>
      </c>
      <c r="R839" t="s">
        <v>2058</v>
      </c>
      <c r="S839" s="7">
        <f>(((K839/60)/60)/24)+DATE(1970,1,1)</f>
        <v>40629.208333333336</v>
      </c>
      <c r="T839" s="8">
        <f>(((L839/60)/60)/24)+DATE(1970,1,1)</f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13"/>
        <v>138.90625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  <c r="P840">
        <f>E840/H840</f>
        <v>34.061302681992338</v>
      </c>
      <c r="Q840" t="s">
        <v>2039</v>
      </c>
      <c r="R840" t="s">
        <v>2040</v>
      </c>
      <c r="S840" s="7">
        <f>(((K840/60)/60)/24)+DATE(1970,1,1)</f>
        <v>43370.208333333328</v>
      </c>
      <c r="T840" s="8">
        <f>(((L840/60)/60)/24)+DATE(1970,1,1)</f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13"/>
        <v>190.18181818181819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  <c r="P841">
        <f>E841/H841</f>
        <v>93.273885350318466</v>
      </c>
      <c r="Q841" t="s">
        <v>2041</v>
      </c>
      <c r="R841" t="s">
        <v>2042</v>
      </c>
      <c r="S841" s="7">
        <f>(((K841/60)/60)/24)+DATE(1970,1,1)</f>
        <v>41715.208333333336</v>
      </c>
      <c r="T841" s="8">
        <f>(((L841/60)/60)/24)+DATE(1970,1,1)</f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13"/>
        <v>100.24333619948409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  <c r="P842">
        <f>E842/H842</f>
        <v>32.998301726577978</v>
      </c>
      <c r="Q842" t="s">
        <v>2039</v>
      </c>
      <c r="R842" t="s">
        <v>2040</v>
      </c>
      <c r="S842" s="7">
        <f>(((K842/60)/60)/24)+DATE(1970,1,1)</f>
        <v>41836.208333333336</v>
      </c>
      <c r="T842" s="8">
        <f>(((L842/60)/60)/24)+DATE(1970,1,1)</f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13"/>
        <v>142.75824175824175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  <c r="P843">
        <f>E843/H843</f>
        <v>83.812903225806451</v>
      </c>
      <c r="Q843" t="s">
        <v>2037</v>
      </c>
      <c r="R843" t="s">
        <v>2038</v>
      </c>
      <c r="S843" s="7">
        <f>(((K843/60)/60)/24)+DATE(1970,1,1)</f>
        <v>42419.25</v>
      </c>
      <c r="T843" s="8">
        <f>(((L843/60)/60)/24)+DATE(1970,1,1)</f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13"/>
        <v>563.13333333333333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  <c r="P844">
        <f>E844/H844</f>
        <v>63.992424242424242</v>
      </c>
      <c r="Q844" t="s">
        <v>2037</v>
      </c>
      <c r="R844" t="s">
        <v>2046</v>
      </c>
      <c r="S844" s="7">
        <f>(((K844/60)/60)/24)+DATE(1970,1,1)</f>
        <v>43266.208333333328</v>
      </c>
      <c r="T844" s="8">
        <f>(((L844/60)/60)/24)+DATE(1970,1,1)</f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13"/>
        <v>30.715909090909086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  <c r="P845">
        <f>E845/H845</f>
        <v>81.909090909090907</v>
      </c>
      <c r="Q845" t="s">
        <v>2054</v>
      </c>
      <c r="R845" t="s">
        <v>2055</v>
      </c>
      <c r="S845" s="7">
        <f>(((K845/60)/60)/24)+DATE(1970,1,1)</f>
        <v>43338.208333333328</v>
      </c>
      <c r="T845" s="8">
        <f>(((L845/60)/60)/24)+DATE(1970,1,1)</f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13"/>
        <v>99.39772727272728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  <c r="P846">
        <f>E846/H846</f>
        <v>93.053191489361708</v>
      </c>
      <c r="Q846" t="s">
        <v>2041</v>
      </c>
      <c r="R846" t="s">
        <v>2042</v>
      </c>
      <c r="S846" s="7">
        <f>(((K846/60)/60)/24)+DATE(1970,1,1)</f>
        <v>40930.25</v>
      </c>
      <c r="T846" s="8">
        <f>(((L846/60)/60)/24)+DATE(1970,1,1)</f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13"/>
        <v>197.54935622317598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  <c r="P847">
        <f>E847/H847</f>
        <v>101.98449039881831</v>
      </c>
      <c r="Q847" t="s">
        <v>2037</v>
      </c>
      <c r="R847" t="s">
        <v>2038</v>
      </c>
      <c r="S847" s="7">
        <f>(((K847/60)/60)/24)+DATE(1970,1,1)</f>
        <v>43235.208333333328</v>
      </c>
      <c r="T847" s="8">
        <f>(((L847/60)/60)/24)+DATE(1970,1,1)</f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13"/>
        <v>508.5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  <c r="P848">
        <f>E848/H848</f>
        <v>105.9375</v>
      </c>
      <c r="Q848" t="s">
        <v>2037</v>
      </c>
      <c r="R848" t="s">
        <v>2038</v>
      </c>
      <c r="S848" s="7">
        <f>(((K848/60)/60)/24)+DATE(1970,1,1)</f>
        <v>43302.208333333328</v>
      </c>
      <c r="T848" s="8">
        <f>(((L848/60)/60)/24)+DATE(1970,1,1)</f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13"/>
        <v>237.74468085106383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  <c r="P849">
        <f>E849/H849</f>
        <v>101.58181818181818</v>
      </c>
      <c r="Q849" t="s">
        <v>2033</v>
      </c>
      <c r="R849" t="s">
        <v>2034</v>
      </c>
      <c r="S849" s="7">
        <f>(((K849/60)/60)/24)+DATE(1970,1,1)</f>
        <v>43107.25</v>
      </c>
      <c r="T849" s="8">
        <f>(((L849/60)/60)/24)+DATE(1970,1,1)</f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13"/>
        <v>338.46875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  <c r="P850">
        <f>E850/H850</f>
        <v>62.970930232558139</v>
      </c>
      <c r="Q850" t="s">
        <v>2041</v>
      </c>
      <c r="R850" t="s">
        <v>2044</v>
      </c>
      <c r="S850" s="7">
        <f>(((K850/60)/60)/24)+DATE(1970,1,1)</f>
        <v>40341.208333333336</v>
      </c>
      <c r="T850" s="8">
        <f>(((L850/60)/60)/24)+DATE(1970,1,1)</f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13"/>
        <v>133.08955223880596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  <c r="P851">
        <f>E851/H851</f>
        <v>29.045602605863191</v>
      </c>
      <c r="Q851" t="s">
        <v>2035</v>
      </c>
      <c r="R851" t="s">
        <v>2045</v>
      </c>
      <c r="S851" s="7">
        <f>(((K851/60)/60)/24)+DATE(1970,1,1)</f>
        <v>40948.25</v>
      </c>
      <c r="T851" s="8">
        <f>(((L851/60)/60)/24)+DATE(1970,1,1)</f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13"/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  <c r="P852">
        <f>E852/H852</f>
        <v>1</v>
      </c>
      <c r="Q852" t="s">
        <v>2035</v>
      </c>
      <c r="R852" t="s">
        <v>2036</v>
      </c>
      <c r="S852" s="7">
        <f>(((K852/60)/60)/24)+DATE(1970,1,1)</f>
        <v>40866.25</v>
      </c>
      <c r="T852" s="8">
        <f>(((L852/60)/60)/24)+DATE(1970,1,1)</f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13"/>
        <v>207.79999999999998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  <c r="P853">
        <f>E853/H853</f>
        <v>77.924999999999997</v>
      </c>
      <c r="Q853" t="s">
        <v>2035</v>
      </c>
      <c r="R853" t="s">
        <v>2043</v>
      </c>
      <c r="S853" s="7">
        <f>(((K853/60)/60)/24)+DATE(1970,1,1)</f>
        <v>41031.208333333336</v>
      </c>
      <c r="T853" s="8">
        <f>(((L853/60)/60)/24)+DATE(1970,1,1)</f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13"/>
        <v>51.122448979591837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  <c r="P854">
        <f>E854/H854</f>
        <v>80.806451612903231</v>
      </c>
      <c r="Q854" t="s">
        <v>2050</v>
      </c>
      <c r="R854" t="s">
        <v>2051</v>
      </c>
      <c r="S854" s="7">
        <f>(((K854/60)/60)/24)+DATE(1970,1,1)</f>
        <v>40740.208333333336</v>
      </c>
      <c r="T854" s="8">
        <f>(((L854/60)/60)/24)+DATE(1970,1,1)</f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13"/>
        <v>652.05847953216369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  <c r="P855">
        <f>E855/H855</f>
        <v>76.006816632583508</v>
      </c>
      <c r="Q855" t="s">
        <v>2035</v>
      </c>
      <c r="R855" t="s">
        <v>2045</v>
      </c>
      <c r="S855" s="7">
        <f>(((K855/60)/60)/24)+DATE(1970,1,1)</f>
        <v>40714.208333333336</v>
      </c>
      <c r="T855" s="8">
        <f>(((L855/60)/60)/24)+DATE(1970,1,1)</f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13"/>
        <v>113.63099415204678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  <c r="P856">
        <f>E856/H856</f>
        <v>72.993613824192337</v>
      </c>
      <c r="Q856" t="s">
        <v>2047</v>
      </c>
      <c r="R856" t="s">
        <v>2053</v>
      </c>
      <c r="S856" s="7">
        <f>(((K856/60)/60)/24)+DATE(1970,1,1)</f>
        <v>43787.25</v>
      </c>
      <c r="T856" s="8">
        <f>(((L856/60)/60)/24)+DATE(1970,1,1)</f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13"/>
        <v>102.37606837606839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  <c r="P857">
        <f>E857/H857</f>
        <v>53</v>
      </c>
      <c r="Q857" t="s">
        <v>2039</v>
      </c>
      <c r="R857" t="s">
        <v>2040</v>
      </c>
      <c r="S857" s="7">
        <f>(((K857/60)/60)/24)+DATE(1970,1,1)</f>
        <v>40712.208333333336</v>
      </c>
      <c r="T857" s="8">
        <f>(((L857/60)/60)/24)+DATE(1970,1,1)</f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13"/>
        <v>356.58333333333331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  <c r="P858">
        <f>E858/H858</f>
        <v>54.164556962025316</v>
      </c>
      <c r="Q858" t="s">
        <v>2033</v>
      </c>
      <c r="R858" t="s">
        <v>2034</v>
      </c>
      <c r="S858" s="7">
        <f>(((K858/60)/60)/24)+DATE(1970,1,1)</f>
        <v>41023.208333333336</v>
      </c>
      <c r="T858" s="8">
        <f>(((L858/60)/60)/24)+DATE(1970,1,1)</f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13"/>
        <v>139.86792452830187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  <c r="P859">
        <f>E859/H859</f>
        <v>32.946666666666665</v>
      </c>
      <c r="Q859" t="s">
        <v>2041</v>
      </c>
      <c r="R859" t="s">
        <v>2052</v>
      </c>
      <c r="S859" s="7">
        <f>(((K859/60)/60)/24)+DATE(1970,1,1)</f>
        <v>40944.25</v>
      </c>
      <c r="T859" s="8">
        <f>(((L859/60)/60)/24)+DATE(1970,1,1)</f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13"/>
        <v>69.45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  <c r="P860">
        <f>E860/H860</f>
        <v>79.371428571428567</v>
      </c>
      <c r="Q860" t="s">
        <v>2033</v>
      </c>
      <c r="R860" t="s">
        <v>2034</v>
      </c>
      <c r="S860" s="7">
        <f>(((K860/60)/60)/24)+DATE(1970,1,1)</f>
        <v>43211.208333333328</v>
      </c>
      <c r="T860" s="8">
        <f>(((L860/60)/60)/24)+DATE(1970,1,1)</f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13"/>
        <v>35.534246575342465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  <c r="P861">
        <f>E861/H861</f>
        <v>41.174603174603178</v>
      </c>
      <c r="Q861" t="s">
        <v>2039</v>
      </c>
      <c r="R861" t="s">
        <v>2040</v>
      </c>
      <c r="S861" s="7">
        <f>(((K861/60)/60)/24)+DATE(1970,1,1)</f>
        <v>41334.25</v>
      </c>
      <c r="T861" s="8">
        <f>(((L861/60)/60)/24)+DATE(1970,1,1)</f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13"/>
        <v>251.65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  <c r="P862">
        <f>E862/H862</f>
        <v>77.430769230769229</v>
      </c>
      <c r="Q862" t="s">
        <v>2037</v>
      </c>
      <c r="R862" t="s">
        <v>2046</v>
      </c>
      <c r="S862" s="7">
        <f>(((K862/60)/60)/24)+DATE(1970,1,1)</f>
        <v>43515.25</v>
      </c>
      <c r="T862" s="8">
        <f>(((L862/60)/60)/24)+DATE(1970,1,1)</f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13"/>
        <v>105.87500000000001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  <c r="P863">
        <f>E863/H863</f>
        <v>57.159509202453989</v>
      </c>
      <c r="Q863" t="s">
        <v>2039</v>
      </c>
      <c r="R863" t="s">
        <v>2040</v>
      </c>
      <c r="S863" s="7">
        <f>(((K863/60)/60)/24)+DATE(1970,1,1)</f>
        <v>40258.208333333336</v>
      </c>
      <c r="T863" s="8">
        <f>(((L863/60)/60)/24)+DATE(1970,1,1)</f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13"/>
        <v>187.42857142857144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  <c r="P864">
        <f>E864/H864</f>
        <v>77.17647058823529</v>
      </c>
      <c r="Q864" t="s">
        <v>2039</v>
      </c>
      <c r="R864" t="s">
        <v>2040</v>
      </c>
      <c r="S864" s="7">
        <f>(((K864/60)/60)/24)+DATE(1970,1,1)</f>
        <v>40756.208333333336</v>
      </c>
      <c r="T864" s="8">
        <f>(((L864/60)/60)/24)+DATE(1970,1,1)</f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13"/>
        <v>386.78571428571428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  <c r="P865">
        <f>E865/H865</f>
        <v>24.953917050691246</v>
      </c>
      <c r="Q865" t="s">
        <v>2041</v>
      </c>
      <c r="R865" t="s">
        <v>2060</v>
      </c>
      <c r="S865" s="7">
        <f>(((K865/60)/60)/24)+DATE(1970,1,1)</f>
        <v>42172.208333333328</v>
      </c>
      <c r="T865" s="8">
        <f>(((L865/60)/60)/24)+DATE(1970,1,1)</f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13"/>
        <v>347.07142857142856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  <c r="P866">
        <f>E866/H866</f>
        <v>97.18</v>
      </c>
      <c r="Q866" t="s">
        <v>2041</v>
      </c>
      <c r="R866" t="s">
        <v>2052</v>
      </c>
      <c r="S866" s="7">
        <f>(((K866/60)/60)/24)+DATE(1970,1,1)</f>
        <v>42601.208333333328</v>
      </c>
      <c r="T866" s="8">
        <f>(((L866/60)/60)/24)+DATE(1970,1,1)</f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13"/>
        <v>185.82098765432099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  <c r="P867">
        <f>E867/H867</f>
        <v>46.000916870415651</v>
      </c>
      <c r="Q867" t="s">
        <v>2039</v>
      </c>
      <c r="R867" t="s">
        <v>2040</v>
      </c>
      <c r="S867" s="7">
        <f>(((K867/60)/60)/24)+DATE(1970,1,1)</f>
        <v>41897.208333333336</v>
      </c>
      <c r="T867" s="8">
        <f>(((L867/60)/60)/24)+DATE(1970,1,1)</f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13"/>
        <v>43.241247264770237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  <c r="P868">
        <f>E868/H868</f>
        <v>88.023385300668153</v>
      </c>
      <c r="Q868" t="s">
        <v>2054</v>
      </c>
      <c r="R868" t="s">
        <v>2055</v>
      </c>
      <c r="S868" s="7">
        <f>(((K868/60)/60)/24)+DATE(1970,1,1)</f>
        <v>40671.208333333336</v>
      </c>
      <c r="T868" s="8">
        <f>(((L868/60)/60)/24)+DATE(1970,1,1)</f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13"/>
        <v>162.4375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  <c r="P869">
        <f>E869/H869</f>
        <v>25.99</v>
      </c>
      <c r="Q869" t="s">
        <v>2033</v>
      </c>
      <c r="R869" t="s">
        <v>2034</v>
      </c>
      <c r="S869" s="7">
        <f>(((K869/60)/60)/24)+DATE(1970,1,1)</f>
        <v>43382.208333333328</v>
      </c>
      <c r="T869" s="8">
        <f>(((L869/60)/60)/24)+DATE(1970,1,1)</f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13"/>
        <v>184.84285714285716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  <c r="P870">
        <f>E870/H870</f>
        <v>102.69047619047619</v>
      </c>
      <c r="Q870" t="s">
        <v>2039</v>
      </c>
      <c r="R870" t="s">
        <v>2040</v>
      </c>
      <c r="S870" s="7">
        <f>(((K870/60)/60)/24)+DATE(1970,1,1)</f>
        <v>41559.208333333336</v>
      </c>
      <c r="T870" s="8">
        <f>(((L870/60)/60)/24)+DATE(1970,1,1)</f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13"/>
        <v>23.703520691785052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  <c r="P871">
        <f>E871/H871</f>
        <v>72.958174904942965</v>
      </c>
      <c r="Q871" t="s">
        <v>2041</v>
      </c>
      <c r="R871" t="s">
        <v>2044</v>
      </c>
      <c r="S871" s="7">
        <f>(((K871/60)/60)/24)+DATE(1970,1,1)</f>
        <v>40350.208333333336</v>
      </c>
      <c r="T871" s="8">
        <f>(((L871/60)/60)/24)+DATE(1970,1,1)</f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13"/>
        <v>89.870129870129873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  <c r="P872">
        <f>E872/H872</f>
        <v>57.190082644628099</v>
      </c>
      <c r="Q872" t="s">
        <v>2039</v>
      </c>
      <c r="R872" t="s">
        <v>2040</v>
      </c>
      <c r="S872" s="7">
        <f>(((K872/60)/60)/24)+DATE(1970,1,1)</f>
        <v>42240.208333333328</v>
      </c>
      <c r="T872" s="8">
        <f>(((L872/60)/60)/24)+DATE(1970,1,1)</f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13"/>
        <v>272.6041958041958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  <c r="P873">
        <f>E873/H873</f>
        <v>84.013793103448279</v>
      </c>
      <c r="Q873" t="s">
        <v>2039</v>
      </c>
      <c r="R873" t="s">
        <v>2040</v>
      </c>
      <c r="S873" s="7">
        <f>(((K873/60)/60)/24)+DATE(1970,1,1)</f>
        <v>43040.208333333328</v>
      </c>
      <c r="T873" s="8">
        <f>(((L873/60)/60)/24)+DATE(1970,1,1)</f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13"/>
        <v>170.04255319148936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  <c r="P874">
        <f>E874/H874</f>
        <v>98.666666666666671</v>
      </c>
      <c r="Q874" t="s">
        <v>2041</v>
      </c>
      <c r="R874" t="s">
        <v>2063</v>
      </c>
      <c r="S874" s="7">
        <f>(((K874/60)/60)/24)+DATE(1970,1,1)</f>
        <v>43346.208333333328</v>
      </c>
      <c r="T874" s="8">
        <f>(((L874/60)/60)/24)+DATE(1970,1,1)</f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13"/>
        <v>188.28503562945369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  <c r="P875">
        <f>E875/H875</f>
        <v>42.007419183889773</v>
      </c>
      <c r="Q875" t="s">
        <v>2054</v>
      </c>
      <c r="R875" t="s">
        <v>2055</v>
      </c>
      <c r="S875" s="7">
        <f>(((K875/60)/60)/24)+DATE(1970,1,1)</f>
        <v>41647.25</v>
      </c>
      <c r="T875" s="8">
        <f>(((L875/60)/60)/24)+DATE(1970,1,1)</f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13"/>
        <v>346.93532338308455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  <c r="P876">
        <f>E876/H876</f>
        <v>32.002753556677376</v>
      </c>
      <c r="Q876" t="s">
        <v>2054</v>
      </c>
      <c r="R876" t="s">
        <v>2055</v>
      </c>
      <c r="S876" s="7">
        <f>(((K876/60)/60)/24)+DATE(1970,1,1)</f>
        <v>40291.208333333336</v>
      </c>
      <c r="T876" s="8">
        <f>(((L876/60)/60)/24)+DATE(1970,1,1)</f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13"/>
        <v>69.177215189873422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  <c r="P877">
        <f>E877/H877</f>
        <v>81.567164179104481</v>
      </c>
      <c r="Q877" t="s">
        <v>2035</v>
      </c>
      <c r="R877" t="s">
        <v>2036</v>
      </c>
      <c r="S877" s="7">
        <f>(((K877/60)/60)/24)+DATE(1970,1,1)</f>
        <v>40556.25</v>
      </c>
      <c r="T877" s="8">
        <f>(((L877/60)/60)/24)+DATE(1970,1,1)</f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13"/>
        <v>25.433734939759034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  <c r="P878">
        <f>E878/H878</f>
        <v>37.035087719298247</v>
      </c>
      <c r="Q878" t="s">
        <v>2054</v>
      </c>
      <c r="R878" t="s">
        <v>2055</v>
      </c>
      <c r="S878" s="7">
        <f>(((K878/60)/60)/24)+DATE(1970,1,1)</f>
        <v>43624.208333333328</v>
      </c>
      <c r="T878" s="8">
        <f>(((L878/60)/60)/24)+DATE(1970,1,1)</f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13"/>
        <v>77.400977995110026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  <c r="P879">
        <f>E879/H879</f>
        <v>103.033360455655</v>
      </c>
      <c r="Q879" t="s">
        <v>2033</v>
      </c>
      <c r="R879" t="s">
        <v>2034</v>
      </c>
      <c r="S879" s="7">
        <f>(((K879/60)/60)/24)+DATE(1970,1,1)</f>
        <v>42577.208333333328</v>
      </c>
      <c r="T879" s="8">
        <f>(((L879/60)/60)/24)+DATE(1970,1,1)</f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13"/>
        <v>37.481481481481481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  <c r="P880">
        <f>E880/H880</f>
        <v>84.333333333333329</v>
      </c>
      <c r="Q880" t="s">
        <v>2035</v>
      </c>
      <c r="R880" t="s">
        <v>2057</v>
      </c>
      <c r="S880" s="7">
        <f>(((K880/60)/60)/24)+DATE(1970,1,1)</f>
        <v>43845.25</v>
      </c>
      <c r="T880" s="8">
        <f>(((L880/60)/60)/24)+DATE(1970,1,1)</f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13"/>
        <v>543.79999999999995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  <c r="P881">
        <f>E881/H881</f>
        <v>102.60377358490567</v>
      </c>
      <c r="Q881" t="s">
        <v>2047</v>
      </c>
      <c r="R881" t="s">
        <v>2048</v>
      </c>
      <c r="S881" s="7">
        <f>(((K881/60)/60)/24)+DATE(1970,1,1)</f>
        <v>42788.25</v>
      </c>
      <c r="T881" s="8">
        <f>(((L881/60)/60)/24)+DATE(1970,1,1)</f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13"/>
        <v>228.52189349112427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  <c r="P882">
        <f>E882/H882</f>
        <v>79.992129246064621</v>
      </c>
      <c r="Q882" t="s">
        <v>2035</v>
      </c>
      <c r="R882" t="s">
        <v>2043</v>
      </c>
      <c r="S882" s="7">
        <f>(((K882/60)/60)/24)+DATE(1970,1,1)</f>
        <v>43667.208333333328</v>
      </c>
      <c r="T882" s="8">
        <f>(((L882/60)/60)/24)+DATE(1970,1,1)</f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13"/>
        <v>38.948339483394832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  <c r="P883">
        <f>E883/H883</f>
        <v>70.055309734513273</v>
      </c>
      <c r="Q883" t="s">
        <v>2039</v>
      </c>
      <c r="R883" t="s">
        <v>2040</v>
      </c>
      <c r="S883" s="7">
        <f>(((K883/60)/60)/24)+DATE(1970,1,1)</f>
        <v>42194.208333333328</v>
      </c>
      <c r="T883" s="8">
        <f>(((L883/60)/60)/24)+DATE(1970,1,1)</f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13"/>
        <v>370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  <c r="P884">
        <f>E884/H884</f>
        <v>37</v>
      </c>
      <c r="Q884" t="s">
        <v>2039</v>
      </c>
      <c r="R884" t="s">
        <v>2040</v>
      </c>
      <c r="S884" s="7">
        <f>(((K884/60)/60)/24)+DATE(1970,1,1)</f>
        <v>42025.25</v>
      </c>
      <c r="T884" s="8">
        <f>(((L884/60)/60)/24)+DATE(1970,1,1)</f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13"/>
        <v>237.91176470588232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  <c r="P885">
        <f>E885/H885</f>
        <v>41.911917098445599</v>
      </c>
      <c r="Q885" t="s">
        <v>2041</v>
      </c>
      <c r="R885" t="s">
        <v>2052</v>
      </c>
      <c r="S885" s="7">
        <f>(((K885/60)/60)/24)+DATE(1970,1,1)</f>
        <v>40323.208333333336</v>
      </c>
      <c r="T885" s="8">
        <f>(((L885/60)/60)/24)+DATE(1970,1,1)</f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13"/>
        <v>64.036299765807954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  <c r="P886">
        <f>E886/H886</f>
        <v>57.992576882290564</v>
      </c>
      <c r="Q886" t="s">
        <v>2039</v>
      </c>
      <c r="R886" t="s">
        <v>2040</v>
      </c>
      <c r="S886" s="7">
        <f>(((K886/60)/60)/24)+DATE(1970,1,1)</f>
        <v>41763.208333333336</v>
      </c>
      <c r="T886" s="8">
        <f>(((L886/60)/60)/24)+DATE(1970,1,1)</f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13"/>
        <v>118.27777777777777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  <c r="P887">
        <f>E887/H887</f>
        <v>40.942307692307693</v>
      </c>
      <c r="Q887" t="s">
        <v>2039</v>
      </c>
      <c r="R887" t="s">
        <v>2040</v>
      </c>
      <c r="S887" s="7">
        <f>(((K887/60)/60)/24)+DATE(1970,1,1)</f>
        <v>40335.208333333336</v>
      </c>
      <c r="T887" s="8">
        <f>(((L887/60)/60)/24)+DATE(1970,1,1)</f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13"/>
        <v>84.824037184594957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  <c r="P888">
        <f>E888/H888</f>
        <v>69.9972602739726</v>
      </c>
      <c r="Q888" t="s">
        <v>2035</v>
      </c>
      <c r="R888" t="s">
        <v>2045</v>
      </c>
      <c r="S888" s="7">
        <f>(((K888/60)/60)/24)+DATE(1970,1,1)</f>
        <v>40416.208333333336</v>
      </c>
      <c r="T888" s="8">
        <f>(((L888/60)/60)/24)+DATE(1970,1,1)</f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13"/>
        <v>29.346153846153843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  <c r="P889">
        <f>E889/H889</f>
        <v>73.838709677419359</v>
      </c>
      <c r="Q889" t="s">
        <v>2039</v>
      </c>
      <c r="R889" t="s">
        <v>2040</v>
      </c>
      <c r="S889" s="7">
        <f>(((K889/60)/60)/24)+DATE(1970,1,1)</f>
        <v>42202.208333333328</v>
      </c>
      <c r="T889" s="8">
        <f>(((L889/60)/60)/24)+DATE(1970,1,1)</f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13"/>
        <v>209.89655172413794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  <c r="P890">
        <f>E890/H890</f>
        <v>41.979310344827589</v>
      </c>
      <c r="Q890" t="s">
        <v>2039</v>
      </c>
      <c r="R890" t="s">
        <v>2040</v>
      </c>
      <c r="S890" s="7">
        <f>(((K890/60)/60)/24)+DATE(1970,1,1)</f>
        <v>42836.208333333328</v>
      </c>
      <c r="T890" s="8">
        <f>(((L890/60)/60)/24)+DATE(1970,1,1)</f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13"/>
        <v>169.78571428571431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  <c r="P891">
        <f>E891/H891</f>
        <v>77.93442622950819</v>
      </c>
      <c r="Q891" t="s">
        <v>2035</v>
      </c>
      <c r="R891" t="s">
        <v>2043</v>
      </c>
      <c r="S891" s="7">
        <f>(((K891/60)/60)/24)+DATE(1970,1,1)</f>
        <v>41710.208333333336</v>
      </c>
      <c r="T891" s="8">
        <f>(((L891/60)/60)/24)+DATE(1970,1,1)</f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13"/>
        <v>115.95907738095239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  <c r="P892">
        <f>E892/H892</f>
        <v>106.01972789115646</v>
      </c>
      <c r="Q892" t="s">
        <v>2035</v>
      </c>
      <c r="R892" t="s">
        <v>2045</v>
      </c>
      <c r="S892" s="7">
        <f>(((K892/60)/60)/24)+DATE(1970,1,1)</f>
        <v>43640.208333333328</v>
      </c>
      <c r="T892" s="8">
        <f>(((L892/60)/60)/24)+DATE(1970,1,1)</f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13"/>
        <v>258.59999999999997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  <c r="P893">
        <f>E893/H893</f>
        <v>47.018181818181816</v>
      </c>
      <c r="Q893" t="s">
        <v>2041</v>
      </c>
      <c r="R893" t="s">
        <v>2042</v>
      </c>
      <c r="S893" s="7">
        <f>(((K893/60)/60)/24)+DATE(1970,1,1)</f>
        <v>40880.25</v>
      </c>
      <c r="T893" s="8">
        <f>(((L893/60)/60)/24)+DATE(1970,1,1)</f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13"/>
        <v>230.58333333333331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  <c r="P894">
        <f>E894/H894</f>
        <v>76.016483516483518</v>
      </c>
      <c r="Q894" t="s">
        <v>2047</v>
      </c>
      <c r="R894" t="s">
        <v>2059</v>
      </c>
      <c r="S894" s="7">
        <f>(((K894/60)/60)/24)+DATE(1970,1,1)</f>
        <v>40319.208333333336</v>
      </c>
      <c r="T894" s="8">
        <f>(((L894/60)/60)/24)+DATE(1970,1,1)</f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13"/>
        <v>128.21428571428572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  <c r="P895">
        <f>E895/H895</f>
        <v>54.120603015075375</v>
      </c>
      <c r="Q895" t="s">
        <v>2041</v>
      </c>
      <c r="R895" t="s">
        <v>2042</v>
      </c>
      <c r="S895" s="7">
        <f>(((K895/60)/60)/24)+DATE(1970,1,1)</f>
        <v>42170.208333333328</v>
      </c>
      <c r="T895" s="8">
        <f>(((L895/60)/60)/24)+DATE(1970,1,1)</f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13"/>
        <v>188.70588235294116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  <c r="P896">
        <f>E896/H896</f>
        <v>57.285714285714285</v>
      </c>
      <c r="Q896" t="s">
        <v>2041</v>
      </c>
      <c r="R896" t="s">
        <v>2060</v>
      </c>
      <c r="S896" s="7">
        <f>(((K896/60)/60)/24)+DATE(1970,1,1)</f>
        <v>41466.208333333336</v>
      </c>
      <c r="T896" s="8">
        <f>(((L896/60)/60)/24)+DATE(1970,1,1)</f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13"/>
        <v>6.9511889862327907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  <c r="P897">
        <f>E897/H897</f>
        <v>103.81308411214954</v>
      </c>
      <c r="Q897" t="s">
        <v>2039</v>
      </c>
      <c r="R897" t="s">
        <v>2040</v>
      </c>
      <c r="S897" s="7">
        <f>(((K897/60)/60)/24)+DATE(1970,1,1)</f>
        <v>43134.25</v>
      </c>
      <c r="T897" s="8">
        <f>(((L897/60)/60)/24)+DATE(1970,1,1)</f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13"/>
        <v>774.43434343434342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  <c r="P898">
        <f>E898/H898</f>
        <v>105.02602739726028</v>
      </c>
      <c r="Q898" t="s">
        <v>2033</v>
      </c>
      <c r="R898" t="s">
        <v>2034</v>
      </c>
      <c r="S898" s="7">
        <f>(((K898/60)/60)/24)+DATE(1970,1,1)</f>
        <v>40738.208333333336</v>
      </c>
      <c r="T898" s="8">
        <f>(((L898/60)/60)/24)+DATE(1970,1,1)</f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14">(E899/D899)*100</f>
        <v>27.693181818181817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  <c r="P899">
        <f>E899/H899</f>
        <v>90.259259259259252</v>
      </c>
      <c r="Q899" t="s">
        <v>2039</v>
      </c>
      <c r="R899" t="s">
        <v>2040</v>
      </c>
      <c r="S899" s="7">
        <f>(((K899/60)/60)/24)+DATE(1970,1,1)</f>
        <v>43583.208333333328</v>
      </c>
      <c r="T899" s="8">
        <f>(((L899/60)/60)/24)+DATE(1970,1,1)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14"/>
        <v>52.479620323841424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  <c r="P900">
        <f>E900/H900</f>
        <v>76.978705978705975</v>
      </c>
      <c r="Q900" t="s">
        <v>2041</v>
      </c>
      <c r="R900" t="s">
        <v>2042</v>
      </c>
      <c r="S900" s="7">
        <f>(((K900/60)/60)/24)+DATE(1970,1,1)</f>
        <v>43815.25</v>
      </c>
      <c r="T900" s="8">
        <f>(((L900/60)/60)/24)+DATE(1970,1,1)</f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14"/>
        <v>407.09677419354841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  <c r="P901">
        <f>E901/H901</f>
        <v>102.60162601626017</v>
      </c>
      <c r="Q901" t="s">
        <v>2035</v>
      </c>
      <c r="R901" t="s">
        <v>2058</v>
      </c>
      <c r="S901" s="7">
        <f>(((K901/60)/60)/24)+DATE(1970,1,1)</f>
        <v>41554.208333333336</v>
      </c>
      <c r="T901" s="8">
        <f>(((L901/60)/60)/24)+DATE(1970,1,1)</f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14"/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  <c r="P902">
        <f>E902/H902</f>
        <v>2</v>
      </c>
      <c r="Q902" t="s">
        <v>2037</v>
      </c>
      <c r="R902" t="s">
        <v>2038</v>
      </c>
      <c r="S902" s="7">
        <f>(((K902/60)/60)/24)+DATE(1970,1,1)</f>
        <v>41901.208333333336</v>
      </c>
      <c r="T902" s="8">
        <f>(((L902/60)/60)/24)+DATE(1970,1,1)</f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14"/>
        <v>156.17857142857144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  <c r="P903">
        <f>E903/H903</f>
        <v>55.0062893081761</v>
      </c>
      <c r="Q903" t="s">
        <v>2035</v>
      </c>
      <c r="R903" t="s">
        <v>2036</v>
      </c>
      <c r="S903" s="7">
        <f>(((K903/60)/60)/24)+DATE(1970,1,1)</f>
        <v>43298.208333333328</v>
      </c>
      <c r="T903" s="8">
        <f>(((L903/60)/60)/24)+DATE(1970,1,1)</f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14"/>
        <v>252.42857142857144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  <c r="P904">
        <f>E904/H904</f>
        <v>32.127272727272725</v>
      </c>
      <c r="Q904" t="s">
        <v>2037</v>
      </c>
      <c r="R904" t="s">
        <v>2038</v>
      </c>
      <c r="S904" s="7">
        <f>(((K904/60)/60)/24)+DATE(1970,1,1)</f>
        <v>42399.25</v>
      </c>
      <c r="T904" s="8">
        <f>(((L904/60)/60)/24)+DATE(1970,1,1)</f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14"/>
        <v>1.729268292682927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  <c r="P905">
        <f>E905/H905</f>
        <v>50.642857142857146</v>
      </c>
      <c r="Q905" t="s">
        <v>2047</v>
      </c>
      <c r="R905" t="s">
        <v>2048</v>
      </c>
      <c r="S905" s="7">
        <f>(((K905/60)/60)/24)+DATE(1970,1,1)</f>
        <v>41034.208333333336</v>
      </c>
      <c r="T905" s="8">
        <f>(((L905/60)/60)/24)+DATE(1970,1,1)</f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14"/>
        <v>12.230769230769232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  <c r="P906">
        <f>E906/H906</f>
        <v>49.6875</v>
      </c>
      <c r="Q906" t="s">
        <v>2047</v>
      </c>
      <c r="R906" t="s">
        <v>2056</v>
      </c>
      <c r="S906" s="7">
        <f>(((K906/60)/60)/24)+DATE(1970,1,1)</f>
        <v>41186.208333333336</v>
      </c>
      <c r="T906" s="8">
        <f>(((L906/60)/60)/24)+DATE(1970,1,1)</f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14"/>
        <v>163.98734177215189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  <c r="P907">
        <f>E907/H907</f>
        <v>54.894067796610166</v>
      </c>
      <c r="Q907" t="s">
        <v>2039</v>
      </c>
      <c r="R907" t="s">
        <v>2040</v>
      </c>
      <c r="S907" s="7">
        <f>(((K907/60)/60)/24)+DATE(1970,1,1)</f>
        <v>41536.208333333336</v>
      </c>
      <c r="T907" s="8">
        <f>(((L907/60)/60)/24)+DATE(1970,1,1)</f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14"/>
        <v>162.98181818181817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  <c r="P908">
        <f>E908/H908</f>
        <v>46.931937172774866</v>
      </c>
      <c r="Q908" t="s">
        <v>2041</v>
      </c>
      <c r="R908" t="s">
        <v>2042</v>
      </c>
      <c r="S908" s="7">
        <f>(((K908/60)/60)/24)+DATE(1970,1,1)</f>
        <v>42868.208333333328</v>
      </c>
      <c r="T908" s="8">
        <f>(((L908/60)/60)/24)+DATE(1970,1,1)</f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14"/>
        <v>20.252747252747252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  <c r="P909">
        <f>E909/H909</f>
        <v>44.951219512195124</v>
      </c>
      <c r="Q909" t="s">
        <v>2039</v>
      </c>
      <c r="R909" t="s">
        <v>2040</v>
      </c>
      <c r="S909" s="7">
        <f>(((K909/60)/60)/24)+DATE(1970,1,1)</f>
        <v>40660.208333333336</v>
      </c>
      <c r="T909" s="8">
        <f>(((L909/60)/60)/24)+DATE(1970,1,1)</f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14"/>
        <v>319.24083769633506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  <c r="P910">
        <f>E910/H910</f>
        <v>30.99898322318251</v>
      </c>
      <c r="Q910" t="s">
        <v>2050</v>
      </c>
      <c r="R910" t="s">
        <v>2051</v>
      </c>
      <c r="S910" s="7">
        <f>(((K910/60)/60)/24)+DATE(1970,1,1)</f>
        <v>41031.208333333336</v>
      </c>
      <c r="T910" s="8">
        <f>(((L910/60)/60)/24)+DATE(1970,1,1)</f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14"/>
        <v>478.94444444444446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  <c r="P911">
        <f>E911/H911</f>
        <v>107.7625</v>
      </c>
      <c r="Q911" t="s">
        <v>2039</v>
      </c>
      <c r="R911" t="s">
        <v>2040</v>
      </c>
      <c r="S911" s="7">
        <f>(((K911/60)/60)/24)+DATE(1970,1,1)</f>
        <v>43255.208333333328</v>
      </c>
      <c r="T911" s="8">
        <f>(((L911/60)/60)/24)+DATE(1970,1,1)</f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14"/>
        <v>19.556634304207122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  <c r="P912">
        <f>E912/H912</f>
        <v>102.07770270270271</v>
      </c>
      <c r="Q912" t="s">
        <v>2039</v>
      </c>
      <c r="R912" t="s">
        <v>2040</v>
      </c>
      <c r="S912" s="7">
        <f>(((K912/60)/60)/24)+DATE(1970,1,1)</f>
        <v>42026.25</v>
      </c>
      <c r="T912" s="8">
        <f>(((L912/60)/60)/24)+DATE(1970,1,1)</f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14"/>
        <v>198.94827586206895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  <c r="P913">
        <f>E913/H913</f>
        <v>24.976190476190474</v>
      </c>
      <c r="Q913" t="s">
        <v>2037</v>
      </c>
      <c r="R913" t="s">
        <v>2038</v>
      </c>
      <c r="S913" s="7">
        <f>(((K913/60)/60)/24)+DATE(1970,1,1)</f>
        <v>43717.208333333328</v>
      </c>
      <c r="T913" s="8">
        <f>(((L913/60)/60)/24)+DATE(1970,1,1)</f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14"/>
        <v>795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  <c r="P914">
        <f>E914/H914</f>
        <v>79.944134078212286</v>
      </c>
      <c r="Q914" t="s">
        <v>2041</v>
      </c>
      <c r="R914" t="s">
        <v>2044</v>
      </c>
      <c r="S914" s="7">
        <f>(((K914/60)/60)/24)+DATE(1970,1,1)</f>
        <v>41157.208333333336</v>
      </c>
      <c r="T914" s="8">
        <f>(((L914/60)/60)/24)+DATE(1970,1,1)</f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14"/>
        <v>50.621082621082621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  <c r="P915">
        <f>E915/H915</f>
        <v>67.946462715105156</v>
      </c>
      <c r="Q915" t="s">
        <v>2041</v>
      </c>
      <c r="R915" t="s">
        <v>2044</v>
      </c>
      <c r="S915" s="7">
        <f>(((K915/60)/60)/24)+DATE(1970,1,1)</f>
        <v>43597.208333333328</v>
      </c>
      <c r="T915" s="8">
        <f>(((L915/60)/60)/24)+DATE(1970,1,1)</f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14"/>
        <v>57.4375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  <c r="P916">
        <f>E916/H916</f>
        <v>26.070921985815602</v>
      </c>
      <c r="Q916" t="s">
        <v>2039</v>
      </c>
      <c r="R916" t="s">
        <v>2040</v>
      </c>
      <c r="S916" s="7">
        <f>(((K916/60)/60)/24)+DATE(1970,1,1)</f>
        <v>41490.208333333336</v>
      </c>
      <c r="T916" s="8">
        <f>(((L916/60)/60)/24)+DATE(1970,1,1)</f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14"/>
        <v>155.62827640984909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  <c r="P917">
        <f>E917/H917</f>
        <v>105.0032154340836</v>
      </c>
      <c r="Q917" t="s">
        <v>2041</v>
      </c>
      <c r="R917" t="s">
        <v>2060</v>
      </c>
      <c r="S917" s="7">
        <f>(((K917/60)/60)/24)+DATE(1970,1,1)</f>
        <v>42976.208333333328</v>
      </c>
      <c r="T917" s="8">
        <f>(((L917/60)/60)/24)+DATE(1970,1,1)</f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14"/>
        <v>36.297297297297298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  <c r="P918">
        <f>E918/H918</f>
        <v>25.826923076923077</v>
      </c>
      <c r="Q918" t="s">
        <v>2054</v>
      </c>
      <c r="R918" t="s">
        <v>2055</v>
      </c>
      <c r="S918" s="7">
        <f>(((K918/60)/60)/24)+DATE(1970,1,1)</f>
        <v>41991.25</v>
      </c>
      <c r="T918" s="8">
        <f>(((L918/60)/60)/24)+DATE(1970,1,1)</f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14"/>
        <v>58.25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  <c r="P919">
        <f>E919/H919</f>
        <v>77.666666666666671</v>
      </c>
      <c r="Q919" t="s">
        <v>2041</v>
      </c>
      <c r="R919" t="s">
        <v>2052</v>
      </c>
      <c r="S919" s="7">
        <f>(((K919/60)/60)/24)+DATE(1970,1,1)</f>
        <v>40722.208333333336</v>
      </c>
      <c r="T919" s="8">
        <f>(((L919/60)/60)/24)+DATE(1970,1,1)</f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14"/>
        <v>237.39473684210526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  <c r="P920">
        <f>E920/H920</f>
        <v>57.82692307692308</v>
      </c>
      <c r="Q920" t="s">
        <v>2047</v>
      </c>
      <c r="R920" t="s">
        <v>2056</v>
      </c>
      <c r="S920" s="7">
        <f>(((K920/60)/60)/24)+DATE(1970,1,1)</f>
        <v>41117.208333333336</v>
      </c>
      <c r="T920" s="8">
        <f>(((L920/60)/60)/24)+DATE(1970,1,1)</f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14"/>
        <v>58.75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  <c r="P921">
        <f>E921/H921</f>
        <v>92.955555555555549</v>
      </c>
      <c r="Q921" t="s">
        <v>2039</v>
      </c>
      <c r="R921" t="s">
        <v>2040</v>
      </c>
      <c r="S921" s="7">
        <f>(((K921/60)/60)/24)+DATE(1970,1,1)</f>
        <v>43022.208333333328</v>
      </c>
      <c r="T921" s="8">
        <f>(((L921/60)/60)/24)+DATE(1970,1,1)</f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14"/>
        <v>182.56603773584905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  <c r="P922">
        <f>E922/H922</f>
        <v>37.945098039215686</v>
      </c>
      <c r="Q922" t="s">
        <v>2041</v>
      </c>
      <c r="R922" t="s">
        <v>2049</v>
      </c>
      <c r="S922" s="7">
        <f>(((K922/60)/60)/24)+DATE(1970,1,1)</f>
        <v>43503.25</v>
      </c>
      <c r="T922" s="8">
        <f>(((L922/60)/60)/24)+DATE(1970,1,1)</f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14"/>
        <v>0.75436408977556113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  <c r="P923">
        <f>E923/H923</f>
        <v>31.842105263157894</v>
      </c>
      <c r="Q923" t="s">
        <v>2037</v>
      </c>
      <c r="R923" t="s">
        <v>2038</v>
      </c>
      <c r="S923" s="7">
        <f>(((K923/60)/60)/24)+DATE(1970,1,1)</f>
        <v>40951.25</v>
      </c>
      <c r="T923" s="8">
        <f>(((L923/60)/60)/24)+DATE(1970,1,1)</f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14"/>
        <v>175.95330739299609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  <c r="P924">
        <f>E924/H924</f>
        <v>40</v>
      </c>
      <c r="Q924" t="s">
        <v>2035</v>
      </c>
      <c r="R924" t="s">
        <v>2062</v>
      </c>
      <c r="S924" s="7">
        <f>(((K924/60)/60)/24)+DATE(1970,1,1)</f>
        <v>43443.25</v>
      </c>
      <c r="T924" s="8">
        <f>(((L924/60)/60)/24)+DATE(1970,1,1)</f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14"/>
        <v>237.88235294117646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  <c r="P925">
        <f>E925/H925</f>
        <v>101.1</v>
      </c>
      <c r="Q925" t="s">
        <v>2039</v>
      </c>
      <c r="R925" t="s">
        <v>2040</v>
      </c>
      <c r="S925" s="7">
        <f>(((K925/60)/60)/24)+DATE(1970,1,1)</f>
        <v>40373.208333333336</v>
      </c>
      <c r="T925" s="8">
        <f>(((L925/60)/60)/24)+DATE(1970,1,1)</f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14"/>
        <v>488.05076142131981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  <c r="P926">
        <f>E926/H926</f>
        <v>84.006989951944078</v>
      </c>
      <c r="Q926" t="s">
        <v>2039</v>
      </c>
      <c r="R926" t="s">
        <v>2040</v>
      </c>
      <c r="S926" s="7">
        <f>(((K926/60)/60)/24)+DATE(1970,1,1)</f>
        <v>43769.208333333328</v>
      </c>
      <c r="T926" s="8">
        <f>(((L926/60)/60)/24)+DATE(1970,1,1)</f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14"/>
        <v>224.06666666666669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  <c r="P927">
        <f>E927/H927</f>
        <v>103.41538461538461</v>
      </c>
      <c r="Q927" t="s">
        <v>2039</v>
      </c>
      <c r="R927" t="s">
        <v>2040</v>
      </c>
      <c r="S927" s="7">
        <f>(((K927/60)/60)/24)+DATE(1970,1,1)</f>
        <v>43000.208333333328</v>
      </c>
      <c r="T927" s="8">
        <f>(((L927/60)/60)/24)+DATE(1970,1,1)</f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14"/>
        <v>18.126436781609197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  <c r="P928">
        <f>E928/H928</f>
        <v>105.13333333333334</v>
      </c>
      <c r="Q928" t="s">
        <v>2033</v>
      </c>
      <c r="R928" t="s">
        <v>2034</v>
      </c>
      <c r="S928" s="7">
        <f>(((K928/60)/60)/24)+DATE(1970,1,1)</f>
        <v>42502.208333333328</v>
      </c>
      <c r="T928" s="8">
        <f>(((L928/60)/60)/24)+DATE(1970,1,1)</f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14"/>
        <v>45.847222222222221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  <c r="P929">
        <f>E929/H929</f>
        <v>89.21621621621621</v>
      </c>
      <c r="Q929" t="s">
        <v>2039</v>
      </c>
      <c r="R929" t="s">
        <v>2040</v>
      </c>
      <c r="S929" s="7">
        <f>(((K929/60)/60)/24)+DATE(1970,1,1)</f>
        <v>41102.208333333336</v>
      </c>
      <c r="T929" s="8">
        <f>(((L929/60)/60)/24)+DATE(1970,1,1)</f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14"/>
        <v>117.31541218637993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  <c r="P930">
        <f>E930/H930</f>
        <v>51.995234312946785</v>
      </c>
      <c r="Q930" t="s">
        <v>2037</v>
      </c>
      <c r="R930" t="s">
        <v>2038</v>
      </c>
      <c r="S930" s="7">
        <f>(((K930/60)/60)/24)+DATE(1970,1,1)</f>
        <v>41637.25</v>
      </c>
      <c r="T930" s="8">
        <f>(((L930/60)/60)/24)+DATE(1970,1,1)</f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14"/>
        <v>217.30909090909088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  <c r="P931">
        <f>E931/H931</f>
        <v>64.956521739130437</v>
      </c>
      <c r="Q931" t="s">
        <v>2039</v>
      </c>
      <c r="R931" t="s">
        <v>2040</v>
      </c>
      <c r="S931" s="7">
        <f>(((K931/60)/60)/24)+DATE(1970,1,1)</f>
        <v>42858.208333333328</v>
      </c>
      <c r="T931" s="8">
        <f>(((L931/60)/60)/24)+DATE(1970,1,1)</f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14"/>
        <v>112.28571428571428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  <c r="P932">
        <f>E932/H932</f>
        <v>46.235294117647058</v>
      </c>
      <c r="Q932" t="s">
        <v>2039</v>
      </c>
      <c r="R932" t="s">
        <v>2040</v>
      </c>
      <c r="S932" s="7">
        <f>(((K932/60)/60)/24)+DATE(1970,1,1)</f>
        <v>42060.25</v>
      </c>
      <c r="T932" s="8">
        <f>(((L932/60)/60)/24)+DATE(1970,1,1)</f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14"/>
        <v>72.51898734177216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  <c r="P933">
        <f>E933/H933</f>
        <v>51.151785714285715</v>
      </c>
      <c r="Q933" t="s">
        <v>2039</v>
      </c>
      <c r="R933" t="s">
        <v>2040</v>
      </c>
      <c r="S933" s="7">
        <f>(((K933/60)/60)/24)+DATE(1970,1,1)</f>
        <v>41818.208333333336</v>
      </c>
      <c r="T933" s="8">
        <f>(((L933/60)/60)/24)+DATE(1970,1,1)</f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14"/>
        <v>212.30434782608697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  <c r="P934">
        <f>E934/H934</f>
        <v>33.909722222222221</v>
      </c>
      <c r="Q934" t="s">
        <v>2035</v>
      </c>
      <c r="R934" t="s">
        <v>2036</v>
      </c>
      <c r="S934" s="7">
        <f>(((K934/60)/60)/24)+DATE(1970,1,1)</f>
        <v>41709.208333333336</v>
      </c>
      <c r="T934" s="8">
        <f>(((L934/60)/60)/24)+DATE(1970,1,1)</f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14"/>
        <v>239.74657534246577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  <c r="P935">
        <f>E935/H935</f>
        <v>92.016298633017882</v>
      </c>
      <c r="Q935" t="s">
        <v>2039</v>
      </c>
      <c r="R935" t="s">
        <v>2040</v>
      </c>
      <c r="S935" s="7">
        <f>(((K935/60)/60)/24)+DATE(1970,1,1)</f>
        <v>41372.208333333336</v>
      </c>
      <c r="T935" s="8">
        <f>(((L935/60)/60)/24)+DATE(1970,1,1)</f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14"/>
        <v>181.93548387096774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  <c r="P936">
        <f>E936/H936</f>
        <v>107.42857142857143</v>
      </c>
      <c r="Q936" t="s">
        <v>2039</v>
      </c>
      <c r="R936" t="s">
        <v>2040</v>
      </c>
      <c r="S936" s="7">
        <f>(((K936/60)/60)/24)+DATE(1970,1,1)</f>
        <v>42422.25</v>
      </c>
      <c r="T936" s="8">
        <f>(((L936/60)/60)/24)+DATE(1970,1,1)</f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14"/>
        <v>164.13114754098362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  <c r="P937">
        <f>E937/H937</f>
        <v>75.848484848484844</v>
      </c>
      <c r="Q937" t="s">
        <v>2039</v>
      </c>
      <c r="R937" t="s">
        <v>2040</v>
      </c>
      <c r="S937" s="7">
        <f>(((K937/60)/60)/24)+DATE(1970,1,1)</f>
        <v>42209.208333333328</v>
      </c>
      <c r="T937" s="8">
        <f>(((L937/60)/60)/24)+DATE(1970,1,1)</f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14"/>
        <v>1.6375968992248062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  <c r="P938">
        <f>E938/H938</f>
        <v>80.476190476190482</v>
      </c>
      <c r="Q938" t="s">
        <v>2039</v>
      </c>
      <c r="R938" t="s">
        <v>2040</v>
      </c>
      <c r="S938" s="7">
        <f>(((K938/60)/60)/24)+DATE(1970,1,1)</f>
        <v>43668.208333333328</v>
      </c>
      <c r="T938" s="8">
        <f>(((L938/60)/60)/24)+DATE(1970,1,1)</f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14"/>
        <v>49.64385964912281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  <c r="P939">
        <f>E939/H939</f>
        <v>86.978483606557376</v>
      </c>
      <c r="Q939" t="s">
        <v>2041</v>
      </c>
      <c r="R939" t="s">
        <v>2042</v>
      </c>
      <c r="S939" s="7">
        <f>(((K939/60)/60)/24)+DATE(1970,1,1)</f>
        <v>42334.25</v>
      </c>
      <c r="T939" s="8">
        <f>(((L939/60)/60)/24)+DATE(1970,1,1)</f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14"/>
        <v>109.70652173913042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  <c r="P940">
        <f>E940/H940</f>
        <v>105.13541666666667</v>
      </c>
      <c r="Q940" t="s">
        <v>2047</v>
      </c>
      <c r="R940" t="s">
        <v>2053</v>
      </c>
      <c r="S940" s="7">
        <f>(((K940/60)/60)/24)+DATE(1970,1,1)</f>
        <v>43263.208333333328</v>
      </c>
      <c r="T940" s="8">
        <f>(((L940/60)/60)/24)+DATE(1970,1,1)</f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14"/>
        <v>49.217948717948715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  <c r="P941">
        <f>E941/H941</f>
        <v>57.298507462686565</v>
      </c>
      <c r="Q941" t="s">
        <v>2050</v>
      </c>
      <c r="R941" t="s">
        <v>2051</v>
      </c>
      <c r="S941" s="7">
        <f>(((K941/60)/60)/24)+DATE(1970,1,1)</f>
        <v>40670.208333333336</v>
      </c>
      <c r="T941" s="8">
        <f>(((L941/60)/60)/24)+DATE(1970,1,1)</f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14"/>
        <v>62.232323232323225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  <c r="P942">
        <f>E942/H942</f>
        <v>93.348484848484844</v>
      </c>
      <c r="Q942" t="s">
        <v>2037</v>
      </c>
      <c r="R942" t="s">
        <v>2038</v>
      </c>
      <c r="S942" s="7">
        <f>(((K942/60)/60)/24)+DATE(1970,1,1)</f>
        <v>41244.25</v>
      </c>
      <c r="T942" s="8">
        <f>(((L942/60)/60)/24)+DATE(1970,1,1)</f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14"/>
        <v>13.05813953488372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  <c r="P943">
        <f>E943/H943</f>
        <v>71.987179487179489</v>
      </c>
      <c r="Q943" t="s">
        <v>2039</v>
      </c>
      <c r="R943" t="s">
        <v>2040</v>
      </c>
      <c r="S943" s="7">
        <f>(((K943/60)/60)/24)+DATE(1970,1,1)</f>
        <v>40552.25</v>
      </c>
      <c r="T943" s="8">
        <f>(((L943/60)/60)/24)+DATE(1970,1,1)</f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14"/>
        <v>64.635416666666671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  <c r="P944">
        <f>E944/H944</f>
        <v>92.611940298507463</v>
      </c>
      <c r="Q944" t="s">
        <v>2039</v>
      </c>
      <c r="R944" t="s">
        <v>2040</v>
      </c>
      <c r="S944" s="7">
        <f>(((K944/60)/60)/24)+DATE(1970,1,1)</f>
        <v>40568.25</v>
      </c>
      <c r="T944" s="8">
        <f>(((L944/60)/60)/24)+DATE(1970,1,1)</f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14"/>
        <v>159.58666666666667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  <c r="P945">
        <f>E945/H945</f>
        <v>104.99122807017544</v>
      </c>
      <c r="Q945" t="s">
        <v>2033</v>
      </c>
      <c r="R945" t="s">
        <v>2034</v>
      </c>
      <c r="S945" s="7">
        <f>(((K945/60)/60)/24)+DATE(1970,1,1)</f>
        <v>41906.208333333336</v>
      </c>
      <c r="T945" s="8">
        <f>(((L945/60)/60)/24)+DATE(1970,1,1)</f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14"/>
        <v>81.42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  <c r="P946">
        <f>E946/H946</f>
        <v>30.958174904942965</v>
      </c>
      <c r="Q946" t="s">
        <v>2054</v>
      </c>
      <c r="R946" t="s">
        <v>2055</v>
      </c>
      <c r="S946" s="7">
        <f>(((K946/60)/60)/24)+DATE(1970,1,1)</f>
        <v>42776.25</v>
      </c>
      <c r="T946" s="8">
        <f>(((L946/60)/60)/24)+DATE(1970,1,1)</f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14"/>
        <v>32.444767441860463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  <c r="P947">
        <f>E947/H947</f>
        <v>33.001182732111175</v>
      </c>
      <c r="Q947" t="s">
        <v>2054</v>
      </c>
      <c r="R947" t="s">
        <v>2055</v>
      </c>
      <c r="S947" s="7">
        <f>(((K947/60)/60)/24)+DATE(1970,1,1)</f>
        <v>41004.208333333336</v>
      </c>
      <c r="T947" s="8">
        <f>(((L947/60)/60)/24)+DATE(1970,1,1)</f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14"/>
        <v>9.9141184124918666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  <c r="P948">
        <f>E948/H948</f>
        <v>84.187845303867405</v>
      </c>
      <c r="Q948" t="s">
        <v>2039</v>
      </c>
      <c r="R948" t="s">
        <v>2040</v>
      </c>
      <c r="S948" s="7">
        <f>(((K948/60)/60)/24)+DATE(1970,1,1)</f>
        <v>40710.208333333336</v>
      </c>
      <c r="T948" s="8">
        <f>(((L948/60)/60)/24)+DATE(1970,1,1)</f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14"/>
        <v>26.694444444444443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  <c r="P949">
        <f>E949/H949</f>
        <v>73.92307692307692</v>
      </c>
      <c r="Q949" t="s">
        <v>2039</v>
      </c>
      <c r="R949" t="s">
        <v>2040</v>
      </c>
      <c r="S949" s="7">
        <f>(((K949/60)/60)/24)+DATE(1970,1,1)</f>
        <v>41908.208333333336</v>
      </c>
      <c r="T949" s="8">
        <f>(((L949/60)/60)/24)+DATE(1970,1,1)</f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14"/>
        <v>62.957446808510639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  <c r="P950">
        <f>E950/H950</f>
        <v>36.987499999999997</v>
      </c>
      <c r="Q950" t="s">
        <v>2041</v>
      </c>
      <c r="R950" t="s">
        <v>2042</v>
      </c>
      <c r="S950" s="7">
        <f>(((K950/60)/60)/24)+DATE(1970,1,1)</f>
        <v>41985.25</v>
      </c>
      <c r="T950" s="8">
        <f>(((L950/60)/60)/24)+DATE(1970,1,1)</f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14"/>
        <v>161.35593220338984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  <c r="P951">
        <f>E951/H951</f>
        <v>46.896551724137929</v>
      </c>
      <c r="Q951" t="s">
        <v>2037</v>
      </c>
      <c r="R951" t="s">
        <v>2038</v>
      </c>
      <c r="S951" s="7">
        <f>(((K951/60)/60)/24)+DATE(1970,1,1)</f>
        <v>42112.208333333328</v>
      </c>
      <c r="T951" s="8">
        <f>(((L951/60)/60)/24)+DATE(1970,1,1)</f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14"/>
        <v>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  <c r="P952">
        <f>E952/H952</f>
        <v>5</v>
      </c>
      <c r="Q952" t="s">
        <v>2039</v>
      </c>
      <c r="R952" t="s">
        <v>2040</v>
      </c>
      <c r="S952" s="7">
        <f>(((K952/60)/60)/24)+DATE(1970,1,1)</f>
        <v>43571.208333333328</v>
      </c>
      <c r="T952" s="8">
        <f>(((L952/60)/60)/24)+DATE(1970,1,1)</f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14"/>
        <v>1096.9379310344827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  <c r="P953">
        <f>E953/H953</f>
        <v>102.02437459910199</v>
      </c>
      <c r="Q953" t="s">
        <v>2035</v>
      </c>
      <c r="R953" t="s">
        <v>2036</v>
      </c>
      <c r="S953" s="7">
        <f>(((K953/60)/60)/24)+DATE(1970,1,1)</f>
        <v>42730.25</v>
      </c>
      <c r="T953" s="8">
        <f>(((L953/60)/60)/24)+DATE(1970,1,1)</f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14"/>
        <v>70.094158075601371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  <c r="P954">
        <f>E954/H954</f>
        <v>45.007502206531335</v>
      </c>
      <c r="Q954" t="s">
        <v>2041</v>
      </c>
      <c r="R954" t="s">
        <v>2042</v>
      </c>
      <c r="S954" s="7">
        <f>(((K954/60)/60)/24)+DATE(1970,1,1)</f>
        <v>42591.208333333328</v>
      </c>
      <c r="T954" s="8">
        <f>(((L954/60)/60)/24)+DATE(1970,1,1)</f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14"/>
        <v>60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  <c r="P955">
        <f>E955/H955</f>
        <v>94.285714285714292</v>
      </c>
      <c r="Q955" t="s">
        <v>2041</v>
      </c>
      <c r="R955" t="s">
        <v>2063</v>
      </c>
      <c r="S955" s="7">
        <f>(((K955/60)/60)/24)+DATE(1970,1,1)</f>
        <v>42358.25</v>
      </c>
      <c r="T955" s="8">
        <f>(((L955/60)/60)/24)+DATE(1970,1,1)</f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14"/>
        <v>367.0985915492958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  <c r="P956">
        <f>E956/H956</f>
        <v>101.02325581395348</v>
      </c>
      <c r="Q956" t="s">
        <v>2037</v>
      </c>
      <c r="R956" t="s">
        <v>2038</v>
      </c>
      <c r="S956" s="7">
        <f>(((K956/60)/60)/24)+DATE(1970,1,1)</f>
        <v>41174.208333333336</v>
      </c>
      <c r="T956" s="8">
        <f>(((L956/60)/60)/24)+DATE(1970,1,1)</f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14"/>
        <v>1109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  <c r="P957">
        <f>E957/H957</f>
        <v>97.037499999999994</v>
      </c>
      <c r="Q957" t="s">
        <v>2039</v>
      </c>
      <c r="R957" t="s">
        <v>2040</v>
      </c>
      <c r="S957" s="7">
        <f>(((K957/60)/60)/24)+DATE(1970,1,1)</f>
        <v>41238.25</v>
      </c>
      <c r="T957" s="8">
        <f>(((L957/60)/60)/24)+DATE(1970,1,1)</f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14"/>
        <v>19.028784648187631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  <c r="P958">
        <f>E958/H958</f>
        <v>43.00963855421687</v>
      </c>
      <c r="Q958" t="s">
        <v>2041</v>
      </c>
      <c r="R958" t="s">
        <v>2063</v>
      </c>
      <c r="S958" s="7">
        <f>(((K958/60)/60)/24)+DATE(1970,1,1)</f>
        <v>42360.25</v>
      </c>
      <c r="T958" s="8">
        <f>(((L958/60)/60)/24)+DATE(1970,1,1)</f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14"/>
        <v>126.87755102040816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  <c r="P959">
        <f>E959/H959</f>
        <v>94.916030534351151</v>
      </c>
      <c r="Q959" t="s">
        <v>2039</v>
      </c>
      <c r="R959" t="s">
        <v>2040</v>
      </c>
      <c r="S959" s="7">
        <f>(((K959/60)/60)/24)+DATE(1970,1,1)</f>
        <v>40955.25</v>
      </c>
      <c r="T959" s="8">
        <f>(((L959/60)/60)/24)+DATE(1970,1,1)</f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14"/>
        <v>734.63636363636363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  <c r="P960">
        <f>E960/H960</f>
        <v>72.151785714285708</v>
      </c>
      <c r="Q960" t="s">
        <v>2041</v>
      </c>
      <c r="R960" t="s">
        <v>2049</v>
      </c>
      <c r="S960" s="7">
        <f>(((K960/60)/60)/24)+DATE(1970,1,1)</f>
        <v>40350.208333333336</v>
      </c>
      <c r="T960" s="8">
        <f>(((L960/60)/60)/24)+DATE(1970,1,1)</f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14"/>
        <v>4.5731034482758623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  <c r="P961">
        <f>E961/H961</f>
        <v>51.007692307692309</v>
      </c>
      <c r="Q961" t="s">
        <v>2047</v>
      </c>
      <c r="R961" t="s">
        <v>2059</v>
      </c>
      <c r="S961" s="7">
        <f>(((K961/60)/60)/24)+DATE(1970,1,1)</f>
        <v>40357.208333333336</v>
      </c>
      <c r="T961" s="8">
        <f>(((L961/60)/60)/24)+DATE(1970,1,1)</f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14"/>
        <v>85.054545454545448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  <c r="P962">
        <f>E962/H962</f>
        <v>85.054545454545448</v>
      </c>
      <c r="Q962" t="s">
        <v>2037</v>
      </c>
      <c r="R962" t="s">
        <v>2038</v>
      </c>
      <c r="S962" s="7">
        <f>(((K962/60)/60)/24)+DATE(1970,1,1)</f>
        <v>42408.25</v>
      </c>
      <c r="T962" s="8">
        <f>(((L962/60)/60)/24)+DATE(1970,1,1)</f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15">(E963/D963)*100</f>
        <v>119.29824561403508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  <c r="P963">
        <f>E963/H963</f>
        <v>43.87096774193548</v>
      </c>
      <c r="Q963" t="s">
        <v>2047</v>
      </c>
      <c r="R963" t="s">
        <v>2059</v>
      </c>
      <c r="S963" s="7">
        <f>(((K963/60)/60)/24)+DATE(1970,1,1)</f>
        <v>40591.25</v>
      </c>
      <c r="T963" s="8">
        <f>(((L963/60)/60)/24)+DATE(1970,1,1)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15"/>
        <v>296.02777777777777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  <c r="P964">
        <f>E964/H964</f>
        <v>40.063909774436091</v>
      </c>
      <c r="Q964" t="s">
        <v>2033</v>
      </c>
      <c r="R964" t="s">
        <v>2034</v>
      </c>
      <c r="S964" s="7">
        <f>(((K964/60)/60)/24)+DATE(1970,1,1)</f>
        <v>41592.25</v>
      </c>
      <c r="T964" s="8">
        <f>(((L964/60)/60)/24)+DATE(1970,1,1)</f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15"/>
        <v>84.694915254237287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  <c r="P965">
        <f>E965/H965</f>
        <v>43.833333333333336</v>
      </c>
      <c r="Q965" t="s">
        <v>2054</v>
      </c>
      <c r="R965" t="s">
        <v>2055</v>
      </c>
      <c r="S965" s="7">
        <f>(((K965/60)/60)/24)+DATE(1970,1,1)</f>
        <v>40607.25</v>
      </c>
      <c r="T965" s="8">
        <f>(((L965/60)/60)/24)+DATE(1970,1,1)</f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15"/>
        <v>355.7837837837838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  <c r="P966">
        <f>E966/H966</f>
        <v>84.92903225806451</v>
      </c>
      <c r="Q966" t="s">
        <v>2039</v>
      </c>
      <c r="R966" t="s">
        <v>2040</v>
      </c>
      <c r="S966" s="7">
        <f>(((K966/60)/60)/24)+DATE(1970,1,1)</f>
        <v>42135.208333333328</v>
      </c>
      <c r="T966" s="8">
        <f>(((L966/60)/60)/24)+DATE(1970,1,1)</f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15"/>
        <v>386.40909090909093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  <c r="P967">
        <f>E967/H967</f>
        <v>41.067632850241544</v>
      </c>
      <c r="Q967" t="s">
        <v>2035</v>
      </c>
      <c r="R967" t="s">
        <v>2036</v>
      </c>
      <c r="S967" s="7">
        <f>(((K967/60)/60)/24)+DATE(1970,1,1)</f>
        <v>40203.25</v>
      </c>
      <c r="T967" s="8">
        <f>(((L967/60)/60)/24)+DATE(1970,1,1)</f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15"/>
        <v>792.23529411764707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  <c r="P968">
        <f>E968/H968</f>
        <v>54.971428571428568</v>
      </c>
      <c r="Q968" t="s">
        <v>2039</v>
      </c>
      <c r="R968" t="s">
        <v>2040</v>
      </c>
      <c r="S968" s="7">
        <f>(((K968/60)/60)/24)+DATE(1970,1,1)</f>
        <v>42901.208333333328</v>
      </c>
      <c r="T968" s="8">
        <f>(((L968/60)/60)/24)+DATE(1970,1,1)</f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15"/>
        <v>137.03393665158373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  <c r="P969">
        <f>E969/H969</f>
        <v>77.010807374443743</v>
      </c>
      <c r="Q969" t="s">
        <v>2035</v>
      </c>
      <c r="R969" t="s">
        <v>2062</v>
      </c>
      <c r="S969" s="7">
        <f>(((K969/60)/60)/24)+DATE(1970,1,1)</f>
        <v>41005.208333333336</v>
      </c>
      <c r="T969" s="8">
        <f>(((L969/60)/60)/24)+DATE(1970,1,1)</f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15"/>
        <v>338.20833333333337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  <c r="P970">
        <f>E970/H970</f>
        <v>71.201754385964918</v>
      </c>
      <c r="Q970" t="s">
        <v>2033</v>
      </c>
      <c r="R970" t="s">
        <v>2034</v>
      </c>
      <c r="S970" s="7">
        <f>(((K970/60)/60)/24)+DATE(1970,1,1)</f>
        <v>40544.25</v>
      </c>
      <c r="T970" s="8">
        <f>(((L970/60)/60)/24)+DATE(1970,1,1)</f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15"/>
        <v>108.22784810126582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  <c r="P971">
        <f>E971/H971</f>
        <v>91.935483870967744</v>
      </c>
      <c r="Q971" t="s">
        <v>2039</v>
      </c>
      <c r="R971" t="s">
        <v>2040</v>
      </c>
      <c r="S971" s="7">
        <f>(((K971/60)/60)/24)+DATE(1970,1,1)</f>
        <v>43821.25</v>
      </c>
      <c r="T971" s="8">
        <f>(((L971/60)/60)/24)+DATE(1970,1,1)</f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15"/>
        <v>60.757639620653315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  <c r="P972">
        <f>E972/H972</f>
        <v>97.069023569023571</v>
      </c>
      <c r="Q972" t="s">
        <v>2039</v>
      </c>
      <c r="R972" t="s">
        <v>2040</v>
      </c>
      <c r="S972" s="7">
        <f>(((K972/60)/60)/24)+DATE(1970,1,1)</f>
        <v>40672.208333333336</v>
      </c>
      <c r="T972" s="8">
        <f>(((L972/60)/60)/24)+DATE(1970,1,1)</f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15"/>
        <v>27.725490196078432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  <c r="P973">
        <f>E973/H973</f>
        <v>58.916666666666664</v>
      </c>
      <c r="Q973" t="s">
        <v>2041</v>
      </c>
      <c r="R973" t="s">
        <v>2060</v>
      </c>
      <c r="S973" s="7">
        <f>(((K973/60)/60)/24)+DATE(1970,1,1)</f>
        <v>41555.208333333336</v>
      </c>
      <c r="T973" s="8">
        <f>(((L973/60)/60)/24)+DATE(1970,1,1)</f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15"/>
        <v>228.3934426229508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  <c r="P974">
        <f>E974/H974</f>
        <v>58.015466983938133</v>
      </c>
      <c r="Q974" t="s">
        <v>2037</v>
      </c>
      <c r="R974" t="s">
        <v>2038</v>
      </c>
      <c r="S974" s="7">
        <f>(((K974/60)/60)/24)+DATE(1970,1,1)</f>
        <v>41792.208333333336</v>
      </c>
      <c r="T974" s="8">
        <f>(((L974/60)/60)/24)+DATE(1970,1,1)</f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15"/>
        <v>21.615194054500414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  <c r="P975">
        <f>E975/H975</f>
        <v>103.87301587301587</v>
      </c>
      <c r="Q975" t="s">
        <v>2039</v>
      </c>
      <c r="R975" t="s">
        <v>2040</v>
      </c>
      <c r="S975" s="7">
        <f>(((K975/60)/60)/24)+DATE(1970,1,1)</f>
        <v>40522.25</v>
      </c>
      <c r="T975" s="8">
        <f>(((L975/60)/60)/24)+DATE(1970,1,1)</f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15"/>
        <v>373.875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  <c r="P976">
        <f>E976/H976</f>
        <v>93.46875</v>
      </c>
      <c r="Q976" t="s">
        <v>2035</v>
      </c>
      <c r="R976" t="s">
        <v>2045</v>
      </c>
      <c r="S976" s="7">
        <f>(((K976/60)/60)/24)+DATE(1970,1,1)</f>
        <v>41412.208333333336</v>
      </c>
      <c r="T976" s="8">
        <f>(((L976/60)/60)/24)+DATE(1970,1,1)</f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15"/>
        <v>154.92592592592592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  <c r="P977">
        <f>E977/H977</f>
        <v>61.970370370370368</v>
      </c>
      <c r="Q977" t="s">
        <v>2039</v>
      </c>
      <c r="R977" t="s">
        <v>2040</v>
      </c>
      <c r="S977" s="7">
        <f>(((K977/60)/60)/24)+DATE(1970,1,1)</f>
        <v>42337.25</v>
      </c>
      <c r="T977" s="8">
        <f>(((L977/60)/60)/24)+DATE(1970,1,1)</f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15"/>
        <v>322.14999999999998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  <c r="P978">
        <f>E978/H978</f>
        <v>92.042857142857144</v>
      </c>
      <c r="Q978" t="s">
        <v>2039</v>
      </c>
      <c r="R978" t="s">
        <v>2040</v>
      </c>
      <c r="S978" s="7">
        <f>(((K978/60)/60)/24)+DATE(1970,1,1)</f>
        <v>40571.25</v>
      </c>
      <c r="T978" s="8">
        <f>(((L978/60)/60)/24)+DATE(1970,1,1)</f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15"/>
        <v>73.957142857142856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  <c r="P979">
        <f>E979/H979</f>
        <v>77.268656716417908</v>
      </c>
      <c r="Q979" t="s">
        <v>2033</v>
      </c>
      <c r="R979" t="s">
        <v>2034</v>
      </c>
      <c r="S979" s="7">
        <f>(((K979/60)/60)/24)+DATE(1970,1,1)</f>
        <v>43138.25</v>
      </c>
      <c r="T979" s="8">
        <f>(((L979/60)/60)/24)+DATE(1970,1,1)</f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15"/>
        <v>864.1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  <c r="P980">
        <f>E980/H980</f>
        <v>93.923913043478265</v>
      </c>
      <c r="Q980" t="s">
        <v>2050</v>
      </c>
      <c r="R980" t="s">
        <v>2051</v>
      </c>
      <c r="S980" s="7">
        <f>(((K980/60)/60)/24)+DATE(1970,1,1)</f>
        <v>42686.25</v>
      </c>
      <c r="T980" s="8">
        <f>(((L980/60)/60)/24)+DATE(1970,1,1)</f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15"/>
        <v>143.26245847176079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  <c r="P981">
        <f>E981/H981</f>
        <v>84.969458128078813</v>
      </c>
      <c r="Q981" t="s">
        <v>2039</v>
      </c>
      <c r="R981" t="s">
        <v>2040</v>
      </c>
      <c r="S981" s="7">
        <f>(((K981/60)/60)/24)+DATE(1970,1,1)</f>
        <v>42078.208333333328</v>
      </c>
      <c r="T981" s="8">
        <f>(((L981/60)/60)/24)+DATE(1970,1,1)</f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15"/>
        <v>40.281762295081968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  <c r="P982">
        <f>E982/H982</f>
        <v>105.97035040431267</v>
      </c>
      <c r="Q982" t="s">
        <v>2047</v>
      </c>
      <c r="R982" t="s">
        <v>2048</v>
      </c>
      <c r="S982" s="7">
        <f>(((K982/60)/60)/24)+DATE(1970,1,1)</f>
        <v>42307.208333333328</v>
      </c>
      <c r="T982" s="8">
        <f>(((L982/60)/60)/24)+DATE(1970,1,1)</f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15"/>
        <v>178.22388059701493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  <c r="P983">
        <f>E983/H983</f>
        <v>36.969040247678016</v>
      </c>
      <c r="Q983" t="s">
        <v>2037</v>
      </c>
      <c r="R983" t="s">
        <v>2038</v>
      </c>
      <c r="S983" s="7">
        <f>(((K983/60)/60)/24)+DATE(1970,1,1)</f>
        <v>43094.25</v>
      </c>
      <c r="T983" s="8">
        <f>(((L983/60)/60)/24)+DATE(1970,1,1)</f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15"/>
        <v>84.930555555555557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  <c r="P984">
        <f>E984/H984</f>
        <v>81.533333333333331</v>
      </c>
      <c r="Q984" t="s">
        <v>2041</v>
      </c>
      <c r="R984" t="s">
        <v>2042</v>
      </c>
      <c r="S984" s="7">
        <f>(((K984/60)/60)/24)+DATE(1970,1,1)</f>
        <v>40743.208333333336</v>
      </c>
      <c r="T984" s="8">
        <f>(((L984/60)/60)/24)+DATE(1970,1,1)</f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15"/>
        <v>145.93648334624322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  <c r="P985">
        <f>E985/H985</f>
        <v>80.999140154772135</v>
      </c>
      <c r="Q985" t="s">
        <v>2041</v>
      </c>
      <c r="R985" t="s">
        <v>2042</v>
      </c>
      <c r="S985" s="7">
        <f>(((K985/60)/60)/24)+DATE(1970,1,1)</f>
        <v>43681.208333333328</v>
      </c>
      <c r="T985" s="8">
        <f>(((L985/60)/60)/24)+DATE(1970,1,1)</f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15"/>
        <v>152.46153846153848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  <c r="P986">
        <f>E986/H986</f>
        <v>26.010498687664043</v>
      </c>
      <c r="Q986" t="s">
        <v>2039</v>
      </c>
      <c r="R986" t="s">
        <v>2040</v>
      </c>
      <c r="S986" s="7">
        <f>(((K986/60)/60)/24)+DATE(1970,1,1)</f>
        <v>43716.208333333328</v>
      </c>
      <c r="T986" s="8">
        <f>(((L986/60)/60)/24)+DATE(1970,1,1)</f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15"/>
        <v>67.129542790152414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  <c r="P987">
        <f>E987/H987</f>
        <v>25.998410896708286</v>
      </c>
      <c r="Q987" t="s">
        <v>2035</v>
      </c>
      <c r="R987" t="s">
        <v>2036</v>
      </c>
      <c r="S987" s="7">
        <f>(((K987/60)/60)/24)+DATE(1970,1,1)</f>
        <v>41614.25</v>
      </c>
      <c r="T987" s="8">
        <f>(((L987/60)/60)/24)+DATE(1970,1,1)</f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15"/>
        <v>40.307692307692307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  <c r="P988">
        <f>E988/H988</f>
        <v>34.173913043478258</v>
      </c>
      <c r="Q988" t="s">
        <v>2035</v>
      </c>
      <c r="R988" t="s">
        <v>2036</v>
      </c>
      <c r="S988" s="7">
        <f>(((K988/60)/60)/24)+DATE(1970,1,1)</f>
        <v>40638.208333333336</v>
      </c>
      <c r="T988" s="8">
        <f>(((L988/60)/60)/24)+DATE(1970,1,1)</f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15"/>
        <v>216.79032258064518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  <c r="P989">
        <f>E989/H989</f>
        <v>28.002083333333335</v>
      </c>
      <c r="Q989" t="s">
        <v>2041</v>
      </c>
      <c r="R989" t="s">
        <v>2042</v>
      </c>
      <c r="S989" s="7">
        <f>(((K989/60)/60)/24)+DATE(1970,1,1)</f>
        <v>42852.208333333328</v>
      </c>
      <c r="T989" s="8">
        <f>(((L989/60)/60)/24)+DATE(1970,1,1)</f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15"/>
        <v>52.117021276595743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  <c r="P990">
        <f>E990/H990</f>
        <v>76.546875</v>
      </c>
      <c r="Q990" t="s">
        <v>2047</v>
      </c>
      <c r="R990" t="s">
        <v>2056</v>
      </c>
      <c r="S990" s="7">
        <f>(((K990/60)/60)/24)+DATE(1970,1,1)</f>
        <v>42686.25</v>
      </c>
      <c r="T990" s="8">
        <f>(((L990/60)/60)/24)+DATE(1970,1,1)</f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15"/>
        <v>499.58333333333337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  <c r="P991">
        <f>E991/H991</f>
        <v>53.053097345132741</v>
      </c>
      <c r="Q991" t="s">
        <v>2047</v>
      </c>
      <c r="R991" t="s">
        <v>2059</v>
      </c>
      <c r="S991" s="7">
        <f>(((K991/60)/60)/24)+DATE(1970,1,1)</f>
        <v>43571.208333333328</v>
      </c>
      <c r="T991" s="8">
        <f>(((L991/60)/60)/24)+DATE(1970,1,1)</f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15"/>
        <v>87.679487179487182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  <c r="P992">
        <f>E992/H992</f>
        <v>106.859375</v>
      </c>
      <c r="Q992" t="s">
        <v>2041</v>
      </c>
      <c r="R992" t="s">
        <v>2044</v>
      </c>
      <c r="S992" s="7">
        <f>(((K992/60)/60)/24)+DATE(1970,1,1)</f>
        <v>42432.25</v>
      </c>
      <c r="T992" s="8">
        <f>(((L992/60)/60)/24)+DATE(1970,1,1)</f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15"/>
        <v>113.17346938775511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  <c r="P993">
        <f>E993/H993</f>
        <v>46.020746887966808</v>
      </c>
      <c r="Q993" t="s">
        <v>2035</v>
      </c>
      <c r="R993" t="s">
        <v>2036</v>
      </c>
      <c r="S993" s="7">
        <f>(((K993/60)/60)/24)+DATE(1970,1,1)</f>
        <v>41907.208333333336</v>
      </c>
      <c r="T993" s="8">
        <f>(((L993/60)/60)/24)+DATE(1970,1,1)</f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15"/>
        <v>426.54838709677421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  <c r="P994">
        <f>E994/H994</f>
        <v>100.17424242424242</v>
      </c>
      <c r="Q994" t="s">
        <v>2041</v>
      </c>
      <c r="R994" t="s">
        <v>2044</v>
      </c>
      <c r="S994" s="7">
        <f>(((K994/60)/60)/24)+DATE(1970,1,1)</f>
        <v>43227.208333333328</v>
      </c>
      <c r="T994" s="8">
        <f>(((L994/60)/60)/24)+DATE(1970,1,1)</f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15"/>
        <v>77.632653061224488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  <c r="P995">
        <f>E995/H995</f>
        <v>101.44</v>
      </c>
      <c r="Q995" t="s">
        <v>2054</v>
      </c>
      <c r="R995" t="s">
        <v>2055</v>
      </c>
      <c r="S995" s="7">
        <f>(((K995/60)/60)/24)+DATE(1970,1,1)</f>
        <v>42362.25</v>
      </c>
      <c r="T995" s="8">
        <f>(((L995/60)/60)/24)+DATE(1970,1,1)</f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15"/>
        <v>52.496810772501767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  <c r="P996">
        <f>E996/H996</f>
        <v>87.972684085510693</v>
      </c>
      <c r="Q996" t="s">
        <v>2047</v>
      </c>
      <c r="R996" t="s">
        <v>2059</v>
      </c>
      <c r="S996" s="7">
        <f>(((K996/60)/60)/24)+DATE(1970,1,1)</f>
        <v>41929.208333333336</v>
      </c>
      <c r="T996" s="8">
        <f>(((L996/60)/60)/24)+DATE(1970,1,1)</f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15"/>
        <v>157.46762589928059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  <c r="P997">
        <f>E997/H997</f>
        <v>74.995594713656388</v>
      </c>
      <c r="Q997" t="s">
        <v>2033</v>
      </c>
      <c r="R997" t="s">
        <v>2034</v>
      </c>
      <c r="S997" s="7">
        <f>(((K997/60)/60)/24)+DATE(1970,1,1)</f>
        <v>43408.208333333328</v>
      </c>
      <c r="T997" s="8">
        <f>(((L997/60)/60)/24)+DATE(1970,1,1)</f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15"/>
        <v>72.939393939393938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  <c r="P998">
        <f>E998/H998</f>
        <v>42.982142857142854</v>
      </c>
      <c r="Q998" t="s">
        <v>2039</v>
      </c>
      <c r="R998" t="s">
        <v>2040</v>
      </c>
      <c r="S998" s="7">
        <f>(((K998/60)/60)/24)+DATE(1970,1,1)</f>
        <v>41276.25</v>
      </c>
      <c r="T998" s="8">
        <f>(((L998/60)/60)/24)+DATE(1970,1,1)</f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15"/>
        <v>60.565789473684205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  <c r="P999">
        <f>E999/H999</f>
        <v>33.115107913669064</v>
      </c>
      <c r="Q999" t="s">
        <v>2039</v>
      </c>
      <c r="R999" t="s">
        <v>2040</v>
      </c>
      <c r="S999" s="7">
        <f>(((K999/60)/60)/24)+DATE(1970,1,1)</f>
        <v>41659.25</v>
      </c>
      <c r="T999" s="8">
        <f>(((L999/60)/60)/24)+DATE(1970,1,1)</f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15"/>
        <v>56.791291291291287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  <c r="P1000">
        <f>E1000/H1000</f>
        <v>101.13101604278074</v>
      </c>
      <c r="Q1000" t="s">
        <v>2035</v>
      </c>
      <c r="R1000" t="s">
        <v>2045</v>
      </c>
      <c r="S1000" s="7">
        <f>(((K1000/60)/60)/24)+DATE(1970,1,1)</f>
        <v>40220.25</v>
      </c>
      <c r="T1000" s="8">
        <f>(((L1000/60)/60)/24)+DATE(1970,1,1)</f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15"/>
        <v>56.542754275427541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  <c r="P1001">
        <f>E1001/H1001</f>
        <v>55.98841354723708</v>
      </c>
      <c r="Q1001" t="s">
        <v>2033</v>
      </c>
      <c r="R1001" t="s">
        <v>2034</v>
      </c>
      <c r="S1001" s="7">
        <f>(((K1001/60)/60)/24)+DATE(1970,1,1)</f>
        <v>42550.208333333328</v>
      </c>
      <c r="T1001" s="8">
        <f>(((L1001/60)/60)/24)+DATE(1970,1,1)</f>
        <v>42557.208333333328</v>
      </c>
    </row>
  </sheetData>
  <autoFilter ref="F1:G1002" xr:uid="{00000000-0001-0000-0000-000000000000}"/>
  <sortState xmlns:xlrd2="http://schemas.microsoft.com/office/spreadsheetml/2017/richdata2" ref="A2:T1001">
    <sortCondition ref="A1:A1001"/>
  </sortState>
  <conditionalFormatting sqref="F2:F1001">
    <cfRule type="colorScale" priority="5">
      <colorScale>
        <cfvo type="num" val="0"/>
        <cfvo type="num" val="100"/>
        <cfvo type="num" val="200"/>
        <color rgb="FFC00000"/>
        <color rgb="FF00B050"/>
        <color rgb="FF002060"/>
      </colorScale>
    </cfRule>
  </conditionalFormatting>
  <conditionalFormatting sqref="G1:G1048576">
    <cfRule type="cellIs" dxfId="0" priority="1" operator="equal">
      <formula>$G$10</formula>
    </cfRule>
    <cfRule type="cellIs" dxfId="1" priority="2" operator="equal">
      <formula>$G$20</formula>
    </cfRule>
    <cfRule type="cellIs" dxfId="2" priority="3" operator="equal">
      <formula>$G$3</formula>
    </cfRule>
    <cfRule type="cellIs" dxfId="3" priority="4" operator="equal">
      <formula>$G$2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8956E-23D5-A747-B27F-C89A5D3F907B}">
  <sheetPr codeName="Sheet2"/>
  <dimension ref="A2:F15"/>
  <sheetViews>
    <sheetView zoomScaleNormal="100" workbookViewId="0">
      <selection activeCell="G32" sqref="G3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2" spans="1:6" x14ac:dyDescent="0.2">
      <c r="A2" s="5" t="s">
        <v>6</v>
      </c>
      <c r="B2" t="s">
        <v>2070</v>
      </c>
    </row>
    <row r="4" spans="1:6" x14ac:dyDescent="0.2">
      <c r="A4" s="5" t="s">
        <v>2066</v>
      </c>
      <c r="B4" s="5" t="s">
        <v>2067</v>
      </c>
    </row>
    <row r="5" spans="1:6" x14ac:dyDescent="0.2">
      <c r="A5" s="5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6" t="s">
        <v>2041</v>
      </c>
      <c r="B6" s="4">
        <v>11</v>
      </c>
      <c r="C6" s="4">
        <v>60</v>
      </c>
      <c r="D6" s="4">
        <v>5</v>
      </c>
      <c r="E6" s="4">
        <v>102</v>
      </c>
      <c r="F6" s="4">
        <v>178</v>
      </c>
    </row>
    <row r="7" spans="1:6" x14ac:dyDescent="0.2">
      <c r="A7" s="6" t="s">
        <v>2033</v>
      </c>
      <c r="B7" s="4">
        <v>4</v>
      </c>
      <c r="C7" s="4">
        <v>20</v>
      </c>
      <c r="D7" s="4"/>
      <c r="E7" s="4">
        <v>22</v>
      </c>
      <c r="F7" s="4">
        <v>46</v>
      </c>
    </row>
    <row r="8" spans="1:6" x14ac:dyDescent="0.2">
      <c r="A8" s="6" t="s">
        <v>2050</v>
      </c>
      <c r="B8" s="4">
        <v>1</v>
      </c>
      <c r="C8" s="4">
        <v>23</v>
      </c>
      <c r="D8" s="4">
        <v>3</v>
      </c>
      <c r="E8" s="4">
        <v>21</v>
      </c>
      <c r="F8" s="4">
        <v>48</v>
      </c>
    </row>
    <row r="9" spans="1:6" x14ac:dyDescent="0.2">
      <c r="A9" s="6" t="s">
        <v>2064</v>
      </c>
      <c r="B9" s="4"/>
      <c r="C9" s="4"/>
      <c r="D9" s="4"/>
      <c r="E9" s="4">
        <v>4</v>
      </c>
      <c r="F9" s="4">
        <v>4</v>
      </c>
    </row>
    <row r="10" spans="1:6" x14ac:dyDescent="0.2">
      <c r="A10" s="6" t="s">
        <v>2035</v>
      </c>
      <c r="B10" s="4">
        <v>10</v>
      </c>
      <c r="C10" s="4">
        <v>66</v>
      </c>
      <c r="D10" s="4"/>
      <c r="E10" s="4">
        <v>99</v>
      </c>
      <c r="F10" s="4">
        <v>175</v>
      </c>
    </row>
    <row r="11" spans="1:6" x14ac:dyDescent="0.2">
      <c r="A11" s="6" t="s">
        <v>2054</v>
      </c>
      <c r="B11" s="4">
        <v>4</v>
      </c>
      <c r="C11" s="4">
        <v>11</v>
      </c>
      <c r="D11" s="4">
        <v>1</v>
      </c>
      <c r="E11" s="4">
        <v>26</v>
      </c>
      <c r="F11" s="4">
        <v>42</v>
      </c>
    </row>
    <row r="12" spans="1:6" x14ac:dyDescent="0.2">
      <c r="A12" s="6" t="s">
        <v>2047</v>
      </c>
      <c r="B12" s="4">
        <v>2</v>
      </c>
      <c r="C12" s="4">
        <v>24</v>
      </c>
      <c r="D12" s="4">
        <v>1</v>
      </c>
      <c r="E12" s="4">
        <v>40</v>
      </c>
      <c r="F12" s="4">
        <v>67</v>
      </c>
    </row>
    <row r="13" spans="1:6" x14ac:dyDescent="0.2">
      <c r="A13" s="6" t="s">
        <v>2037</v>
      </c>
      <c r="B13" s="4">
        <v>2</v>
      </c>
      <c r="C13" s="4">
        <v>28</v>
      </c>
      <c r="D13" s="4">
        <v>2</v>
      </c>
      <c r="E13" s="4">
        <v>64</v>
      </c>
      <c r="F13" s="4">
        <v>96</v>
      </c>
    </row>
    <row r="14" spans="1:6" x14ac:dyDescent="0.2">
      <c r="A14" s="6" t="s">
        <v>2039</v>
      </c>
      <c r="B14" s="4">
        <v>23</v>
      </c>
      <c r="C14" s="4">
        <v>132</v>
      </c>
      <c r="D14" s="4">
        <v>2</v>
      </c>
      <c r="E14" s="4">
        <v>187</v>
      </c>
      <c r="F14" s="4">
        <v>344</v>
      </c>
    </row>
    <row r="15" spans="1:6" x14ac:dyDescent="0.2">
      <c r="A15" s="6" t="s">
        <v>2068</v>
      </c>
      <c r="B15" s="4">
        <v>57</v>
      </c>
      <c r="C15" s="4">
        <v>364</v>
      </c>
      <c r="D15" s="4">
        <v>14</v>
      </c>
      <c r="E15" s="4">
        <v>565</v>
      </c>
      <c r="F15" s="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3E77E-C10F-314F-9DE0-FDB43EAE2A2E}">
  <sheetPr codeName="Sheet3"/>
  <dimension ref="A1:F30"/>
  <sheetViews>
    <sheetView zoomScale="92" workbookViewId="0">
      <selection activeCell="P13" sqref="P1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5" t="s">
        <v>6</v>
      </c>
      <c r="B1" t="s">
        <v>2070</v>
      </c>
    </row>
    <row r="2" spans="1:6" x14ac:dyDescent="0.2">
      <c r="A2" s="5" t="s">
        <v>2031</v>
      </c>
      <c r="B2" t="s">
        <v>2070</v>
      </c>
    </row>
    <row r="4" spans="1:6" x14ac:dyDescent="0.2">
      <c r="A4" s="5" t="s">
        <v>2066</v>
      </c>
      <c r="B4" s="5" t="s">
        <v>2067</v>
      </c>
    </row>
    <row r="5" spans="1:6" x14ac:dyDescent="0.2">
      <c r="A5" s="5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6" t="s">
        <v>2049</v>
      </c>
      <c r="B6" s="4">
        <v>1</v>
      </c>
      <c r="C6" s="4">
        <v>10</v>
      </c>
      <c r="D6" s="4">
        <v>2</v>
      </c>
      <c r="E6" s="4">
        <v>21</v>
      </c>
      <c r="F6" s="4">
        <v>34</v>
      </c>
    </row>
    <row r="7" spans="1:6" x14ac:dyDescent="0.2">
      <c r="A7" s="6" t="s">
        <v>2065</v>
      </c>
      <c r="B7" s="4"/>
      <c r="C7" s="4"/>
      <c r="D7" s="4"/>
      <c r="E7" s="4">
        <v>4</v>
      </c>
      <c r="F7" s="4">
        <v>4</v>
      </c>
    </row>
    <row r="8" spans="1:6" x14ac:dyDescent="0.2">
      <c r="A8" s="6" t="s">
        <v>2042</v>
      </c>
      <c r="B8" s="4">
        <v>4</v>
      </c>
      <c r="C8" s="4">
        <v>21</v>
      </c>
      <c r="D8" s="4">
        <v>1</v>
      </c>
      <c r="E8" s="4">
        <v>34</v>
      </c>
      <c r="F8" s="4">
        <v>60</v>
      </c>
    </row>
    <row r="9" spans="1:6" x14ac:dyDescent="0.2">
      <c r="A9" s="6" t="s">
        <v>2044</v>
      </c>
      <c r="B9" s="4">
        <v>2</v>
      </c>
      <c r="C9" s="4">
        <v>12</v>
      </c>
      <c r="D9" s="4">
        <v>1</v>
      </c>
      <c r="E9" s="4">
        <v>22</v>
      </c>
      <c r="F9" s="4">
        <v>37</v>
      </c>
    </row>
    <row r="10" spans="1:6" x14ac:dyDescent="0.2">
      <c r="A10" s="6" t="s">
        <v>2043</v>
      </c>
      <c r="B10" s="4"/>
      <c r="C10" s="4">
        <v>8</v>
      </c>
      <c r="D10" s="4"/>
      <c r="E10" s="4">
        <v>10</v>
      </c>
      <c r="F10" s="4">
        <v>18</v>
      </c>
    </row>
    <row r="11" spans="1:6" x14ac:dyDescent="0.2">
      <c r="A11" s="6" t="s">
        <v>2053</v>
      </c>
      <c r="B11" s="4">
        <v>1</v>
      </c>
      <c r="C11" s="4">
        <v>7</v>
      </c>
      <c r="D11" s="4"/>
      <c r="E11" s="4">
        <v>9</v>
      </c>
      <c r="F11" s="4">
        <v>17</v>
      </c>
    </row>
    <row r="12" spans="1:6" x14ac:dyDescent="0.2">
      <c r="A12" s="6" t="s">
        <v>2034</v>
      </c>
      <c r="B12" s="4">
        <v>4</v>
      </c>
      <c r="C12" s="4">
        <v>20</v>
      </c>
      <c r="D12" s="4"/>
      <c r="E12" s="4">
        <v>22</v>
      </c>
      <c r="F12" s="4">
        <v>46</v>
      </c>
    </row>
    <row r="13" spans="1:6" x14ac:dyDescent="0.2">
      <c r="A13" s="6" t="s">
        <v>2045</v>
      </c>
      <c r="B13" s="4">
        <v>3</v>
      </c>
      <c r="C13" s="4">
        <v>19</v>
      </c>
      <c r="D13" s="4"/>
      <c r="E13" s="4">
        <v>23</v>
      </c>
      <c r="F13" s="4">
        <v>45</v>
      </c>
    </row>
    <row r="14" spans="1:6" x14ac:dyDescent="0.2">
      <c r="A14" s="6" t="s">
        <v>2058</v>
      </c>
      <c r="B14" s="4">
        <v>1</v>
      </c>
      <c r="C14" s="4">
        <v>6</v>
      </c>
      <c r="D14" s="4"/>
      <c r="E14" s="4">
        <v>10</v>
      </c>
      <c r="F14" s="4">
        <v>17</v>
      </c>
    </row>
    <row r="15" spans="1:6" x14ac:dyDescent="0.2">
      <c r="A15" s="6" t="s">
        <v>2057</v>
      </c>
      <c r="B15" s="4"/>
      <c r="C15" s="4">
        <v>3</v>
      </c>
      <c r="D15" s="4"/>
      <c r="E15" s="4">
        <v>4</v>
      </c>
      <c r="F15" s="4">
        <v>7</v>
      </c>
    </row>
    <row r="16" spans="1:6" x14ac:dyDescent="0.2">
      <c r="A16" s="6" t="s">
        <v>2061</v>
      </c>
      <c r="B16" s="4"/>
      <c r="C16" s="4">
        <v>8</v>
      </c>
      <c r="D16" s="4">
        <v>1</v>
      </c>
      <c r="E16" s="4">
        <v>4</v>
      </c>
      <c r="F16" s="4">
        <v>13</v>
      </c>
    </row>
    <row r="17" spans="1:6" x14ac:dyDescent="0.2">
      <c r="A17" s="6" t="s">
        <v>2048</v>
      </c>
      <c r="B17" s="4">
        <v>1</v>
      </c>
      <c r="C17" s="4">
        <v>6</v>
      </c>
      <c r="D17" s="4">
        <v>1</v>
      </c>
      <c r="E17" s="4">
        <v>13</v>
      </c>
      <c r="F17" s="4">
        <v>21</v>
      </c>
    </row>
    <row r="18" spans="1:6" x14ac:dyDescent="0.2">
      <c r="A18" s="6" t="s">
        <v>2055</v>
      </c>
      <c r="B18" s="4">
        <v>4</v>
      </c>
      <c r="C18" s="4">
        <v>11</v>
      </c>
      <c r="D18" s="4">
        <v>1</v>
      </c>
      <c r="E18" s="4">
        <v>26</v>
      </c>
      <c r="F18" s="4">
        <v>42</v>
      </c>
    </row>
    <row r="19" spans="1:6" x14ac:dyDescent="0.2">
      <c r="A19" s="6" t="s">
        <v>2040</v>
      </c>
      <c r="B19" s="4">
        <v>23</v>
      </c>
      <c r="C19" s="4">
        <v>132</v>
      </c>
      <c r="D19" s="4">
        <v>2</v>
      </c>
      <c r="E19" s="4">
        <v>187</v>
      </c>
      <c r="F19" s="4">
        <v>344</v>
      </c>
    </row>
    <row r="20" spans="1:6" x14ac:dyDescent="0.2">
      <c r="A20" s="6" t="s">
        <v>2056</v>
      </c>
      <c r="B20" s="4"/>
      <c r="C20" s="4">
        <v>4</v>
      </c>
      <c r="D20" s="4"/>
      <c r="E20" s="4">
        <v>4</v>
      </c>
      <c r="F20" s="4">
        <v>8</v>
      </c>
    </row>
    <row r="21" spans="1:6" x14ac:dyDescent="0.2">
      <c r="A21" s="6" t="s">
        <v>2036</v>
      </c>
      <c r="B21" s="4">
        <v>6</v>
      </c>
      <c r="C21" s="4">
        <v>30</v>
      </c>
      <c r="D21" s="4"/>
      <c r="E21" s="4">
        <v>49</v>
      </c>
      <c r="F21" s="4">
        <v>85</v>
      </c>
    </row>
    <row r="22" spans="1:6" x14ac:dyDescent="0.2">
      <c r="A22" s="6" t="s">
        <v>2063</v>
      </c>
      <c r="B22" s="4"/>
      <c r="C22" s="4">
        <v>9</v>
      </c>
      <c r="D22" s="4"/>
      <c r="E22" s="4">
        <v>5</v>
      </c>
      <c r="F22" s="4">
        <v>14</v>
      </c>
    </row>
    <row r="23" spans="1:6" x14ac:dyDescent="0.2">
      <c r="A23" s="6" t="s">
        <v>2052</v>
      </c>
      <c r="B23" s="4">
        <v>1</v>
      </c>
      <c r="C23" s="4">
        <v>5</v>
      </c>
      <c r="D23" s="4">
        <v>1</v>
      </c>
      <c r="E23" s="4">
        <v>9</v>
      </c>
      <c r="F23" s="4">
        <v>16</v>
      </c>
    </row>
    <row r="24" spans="1:6" x14ac:dyDescent="0.2">
      <c r="A24" s="6" t="s">
        <v>2060</v>
      </c>
      <c r="B24" s="4">
        <v>3</v>
      </c>
      <c r="C24" s="4">
        <v>3</v>
      </c>
      <c r="D24" s="4"/>
      <c r="E24" s="4">
        <v>11</v>
      </c>
      <c r="F24" s="4">
        <v>17</v>
      </c>
    </row>
    <row r="25" spans="1:6" x14ac:dyDescent="0.2">
      <c r="A25" s="6" t="s">
        <v>2059</v>
      </c>
      <c r="B25" s="4"/>
      <c r="C25" s="4">
        <v>7</v>
      </c>
      <c r="D25" s="4"/>
      <c r="E25" s="4">
        <v>14</v>
      </c>
      <c r="F25" s="4">
        <v>21</v>
      </c>
    </row>
    <row r="26" spans="1:6" x14ac:dyDescent="0.2">
      <c r="A26" s="6" t="s">
        <v>2051</v>
      </c>
      <c r="B26" s="4">
        <v>1</v>
      </c>
      <c r="C26" s="4">
        <v>15</v>
      </c>
      <c r="D26" s="4">
        <v>2</v>
      </c>
      <c r="E26" s="4">
        <v>17</v>
      </c>
      <c r="F26" s="4">
        <v>35</v>
      </c>
    </row>
    <row r="27" spans="1:6" x14ac:dyDescent="0.2">
      <c r="A27" s="6" t="s">
        <v>2046</v>
      </c>
      <c r="B27" s="4"/>
      <c r="C27" s="4">
        <v>16</v>
      </c>
      <c r="D27" s="4">
        <v>1</v>
      </c>
      <c r="E27" s="4">
        <v>28</v>
      </c>
      <c r="F27" s="4">
        <v>45</v>
      </c>
    </row>
    <row r="28" spans="1:6" x14ac:dyDescent="0.2">
      <c r="A28" s="6" t="s">
        <v>2038</v>
      </c>
      <c r="B28" s="4">
        <v>2</v>
      </c>
      <c r="C28" s="4">
        <v>12</v>
      </c>
      <c r="D28" s="4">
        <v>1</v>
      </c>
      <c r="E28" s="4">
        <v>36</v>
      </c>
      <c r="F28" s="4">
        <v>51</v>
      </c>
    </row>
    <row r="29" spans="1:6" x14ac:dyDescent="0.2">
      <c r="A29" s="6" t="s">
        <v>2062</v>
      </c>
      <c r="B29" s="4"/>
      <c r="C29" s="4"/>
      <c r="D29" s="4"/>
      <c r="E29" s="4">
        <v>3</v>
      </c>
      <c r="F29" s="4">
        <v>3</v>
      </c>
    </row>
    <row r="30" spans="1:6" x14ac:dyDescent="0.2">
      <c r="A30" s="6" t="s">
        <v>2068</v>
      </c>
      <c r="B30" s="4">
        <v>57</v>
      </c>
      <c r="C30" s="4">
        <v>364</v>
      </c>
      <c r="D30" s="4">
        <v>14</v>
      </c>
      <c r="E30" s="4">
        <v>565</v>
      </c>
      <c r="F30" s="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7116C-80B3-CE4E-81BC-4499E478781C}">
  <sheetPr codeName="Sheet4"/>
  <dimension ref="A1:F18"/>
  <sheetViews>
    <sheetView zoomScale="89" workbookViewId="0">
      <selection activeCell="G23" sqref="G2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customWidth="1"/>
    <col min="5" max="5" width="9.5" bestFit="1" customWidth="1"/>
    <col min="6" max="6" width="10.83203125" bestFit="1" customWidth="1"/>
  </cols>
  <sheetData>
    <row r="1" spans="1:6" x14ac:dyDescent="0.2">
      <c r="A1" s="5" t="s">
        <v>2031</v>
      </c>
      <c r="B1" t="s">
        <v>2070</v>
      </c>
    </row>
    <row r="2" spans="1:6" x14ac:dyDescent="0.2">
      <c r="A2" s="5" t="s">
        <v>2085</v>
      </c>
      <c r="B2" t="s">
        <v>2070</v>
      </c>
    </row>
    <row r="4" spans="1:6" x14ac:dyDescent="0.2">
      <c r="A4" s="5" t="s">
        <v>2066</v>
      </c>
      <c r="B4" s="5" t="s">
        <v>2067</v>
      </c>
    </row>
    <row r="5" spans="1:6" x14ac:dyDescent="0.2">
      <c r="A5" s="5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6" t="s">
        <v>2073</v>
      </c>
      <c r="B6" s="4">
        <v>6</v>
      </c>
      <c r="C6" s="4">
        <v>36</v>
      </c>
      <c r="D6" s="4">
        <v>1</v>
      </c>
      <c r="E6" s="4">
        <v>49</v>
      </c>
      <c r="F6" s="4">
        <v>92</v>
      </c>
    </row>
    <row r="7" spans="1:6" x14ac:dyDescent="0.2">
      <c r="A7" s="6" t="s">
        <v>2074</v>
      </c>
      <c r="B7" s="4">
        <v>7</v>
      </c>
      <c r="C7" s="4">
        <v>28</v>
      </c>
      <c r="D7" s="4"/>
      <c r="E7" s="4">
        <v>44</v>
      </c>
      <c r="F7" s="4">
        <v>79</v>
      </c>
    </row>
    <row r="8" spans="1:6" x14ac:dyDescent="0.2">
      <c r="A8" s="6" t="s">
        <v>2075</v>
      </c>
      <c r="B8" s="4">
        <v>4</v>
      </c>
      <c r="C8" s="4">
        <v>33</v>
      </c>
      <c r="D8" s="4"/>
      <c r="E8" s="4">
        <v>49</v>
      </c>
      <c r="F8" s="4">
        <v>86</v>
      </c>
    </row>
    <row r="9" spans="1:6" x14ac:dyDescent="0.2">
      <c r="A9" s="6" t="s">
        <v>2076</v>
      </c>
      <c r="B9" s="4">
        <v>1</v>
      </c>
      <c r="C9" s="4">
        <v>30</v>
      </c>
      <c r="D9" s="4">
        <v>1</v>
      </c>
      <c r="E9" s="4">
        <v>46</v>
      </c>
      <c r="F9" s="4">
        <v>78</v>
      </c>
    </row>
    <row r="10" spans="1:6" x14ac:dyDescent="0.2">
      <c r="A10" s="6" t="s">
        <v>2077</v>
      </c>
      <c r="B10" s="4">
        <v>3</v>
      </c>
      <c r="C10" s="4">
        <v>35</v>
      </c>
      <c r="D10" s="4">
        <v>2</v>
      </c>
      <c r="E10" s="4">
        <v>46</v>
      </c>
      <c r="F10" s="4">
        <v>86</v>
      </c>
    </row>
    <row r="11" spans="1:6" x14ac:dyDescent="0.2">
      <c r="A11" s="6" t="s">
        <v>2078</v>
      </c>
      <c r="B11" s="4">
        <v>3</v>
      </c>
      <c r="C11" s="4">
        <v>28</v>
      </c>
      <c r="D11" s="4">
        <v>1</v>
      </c>
      <c r="E11" s="4">
        <v>55</v>
      </c>
      <c r="F11" s="4">
        <v>87</v>
      </c>
    </row>
    <row r="12" spans="1:6" x14ac:dyDescent="0.2">
      <c r="A12" s="6" t="s">
        <v>2079</v>
      </c>
      <c r="B12" s="4">
        <v>4</v>
      </c>
      <c r="C12" s="4">
        <v>31</v>
      </c>
      <c r="D12" s="4">
        <v>1</v>
      </c>
      <c r="E12" s="4">
        <v>58</v>
      </c>
      <c r="F12" s="4">
        <v>94</v>
      </c>
    </row>
    <row r="13" spans="1:6" x14ac:dyDescent="0.2">
      <c r="A13" s="6" t="s">
        <v>2080</v>
      </c>
      <c r="B13" s="4">
        <v>8</v>
      </c>
      <c r="C13" s="4">
        <v>35</v>
      </c>
      <c r="D13" s="4">
        <v>1</v>
      </c>
      <c r="E13" s="4">
        <v>41</v>
      </c>
      <c r="F13" s="4">
        <v>85</v>
      </c>
    </row>
    <row r="14" spans="1:6" x14ac:dyDescent="0.2">
      <c r="A14" s="6" t="s">
        <v>2081</v>
      </c>
      <c r="B14" s="4">
        <v>5</v>
      </c>
      <c r="C14" s="4">
        <v>23</v>
      </c>
      <c r="D14" s="4"/>
      <c r="E14" s="4">
        <v>45</v>
      </c>
      <c r="F14" s="4">
        <v>73</v>
      </c>
    </row>
    <row r="15" spans="1:6" x14ac:dyDescent="0.2">
      <c r="A15" s="6" t="s">
        <v>2082</v>
      </c>
      <c r="B15" s="4">
        <v>6</v>
      </c>
      <c r="C15" s="4">
        <v>26</v>
      </c>
      <c r="D15" s="4">
        <v>1</v>
      </c>
      <c r="E15" s="4">
        <v>45</v>
      </c>
      <c r="F15" s="4">
        <v>78</v>
      </c>
    </row>
    <row r="16" spans="1:6" x14ac:dyDescent="0.2">
      <c r="A16" s="6" t="s">
        <v>2083</v>
      </c>
      <c r="B16" s="4">
        <v>3</v>
      </c>
      <c r="C16" s="4">
        <v>27</v>
      </c>
      <c r="D16" s="4">
        <v>3</v>
      </c>
      <c r="E16" s="4">
        <v>45</v>
      </c>
      <c r="F16" s="4">
        <v>78</v>
      </c>
    </row>
    <row r="17" spans="1:6" x14ac:dyDescent="0.2">
      <c r="A17" s="6" t="s">
        <v>2084</v>
      </c>
      <c r="B17" s="4">
        <v>7</v>
      </c>
      <c r="C17" s="4">
        <v>32</v>
      </c>
      <c r="D17" s="4">
        <v>3</v>
      </c>
      <c r="E17" s="4">
        <v>42</v>
      </c>
      <c r="F17" s="4">
        <v>84</v>
      </c>
    </row>
    <row r="18" spans="1:6" x14ac:dyDescent="0.2">
      <c r="A18" s="6" t="s">
        <v>2068</v>
      </c>
      <c r="B18" s="4">
        <v>57</v>
      </c>
      <c r="C18" s="4">
        <v>364</v>
      </c>
      <c r="D18" s="4">
        <v>14</v>
      </c>
      <c r="E18" s="4">
        <v>565</v>
      </c>
      <c r="F18" s="4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6E05D-153A-204E-A3F2-7D80E2BA6831}">
  <sheetPr codeName="Sheet5"/>
  <dimension ref="A1:H13"/>
  <sheetViews>
    <sheetView workbookViewId="0">
      <selection activeCell="G34" sqref="G34"/>
    </sheetView>
  </sheetViews>
  <sheetFormatPr baseColWidth="10" defaultRowHeight="16" x14ac:dyDescent="0.2"/>
  <cols>
    <col min="1" max="1" width="38.83203125" customWidth="1"/>
    <col min="2" max="2" width="36.5" customWidth="1"/>
    <col min="3" max="3" width="18.33203125" customWidth="1"/>
    <col min="4" max="4" width="17.6640625" customWidth="1"/>
    <col min="5" max="5" width="14.5" customWidth="1"/>
    <col min="6" max="6" width="19.33203125" customWidth="1"/>
    <col min="7" max="7" width="22.33203125" customWidth="1"/>
    <col min="8" max="8" width="21.5" customWidth="1"/>
  </cols>
  <sheetData>
    <row r="1" spans="1:8" x14ac:dyDescent="0.2">
      <c r="A1" t="s">
        <v>2086</v>
      </c>
      <c r="B1" t="s">
        <v>2105</v>
      </c>
      <c r="C1" t="s">
        <v>2087</v>
      </c>
      <c r="D1" t="s">
        <v>2088</v>
      </c>
      <c r="E1" t="s">
        <v>2089</v>
      </c>
      <c r="F1" t="s">
        <v>2090</v>
      </c>
      <c r="G1" t="s">
        <v>2091</v>
      </c>
      <c r="H1" t="s">
        <v>2092</v>
      </c>
    </row>
    <row r="2" spans="1:8" ht="20" x14ac:dyDescent="0.2">
      <c r="A2" s="9" t="s">
        <v>2093</v>
      </c>
      <c r="B2">
        <f>COUNTIFS(Crowdfunding!$G:$G,"=successful", Crowdfunding!$D:$D,"&lt;1000")</f>
        <v>30</v>
      </c>
      <c r="C2">
        <f>COUNTIFS(Crowdfunding!$G:$G,"=failed", Crowdfunding!$D:$D,"&lt;1000")</f>
        <v>20</v>
      </c>
      <c r="D2">
        <f>COUNTIFS(Crowdfunding!$G:$G,"=canceled", Crowdfunding!$D:$D,"&lt;1000")</f>
        <v>1</v>
      </c>
      <c r="E2">
        <f>SUM(B2:D2)</f>
        <v>51</v>
      </c>
      <c r="F2" s="10">
        <f>B2/E2</f>
        <v>0.58823529411764708</v>
      </c>
      <c r="G2" s="10">
        <f>D2/E2</f>
        <v>1.9607843137254902E-2</v>
      </c>
      <c r="H2" s="10">
        <f>D2/E2</f>
        <v>1.9607843137254902E-2</v>
      </c>
    </row>
    <row r="3" spans="1:8" ht="20" x14ac:dyDescent="0.2">
      <c r="A3" s="9" t="s">
        <v>2094</v>
      </c>
      <c r="B3">
        <f>COUNTIFS(Crowdfunding!$G:$G,"=successful", Crowdfunding!$D:$D,"&gt;=1000", Crowdfunding!$D:$D,"&lt; 5000")</f>
        <v>191</v>
      </c>
      <c r="C3">
        <f>COUNTIFS(Crowdfunding!$G:$G,"=failed", Crowdfunding!$D:$D,"&gt;=1000", Crowdfunding!$D:$D,"&lt; 5000")</f>
        <v>38</v>
      </c>
      <c r="D3">
        <f>COUNTIFS(Crowdfunding!$G:$G,"=canceled", Crowdfunding!$D:$D,"&gt;=1000", Crowdfunding!$D:$D,"&lt; 5000")</f>
        <v>2</v>
      </c>
      <c r="E3">
        <f t="shared" ref="E3:E13" si="0">SUM(B3:D3)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ht="20" x14ac:dyDescent="0.2">
      <c r="A4" s="9" t="s">
        <v>2095</v>
      </c>
      <c r="B4">
        <f>COUNTIFS(Crowdfunding!$G:$G,"=successful", Crowdfunding!$D:$D,"&gt;=5000", Crowdfunding!$D:$D,"&lt;= 9999")</f>
        <v>164</v>
      </c>
      <c r="C4">
        <f>COUNTIFS(Crowdfunding!$G:$G,"=failed", Crowdfunding!$D:$D,"&gt;=5000", Crowdfunding!$D:$D,"&lt;= 9999")</f>
        <v>126</v>
      </c>
      <c r="D4">
        <f>COUNTIFS(Crowdfunding!$G:$G,"=canceled", Crowdfunding!$D:$D,"&gt;=5000", Crowdfunding!$D:$D,"&lt;= 9999")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ht="20" x14ac:dyDescent="0.2">
      <c r="A5" s="9" t="s">
        <v>2096</v>
      </c>
      <c r="B5">
        <f>COUNTIFS(Crowdfunding!$G:$G,"=successful", Crowdfunding!$D:$D,"&gt;=10000", Crowdfunding!$D:$D,"&lt;= 14999")</f>
        <v>4</v>
      </c>
      <c r="C5">
        <f>COUNTIFS(Crowdfunding!$G:$G,"=failed", Crowdfunding!$D:$D,"&gt;=10000", Crowdfunding!$D:$D,"&lt;= 14999")</f>
        <v>5</v>
      </c>
      <c r="D5">
        <f>COUNTIFS(Crowdfunding!$G:$G,"=canceled", Crowdfunding!$D:$D,"&gt;=10000", Crowdfunding!$D:$D,"&lt;= 14999")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ht="20" x14ac:dyDescent="0.2">
      <c r="A6" s="9" t="s">
        <v>2097</v>
      </c>
      <c r="B6">
        <f>COUNTIFS(Crowdfunding!$G:$G,"=successful", Crowdfunding!$D:$D,"&gt;=15000", Crowdfunding!$D:$D,"&lt;= 19999")</f>
        <v>10</v>
      </c>
      <c r="C6">
        <f>COUNTIFS(Crowdfunding!$G:$G,"=failed", Crowdfunding!$D:$D,"&gt;=15000", Crowdfunding!$D:$D,"&lt;= 19999")</f>
        <v>0</v>
      </c>
      <c r="D6">
        <f>COUNTIFS(Crowdfunding!$G:$G,"=canceled", Crowdfunding!$D:$D,"&gt;=15000", Crowdfunding!$D:$D,"&lt;= 19999")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ht="20" x14ac:dyDescent="0.2">
      <c r="A7" s="9" t="s">
        <v>2098</v>
      </c>
      <c r="B7">
        <f>COUNTIFS(Crowdfunding!$G:$G,"=successful", Crowdfunding!$D:$D,"&gt;=20000", Crowdfunding!$D:$D,"&lt;= 24999")</f>
        <v>7</v>
      </c>
      <c r="C7">
        <f>COUNTIFS(Crowdfunding!$G:$G,"=failed", Crowdfunding!$D:$D,"&gt;=20000", Crowdfunding!$D:$D,"&lt;= 24999")</f>
        <v>0</v>
      </c>
      <c r="D7">
        <f>COUNTIFS(Crowdfunding!$G:$G,"=canceled", Crowdfunding!$D:$D,"&gt;=20000", Crowdfunding!$D:$D,"&lt;= 24999")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ht="20" x14ac:dyDescent="0.2">
      <c r="A8" s="9" t="s">
        <v>2099</v>
      </c>
      <c r="B8">
        <f>COUNTIFS(Crowdfunding!$G:$G,"=successful", Crowdfunding!$D:$D,"&gt;=25000", Crowdfunding!$D:$D,"&lt;= 29999")</f>
        <v>11</v>
      </c>
      <c r="C8">
        <f>COUNTIFS(Crowdfunding!$G:$G,"=failed", Crowdfunding!$D:$D,"&gt;=25000", Crowdfunding!$D:$D,"&lt;= 29999")</f>
        <v>3</v>
      </c>
      <c r="D8">
        <f>COUNTIFS(Crowdfunding!$G:$G,"=canceled", Crowdfunding!$D:$D,"&gt;=25000", Crowdfunding!$D:$D,"&lt;= 29999")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ht="20" x14ac:dyDescent="0.2">
      <c r="A9" s="9" t="s">
        <v>2100</v>
      </c>
      <c r="B9">
        <f>COUNTIFS(Crowdfunding!$G:$G,"=successful", Crowdfunding!$D:$D,"&gt;=30000", Crowdfunding!$D:$D,"&lt;= 34999")</f>
        <v>7</v>
      </c>
      <c r="C9">
        <f>COUNTIFS(Crowdfunding!$G:$G,"=failed", Crowdfunding!$D:$D,"&gt;=30000", Crowdfunding!$D:$D,"&lt;= 34999")</f>
        <v>0</v>
      </c>
      <c r="D9">
        <f>COUNTIFS(Crowdfunding!$G:$G,"=canceled", Crowdfunding!$D:$D,"&gt;=30000", Crowdfunding!$D:$D,"&lt;= 34999")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ht="20" x14ac:dyDescent="0.2">
      <c r="A10" s="9" t="s">
        <v>2101</v>
      </c>
      <c r="B10">
        <f>COUNTIFS(Crowdfunding!$G:$G,"=successful", Crowdfunding!$D:$D,"&gt;=35000", Crowdfunding!$D:$D,"&lt;= 39999")</f>
        <v>8</v>
      </c>
      <c r="C10">
        <f>COUNTIFS(Crowdfunding!$G:$G,"=failed", Crowdfunding!$D:$D,"&gt;=35000", Crowdfunding!$D:$D,"&lt;= 39999")</f>
        <v>3</v>
      </c>
      <c r="D10">
        <f>COUNTIFS(Crowdfunding!$G:$G,"=canceled", Crowdfunding!$D:$D,"&gt;=35000", Crowdfunding!$D:$D,"&lt;= 39999")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ht="20" x14ac:dyDescent="0.2">
      <c r="A11" s="9" t="s">
        <v>2102</v>
      </c>
      <c r="B11">
        <f>COUNTIFS(Crowdfunding!$G:$G,"=successful", Crowdfunding!$D:$D,"&gt;=40000", Crowdfunding!$D:$D,"&lt;= 44999")</f>
        <v>11</v>
      </c>
      <c r="C11">
        <f>COUNTIFS(Crowdfunding!$G:$G,"=failed", Crowdfunding!$D:$D,"&gt;=40000", Crowdfunding!$D:$D,"&lt;= 44999")</f>
        <v>3</v>
      </c>
      <c r="D11">
        <f>COUNTIFS(Crowdfunding!$G:$G,"=canceled", Crowdfunding!$D:$D,"&gt;=40000", Crowdfunding!$D:$D,"&lt;= 44999")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ht="20" x14ac:dyDescent="0.2">
      <c r="A12" s="9" t="s">
        <v>2103</v>
      </c>
      <c r="B12">
        <f>COUNTIFS(Crowdfunding!$G:$G,"=successful", Crowdfunding!$D:$D,"&gt;=45000", Crowdfunding!$D:$D,"&lt;= 49999")</f>
        <v>8</v>
      </c>
      <c r="C12">
        <f>COUNTIFS(Crowdfunding!$G:$G,"=failed", Crowdfunding!$D:$D,"&gt;=45000", Crowdfunding!$D:$D,"&lt;= 49999")</f>
        <v>3</v>
      </c>
      <c r="D12">
        <f>COUNTIFS(Crowdfunding!$G:$G,"=canceled", Crowdfunding!$D:$D,"&gt;=45000", Crowdfunding!$D:$D,"&lt;= 49999")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ht="20" x14ac:dyDescent="0.2">
      <c r="A13" s="9" t="s">
        <v>2104</v>
      </c>
      <c r="B13">
        <f>COUNTIFS(Crowdfunding!$G:$G,"=successful", Crowdfunding!$D:$D,"&gt;=50000")</f>
        <v>114</v>
      </c>
      <c r="C13">
        <f>COUNTIFS(Crowdfunding!$G:$G,"=failed", Crowdfunding!$D:$D,"&gt;=50000")</f>
        <v>163</v>
      </c>
      <c r="D13">
        <f>COUNTIFS(Crowdfunding!$G:$G,"=canceled", Crowdfunding!$D:$D,"&gt;=50000")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B8E67-C28B-7349-A50F-45973B1D0B01}">
  <sheetPr codeName="Sheet6"/>
  <dimension ref="A1:J566"/>
  <sheetViews>
    <sheetView tabSelected="1" topLeftCell="C1" zoomScale="98" zoomScaleNormal="191" workbookViewId="0">
      <selection activeCell="I8" sqref="I8"/>
    </sheetView>
  </sheetViews>
  <sheetFormatPr baseColWidth="10" defaultRowHeight="16" x14ac:dyDescent="0.2"/>
  <cols>
    <col min="1" max="1" width="35.83203125" style="11" customWidth="1"/>
    <col min="4" max="4" width="10.83203125" style="12"/>
    <col min="8" max="8" width="77.1640625" customWidth="1"/>
    <col min="9" max="9" width="14.5" customWidth="1"/>
    <col min="10" max="10" width="12.6640625" customWidth="1"/>
  </cols>
  <sheetData>
    <row r="1" spans="1:10" x14ac:dyDescent="0.2">
      <c r="A1" s="11" t="s">
        <v>4</v>
      </c>
      <c r="B1" t="s">
        <v>2114</v>
      </c>
      <c r="D1" s="12" t="s">
        <v>4</v>
      </c>
      <c r="E1" t="s">
        <v>2114</v>
      </c>
    </row>
    <row r="2" spans="1:10" x14ac:dyDescent="0.2">
      <c r="A2" s="11" t="s">
        <v>20</v>
      </c>
      <c r="B2">
        <v>16</v>
      </c>
      <c r="D2" s="12" t="s">
        <v>14</v>
      </c>
      <c r="E2">
        <v>0</v>
      </c>
      <c r="I2" t="s">
        <v>2112</v>
      </c>
      <c r="J2" t="s">
        <v>2113</v>
      </c>
    </row>
    <row r="3" spans="1:10" ht="18" x14ac:dyDescent="0.2">
      <c r="A3" s="11" t="s">
        <v>20</v>
      </c>
      <c r="B3">
        <v>26</v>
      </c>
      <c r="D3" s="12" t="s">
        <v>14</v>
      </c>
      <c r="E3">
        <v>0</v>
      </c>
      <c r="H3" s="14" t="s">
        <v>2106</v>
      </c>
      <c r="I3" s="13">
        <f xml:space="preserve"> AVERAGE(B:B)</f>
        <v>851.14690265486729</v>
      </c>
      <c r="J3" s="13">
        <f xml:space="preserve"> AVERAGE(E:E)</f>
        <v>585.61538461538464</v>
      </c>
    </row>
    <row r="4" spans="1:10" ht="18" x14ac:dyDescent="0.2">
      <c r="A4" s="11" t="s">
        <v>20</v>
      </c>
      <c r="B4">
        <v>27</v>
      </c>
      <c r="D4" s="12" t="s">
        <v>14</v>
      </c>
      <c r="E4">
        <v>1</v>
      </c>
      <c r="H4" s="14" t="s">
        <v>2107</v>
      </c>
      <c r="I4" s="13">
        <f xml:space="preserve"> MEDIAN(B:B)</f>
        <v>201</v>
      </c>
      <c r="J4" s="13">
        <f xml:space="preserve"> MEDIAN(E:E)</f>
        <v>114.5</v>
      </c>
    </row>
    <row r="5" spans="1:10" ht="18" x14ac:dyDescent="0.2">
      <c r="A5" s="11" t="s">
        <v>20</v>
      </c>
      <c r="B5">
        <v>32</v>
      </c>
      <c r="D5" s="12" t="s">
        <v>14</v>
      </c>
      <c r="E5">
        <v>1</v>
      </c>
      <c r="H5" s="14" t="s">
        <v>2108</v>
      </c>
      <c r="I5" s="13">
        <f xml:space="preserve"> MIN(B:B)</f>
        <v>16</v>
      </c>
      <c r="J5" s="13">
        <f xml:space="preserve"> MIN(E:E)</f>
        <v>0</v>
      </c>
    </row>
    <row r="6" spans="1:10" ht="18" x14ac:dyDescent="0.2">
      <c r="A6" s="11" t="s">
        <v>20</v>
      </c>
      <c r="B6">
        <v>32</v>
      </c>
      <c r="D6" s="12" t="s">
        <v>14</v>
      </c>
      <c r="E6">
        <v>1</v>
      </c>
      <c r="H6" s="14" t="s">
        <v>2109</v>
      </c>
      <c r="I6" s="13">
        <f xml:space="preserve"> MAX(B:B)</f>
        <v>7295</v>
      </c>
      <c r="J6" s="13">
        <f xml:space="preserve"> MAX(E:E)</f>
        <v>6080</v>
      </c>
    </row>
    <row r="7" spans="1:10" ht="18" x14ac:dyDescent="0.2">
      <c r="A7" s="11" t="s">
        <v>20</v>
      </c>
      <c r="B7">
        <v>34</v>
      </c>
      <c r="D7" s="12" t="s">
        <v>14</v>
      </c>
      <c r="E7">
        <v>1</v>
      </c>
      <c r="H7" s="14" t="s">
        <v>2110</v>
      </c>
      <c r="I7" s="13">
        <f xml:space="preserve"> _xlfn.VAR.P(B:B)</f>
        <v>1603373.7324019109</v>
      </c>
      <c r="J7" s="13">
        <f xml:space="preserve"> _xlfn.VAR.P(E:E)</f>
        <v>921574.68174133555</v>
      </c>
    </row>
    <row r="8" spans="1:10" ht="18" x14ac:dyDescent="0.2">
      <c r="A8" s="11" t="s">
        <v>20</v>
      </c>
      <c r="B8">
        <v>40</v>
      </c>
      <c r="D8" s="12" t="s">
        <v>14</v>
      </c>
      <c r="E8">
        <v>1</v>
      </c>
      <c r="H8" s="14" t="s">
        <v>2111</v>
      </c>
      <c r="I8" s="13">
        <f xml:space="preserve"> STDEV(B:B)</f>
        <v>1267.366006183523</v>
      </c>
      <c r="J8" s="13">
        <f xml:space="preserve"> STDEV(E:E)</f>
        <v>961.30819978260524</v>
      </c>
    </row>
    <row r="9" spans="1:10" x14ac:dyDescent="0.2">
      <c r="A9" s="11" t="s">
        <v>20</v>
      </c>
      <c r="B9">
        <v>41</v>
      </c>
      <c r="D9" s="12" t="s">
        <v>14</v>
      </c>
      <c r="E9">
        <v>1</v>
      </c>
    </row>
    <row r="10" spans="1:10" x14ac:dyDescent="0.2">
      <c r="A10" s="11" t="s">
        <v>20</v>
      </c>
      <c r="B10">
        <v>41</v>
      </c>
      <c r="D10" s="12" t="s">
        <v>14</v>
      </c>
      <c r="E10">
        <v>1</v>
      </c>
    </row>
    <row r="11" spans="1:10" x14ac:dyDescent="0.2">
      <c r="A11" s="11" t="s">
        <v>20</v>
      </c>
      <c r="B11">
        <v>42</v>
      </c>
      <c r="D11" s="12" t="s">
        <v>14</v>
      </c>
      <c r="E11">
        <v>1</v>
      </c>
    </row>
    <row r="12" spans="1:10" x14ac:dyDescent="0.2">
      <c r="A12" s="11" t="s">
        <v>20</v>
      </c>
      <c r="B12">
        <v>43</v>
      </c>
      <c r="D12" s="12" t="s">
        <v>14</v>
      </c>
      <c r="E12">
        <v>1</v>
      </c>
    </row>
    <row r="13" spans="1:10" x14ac:dyDescent="0.2">
      <c r="A13" s="11" t="s">
        <v>20</v>
      </c>
      <c r="B13">
        <v>43</v>
      </c>
      <c r="D13" s="12" t="s">
        <v>14</v>
      </c>
      <c r="E13">
        <v>1</v>
      </c>
    </row>
    <row r="14" spans="1:10" x14ac:dyDescent="0.2">
      <c r="A14" s="11" t="s">
        <v>20</v>
      </c>
      <c r="B14">
        <v>48</v>
      </c>
      <c r="D14" s="12" t="s">
        <v>14</v>
      </c>
      <c r="E14">
        <v>1</v>
      </c>
    </row>
    <row r="15" spans="1:10" x14ac:dyDescent="0.2">
      <c r="A15" s="11" t="s">
        <v>20</v>
      </c>
      <c r="B15">
        <v>48</v>
      </c>
      <c r="D15" s="12" t="s">
        <v>14</v>
      </c>
      <c r="E15">
        <v>1</v>
      </c>
    </row>
    <row r="16" spans="1:10" x14ac:dyDescent="0.2">
      <c r="A16" s="11" t="s">
        <v>20</v>
      </c>
      <c r="B16">
        <v>48</v>
      </c>
      <c r="D16" s="12" t="s">
        <v>14</v>
      </c>
      <c r="E16">
        <v>1</v>
      </c>
    </row>
    <row r="17" spans="1:5" x14ac:dyDescent="0.2">
      <c r="A17" s="11" t="s">
        <v>20</v>
      </c>
      <c r="B17">
        <v>50</v>
      </c>
      <c r="D17" s="12" t="s">
        <v>14</v>
      </c>
      <c r="E17">
        <v>1</v>
      </c>
    </row>
    <row r="18" spans="1:5" x14ac:dyDescent="0.2">
      <c r="A18" s="11" t="s">
        <v>20</v>
      </c>
      <c r="B18">
        <v>50</v>
      </c>
      <c r="D18" s="12" t="s">
        <v>14</v>
      </c>
      <c r="E18">
        <v>1</v>
      </c>
    </row>
    <row r="19" spans="1:5" x14ac:dyDescent="0.2">
      <c r="A19" s="11" t="s">
        <v>20</v>
      </c>
      <c r="B19">
        <v>50</v>
      </c>
      <c r="D19" s="12" t="s">
        <v>14</v>
      </c>
      <c r="E19">
        <v>1</v>
      </c>
    </row>
    <row r="20" spans="1:5" x14ac:dyDescent="0.2">
      <c r="A20" s="11" t="s">
        <v>20</v>
      </c>
      <c r="B20">
        <v>52</v>
      </c>
      <c r="D20" s="12" t="s">
        <v>14</v>
      </c>
      <c r="E20">
        <v>1</v>
      </c>
    </row>
    <row r="21" spans="1:5" x14ac:dyDescent="0.2">
      <c r="A21" s="11" t="s">
        <v>20</v>
      </c>
      <c r="B21">
        <v>53</v>
      </c>
      <c r="D21" s="12" t="s">
        <v>14</v>
      </c>
      <c r="E21">
        <v>5</v>
      </c>
    </row>
    <row r="22" spans="1:5" x14ac:dyDescent="0.2">
      <c r="A22" s="11" t="s">
        <v>20</v>
      </c>
      <c r="B22">
        <v>53</v>
      </c>
      <c r="D22" s="12" t="s">
        <v>14</v>
      </c>
      <c r="E22">
        <v>5</v>
      </c>
    </row>
    <row r="23" spans="1:5" x14ac:dyDescent="0.2">
      <c r="A23" s="11" t="s">
        <v>20</v>
      </c>
      <c r="B23">
        <v>54</v>
      </c>
      <c r="D23" s="12" t="s">
        <v>14</v>
      </c>
      <c r="E23">
        <v>6</v>
      </c>
    </row>
    <row r="24" spans="1:5" x14ac:dyDescent="0.2">
      <c r="A24" s="11" t="s">
        <v>20</v>
      </c>
      <c r="B24">
        <v>55</v>
      </c>
      <c r="D24" s="12" t="s">
        <v>14</v>
      </c>
      <c r="E24">
        <v>7</v>
      </c>
    </row>
    <row r="25" spans="1:5" x14ac:dyDescent="0.2">
      <c r="A25" s="11" t="s">
        <v>20</v>
      </c>
      <c r="B25">
        <v>56</v>
      </c>
      <c r="D25" s="12" t="s">
        <v>14</v>
      </c>
      <c r="E25">
        <v>7</v>
      </c>
    </row>
    <row r="26" spans="1:5" x14ac:dyDescent="0.2">
      <c r="A26" s="11" t="s">
        <v>20</v>
      </c>
      <c r="B26">
        <v>59</v>
      </c>
      <c r="D26" s="12" t="s">
        <v>14</v>
      </c>
      <c r="E26">
        <v>9</v>
      </c>
    </row>
    <row r="27" spans="1:5" x14ac:dyDescent="0.2">
      <c r="A27" s="11" t="s">
        <v>20</v>
      </c>
      <c r="B27">
        <v>62</v>
      </c>
      <c r="D27" s="12" t="s">
        <v>14</v>
      </c>
      <c r="E27">
        <v>9</v>
      </c>
    </row>
    <row r="28" spans="1:5" x14ac:dyDescent="0.2">
      <c r="A28" s="11" t="s">
        <v>20</v>
      </c>
      <c r="B28">
        <v>64</v>
      </c>
      <c r="D28" s="12" t="s">
        <v>14</v>
      </c>
      <c r="E28">
        <v>10</v>
      </c>
    </row>
    <row r="29" spans="1:5" x14ac:dyDescent="0.2">
      <c r="A29" s="11" t="s">
        <v>20</v>
      </c>
      <c r="B29">
        <v>65</v>
      </c>
      <c r="D29" s="12" t="s">
        <v>14</v>
      </c>
      <c r="E29">
        <v>10</v>
      </c>
    </row>
    <row r="30" spans="1:5" x14ac:dyDescent="0.2">
      <c r="A30" s="11" t="s">
        <v>20</v>
      </c>
      <c r="B30">
        <v>65</v>
      </c>
      <c r="D30" s="12" t="s">
        <v>14</v>
      </c>
      <c r="E30">
        <v>10</v>
      </c>
    </row>
    <row r="31" spans="1:5" x14ac:dyDescent="0.2">
      <c r="A31" s="11" t="s">
        <v>20</v>
      </c>
      <c r="B31">
        <v>67</v>
      </c>
      <c r="D31" s="12" t="s">
        <v>14</v>
      </c>
      <c r="E31">
        <v>10</v>
      </c>
    </row>
    <row r="32" spans="1:5" x14ac:dyDescent="0.2">
      <c r="A32" s="11" t="s">
        <v>20</v>
      </c>
      <c r="B32">
        <v>68</v>
      </c>
      <c r="D32" s="12" t="s">
        <v>14</v>
      </c>
      <c r="E32">
        <v>12</v>
      </c>
    </row>
    <row r="33" spans="1:5" x14ac:dyDescent="0.2">
      <c r="A33" s="11" t="s">
        <v>20</v>
      </c>
      <c r="B33">
        <v>69</v>
      </c>
      <c r="D33" s="12" t="s">
        <v>14</v>
      </c>
      <c r="E33">
        <v>12</v>
      </c>
    </row>
    <row r="34" spans="1:5" x14ac:dyDescent="0.2">
      <c r="A34" s="11" t="s">
        <v>20</v>
      </c>
      <c r="B34">
        <v>69</v>
      </c>
      <c r="D34" s="12" t="s">
        <v>14</v>
      </c>
      <c r="E34">
        <v>13</v>
      </c>
    </row>
    <row r="35" spans="1:5" x14ac:dyDescent="0.2">
      <c r="A35" s="11" t="s">
        <v>20</v>
      </c>
      <c r="B35">
        <v>70</v>
      </c>
      <c r="D35" s="12" t="s">
        <v>14</v>
      </c>
      <c r="E35">
        <v>13</v>
      </c>
    </row>
    <row r="36" spans="1:5" x14ac:dyDescent="0.2">
      <c r="A36" s="11" t="s">
        <v>20</v>
      </c>
      <c r="B36">
        <v>71</v>
      </c>
      <c r="D36" s="12" t="s">
        <v>14</v>
      </c>
      <c r="E36">
        <v>14</v>
      </c>
    </row>
    <row r="37" spans="1:5" x14ac:dyDescent="0.2">
      <c r="A37" s="11" t="s">
        <v>20</v>
      </c>
      <c r="B37">
        <v>72</v>
      </c>
      <c r="D37" s="12" t="s">
        <v>14</v>
      </c>
      <c r="E37">
        <v>14</v>
      </c>
    </row>
    <row r="38" spans="1:5" x14ac:dyDescent="0.2">
      <c r="A38" s="11" t="s">
        <v>20</v>
      </c>
      <c r="B38">
        <v>76</v>
      </c>
      <c r="D38" s="12" t="s">
        <v>14</v>
      </c>
      <c r="E38">
        <v>15</v>
      </c>
    </row>
    <row r="39" spans="1:5" x14ac:dyDescent="0.2">
      <c r="A39" s="11" t="s">
        <v>20</v>
      </c>
      <c r="B39">
        <v>76</v>
      </c>
      <c r="D39" s="12" t="s">
        <v>14</v>
      </c>
      <c r="E39">
        <v>15</v>
      </c>
    </row>
    <row r="40" spans="1:5" x14ac:dyDescent="0.2">
      <c r="A40" s="11" t="s">
        <v>20</v>
      </c>
      <c r="B40">
        <v>78</v>
      </c>
      <c r="D40" s="12" t="s">
        <v>14</v>
      </c>
      <c r="E40">
        <v>15</v>
      </c>
    </row>
    <row r="41" spans="1:5" x14ac:dyDescent="0.2">
      <c r="A41" s="11" t="s">
        <v>20</v>
      </c>
      <c r="B41">
        <v>78</v>
      </c>
      <c r="D41" s="12" t="s">
        <v>14</v>
      </c>
      <c r="E41">
        <v>15</v>
      </c>
    </row>
    <row r="42" spans="1:5" x14ac:dyDescent="0.2">
      <c r="A42" s="11" t="s">
        <v>20</v>
      </c>
      <c r="B42">
        <v>80</v>
      </c>
      <c r="D42" s="12" t="s">
        <v>14</v>
      </c>
      <c r="E42">
        <v>15</v>
      </c>
    </row>
    <row r="43" spans="1:5" x14ac:dyDescent="0.2">
      <c r="A43" s="11" t="s">
        <v>20</v>
      </c>
      <c r="B43">
        <v>80</v>
      </c>
      <c r="D43" s="12" t="s">
        <v>14</v>
      </c>
      <c r="E43">
        <v>15</v>
      </c>
    </row>
    <row r="44" spans="1:5" x14ac:dyDescent="0.2">
      <c r="A44" s="11" t="s">
        <v>20</v>
      </c>
      <c r="B44">
        <v>80</v>
      </c>
      <c r="D44" s="12" t="s">
        <v>14</v>
      </c>
      <c r="E44">
        <v>16</v>
      </c>
    </row>
    <row r="45" spans="1:5" x14ac:dyDescent="0.2">
      <c r="A45" s="11" t="s">
        <v>20</v>
      </c>
      <c r="B45">
        <v>80</v>
      </c>
      <c r="D45" s="12" t="s">
        <v>14</v>
      </c>
      <c r="E45">
        <v>16</v>
      </c>
    </row>
    <row r="46" spans="1:5" x14ac:dyDescent="0.2">
      <c r="A46" s="11" t="s">
        <v>20</v>
      </c>
      <c r="B46">
        <v>80</v>
      </c>
      <c r="D46" s="12" t="s">
        <v>14</v>
      </c>
      <c r="E46">
        <v>16</v>
      </c>
    </row>
    <row r="47" spans="1:5" x14ac:dyDescent="0.2">
      <c r="A47" s="11" t="s">
        <v>20</v>
      </c>
      <c r="B47">
        <v>80</v>
      </c>
      <c r="D47" s="12" t="s">
        <v>14</v>
      </c>
      <c r="E47">
        <v>16</v>
      </c>
    </row>
    <row r="48" spans="1:5" x14ac:dyDescent="0.2">
      <c r="A48" s="11" t="s">
        <v>20</v>
      </c>
      <c r="B48">
        <v>81</v>
      </c>
      <c r="D48" s="12" t="s">
        <v>14</v>
      </c>
      <c r="E48">
        <v>17</v>
      </c>
    </row>
    <row r="49" spans="1:5" x14ac:dyDescent="0.2">
      <c r="A49" s="11" t="s">
        <v>20</v>
      </c>
      <c r="B49">
        <v>82</v>
      </c>
      <c r="D49" s="12" t="s">
        <v>14</v>
      </c>
      <c r="E49">
        <v>17</v>
      </c>
    </row>
    <row r="50" spans="1:5" x14ac:dyDescent="0.2">
      <c r="A50" s="11" t="s">
        <v>20</v>
      </c>
      <c r="B50">
        <v>82</v>
      </c>
      <c r="D50" s="12" t="s">
        <v>14</v>
      </c>
      <c r="E50">
        <v>17</v>
      </c>
    </row>
    <row r="51" spans="1:5" x14ac:dyDescent="0.2">
      <c r="A51" s="11" t="s">
        <v>20</v>
      </c>
      <c r="B51">
        <v>83</v>
      </c>
      <c r="D51" s="12" t="s">
        <v>14</v>
      </c>
      <c r="E51">
        <v>18</v>
      </c>
    </row>
    <row r="52" spans="1:5" x14ac:dyDescent="0.2">
      <c r="A52" s="11" t="s">
        <v>20</v>
      </c>
      <c r="B52">
        <v>83</v>
      </c>
      <c r="D52" s="12" t="s">
        <v>14</v>
      </c>
      <c r="E52">
        <v>18</v>
      </c>
    </row>
    <row r="53" spans="1:5" x14ac:dyDescent="0.2">
      <c r="A53" s="11" t="s">
        <v>20</v>
      </c>
      <c r="B53">
        <v>84</v>
      </c>
      <c r="D53" s="12" t="s">
        <v>14</v>
      </c>
      <c r="E53">
        <v>19</v>
      </c>
    </row>
    <row r="54" spans="1:5" x14ac:dyDescent="0.2">
      <c r="A54" s="11" t="s">
        <v>20</v>
      </c>
      <c r="B54">
        <v>84</v>
      </c>
      <c r="D54" s="12" t="s">
        <v>14</v>
      </c>
      <c r="E54">
        <v>19</v>
      </c>
    </row>
    <row r="55" spans="1:5" x14ac:dyDescent="0.2">
      <c r="A55" s="11" t="s">
        <v>20</v>
      </c>
      <c r="B55">
        <v>85</v>
      </c>
      <c r="D55" s="12" t="s">
        <v>14</v>
      </c>
      <c r="E55">
        <v>19</v>
      </c>
    </row>
    <row r="56" spans="1:5" x14ac:dyDescent="0.2">
      <c r="A56" s="11" t="s">
        <v>20</v>
      </c>
      <c r="B56">
        <v>85</v>
      </c>
      <c r="D56" s="12" t="s">
        <v>14</v>
      </c>
      <c r="E56">
        <v>21</v>
      </c>
    </row>
    <row r="57" spans="1:5" x14ac:dyDescent="0.2">
      <c r="A57" s="11" t="s">
        <v>20</v>
      </c>
      <c r="B57">
        <v>85</v>
      </c>
      <c r="D57" s="12" t="s">
        <v>14</v>
      </c>
      <c r="E57">
        <v>21</v>
      </c>
    </row>
    <row r="58" spans="1:5" x14ac:dyDescent="0.2">
      <c r="A58" s="11" t="s">
        <v>20</v>
      </c>
      <c r="B58">
        <v>85</v>
      </c>
      <c r="D58" s="12" t="s">
        <v>14</v>
      </c>
      <c r="E58">
        <v>21</v>
      </c>
    </row>
    <row r="59" spans="1:5" x14ac:dyDescent="0.2">
      <c r="A59" s="11" t="s">
        <v>20</v>
      </c>
      <c r="B59">
        <v>85</v>
      </c>
      <c r="D59" s="12" t="s">
        <v>14</v>
      </c>
      <c r="E59">
        <v>22</v>
      </c>
    </row>
    <row r="60" spans="1:5" x14ac:dyDescent="0.2">
      <c r="A60" s="11" t="s">
        <v>20</v>
      </c>
      <c r="B60">
        <v>85</v>
      </c>
      <c r="D60" s="12" t="s">
        <v>14</v>
      </c>
      <c r="E60">
        <v>23</v>
      </c>
    </row>
    <row r="61" spans="1:5" x14ac:dyDescent="0.2">
      <c r="A61" s="11" t="s">
        <v>20</v>
      </c>
      <c r="B61">
        <v>86</v>
      </c>
      <c r="D61" s="12" t="s">
        <v>14</v>
      </c>
      <c r="E61">
        <v>24</v>
      </c>
    </row>
    <row r="62" spans="1:5" x14ac:dyDescent="0.2">
      <c r="A62" s="11" t="s">
        <v>20</v>
      </c>
      <c r="B62">
        <v>86</v>
      </c>
      <c r="D62" s="12" t="s">
        <v>14</v>
      </c>
      <c r="E62">
        <v>24</v>
      </c>
    </row>
    <row r="63" spans="1:5" x14ac:dyDescent="0.2">
      <c r="A63" s="11" t="s">
        <v>20</v>
      </c>
      <c r="B63">
        <v>86</v>
      </c>
      <c r="D63" s="12" t="s">
        <v>14</v>
      </c>
      <c r="E63">
        <v>24</v>
      </c>
    </row>
    <row r="64" spans="1:5" x14ac:dyDescent="0.2">
      <c r="A64" s="11" t="s">
        <v>20</v>
      </c>
      <c r="B64">
        <v>87</v>
      </c>
      <c r="D64" s="12" t="s">
        <v>14</v>
      </c>
      <c r="E64">
        <v>25</v>
      </c>
    </row>
    <row r="65" spans="1:5" x14ac:dyDescent="0.2">
      <c r="A65" s="11" t="s">
        <v>20</v>
      </c>
      <c r="B65">
        <v>87</v>
      </c>
      <c r="D65" s="12" t="s">
        <v>14</v>
      </c>
      <c r="E65">
        <v>25</v>
      </c>
    </row>
    <row r="66" spans="1:5" x14ac:dyDescent="0.2">
      <c r="A66" s="11" t="s">
        <v>20</v>
      </c>
      <c r="B66">
        <v>87</v>
      </c>
      <c r="D66" s="12" t="s">
        <v>14</v>
      </c>
      <c r="E66">
        <v>26</v>
      </c>
    </row>
    <row r="67" spans="1:5" x14ac:dyDescent="0.2">
      <c r="A67" s="11" t="s">
        <v>20</v>
      </c>
      <c r="B67">
        <v>88</v>
      </c>
      <c r="D67" s="12" t="s">
        <v>14</v>
      </c>
      <c r="E67">
        <v>26</v>
      </c>
    </row>
    <row r="68" spans="1:5" x14ac:dyDescent="0.2">
      <c r="A68" s="11" t="s">
        <v>20</v>
      </c>
      <c r="B68">
        <v>88</v>
      </c>
      <c r="D68" s="12" t="s">
        <v>14</v>
      </c>
      <c r="E68">
        <v>26</v>
      </c>
    </row>
    <row r="69" spans="1:5" x14ac:dyDescent="0.2">
      <c r="A69" s="11" t="s">
        <v>20</v>
      </c>
      <c r="B69">
        <v>88</v>
      </c>
      <c r="D69" s="12" t="s">
        <v>14</v>
      </c>
      <c r="E69">
        <v>27</v>
      </c>
    </row>
    <row r="70" spans="1:5" x14ac:dyDescent="0.2">
      <c r="A70" s="11" t="s">
        <v>20</v>
      </c>
      <c r="B70">
        <v>88</v>
      </c>
      <c r="D70" s="12" t="s">
        <v>14</v>
      </c>
      <c r="E70">
        <v>27</v>
      </c>
    </row>
    <row r="71" spans="1:5" x14ac:dyDescent="0.2">
      <c r="A71" s="11" t="s">
        <v>20</v>
      </c>
      <c r="B71">
        <v>89</v>
      </c>
      <c r="D71" s="12" t="s">
        <v>14</v>
      </c>
      <c r="E71">
        <v>29</v>
      </c>
    </row>
    <row r="72" spans="1:5" x14ac:dyDescent="0.2">
      <c r="A72" s="11" t="s">
        <v>20</v>
      </c>
      <c r="B72">
        <v>89</v>
      </c>
      <c r="D72" s="12" t="s">
        <v>14</v>
      </c>
      <c r="E72">
        <v>30</v>
      </c>
    </row>
    <row r="73" spans="1:5" x14ac:dyDescent="0.2">
      <c r="A73" s="11" t="s">
        <v>20</v>
      </c>
      <c r="B73">
        <v>91</v>
      </c>
      <c r="D73" s="12" t="s">
        <v>14</v>
      </c>
      <c r="E73">
        <v>30</v>
      </c>
    </row>
    <row r="74" spans="1:5" x14ac:dyDescent="0.2">
      <c r="A74" s="11" t="s">
        <v>20</v>
      </c>
      <c r="B74">
        <v>92</v>
      </c>
      <c r="D74" s="12" t="s">
        <v>14</v>
      </c>
      <c r="E74">
        <v>31</v>
      </c>
    </row>
    <row r="75" spans="1:5" x14ac:dyDescent="0.2">
      <c r="A75" s="11" t="s">
        <v>20</v>
      </c>
      <c r="B75">
        <v>92</v>
      </c>
      <c r="D75" s="12" t="s">
        <v>14</v>
      </c>
      <c r="E75">
        <v>31</v>
      </c>
    </row>
    <row r="76" spans="1:5" x14ac:dyDescent="0.2">
      <c r="A76" s="11" t="s">
        <v>20</v>
      </c>
      <c r="B76">
        <v>92</v>
      </c>
      <c r="D76" s="12" t="s">
        <v>14</v>
      </c>
      <c r="E76">
        <v>31</v>
      </c>
    </row>
    <row r="77" spans="1:5" x14ac:dyDescent="0.2">
      <c r="A77" s="11" t="s">
        <v>20</v>
      </c>
      <c r="B77">
        <v>92</v>
      </c>
      <c r="D77" s="12" t="s">
        <v>14</v>
      </c>
      <c r="E77">
        <v>31</v>
      </c>
    </row>
    <row r="78" spans="1:5" x14ac:dyDescent="0.2">
      <c r="A78" s="11" t="s">
        <v>20</v>
      </c>
      <c r="B78">
        <v>92</v>
      </c>
      <c r="D78" s="12" t="s">
        <v>14</v>
      </c>
      <c r="E78">
        <v>31</v>
      </c>
    </row>
    <row r="79" spans="1:5" x14ac:dyDescent="0.2">
      <c r="A79" s="11" t="s">
        <v>20</v>
      </c>
      <c r="B79">
        <v>93</v>
      </c>
      <c r="D79" s="12" t="s">
        <v>14</v>
      </c>
      <c r="E79">
        <v>32</v>
      </c>
    </row>
    <row r="80" spans="1:5" x14ac:dyDescent="0.2">
      <c r="A80" s="11" t="s">
        <v>20</v>
      </c>
      <c r="B80">
        <v>94</v>
      </c>
      <c r="D80" s="12" t="s">
        <v>14</v>
      </c>
      <c r="E80">
        <v>32</v>
      </c>
    </row>
    <row r="81" spans="1:5" x14ac:dyDescent="0.2">
      <c r="A81" s="11" t="s">
        <v>20</v>
      </c>
      <c r="B81">
        <v>94</v>
      </c>
      <c r="D81" s="12" t="s">
        <v>14</v>
      </c>
      <c r="E81">
        <v>33</v>
      </c>
    </row>
    <row r="82" spans="1:5" x14ac:dyDescent="0.2">
      <c r="A82" s="11" t="s">
        <v>20</v>
      </c>
      <c r="B82">
        <v>94</v>
      </c>
      <c r="D82" s="12" t="s">
        <v>14</v>
      </c>
      <c r="E82">
        <v>33</v>
      </c>
    </row>
    <row r="83" spans="1:5" x14ac:dyDescent="0.2">
      <c r="A83" s="11" t="s">
        <v>20</v>
      </c>
      <c r="B83">
        <v>95</v>
      </c>
      <c r="D83" s="12" t="s">
        <v>14</v>
      </c>
      <c r="E83">
        <v>33</v>
      </c>
    </row>
    <row r="84" spans="1:5" x14ac:dyDescent="0.2">
      <c r="A84" s="11" t="s">
        <v>20</v>
      </c>
      <c r="B84">
        <v>96</v>
      </c>
      <c r="D84" s="12" t="s">
        <v>14</v>
      </c>
      <c r="E84">
        <v>34</v>
      </c>
    </row>
    <row r="85" spans="1:5" x14ac:dyDescent="0.2">
      <c r="A85" s="11" t="s">
        <v>20</v>
      </c>
      <c r="B85">
        <v>96</v>
      </c>
      <c r="D85" s="12" t="s">
        <v>14</v>
      </c>
      <c r="E85">
        <v>35</v>
      </c>
    </row>
    <row r="86" spans="1:5" x14ac:dyDescent="0.2">
      <c r="A86" s="11" t="s">
        <v>20</v>
      </c>
      <c r="B86">
        <v>96</v>
      </c>
      <c r="D86" s="12" t="s">
        <v>14</v>
      </c>
      <c r="E86">
        <v>35</v>
      </c>
    </row>
    <row r="87" spans="1:5" x14ac:dyDescent="0.2">
      <c r="A87" s="11" t="s">
        <v>20</v>
      </c>
      <c r="B87">
        <v>97</v>
      </c>
      <c r="D87" s="12" t="s">
        <v>14</v>
      </c>
      <c r="E87">
        <v>35</v>
      </c>
    </row>
    <row r="88" spans="1:5" x14ac:dyDescent="0.2">
      <c r="A88" s="11" t="s">
        <v>20</v>
      </c>
      <c r="B88">
        <v>98</v>
      </c>
      <c r="D88" s="12" t="s">
        <v>14</v>
      </c>
      <c r="E88">
        <v>36</v>
      </c>
    </row>
    <row r="89" spans="1:5" x14ac:dyDescent="0.2">
      <c r="A89" s="11" t="s">
        <v>20</v>
      </c>
      <c r="B89">
        <v>98</v>
      </c>
      <c r="D89" s="12" t="s">
        <v>14</v>
      </c>
      <c r="E89">
        <v>37</v>
      </c>
    </row>
    <row r="90" spans="1:5" x14ac:dyDescent="0.2">
      <c r="A90" s="11" t="s">
        <v>20</v>
      </c>
      <c r="B90">
        <v>100</v>
      </c>
      <c r="D90" s="12" t="s">
        <v>14</v>
      </c>
      <c r="E90">
        <v>37</v>
      </c>
    </row>
    <row r="91" spans="1:5" x14ac:dyDescent="0.2">
      <c r="A91" s="11" t="s">
        <v>20</v>
      </c>
      <c r="B91">
        <v>100</v>
      </c>
      <c r="D91" s="12" t="s">
        <v>14</v>
      </c>
      <c r="E91">
        <v>37</v>
      </c>
    </row>
    <row r="92" spans="1:5" x14ac:dyDescent="0.2">
      <c r="A92" s="11" t="s">
        <v>20</v>
      </c>
      <c r="B92">
        <v>101</v>
      </c>
      <c r="D92" s="12" t="s">
        <v>14</v>
      </c>
      <c r="E92">
        <v>38</v>
      </c>
    </row>
    <row r="93" spans="1:5" x14ac:dyDescent="0.2">
      <c r="A93" s="11" t="s">
        <v>20</v>
      </c>
      <c r="B93">
        <v>101</v>
      </c>
      <c r="D93" s="12" t="s">
        <v>14</v>
      </c>
      <c r="E93">
        <v>38</v>
      </c>
    </row>
    <row r="94" spans="1:5" x14ac:dyDescent="0.2">
      <c r="A94" s="11" t="s">
        <v>20</v>
      </c>
      <c r="B94">
        <v>102</v>
      </c>
      <c r="D94" s="12" t="s">
        <v>14</v>
      </c>
      <c r="E94">
        <v>38</v>
      </c>
    </row>
    <row r="95" spans="1:5" x14ac:dyDescent="0.2">
      <c r="A95" s="11" t="s">
        <v>20</v>
      </c>
      <c r="B95">
        <v>102</v>
      </c>
      <c r="D95" s="12" t="s">
        <v>14</v>
      </c>
      <c r="E95">
        <v>39</v>
      </c>
    </row>
    <row r="96" spans="1:5" x14ac:dyDescent="0.2">
      <c r="A96" s="11" t="s">
        <v>20</v>
      </c>
      <c r="B96">
        <v>103</v>
      </c>
      <c r="D96" s="12" t="s">
        <v>14</v>
      </c>
      <c r="E96">
        <v>40</v>
      </c>
    </row>
    <row r="97" spans="1:5" x14ac:dyDescent="0.2">
      <c r="A97" s="11" t="s">
        <v>20</v>
      </c>
      <c r="B97">
        <v>103</v>
      </c>
      <c r="D97" s="12" t="s">
        <v>14</v>
      </c>
      <c r="E97">
        <v>40</v>
      </c>
    </row>
    <row r="98" spans="1:5" x14ac:dyDescent="0.2">
      <c r="A98" s="11" t="s">
        <v>20</v>
      </c>
      <c r="B98">
        <v>105</v>
      </c>
      <c r="D98" s="12" t="s">
        <v>14</v>
      </c>
      <c r="E98">
        <v>40</v>
      </c>
    </row>
    <row r="99" spans="1:5" x14ac:dyDescent="0.2">
      <c r="A99" s="11" t="s">
        <v>20</v>
      </c>
      <c r="B99">
        <v>106</v>
      </c>
      <c r="D99" s="12" t="s">
        <v>14</v>
      </c>
      <c r="E99">
        <v>41</v>
      </c>
    </row>
    <row r="100" spans="1:5" x14ac:dyDescent="0.2">
      <c r="A100" s="11" t="s">
        <v>20</v>
      </c>
      <c r="B100">
        <v>106</v>
      </c>
      <c r="D100" s="12" t="s">
        <v>14</v>
      </c>
      <c r="E100">
        <v>41</v>
      </c>
    </row>
    <row r="101" spans="1:5" x14ac:dyDescent="0.2">
      <c r="A101" s="11" t="s">
        <v>20</v>
      </c>
      <c r="B101">
        <v>107</v>
      </c>
      <c r="D101" s="12" t="s">
        <v>14</v>
      </c>
      <c r="E101">
        <v>42</v>
      </c>
    </row>
    <row r="102" spans="1:5" x14ac:dyDescent="0.2">
      <c r="A102" s="11" t="s">
        <v>20</v>
      </c>
      <c r="B102">
        <v>107</v>
      </c>
      <c r="D102" s="12" t="s">
        <v>14</v>
      </c>
      <c r="E102">
        <v>44</v>
      </c>
    </row>
    <row r="103" spans="1:5" x14ac:dyDescent="0.2">
      <c r="A103" s="11" t="s">
        <v>20</v>
      </c>
      <c r="B103">
        <v>107</v>
      </c>
      <c r="D103" s="12" t="s">
        <v>14</v>
      </c>
      <c r="E103">
        <v>44</v>
      </c>
    </row>
    <row r="104" spans="1:5" x14ac:dyDescent="0.2">
      <c r="A104" s="11" t="s">
        <v>20</v>
      </c>
      <c r="B104">
        <v>107</v>
      </c>
      <c r="D104" s="12" t="s">
        <v>14</v>
      </c>
      <c r="E104">
        <v>45</v>
      </c>
    </row>
    <row r="105" spans="1:5" x14ac:dyDescent="0.2">
      <c r="A105" s="11" t="s">
        <v>20</v>
      </c>
      <c r="B105">
        <v>107</v>
      </c>
      <c r="D105" s="12" t="s">
        <v>14</v>
      </c>
      <c r="E105">
        <v>46</v>
      </c>
    </row>
    <row r="106" spans="1:5" x14ac:dyDescent="0.2">
      <c r="A106" s="11" t="s">
        <v>20</v>
      </c>
      <c r="B106">
        <v>110</v>
      </c>
      <c r="D106" s="12" t="s">
        <v>14</v>
      </c>
      <c r="E106">
        <v>47</v>
      </c>
    </row>
    <row r="107" spans="1:5" x14ac:dyDescent="0.2">
      <c r="A107" s="11" t="s">
        <v>20</v>
      </c>
      <c r="B107">
        <v>110</v>
      </c>
      <c r="D107" s="12" t="s">
        <v>14</v>
      </c>
      <c r="E107">
        <v>48</v>
      </c>
    </row>
    <row r="108" spans="1:5" x14ac:dyDescent="0.2">
      <c r="A108" s="11" t="s">
        <v>20</v>
      </c>
      <c r="B108">
        <v>110</v>
      </c>
      <c r="D108" s="12" t="s">
        <v>14</v>
      </c>
      <c r="E108">
        <v>49</v>
      </c>
    </row>
    <row r="109" spans="1:5" x14ac:dyDescent="0.2">
      <c r="A109" s="11" t="s">
        <v>20</v>
      </c>
      <c r="B109">
        <v>110</v>
      </c>
      <c r="D109" s="12" t="s">
        <v>14</v>
      </c>
      <c r="E109">
        <v>49</v>
      </c>
    </row>
    <row r="110" spans="1:5" x14ac:dyDescent="0.2">
      <c r="A110" s="11" t="s">
        <v>20</v>
      </c>
      <c r="B110">
        <v>111</v>
      </c>
      <c r="D110" s="12" t="s">
        <v>14</v>
      </c>
      <c r="E110">
        <v>52</v>
      </c>
    </row>
    <row r="111" spans="1:5" x14ac:dyDescent="0.2">
      <c r="A111" s="11" t="s">
        <v>20</v>
      </c>
      <c r="B111">
        <v>112</v>
      </c>
      <c r="D111" s="12" t="s">
        <v>14</v>
      </c>
      <c r="E111">
        <v>53</v>
      </c>
    </row>
    <row r="112" spans="1:5" x14ac:dyDescent="0.2">
      <c r="A112" s="11" t="s">
        <v>20</v>
      </c>
      <c r="B112">
        <v>112</v>
      </c>
      <c r="D112" s="12" t="s">
        <v>14</v>
      </c>
      <c r="E112">
        <v>54</v>
      </c>
    </row>
    <row r="113" spans="1:5" x14ac:dyDescent="0.2">
      <c r="A113" s="11" t="s">
        <v>20</v>
      </c>
      <c r="B113">
        <v>112</v>
      </c>
      <c r="D113" s="12" t="s">
        <v>14</v>
      </c>
      <c r="E113">
        <v>55</v>
      </c>
    </row>
    <row r="114" spans="1:5" x14ac:dyDescent="0.2">
      <c r="A114" s="11" t="s">
        <v>20</v>
      </c>
      <c r="B114">
        <v>113</v>
      </c>
      <c r="D114" s="12" t="s">
        <v>14</v>
      </c>
      <c r="E114">
        <v>55</v>
      </c>
    </row>
    <row r="115" spans="1:5" x14ac:dyDescent="0.2">
      <c r="A115" s="11" t="s">
        <v>20</v>
      </c>
      <c r="B115">
        <v>113</v>
      </c>
      <c r="D115" s="12" t="s">
        <v>14</v>
      </c>
      <c r="E115">
        <v>56</v>
      </c>
    </row>
    <row r="116" spans="1:5" x14ac:dyDescent="0.2">
      <c r="A116" s="11" t="s">
        <v>20</v>
      </c>
      <c r="B116">
        <v>114</v>
      </c>
      <c r="D116" s="12" t="s">
        <v>14</v>
      </c>
      <c r="E116">
        <v>56</v>
      </c>
    </row>
    <row r="117" spans="1:5" x14ac:dyDescent="0.2">
      <c r="A117" s="11" t="s">
        <v>20</v>
      </c>
      <c r="B117">
        <v>114</v>
      </c>
      <c r="D117" s="12" t="s">
        <v>14</v>
      </c>
      <c r="E117">
        <v>57</v>
      </c>
    </row>
    <row r="118" spans="1:5" x14ac:dyDescent="0.2">
      <c r="A118" s="11" t="s">
        <v>20</v>
      </c>
      <c r="B118">
        <v>114</v>
      </c>
      <c r="D118" s="12" t="s">
        <v>14</v>
      </c>
      <c r="E118">
        <v>57</v>
      </c>
    </row>
    <row r="119" spans="1:5" x14ac:dyDescent="0.2">
      <c r="A119" s="11" t="s">
        <v>20</v>
      </c>
      <c r="B119">
        <v>115</v>
      </c>
      <c r="D119" s="12" t="s">
        <v>14</v>
      </c>
      <c r="E119">
        <v>58</v>
      </c>
    </row>
    <row r="120" spans="1:5" x14ac:dyDescent="0.2">
      <c r="A120" s="11" t="s">
        <v>20</v>
      </c>
      <c r="B120">
        <v>116</v>
      </c>
      <c r="D120" s="12" t="s">
        <v>14</v>
      </c>
      <c r="E120">
        <v>60</v>
      </c>
    </row>
    <row r="121" spans="1:5" x14ac:dyDescent="0.2">
      <c r="A121" s="11" t="s">
        <v>20</v>
      </c>
      <c r="B121">
        <v>116</v>
      </c>
      <c r="D121" s="12" t="s">
        <v>14</v>
      </c>
      <c r="E121">
        <v>62</v>
      </c>
    </row>
    <row r="122" spans="1:5" x14ac:dyDescent="0.2">
      <c r="A122" s="11" t="s">
        <v>20</v>
      </c>
      <c r="B122">
        <v>117</v>
      </c>
      <c r="D122" s="12" t="s">
        <v>14</v>
      </c>
      <c r="E122">
        <v>62</v>
      </c>
    </row>
    <row r="123" spans="1:5" x14ac:dyDescent="0.2">
      <c r="A123" s="11" t="s">
        <v>20</v>
      </c>
      <c r="B123">
        <v>117</v>
      </c>
      <c r="D123" s="12" t="s">
        <v>14</v>
      </c>
      <c r="E123">
        <v>63</v>
      </c>
    </row>
    <row r="124" spans="1:5" x14ac:dyDescent="0.2">
      <c r="A124" s="11" t="s">
        <v>20</v>
      </c>
      <c r="B124">
        <v>119</v>
      </c>
      <c r="D124" s="12" t="s">
        <v>14</v>
      </c>
      <c r="E124">
        <v>63</v>
      </c>
    </row>
    <row r="125" spans="1:5" x14ac:dyDescent="0.2">
      <c r="A125" s="11" t="s">
        <v>20</v>
      </c>
      <c r="B125">
        <v>121</v>
      </c>
      <c r="D125" s="12" t="s">
        <v>14</v>
      </c>
      <c r="E125">
        <v>64</v>
      </c>
    </row>
    <row r="126" spans="1:5" x14ac:dyDescent="0.2">
      <c r="A126" s="11" t="s">
        <v>20</v>
      </c>
      <c r="B126">
        <v>121</v>
      </c>
      <c r="D126" s="12" t="s">
        <v>14</v>
      </c>
      <c r="E126">
        <v>64</v>
      </c>
    </row>
    <row r="127" spans="1:5" x14ac:dyDescent="0.2">
      <c r="A127" s="11" t="s">
        <v>20</v>
      </c>
      <c r="B127">
        <v>121</v>
      </c>
      <c r="D127" s="12" t="s">
        <v>14</v>
      </c>
      <c r="E127">
        <v>64</v>
      </c>
    </row>
    <row r="128" spans="1:5" x14ac:dyDescent="0.2">
      <c r="A128" s="11" t="s">
        <v>20</v>
      </c>
      <c r="B128">
        <v>122</v>
      </c>
      <c r="D128" s="12" t="s">
        <v>14</v>
      </c>
      <c r="E128">
        <v>64</v>
      </c>
    </row>
    <row r="129" spans="1:5" x14ac:dyDescent="0.2">
      <c r="A129" s="11" t="s">
        <v>20</v>
      </c>
      <c r="B129">
        <v>122</v>
      </c>
      <c r="D129" s="12" t="s">
        <v>14</v>
      </c>
      <c r="E129">
        <v>65</v>
      </c>
    </row>
    <row r="130" spans="1:5" x14ac:dyDescent="0.2">
      <c r="A130" s="11" t="s">
        <v>20</v>
      </c>
      <c r="B130">
        <v>122</v>
      </c>
      <c r="D130" s="12" t="s">
        <v>14</v>
      </c>
      <c r="E130">
        <v>65</v>
      </c>
    </row>
    <row r="131" spans="1:5" x14ac:dyDescent="0.2">
      <c r="A131" s="11" t="s">
        <v>20</v>
      </c>
      <c r="B131">
        <v>122</v>
      </c>
      <c r="D131" s="12" t="s">
        <v>14</v>
      </c>
      <c r="E131">
        <v>67</v>
      </c>
    </row>
    <row r="132" spans="1:5" x14ac:dyDescent="0.2">
      <c r="A132" s="11" t="s">
        <v>20</v>
      </c>
      <c r="B132">
        <v>123</v>
      </c>
      <c r="D132" s="12" t="s">
        <v>14</v>
      </c>
      <c r="E132">
        <v>67</v>
      </c>
    </row>
    <row r="133" spans="1:5" x14ac:dyDescent="0.2">
      <c r="A133" s="11" t="s">
        <v>20</v>
      </c>
      <c r="B133">
        <v>123</v>
      </c>
      <c r="D133" s="12" t="s">
        <v>14</v>
      </c>
      <c r="E133">
        <v>67</v>
      </c>
    </row>
    <row r="134" spans="1:5" x14ac:dyDescent="0.2">
      <c r="A134" s="11" t="s">
        <v>20</v>
      </c>
      <c r="B134">
        <v>123</v>
      </c>
      <c r="D134" s="12" t="s">
        <v>14</v>
      </c>
      <c r="E134">
        <v>67</v>
      </c>
    </row>
    <row r="135" spans="1:5" x14ac:dyDescent="0.2">
      <c r="A135" s="11" t="s">
        <v>20</v>
      </c>
      <c r="B135">
        <v>125</v>
      </c>
      <c r="D135" s="12" t="s">
        <v>14</v>
      </c>
      <c r="E135">
        <v>67</v>
      </c>
    </row>
    <row r="136" spans="1:5" x14ac:dyDescent="0.2">
      <c r="A136" s="11" t="s">
        <v>20</v>
      </c>
      <c r="B136">
        <v>126</v>
      </c>
      <c r="D136" s="12" t="s">
        <v>14</v>
      </c>
      <c r="E136">
        <v>67</v>
      </c>
    </row>
    <row r="137" spans="1:5" x14ac:dyDescent="0.2">
      <c r="A137" s="11" t="s">
        <v>20</v>
      </c>
      <c r="B137">
        <v>126</v>
      </c>
      <c r="D137" s="12" t="s">
        <v>14</v>
      </c>
      <c r="E137">
        <v>67</v>
      </c>
    </row>
    <row r="138" spans="1:5" x14ac:dyDescent="0.2">
      <c r="A138" s="11" t="s">
        <v>20</v>
      </c>
      <c r="B138">
        <v>126</v>
      </c>
      <c r="D138" s="12" t="s">
        <v>14</v>
      </c>
      <c r="E138">
        <v>70</v>
      </c>
    </row>
    <row r="139" spans="1:5" x14ac:dyDescent="0.2">
      <c r="A139" s="11" t="s">
        <v>20</v>
      </c>
      <c r="B139">
        <v>126</v>
      </c>
      <c r="D139" s="12" t="s">
        <v>14</v>
      </c>
      <c r="E139">
        <v>71</v>
      </c>
    </row>
    <row r="140" spans="1:5" x14ac:dyDescent="0.2">
      <c r="A140" s="11" t="s">
        <v>20</v>
      </c>
      <c r="B140">
        <v>126</v>
      </c>
      <c r="D140" s="12" t="s">
        <v>14</v>
      </c>
      <c r="E140">
        <v>73</v>
      </c>
    </row>
    <row r="141" spans="1:5" x14ac:dyDescent="0.2">
      <c r="A141" s="11" t="s">
        <v>20</v>
      </c>
      <c r="B141">
        <v>127</v>
      </c>
      <c r="D141" s="12" t="s">
        <v>14</v>
      </c>
      <c r="E141">
        <v>73</v>
      </c>
    </row>
    <row r="142" spans="1:5" x14ac:dyDescent="0.2">
      <c r="A142" s="11" t="s">
        <v>20</v>
      </c>
      <c r="B142">
        <v>127</v>
      </c>
      <c r="D142" s="12" t="s">
        <v>14</v>
      </c>
      <c r="E142">
        <v>75</v>
      </c>
    </row>
    <row r="143" spans="1:5" x14ac:dyDescent="0.2">
      <c r="A143" s="11" t="s">
        <v>20</v>
      </c>
      <c r="B143">
        <v>128</v>
      </c>
      <c r="D143" s="12" t="s">
        <v>14</v>
      </c>
      <c r="E143">
        <v>75</v>
      </c>
    </row>
    <row r="144" spans="1:5" x14ac:dyDescent="0.2">
      <c r="A144" s="11" t="s">
        <v>20</v>
      </c>
      <c r="B144">
        <v>128</v>
      </c>
      <c r="D144" s="12" t="s">
        <v>14</v>
      </c>
      <c r="E144">
        <v>75</v>
      </c>
    </row>
    <row r="145" spans="1:5" x14ac:dyDescent="0.2">
      <c r="A145" s="11" t="s">
        <v>20</v>
      </c>
      <c r="B145">
        <v>129</v>
      </c>
      <c r="D145" s="12" t="s">
        <v>14</v>
      </c>
      <c r="E145">
        <v>75</v>
      </c>
    </row>
    <row r="146" spans="1:5" x14ac:dyDescent="0.2">
      <c r="A146" s="11" t="s">
        <v>20</v>
      </c>
      <c r="B146">
        <v>129</v>
      </c>
      <c r="D146" s="12" t="s">
        <v>14</v>
      </c>
      <c r="E146">
        <v>76</v>
      </c>
    </row>
    <row r="147" spans="1:5" x14ac:dyDescent="0.2">
      <c r="A147" s="11" t="s">
        <v>20</v>
      </c>
      <c r="B147">
        <v>130</v>
      </c>
      <c r="D147" s="12" t="s">
        <v>14</v>
      </c>
      <c r="E147">
        <v>77</v>
      </c>
    </row>
    <row r="148" spans="1:5" x14ac:dyDescent="0.2">
      <c r="A148" s="11" t="s">
        <v>20</v>
      </c>
      <c r="B148">
        <v>130</v>
      </c>
      <c r="D148" s="12" t="s">
        <v>14</v>
      </c>
      <c r="E148">
        <v>77</v>
      </c>
    </row>
    <row r="149" spans="1:5" x14ac:dyDescent="0.2">
      <c r="A149" s="11" t="s">
        <v>20</v>
      </c>
      <c r="B149">
        <v>131</v>
      </c>
      <c r="D149" s="12" t="s">
        <v>14</v>
      </c>
      <c r="E149">
        <v>77</v>
      </c>
    </row>
    <row r="150" spans="1:5" x14ac:dyDescent="0.2">
      <c r="A150" s="11" t="s">
        <v>20</v>
      </c>
      <c r="B150">
        <v>131</v>
      </c>
      <c r="D150" s="12" t="s">
        <v>14</v>
      </c>
      <c r="E150">
        <v>78</v>
      </c>
    </row>
    <row r="151" spans="1:5" x14ac:dyDescent="0.2">
      <c r="A151" s="11" t="s">
        <v>20</v>
      </c>
      <c r="B151">
        <v>131</v>
      </c>
      <c r="D151" s="12" t="s">
        <v>14</v>
      </c>
      <c r="E151">
        <v>78</v>
      </c>
    </row>
    <row r="152" spans="1:5" x14ac:dyDescent="0.2">
      <c r="A152" s="11" t="s">
        <v>20</v>
      </c>
      <c r="B152">
        <v>131</v>
      </c>
      <c r="D152" s="12" t="s">
        <v>14</v>
      </c>
      <c r="E152">
        <v>79</v>
      </c>
    </row>
    <row r="153" spans="1:5" x14ac:dyDescent="0.2">
      <c r="A153" s="11" t="s">
        <v>20</v>
      </c>
      <c r="B153">
        <v>131</v>
      </c>
      <c r="D153" s="12" t="s">
        <v>14</v>
      </c>
      <c r="E153">
        <v>80</v>
      </c>
    </row>
    <row r="154" spans="1:5" x14ac:dyDescent="0.2">
      <c r="A154" s="11" t="s">
        <v>20</v>
      </c>
      <c r="B154">
        <v>132</v>
      </c>
      <c r="D154" s="12" t="s">
        <v>14</v>
      </c>
      <c r="E154">
        <v>80</v>
      </c>
    </row>
    <row r="155" spans="1:5" x14ac:dyDescent="0.2">
      <c r="A155" s="11" t="s">
        <v>20</v>
      </c>
      <c r="B155">
        <v>132</v>
      </c>
      <c r="D155" s="12" t="s">
        <v>14</v>
      </c>
      <c r="E155">
        <v>82</v>
      </c>
    </row>
    <row r="156" spans="1:5" x14ac:dyDescent="0.2">
      <c r="A156" s="11" t="s">
        <v>20</v>
      </c>
      <c r="B156">
        <v>132</v>
      </c>
      <c r="D156" s="12" t="s">
        <v>14</v>
      </c>
      <c r="E156">
        <v>83</v>
      </c>
    </row>
    <row r="157" spans="1:5" x14ac:dyDescent="0.2">
      <c r="A157" s="11" t="s">
        <v>20</v>
      </c>
      <c r="B157">
        <v>133</v>
      </c>
      <c r="D157" s="12" t="s">
        <v>14</v>
      </c>
      <c r="E157">
        <v>83</v>
      </c>
    </row>
    <row r="158" spans="1:5" x14ac:dyDescent="0.2">
      <c r="A158" s="11" t="s">
        <v>20</v>
      </c>
      <c r="B158">
        <v>133</v>
      </c>
      <c r="D158" s="12" t="s">
        <v>14</v>
      </c>
      <c r="E158">
        <v>84</v>
      </c>
    </row>
    <row r="159" spans="1:5" x14ac:dyDescent="0.2">
      <c r="A159" s="11" t="s">
        <v>20</v>
      </c>
      <c r="B159">
        <v>133</v>
      </c>
      <c r="D159" s="12" t="s">
        <v>14</v>
      </c>
      <c r="E159">
        <v>86</v>
      </c>
    </row>
    <row r="160" spans="1:5" x14ac:dyDescent="0.2">
      <c r="A160" s="11" t="s">
        <v>20</v>
      </c>
      <c r="B160">
        <v>134</v>
      </c>
      <c r="D160" s="12" t="s">
        <v>14</v>
      </c>
      <c r="E160">
        <v>86</v>
      </c>
    </row>
    <row r="161" spans="1:5" x14ac:dyDescent="0.2">
      <c r="A161" s="11" t="s">
        <v>20</v>
      </c>
      <c r="B161">
        <v>134</v>
      </c>
      <c r="D161" s="12" t="s">
        <v>14</v>
      </c>
      <c r="E161">
        <v>86</v>
      </c>
    </row>
    <row r="162" spans="1:5" x14ac:dyDescent="0.2">
      <c r="A162" s="11" t="s">
        <v>20</v>
      </c>
      <c r="B162">
        <v>134</v>
      </c>
      <c r="D162" s="12" t="s">
        <v>14</v>
      </c>
      <c r="E162">
        <v>87</v>
      </c>
    </row>
    <row r="163" spans="1:5" x14ac:dyDescent="0.2">
      <c r="A163" s="11" t="s">
        <v>20</v>
      </c>
      <c r="B163">
        <v>135</v>
      </c>
      <c r="D163" s="12" t="s">
        <v>14</v>
      </c>
      <c r="E163">
        <v>88</v>
      </c>
    </row>
    <row r="164" spans="1:5" x14ac:dyDescent="0.2">
      <c r="A164" s="11" t="s">
        <v>20</v>
      </c>
      <c r="B164">
        <v>135</v>
      </c>
      <c r="D164" s="12" t="s">
        <v>14</v>
      </c>
      <c r="E164">
        <v>91</v>
      </c>
    </row>
    <row r="165" spans="1:5" x14ac:dyDescent="0.2">
      <c r="A165" s="11" t="s">
        <v>20</v>
      </c>
      <c r="B165">
        <v>135</v>
      </c>
      <c r="D165" s="12" t="s">
        <v>14</v>
      </c>
      <c r="E165">
        <v>92</v>
      </c>
    </row>
    <row r="166" spans="1:5" x14ac:dyDescent="0.2">
      <c r="A166" s="11" t="s">
        <v>20</v>
      </c>
      <c r="B166">
        <v>136</v>
      </c>
      <c r="D166" s="12" t="s">
        <v>14</v>
      </c>
      <c r="E166">
        <v>92</v>
      </c>
    </row>
    <row r="167" spans="1:5" x14ac:dyDescent="0.2">
      <c r="A167" s="11" t="s">
        <v>20</v>
      </c>
      <c r="B167">
        <v>137</v>
      </c>
      <c r="D167" s="12" t="s">
        <v>14</v>
      </c>
      <c r="E167">
        <v>92</v>
      </c>
    </row>
    <row r="168" spans="1:5" x14ac:dyDescent="0.2">
      <c r="A168" s="11" t="s">
        <v>20</v>
      </c>
      <c r="B168">
        <v>137</v>
      </c>
      <c r="D168" s="12" t="s">
        <v>14</v>
      </c>
      <c r="E168">
        <v>94</v>
      </c>
    </row>
    <row r="169" spans="1:5" x14ac:dyDescent="0.2">
      <c r="A169" s="11" t="s">
        <v>20</v>
      </c>
      <c r="B169">
        <v>138</v>
      </c>
      <c r="D169" s="12" t="s">
        <v>14</v>
      </c>
      <c r="E169">
        <v>94</v>
      </c>
    </row>
    <row r="170" spans="1:5" x14ac:dyDescent="0.2">
      <c r="A170" s="11" t="s">
        <v>20</v>
      </c>
      <c r="B170">
        <v>138</v>
      </c>
      <c r="D170" s="12" t="s">
        <v>14</v>
      </c>
      <c r="E170">
        <v>100</v>
      </c>
    </row>
    <row r="171" spans="1:5" x14ac:dyDescent="0.2">
      <c r="A171" s="11" t="s">
        <v>20</v>
      </c>
      <c r="B171">
        <v>138</v>
      </c>
      <c r="D171" s="12" t="s">
        <v>14</v>
      </c>
      <c r="E171">
        <v>101</v>
      </c>
    </row>
    <row r="172" spans="1:5" x14ac:dyDescent="0.2">
      <c r="A172" s="11" t="s">
        <v>20</v>
      </c>
      <c r="B172">
        <v>139</v>
      </c>
      <c r="D172" s="12" t="s">
        <v>14</v>
      </c>
      <c r="E172">
        <v>102</v>
      </c>
    </row>
    <row r="173" spans="1:5" x14ac:dyDescent="0.2">
      <c r="A173" s="11" t="s">
        <v>20</v>
      </c>
      <c r="B173">
        <v>139</v>
      </c>
      <c r="D173" s="12" t="s">
        <v>14</v>
      </c>
      <c r="E173">
        <v>104</v>
      </c>
    </row>
    <row r="174" spans="1:5" x14ac:dyDescent="0.2">
      <c r="A174" s="11" t="s">
        <v>20</v>
      </c>
      <c r="B174">
        <v>140</v>
      </c>
      <c r="D174" s="12" t="s">
        <v>14</v>
      </c>
      <c r="E174">
        <v>105</v>
      </c>
    </row>
    <row r="175" spans="1:5" x14ac:dyDescent="0.2">
      <c r="A175" s="11" t="s">
        <v>20</v>
      </c>
      <c r="B175">
        <v>140</v>
      </c>
      <c r="D175" s="12" t="s">
        <v>14</v>
      </c>
      <c r="E175">
        <v>105</v>
      </c>
    </row>
    <row r="176" spans="1:5" x14ac:dyDescent="0.2">
      <c r="A176" s="11" t="s">
        <v>20</v>
      </c>
      <c r="B176">
        <v>140</v>
      </c>
      <c r="D176" s="12" t="s">
        <v>14</v>
      </c>
      <c r="E176">
        <v>106</v>
      </c>
    </row>
    <row r="177" spans="1:5" x14ac:dyDescent="0.2">
      <c r="A177" s="11" t="s">
        <v>20</v>
      </c>
      <c r="B177">
        <v>142</v>
      </c>
      <c r="D177" s="12" t="s">
        <v>14</v>
      </c>
      <c r="E177">
        <v>107</v>
      </c>
    </row>
    <row r="178" spans="1:5" x14ac:dyDescent="0.2">
      <c r="A178" s="11" t="s">
        <v>20</v>
      </c>
      <c r="B178">
        <v>142</v>
      </c>
      <c r="D178" s="12" t="s">
        <v>14</v>
      </c>
      <c r="E178">
        <v>108</v>
      </c>
    </row>
    <row r="179" spans="1:5" x14ac:dyDescent="0.2">
      <c r="A179" s="11" t="s">
        <v>20</v>
      </c>
      <c r="B179">
        <v>142</v>
      </c>
      <c r="D179" s="12" t="s">
        <v>14</v>
      </c>
      <c r="E179">
        <v>111</v>
      </c>
    </row>
    <row r="180" spans="1:5" x14ac:dyDescent="0.2">
      <c r="A180" s="11" t="s">
        <v>20</v>
      </c>
      <c r="B180">
        <v>142</v>
      </c>
      <c r="D180" s="12" t="s">
        <v>14</v>
      </c>
      <c r="E180">
        <v>112</v>
      </c>
    </row>
    <row r="181" spans="1:5" x14ac:dyDescent="0.2">
      <c r="A181" s="11" t="s">
        <v>20</v>
      </c>
      <c r="B181">
        <v>143</v>
      </c>
      <c r="D181" s="12" t="s">
        <v>14</v>
      </c>
      <c r="E181">
        <v>112</v>
      </c>
    </row>
    <row r="182" spans="1:5" x14ac:dyDescent="0.2">
      <c r="A182" s="11" t="s">
        <v>20</v>
      </c>
      <c r="B182">
        <v>144</v>
      </c>
      <c r="D182" s="12" t="s">
        <v>14</v>
      </c>
      <c r="E182">
        <v>113</v>
      </c>
    </row>
    <row r="183" spans="1:5" x14ac:dyDescent="0.2">
      <c r="A183" s="11" t="s">
        <v>20</v>
      </c>
      <c r="B183">
        <v>144</v>
      </c>
      <c r="D183" s="12" t="s">
        <v>14</v>
      </c>
      <c r="E183">
        <v>114</v>
      </c>
    </row>
    <row r="184" spans="1:5" x14ac:dyDescent="0.2">
      <c r="A184" s="11" t="s">
        <v>20</v>
      </c>
      <c r="B184">
        <v>144</v>
      </c>
      <c r="D184" s="12" t="s">
        <v>14</v>
      </c>
      <c r="E184">
        <v>115</v>
      </c>
    </row>
    <row r="185" spans="1:5" x14ac:dyDescent="0.2">
      <c r="A185" s="11" t="s">
        <v>20</v>
      </c>
      <c r="B185">
        <v>144</v>
      </c>
      <c r="D185" s="12" t="s">
        <v>14</v>
      </c>
      <c r="E185">
        <v>117</v>
      </c>
    </row>
    <row r="186" spans="1:5" x14ac:dyDescent="0.2">
      <c r="A186" s="11" t="s">
        <v>20</v>
      </c>
      <c r="B186">
        <v>146</v>
      </c>
      <c r="D186" s="12" t="s">
        <v>14</v>
      </c>
      <c r="E186">
        <v>118</v>
      </c>
    </row>
    <row r="187" spans="1:5" x14ac:dyDescent="0.2">
      <c r="A187" s="11" t="s">
        <v>20</v>
      </c>
      <c r="B187">
        <v>147</v>
      </c>
      <c r="D187" s="12" t="s">
        <v>14</v>
      </c>
      <c r="E187">
        <v>120</v>
      </c>
    </row>
    <row r="188" spans="1:5" x14ac:dyDescent="0.2">
      <c r="A188" s="11" t="s">
        <v>20</v>
      </c>
      <c r="B188">
        <v>147</v>
      </c>
      <c r="D188" s="12" t="s">
        <v>14</v>
      </c>
      <c r="E188">
        <v>120</v>
      </c>
    </row>
    <row r="189" spans="1:5" x14ac:dyDescent="0.2">
      <c r="A189" s="11" t="s">
        <v>20</v>
      </c>
      <c r="B189">
        <v>147</v>
      </c>
      <c r="D189" s="12" t="s">
        <v>14</v>
      </c>
      <c r="E189">
        <v>121</v>
      </c>
    </row>
    <row r="190" spans="1:5" x14ac:dyDescent="0.2">
      <c r="A190" s="11" t="s">
        <v>20</v>
      </c>
      <c r="B190">
        <v>148</v>
      </c>
      <c r="D190" s="12" t="s">
        <v>14</v>
      </c>
      <c r="E190">
        <v>127</v>
      </c>
    </row>
    <row r="191" spans="1:5" x14ac:dyDescent="0.2">
      <c r="A191" s="11" t="s">
        <v>20</v>
      </c>
      <c r="B191">
        <v>148</v>
      </c>
      <c r="D191" s="12" t="s">
        <v>14</v>
      </c>
      <c r="E191">
        <v>128</v>
      </c>
    </row>
    <row r="192" spans="1:5" x14ac:dyDescent="0.2">
      <c r="A192" s="11" t="s">
        <v>20</v>
      </c>
      <c r="B192">
        <v>149</v>
      </c>
      <c r="D192" s="12" t="s">
        <v>14</v>
      </c>
      <c r="E192">
        <v>130</v>
      </c>
    </row>
    <row r="193" spans="1:5" x14ac:dyDescent="0.2">
      <c r="A193" s="11" t="s">
        <v>20</v>
      </c>
      <c r="B193">
        <v>149</v>
      </c>
      <c r="D193" s="12" t="s">
        <v>14</v>
      </c>
      <c r="E193">
        <v>131</v>
      </c>
    </row>
    <row r="194" spans="1:5" x14ac:dyDescent="0.2">
      <c r="A194" s="11" t="s">
        <v>20</v>
      </c>
      <c r="B194">
        <v>150</v>
      </c>
      <c r="D194" s="12" t="s">
        <v>14</v>
      </c>
      <c r="E194">
        <v>132</v>
      </c>
    </row>
    <row r="195" spans="1:5" x14ac:dyDescent="0.2">
      <c r="A195" s="11" t="s">
        <v>20</v>
      </c>
      <c r="B195">
        <v>150</v>
      </c>
      <c r="D195" s="12" t="s">
        <v>14</v>
      </c>
      <c r="E195">
        <v>133</v>
      </c>
    </row>
    <row r="196" spans="1:5" x14ac:dyDescent="0.2">
      <c r="A196" s="11" t="s">
        <v>20</v>
      </c>
      <c r="B196">
        <v>154</v>
      </c>
      <c r="D196" s="12" t="s">
        <v>14</v>
      </c>
      <c r="E196">
        <v>133</v>
      </c>
    </row>
    <row r="197" spans="1:5" x14ac:dyDescent="0.2">
      <c r="A197" s="11" t="s">
        <v>20</v>
      </c>
      <c r="B197">
        <v>154</v>
      </c>
      <c r="D197" s="12" t="s">
        <v>14</v>
      </c>
      <c r="E197">
        <v>136</v>
      </c>
    </row>
    <row r="198" spans="1:5" x14ac:dyDescent="0.2">
      <c r="A198" s="11" t="s">
        <v>20</v>
      </c>
      <c r="B198">
        <v>154</v>
      </c>
      <c r="D198" s="12" t="s">
        <v>14</v>
      </c>
      <c r="E198">
        <v>137</v>
      </c>
    </row>
    <row r="199" spans="1:5" x14ac:dyDescent="0.2">
      <c r="A199" s="11" t="s">
        <v>20</v>
      </c>
      <c r="B199">
        <v>154</v>
      </c>
      <c r="D199" s="12" t="s">
        <v>14</v>
      </c>
      <c r="E199">
        <v>141</v>
      </c>
    </row>
    <row r="200" spans="1:5" x14ac:dyDescent="0.2">
      <c r="A200" s="11" t="s">
        <v>20</v>
      </c>
      <c r="B200">
        <v>155</v>
      </c>
      <c r="D200" s="12" t="s">
        <v>14</v>
      </c>
      <c r="E200">
        <v>143</v>
      </c>
    </row>
    <row r="201" spans="1:5" x14ac:dyDescent="0.2">
      <c r="A201" s="11" t="s">
        <v>20</v>
      </c>
      <c r="B201">
        <v>155</v>
      </c>
      <c r="D201" s="12" t="s">
        <v>14</v>
      </c>
      <c r="E201">
        <v>147</v>
      </c>
    </row>
    <row r="202" spans="1:5" x14ac:dyDescent="0.2">
      <c r="A202" s="11" t="s">
        <v>20</v>
      </c>
      <c r="B202">
        <v>155</v>
      </c>
      <c r="D202" s="12" t="s">
        <v>14</v>
      </c>
      <c r="E202">
        <v>151</v>
      </c>
    </row>
    <row r="203" spans="1:5" x14ac:dyDescent="0.2">
      <c r="A203" s="11" t="s">
        <v>20</v>
      </c>
      <c r="B203">
        <v>155</v>
      </c>
      <c r="D203" s="12" t="s">
        <v>14</v>
      </c>
      <c r="E203">
        <v>154</v>
      </c>
    </row>
    <row r="204" spans="1:5" x14ac:dyDescent="0.2">
      <c r="A204" s="11" t="s">
        <v>20</v>
      </c>
      <c r="B204">
        <v>156</v>
      </c>
      <c r="D204" s="12" t="s">
        <v>14</v>
      </c>
      <c r="E204">
        <v>156</v>
      </c>
    </row>
    <row r="205" spans="1:5" x14ac:dyDescent="0.2">
      <c r="A205" s="11" t="s">
        <v>20</v>
      </c>
      <c r="B205">
        <v>156</v>
      </c>
      <c r="D205" s="12" t="s">
        <v>14</v>
      </c>
      <c r="E205">
        <v>157</v>
      </c>
    </row>
    <row r="206" spans="1:5" x14ac:dyDescent="0.2">
      <c r="A206" s="11" t="s">
        <v>20</v>
      </c>
      <c r="B206">
        <v>157</v>
      </c>
      <c r="D206" s="12" t="s">
        <v>14</v>
      </c>
      <c r="E206">
        <v>162</v>
      </c>
    </row>
    <row r="207" spans="1:5" x14ac:dyDescent="0.2">
      <c r="A207" s="11" t="s">
        <v>20</v>
      </c>
      <c r="B207">
        <v>157</v>
      </c>
      <c r="D207" s="12" t="s">
        <v>14</v>
      </c>
      <c r="E207">
        <v>168</v>
      </c>
    </row>
    <row r="208" spans="1:5" x14ac:dyDescent="0.2">
      <c r="A208" s="11" t="s">
        <v>20</v>
      </c>
      <c r="B208">
        <v>157</v>
      </c>
      <c r="D208" s="12" t="s">
        <v>14</v>
      </c>
      <c r="E208">
        <v>180</v>
      </c>
    </row>
    <row r="209" spans="1:5" x14ac:dyDescent="0.2">
      <c r="A209" s="11" t="s">
        <v>20</v>
      </c>
      <c r="B209">
        <v>157</v>
      </c>
      <c r="D209" s="12" t="s">
        <v>14</v>
      </c>
      <c r="E209">
        <v>181</v>
      </c>
    </row>
    <row r="210" spans="1:5" x14ac:dyDescent="0.2">
      <c r="A210" s="11" t="s">
        <v>20</v>
      </c>
      <c r="B210">
        <v>157</v>
      </c>
      <c r="D210" s="12" t="s">
        <v>14</v>
      </c>
      <c r="E210">
        <v>183</v>
      </c>
    </row>
    <row r="211" spans="1:5" x14ac:dyDescent="0.2">
      <c r="A211" s="11" t="s">
        <v>20</v>
      </c>
      <c r="B211">
        <v>158</v>
      </c>
      <c r="D211" s="12" t="s">
        <v>14</v>
      </c>
      <c r="E211">
        <v>186</v>
      </c>
    </row>
    <row r="212" spans="1:5" x14ac:dyDescent="0.2">
      <c r="A212" s="11" t="s">
        <v>20</v>
      </c>
      <c r="B212">
        <v>158</v>
      </c>
      <c r="D212" s="12" t="s">
        <v>14</v>
      </c>
      <c r="E212">
        <v>191</v>
      </c>
    </row>
    <row r="213" spans="1:5" x14ac:dyDescent="0.2">
      <c r="A213" s="11" t="s">
        <v>20</v>
      </c>
      <c r="B213">
        <v>159</v>
      </c>
      <c r="D213" s="12" t="s">
        <v>14</v>
      </c>
      <c r="E213">
        <v>191</v>
      </c>
    </row>
    <row r="214" spans="1:5" x14ac:dyDescent="0.2">
      <c r="A214" s="11" t="s">
        <v>20</v>
      </c>
      <c r="B214">
        <v>159</v>
      </c>
      <c r="D214" s="12" t="s">
        <v>14</v>
      </c>
      <c r="E214">
        <v>200</v>
      </c>
    </row>
    <row r="215" spans="1:5" x14ac:dyDescent="0.2">
      <c r="A215" s="11" t="s">
        <v>20</v>
      </c>
      <c r="B215">
        <v>159</v>
      </c>
      <c r="D215" s="12" t="s">
        <v>14</v>
      </c>
      <c r="E215">
        <v>210</v>
      </c>
    </row>
    <row r="216" spans="1:5" x14ac:dyDescent="0.2">
      <c r="A216" s="11" t="s">
        <v>20</v>
      </c>
      <c r="B216">
        <v>160</v>
      </c>
      <c r="D216" s="12" t="s">
        <v>14</v>
      </c>
      <c r="E216">
        <v>210</v>
      </c>
    </row>
    <row r="217" spans="1:5" x14ac:dyDescent="0.2">
      <c r="A217" s="11" t="s">
        <v>20</v>
      </c>
      <c r="B217">
        <v>160</v>
      </c>
      <c r="D217" s="12" t="s">
        <v>14</v>
      </c>
      <c r="E217">
        <v>225</v>
      </c>
    </row>
    <row r="218" spans="1:5" x14ac:dyDescent="0.2">
      <c r="A218" s="11" t="s">
        <v>20</v>
      </c>
      <c r="B218">
        <v>161</v>
      </c>
      <c r="D218" s="12" t="s">
        <v>14</v>
      </c>
      <c r="E218">
        <v>226</v>
      </c>
    </row>
    <row r="219" spans="1:5" x14ac:dyDescent="0.2">
      <c r="A219" s="11" t="s">
        <v>20</v>
      </c>
      <c r="B219">
        <v>163</v>
      </c>
      <c r="D219" s="12" t="s">
        <v>14</v>
      </c>
      <c r="E219">
        <v>243</v>
      </c>
    </row>
    <row r="220" spans="1:5" x14ac:dyDescent="0.2">
      <c r="A220" s="11" t="s">
        <v>20</v>
      </c>
      <c r="B220">
        <v>163</v>
      </c>
      <c r="D220" s="12" t="s">
        <v>14</v>
      </c>
      <c r="E220">
        <v>243</v>
      </c>
    </row>
    <row r="221" spans="1:5" x14ac:dyDescent="0.2">
      <c r="A221" s="11" t="s">
        <v>20</v>
      </c>
      <c r="B221">
        <v>164</v>
      </c>
      <c r="D221" s="12" t="s">
        <v>14</v>
      </c>
      <c r="E221">
        <v>245</v>
      </c>
    </row>
    <row r="222" spans="1:5" x14ac:dyDescent="0.2">
      <c r="A222" s="11" t="s">
        <v>20</v>
      </c>
      <c r="B222">
        <v>164</v>
      </c>
      <c r="D222" s="12" t="s">
        <v>14</v>
      </c>
      <c r="E222">
        <v>245</v>
      </c>
    </row>
    <row r="223" spans="1:5" x14ac:dyDescent="0.2">
      <c r="A223" s="11" t="s">
        <v>20</v>
      </c>
      <c r="B223">
        <v>164</v>
      </c>
      <c r="D223" s="12" t="s">
        <v>14</v>
      </c>
      <c r="E223">
        <v>248</v>
      </c>
    </row>
    <row r="224" spans="1:5" x14ac:dyDescent="0.2">
      <c r="A224" s="11" t="s">
        <v>20</v>
      </c>
      <c r="B224">
        <v>164</v>
      </c>
      <c r="D224" s="12" t="s">
        <v>14</v>
      </c>
      <c r="E224">
        <v>252</v>
      </c>
    </row>
    <row r="225" spans="1:5" x14ac:dyDescent="0.2">
      <c r="A225" s="11" t="s">
        <v>20</v>
      </c>
      <c r="B225">
        <v>164</v>
      </c>
      <c r="D225" s="12" t="s">
        <v>14</v>
      </c>
      <c r="E225">
        <v>253</v>
      </c>
    </row>
    <row r="226" spans="1:5" x14ac:dyDescent="0.2">
      <c r="A226" s="11" t="s">
        <v>20</v>
      </c>
      <c r="B226">
        <v>165</v>
      </c>
      <c r="D226" s="12" t="s">
        <v>14</v>
      </c>
      <c r="E226">
        <v>257</v>
      </c>
    </row>
    <row r="227" spans="1:5" x14ac:dyDescent="0.2">
      <c r="A227" s="11" t="s">
        <v>20</v>
      </c>
      <c r="B227">
        <v>165</v>
      </c>
      <c r="D227" s="12" t="s">
        <v>14</v>
      </c>
      <c r="E227">
        <v>263</v>
      </c>
    </row>
    <row r="228" spans="1:5" x14ac:dyDescent="0.2">
      <c r="A228" s="11" t="s">
        <v>20</v>
      </c>
      <c r="B228">
        <v>165</v>
      </c>
      <c r="D228" s="12" t="s">
        <v>14</v>
      </c>
      <c r="E228">
        <v>296</v>
      </c>
    </row>
    <row r="229" spans="1:5" x14ac:dyDescent="0.2">
      <c r="A229" s="11" t="s">
        <v>20</v>
      </c>
      <c r="B229">
        <v>165</v>
      </c>
      <c r="D229" s="12" t="s">
        <v>14</v>
      </c>
      <c r="E229">
        <v>326</v>
      </c>
    </row>
    <row r="230" spans="1:5" x14ac:dyDescent="0.2">
      <c r="A230" s="11" t="s">
        <v>20</v>
      </c>
      <c r="B230">
        <v>166</v>
      </c>
      <c r="D230" s="12" t="s">
        <v>14</v>
      </c>
      <c r="E230">
        <v>328</v>
      </c>
    </row>
    <row r="231" spans="1:5" x14ac:dyDescent="0.2">
      <c r="A231" s="11" t="s">
        <v>20</v>
      </c>
      <c r="B231">
        <v>168</v>
      </c>
      <c r="D231" s="12" t="s">
        <v>14</v>
      </c>
      <c r="E231">
        <v>331</v>
      </c>
    </row>
    <row r="232" spans="1:5" x14ac:dyDescent="0.2">
      <c r="A232" s="11" t="s">
        <v>20</v>
      </c>
      <c r="B232">
        <v>168</v>
      </c>
      <c r="D232" s="12" t="s">
        <v>14</v>
      </c>
      <c r="E232">
        <v>347</v>
      </c>
    </row>
    <row r="233" spans="1:5" x14ac:dyDescent="0.2">
      <c r="A233" s="11" t="s">
        <v>20</v>
      </c>
      <c r="B233">
        <v>169</v>
      </c>
      <c r="D233" s="12" t="s">
        <v>14</v>
      </c>
      <c r="E233">
        <v>355</v>
      </c>
    </row>
    <row r="234" spans="1:5" x14ac:dyDescent="0.2">
      <c r="A234" s="11" t="s">
        <v>20</v>
      </c>
      <c r="B234">
        <v>170</v>
      </c>
      <c r="D234" s="12" t="s">
        <v>14</v>
      </c>
      <c r="E234">
        <v>362</v>
      </c>
    </row>
    <row r="235" spans="1:5" x14ac:dyDescent="0.2">
      <c r="A235" s="11" t="s">
        <v>20</v>
      </c>
      <c r="B235">
        <v>170</v>
      </c>
      <c r="D235" s="12" t="s">
        <v>14</v>
      </c>
      <c r="E235">
        <v>374</v>
      </c>
    </row>
    <row r="236" spans="1:5" x14ac:dyDescent="0.2">
      <c r="A236" s="11" t="s">
        <v>20</v>
      </c>
      <c r="B236">
        <v>170</v>
      </c>
      <c r="D236" s="12" t="s">
        <v>14</v>
      </c>
      <c r="E236">
        <v>393</v>
      </c>
    </row>
    <row r="237" spans="1:5" x14ac:dyDescent="0.2">
      <c r="A237" s="11" t="s">
        <v>20</v>
      </c>
      <c r="B237">
        <v>172</v>
      </c>
      <c r="D237" s="12" t="s">
        <v>14</v>
      </c>
      <c r="E237">
        <v>395</v>
      </c>
    </row>
    <row r="238" spans="1:5" x14ac:dyDescent="0.2">
      <c r="A238" s="11" t="s">
        <v>20</v>
      </c>
      <c r="B238">
        <v>173</v>
      </c>
      <c r="D238" s="12" t="s">
        <v>14</v>
      </c>
      <c r="E238">
        <v>418</v>
      </c>
    </row>
    <row r="239" spans="1:5" x14ac:dyDescent="0.2">
      <c r="A239" s="11" t="s">
        <v>20</v>
      </c>
      <c r="B239">
        <v>174</v>
      </c>
      <c r="D239" s="12" t="s">
        <v>14</v>
      </c>
      <c r="E239">
        <v>424</v>
      </c>
    </row>
    <row r="240" spans="1:5" x14ac:dyDescent="0.2">
      <c r="A240" s="11" t="s">
        <v>20</v>
      </c>
      <c r="B240">
        <v>174</v>
      </c>
      <c r="D240" s="12" t="s">
        <v>14</v>
      </c>
      <c r="E240">
        <v>435</v>
      </c>
    </row>
    <row r="241" spans="1:5" x14ac:dyDescent="0.2">
      <c r="A241" s="11" t="s">
        <v>20</v>
      </c>
      <c r="B241">
        <v>175</v>
      </c>
      <c r="D241" s="12" t="s">
        <v>14</v>
      </c>
      <c r="E241">
        <v>441</v>
      </c>
    </row>
    <row r="242" spans="1:5" x14ac:dyDescent="0.2">
      <c r="A242" s="11" t="s">
        <v>20</v>
      </c>
      <c r="B242">
        <v>176</v>
      </c>
      <c r="D242" s="12" t="s">
        <v>14</v>
      </c>
      <c r="E242">
        <v>452</v>
      </c>
    </row>
    <row r="243" spans="1:5" x14ac:dyDescent="0.2">
      <c r="A243" s="11" t="s">
        <v>20</v>
      </c>
      <c r="B243">
        <v>179</v>
      </c>
      <c r="D243" s="12" t="s">
        <v>14</v>
      </c>
      <c r="E243">
        <v>452</v>
      </c>
    </row>
    <row r="244" spans="1:5" x14ac:dyDescent="0.2">
      <c r="A244" s="11" t="s">
        <v>20</v>
      </c>
      <c r="B244">
        <v>180</v>
      </c>
      <c r="D244" s="12" t="s">
        <v>14</v>
      </c>
      <c r="E244">
        <v>454</v>
      </c>
    </row>
    <row r="245" spans="1:5" x14ac:dyDescent="0.2">
      <c r="A245" s="11" t="s">
        <v>20</v>
      </c>
      <c r="B245">
        <v>180</v>
      </c>
      <c r="D245" s="12" t="s">
        <v>14</v>
      </c>
      <c r="E245">
        <v>504</v>
      </c>
    </row>
    <row r="246" spans="1:5" x14ac:dyDescent="0.2">
      <c r="A246" s="11" t="s">
        <v>20</v>
      </c>
      <c r="B246">
        <v>180</v>
      </c>
      <c r="D246" s="12" t="s">
        <v>14</v>
      </c>
      <c r="E246">
        <v>513</v>
      </c>
    </row>
    <row r="247" spans="1:5" x14ac:dyDescent="0.2">
      <c r="A247" s="11" t="s">
        <v>20</v>
      </c>
      <c r="B247">
        <v>180</v>
      </c>
      <c r="D247" s="12" t="s">
        <v>14</v>
      </c>
      <c r="E247">
        <v>523</v>
      </c>
    </row>
    <row r="248" spans="1:5" x14ac:dyDescent="0.2">
      <c r="A248" s="11" t="s">
        <v>20</v>
      </c>
      <c r="B248">
        <v>181</v>
      </c>
      <c r="D248" s="12" t="s">
        <v>14</v>
      </c>
      <c r="E248">
        <v>526</v>
      </c>
    </row>
    <row r="249" spans="1:5" x14ac:dyDescent="0.2">
      <c r="A249" s="11" t="s">
        <v>20</v>
      </c>
      <c r="B249">
        <v>181</v>
      </c>
      <c r="D249" s="12" t="s">
        <v>14</v>
      </c>
      <c r="E249">
        <v>535</v>
      </c>
    </row>
    <row r="250" spans="1:5" x14ac:dyDescent="0.2">
      <c r="A250" s="11" t="s">
        <v>20</v>
      </c>
      <c r="B250">
        <v>182</v>
      </c>
      <c r="D250" s="12" t="s">
        <v>14</v>
      </c>
      <c r="E250">
        <v>554</v>
      </c>
    </row>
    <row r="251" spans="1:5" x14ac:dyDescent="0.2">
      <c r="A251" s="11" t="s">
        <v>20</v>
      </c>
      <c r="B251">
        <v>183</v>
      </c>
      <c r="D251" s="12" t="s">
        <v>14</v>
      </c>
      <c r="E251">
        <v>558</v>
      </c>
    </row>
    <row r="252" spans="1:5" x14ac:dyDescent="0.2">
      <c r="A252" s="11" t="s">
        <v>20</v>
      </c>
      <c r="B252">
        <v>183</v>
      </c>
      <c r="D252" s="12" t="s">
        <v>14</v>
      </c>
      <c r="E252">
        <v>558</v>
      </c>
    </row>
    <row r="253" spans="1:5" x14ac:dyDescent="0.2">
      <c r="A253" s="11" t="s">
        <v>20</v>
      </c>
      <c r="B253">
        <v>184</v>
      </c>
      <c r="D253" s="12" t="s">
        <v>14</v>
      </c>
      <c r="E253">
        <v>575</v>
      </c>
    </row>
    <row r="254" spans="1:5" x14ac:dyDescent="0.2">
      <c r="A254" s="11" t="s">
        <v>20</v>
      </c>
      <c r="B254">
        <v>185</v>
      </c>
      <c r="D254" s="12" t="s">
        <v>14</v>
      </c>
      <c r="E254">
        <v>579</v>
      </c>
    </row>
    <row r="255" spans="1:5" x14ac:dyDescent="0.2">
      <c r="A255" s="11" t="s">
        <v>20</v>
      </c>
      <c r="B255">
        <v>186</v>
      </c>
      <c r="D255" s="12" t="s">
        <v>14</v>
      </c>
      <c r="E255">
        <v>594</v>
      </c>
    </row>
    <row r="256" spans="1:5" x14ac:dyDescent="0.2">
      <c r="A256" s="11" t="s">
        <v>20</v>
      </c>
      <c r="B256">
        <v>186</v>
      </c>
      <c r="D256" s="12" t="s">
        <v>14</v>
      </c>
      <c r="E256">
        <v>602</v>
      </c>
    </row>
    <row r="257" spans="1:5" x14ac:dyDescent="0.2">
      <c r="A257" s="11" t="s">
        <v>20</v>
      </c>
      <c r="B257">
        <v>186</v>
      </c>
      <c r="D257" s="12" t="s">
        <v>14</v>
      </c>
      <c r="E257">
        <v>605</v>
      </c>
    </row>
    <row r="258" spans="1:5" x14ac:dyDescent="0.2">
      <c r="A258" s="11" t="s">
        <v>20</v>
      </c>
      <c r="B258">
        <v>186</v>
      </c>
      <c r="D258" s="12" t="s">
        <v>14</v>
      </c>
      <c r="E258">
        <v>648</v>
      </c>
    </row>
    <row r="259" spans="1:5" x14ac:dyDescent="0.2">
      <c r="A259" s="11" t="s">
        <v>20</v>
      </c>
      <c r="B259">
        <v>186</v>
      </c>
      <c r="D259" s="12" t="s">
        <v>14</v>
      </c>
      <c r="E259">
        <v>648</v>
      </c>
    </row>
    <row r="260" spans="1:5" x14ac:dyDescent="0.2">
      <c r="A260" s="11" t="s">
        <v>20</v>
      </c>
      <c r="B260">
        <v>187</v>
      </c>
      <c r="D260" s="12" t="s">
        <v>14</v>
      </c>
      <c r="E260">
        <v>656</v>
      </c>
    </row>
    <row r="261" spans="1:5" x14ac:dyDescent="0.2">
      <c r="A261" s="11" t="s">
        <v>20</v>
      </c>
      <c r="B261">
        <v>189</v>
      </c>
      <c r="D261" s="12" t="s">
        <v>14</v>
      </c>
      <c r="E261">
        <v>662</v>
      </c>
    </row>
    <row r="262" spans="1:5" x14ac:dyDescent="0.2">
      <c r="A262" s="11" t="s">
        <v>20</v>
      </c>
      <c r="B262">
        <v>189</v>
      </c>
      <c r="D262" s="12" t="s">
        <v>14</v>
      </c>
      <c r="E262">
        <v>672</v>
      </c>
    </row>
    <row r="263" spans="1:5" x14ac:dyDescent="0.2">
      <c r="A263" s="11" t="s">
        <v>20</v>
      </c>
      <c r="B263">
        <v>190</v>
      </c>
      <c r="D263" s="12" t="s">
        <v>14</v>
      </c>
      <c r="E263">
        <v>674</v>
      </c>
    </row>
    <row r="264" spans="1:5" x14ac:dyDescent="0.2">
      <c r="A264" s="11" t="s">
        <v>20</v>
      </c>
      <c r="B264">
        <v>190</v>
      </c>
      <c r="D264" s="12" t="s">
        <v>14</v>
      </c>
      <c r="E264">
        <v>676</v>
      </c>
    </row>
    <row r="265" spans="1:5" x14ac:dyDescent="0.2">
      <c r="A265" s="11" t="s">
        <v>20</v>
      </c>
      <c r="B265">
        <v>191</v>
      </c>
      <c r="D265" s="12" t="s">
        <v>14</v>
      </c>
      <c r="E265">
        <v>679</v>
      </c>
    </row>
    <row r="266" spans="1:5" x14ac:dyDescent="0.2">
      <c r="A266" s="11" t="s">
        <v>20</v>
      </c>
      <c r="B266">
        <v>191</v>
      </c>
      <c r="D266" s="12" t="s">
        <v>14</v>
      </c>
      <c r="E266">
        <v>679</v>
      </c>
    </row>
    <row r="267" spans="1:5" x14ac:dyDescent="0.2">
      <c r="A267" s="11" t="s">
        <v>20</v>
      </c>
      <c r="B267">
        <v>191</v>
      </c>
      <c r="D267" s="12" t="s">
        <v>14</v>
      </c>
      <c r="E267">
        <v>714</v>
      </c>
    </row>
    <row r="268" spans="1:5" x14ac:dyDescent="0.2">
      <c r="A268" s="11" t="s">
        <v>20</v>
      </c>
      <c r="B268">
        <v>192</v>
      </c>
      <c r="D268" s="12" t="s">
        <v>14</v>
      </c>
      <c r="E268">
        <v>742</v>
      </c>
    </row>
    <row r="269" spans="1:5" x14ac:dyDescent="0.2">
      <c r="A269" s="11" t="s">
        <v>20</v>
      </c>
      <c r="B269">
        <v>192</v>
      </c>
      <c r="D269" s="12" t="s">
        <v>14</v>
      </c>
      <c r="E269">
        <v>747</v>
      </c>
    </row>
    <row r="270" spans="1:5" x14ac:dyDescent="0.2">
      <c r="A270" s="11" t="s">
        <v>20</v>
      </c>
      <c r="B270">
        <v>193</v>
      </c>
      <c r="D270" s="12" t="s">
        <v>14</v>
      </c>
      <c r="E270">
        <v>750</v>
      </c>
    </row>
    <row r="271" spans="1:5" x14ac:dyDescent="0.2">
      <c r="A271" s="11" t="s">
        <v>20</v>
      </c>
      <c r="B271">
        <v>194</v>
      </c>
      <c r="D271" s="12" t="s">
        <v>14</v>
      </c>
      <c r="E271">
        <v>750</v>
      </c>
    </row>
    <row r="272" spans="1:5" x14ac:dyDescent="0.2">
      <c r="A272" s="11" t="s">
        <v>20</v>
      </c>
      <c r="B272">
        <v>194</v>
      </c>
      <c r="D272" s="12" t="s">
        <v>14</v>
      </c>
      <c r="E272">
        <v>752</v>
      </c>
    </row>
    <row r="273" spans="1:5" x14ac:dyDescent="0.2">
      <c r="A273" s="11" t="s">
        <v>20</v>
      </c>
      <c r="B273">
        <v>194</v>
      </c>
      <c r="D273" s="12" t="s">
        <v>14</v>
      </c>
      <c r="E273">
        <v>774</v>
      </c>
    </row>
    <row r="274" spans="1:5" x14ac:dyDescent="0.2">
      <c r="A274" s="11" t="s">
        <v>20</v>
      </c>
      <c r="B274">
        <v>194</v>
      </c>
      <c r="D274" s="12" t="s">
        <v>14</v>
      </c>
      <c r="E274">
        <v>782</v>
      </c>
    </row>
    <row r="275" spans="1:5" x14ac:dyDescent="0.2">
      <c r="A275" s="11" t="s">
        <v>20</v>
      </c>
      <c r="B275">
        <v>195</v>
      </c>
      <c r="D275" s="12" t="s">
        <v>14</v>
      </c>
      <c r="E275">
        <v>792</v>
      </c>
    </row>
    <row r="276" spans="1:5" x14ac:dyDescent="0.2">
      <c r="A276" s="11" t="s">
        <v>20</v>
      </c>
      <c r="B276">
        <v>195</v>
      </c>
      <c r="D276" s="12" t="s">
        <v>14</v>
      </c>
      <c r="E276">
        <v>803</v>
      </c>
    </row>
    <row r="277" spans="1:5" x14ac:dyDescent="0.2">
      <c r="A277" s="11" t="s">
        <v>20</v>
      </c>
      <c r="B277">
        <v>196</v>
      </c>
      <c r="D277" s="12" t="s">
        <v>14</v>
      </c>
      <c r="E277">
        <v>830</v>
      </c>
    </row>
    <row r="278" spans="1:5" x14ac:dyDescent="0.2">
      <c r="A278" s="11" t="s">
        <v>20</v>
      </c>
      <c r="B278">
        <v>198</v>
      </c>
      <c r="D278" s="12" t="s">
        <v>14</v>
      </c>
      <c r="E278">
        <v>830</v>
      </c>
    </row>
    <row r="279" spans="1:5" x14ac:dyDescent="0.2">
      <c r="A279" s="11" t="s">
        <v>20</v>
      </c>
      <c r="B279">
        <v>198</v>
      </c>
      <c r="D279" s="12" t="s">
        <v>14</v>
      </c>
      <c r="E279">
        <v>831</v>
      </c>
    </row>
    <row r="280" spans="1:5" x14ac:dyDescent="0.2">
      <c r="A280" s="11" t="s">
        <v>20</v>
      </c>
      <c r="B280">
        <v>198</v>
      </c>
      <c r="D280" s="12" t="s">
        <v>14</v>
      </c>
      <c r="E280">
        <v>838</v>
      </c>
    </row>
    <row r="281" spans="1:5" x14ac:dyDescent="0.2">
      <c r="A281" s="11" t="s">
        <v>20</v>
      </c>
      <c r="B281">
        <v>199</v>
      </c>
      <c r="D281" s="12" t="s">
        <v>14</v>
      </c>
      <c r="E281">
        <v>842</v>
      </c>
    </row>
    <row r="282" spans="1:5" x14ac:dyDescent="0.2">
      <c r="A282" s="11" t="s">
        <v>20</v>
      </c>
      <c r="B282">
        <v>199</v>
      </c>
      <c r="D282" s="12" t="s">
        <v>14</v>
      </c>
      <c r="E282">
        <v>846</v>
      </c>
    </row>
    <row r="283" spans="1:5" x14ac:dyDescent="0.2">
      <c r="A283" s="11" t="s">
        <v>20</v>
      </c>
      <c r="B283">
        <v>199</v>
      </c>
      <c r="D283" s="12" t="s">
        <v>14</v>
      </c>
      <c r="E283">
        <v>859</v>
      </c>
    </row>
    <row r="284" spans="1:5" x14ac:dyDescent="0.2">
      <c r="A284" s="11" t="s">
        <v>20</v>
      </c>
      <c r="B284">
        <v>201</v>
      </c>
      <c r="D284" s="12" t="s">
        <v>14</v>
      </c>
      <c r="E284">
        <v>886</v>
      </c>
    </row>
    <row r="285" spans="1:5" x14ac:dyDescent="0.2">
      <c r="A285" s="11" t="s">
        <v>20</v>
      </c>
      <c r="B285">
        <v>202</v>
      </c>
      <c r="D285" s="12" t="s">
        <v>14</v>
      </c>
      <c r="E285">
        <v>889</v>
      </c>
    </row>
    <row r="286" spans="1:5" x14ac:dyDescent="0.2">
      <c r="A286" s="11" t="s">
        <v>20</v>
      </c>
      <c r="B286">
        <v>202</v>
      </c>
      <c r="D286" s="12" t="s">
        <v>14</v>
      </c>
      <c r="E286">
        <v>908</v>
      </c>
    </row>
    <row r="287" spans="1:5" x14ac:dyDescent="0.2">
      <c r="A287" s="11" t="s">
        <v>20</v>
      </c>
      <c r="B287">
        <v>203</v>
      </c>
      <c r="D287" s="12" t="s">
        <v>14</v>
      </c>
      <c r="E287">
        <v>923</v>
      </c>
    </row>
    <row r="288" spans="1:5" x14ac:dyDescent="0.2">
      <c r="A288" s="11" t="s">
        <v>20</v>
      </c>
      <c r="B288">
        <v>203</v>
      </c>
      <c r="D288" s="12" t="s">
        <v>14</v>
      </c>
      <c r="E288">
        <v>926</v>
      </c>
    </row>
    <row r="289" spans="1:5" x14ac:dyDescent="0.2">
      <c r="A289" s="11" t="s">
        <v>20</v>
      </c>
      <c r="B289">
        <v>205</v>
      </c>
      <c r="D289" s="12" t="s">
        <v>14</v>
      </c>
      <c r="E289">
        <v>931</v>
      </c>
    </row>
    <row r="290" spans="1:5" x14ac:dyDescent="0.2">
      <c r="A290" s="11" t="s">
        <v>20</v>
      </c>
      <c r="B290">
        <v>206</v>
      </c>
      <c r="D290" s="12" t="s">
        <v>14</v>
      </c>
      <c r="E290">
        <v>934</v>
      </c>
    </row>
    <row r="291" spans="1:5" x14ac:dyDescent="0.2">
      <c r="A291" s="11" t="s">
        <v>20</v>
      </c>
      <c r="B291">
        <v>207</v>
      </c>
      <c r="D291" s="12" t="s">
        <v>14</v>
      </c>
      <c r="E291">
        <v>940</v>
      </c>
    </row>
    <row r="292" spans="1:5" x14ac:dyDescent="0.2">
      <c r="A292" s="11" t="s">
        <v>20</v>
      </c>
      <c r="B292">
        <v>207</v>
      </c>
      <c r="D292" s="12" t="s">
        <v>14</v>
      </c>
      <c r="E292">
        <v>941</v>
      </c>
    </row>
    <row r="293" spans="1:5" x14ac:dyDescent="0.2">
      <c r="A293" s="11" t="s">
        <v>20</v>
      </c>
      <c r="B293">
        <v>209</v>
      </c>
      <c r="D293" s="12" t="s">
        <v>14</v>
      </c>
      <c r="E293">
        <v>955</v>
      </c>
    </row>
    <row r="294" spans="1:5" x14ac:dyDescent="0.2">
      <c r="A294" s="11" t="s">
        <v>20</v>
      </c>
      <c r="B294">
        <v>210</v>
      </c>
      <c r="D294" s="12" t="s">
        <v>14</v>
      </c>
      <c r="E294">
        <v>1000</v>
      </c>
    </row>
    <row r="295" spans="1:5" x14ac:dyDescent="0.2">
      <c r="A295" s="11" t="s">
        <v>20</v>
      </c>
      <c r="B295">
        <v>211</v>
      </c>
      <c r="D295" s="12" t="s">
        <v>14</v>
      </c>
      <c r="E295">
        <v>1028</v>
      </c>
    </row>
    <row r="296" spans="1:5" x14ac:dyDescent="0.2">
      <c r="A296" s="11" t="s">
        <v>20</v>
      </c>
      <c r="B296">
        <v>211</v>
      </c>
      <c r="D296" s="12" t="s">
        <v>14</v>
      </c>
      <c r="E296">
        <v>1059</v>
      </c>
    </row>
    <row r="297" spans="1:5" x14ac:dyDescent="0.2">
      <c r="A297" s="11" t="s">
        <v>20</v>
      </c>
      <c r="B297">
        <v>214</v>
      </c>
      <c r="D297" s="12" t="s">
        <v>14</v>
      </c>
      <c r="E297">
        <v>1063</v>
      </c>
    </row>
    <row r="298" spans="1:5" x14ac:dyDescent="0.2">
      <c r="A298" s="11" t="s">
        <v>20</v>
      </c>
      <c r="B298">
        <v>216</v>
      </c>
      <c r="D298" s="12" t="s">
        <v>14</v>
      </c>
      <c r="E298">
        <v>1068</v>
      </c>
    </row>
    <row r="299" spans="1:5" x14ac:dyDescent="0.2">
      <c r="A299" s="11" t="s">
        <v>20</v>
      </c>
      <c r="B299">
        <v>217</v>
      </c>
      <c r="D299" s="12" t="s">
        <v>14</v>
      </c>
      <c r="E299">
        <v>1072</v>
      </c>
    </row>
    <row r="300" spans="1:5" x14ac:dyDescent="0.2">
      <c r="A300" s="11" t="s">
        <v>20</v>
      </c>
      <c r="B300">
        <v>218</v>
      </c>
      <c r="D300" s="12" t="s">
        <v>14</v>
      </c>
      <c r="E300">
        <v>1120</v>
      </c>
    </row>
    <row r="301" spans="1:5" x14ac:dyDescent="0.2">
      <c r="A301" s="11" t="s">
        <v>20</v>
      </c>
      <c r="B301">
        <v>218</v>
      </c>
      <c r="D301" s="12" t="s">
        <v>14</v>
      </c>
      <c r="E301">
        <v>1121</v>
      </c>
    </row>
    <row r="302" spans="1:5" x14ac:dyDescent="0.2">
      <c r="A302" s="11" t="s">
        <v>20</v>
      </c>
      <c r="B302">
        <v>219</v>
      </c>
      <c r="D302" s="12" t="s">
        <v>14</v>
      </c>
      <c r="E302">
        <v>1130</v>
      </c>
    </row>
    <row r="303" spans="1:5" x14ac:dyDescent="0.2">
      <c r="A303" s="11" t="s">
        <v>20</v>
      </c>
      <c r="B303">
        <v>220</v>
      </c>
      <c r="D303" s="12" t="s">
        <v>14</v>
      </c>
      <c r="E303">
        <v>1181</v>
      </c>
    </row>
    <row r="304" spans="1:5" x14ac:dyDescent="0.2">
      <c r="A304" s="11" t="s">
        <v>20</v>
      </c>
      <c r="B304">
        <v>220</v>
      </c>
      <c r="D304" s="12" t="s">
        <v>14</v>
      </c>
      <c r="E304">
        <v>1194</v>
      </c>
    </row>
    <row r="305" spans="1:5" x14ac:dyDescent="0.2">
      <c r="A305" s="11" t="s">
        <v>20</v>
      </c>
      <c r="B305">
        <v>221</v>
      </c>
      <c r="D305" s="12" t="s">
        <v>14</v>
      </c>
      <c r="E305">
        <v>1198</v>
      </c>
    </row>
    <row r="306" spans="1:5" x14ac:dyDescent="0.2">
      <c r="A306" s="11" t="s">
        <v>20</v>
      </c>
      <c r="B306">
        <v>221</v>
      </c>
      <c r="D306" s="12" t="s">
        <v>14</v>
      </c>
      <c r="E306">
        <v>1220</v>
      </c>
    </row>
    <row r="307" spans="1:5" x14ac:dyDescent="0.2">
      <c r="A307" s="11" t="s">
        <v>20</v>
      </c>
      <c r="B307">
        <v>222</v>
      </c>
      <c r="D307" s="12" t="s">
        <v>14</v>
      </c>
      <c r="E307">
        <v>1221</v>
      </c>
    </row>
    <row r="308" spans="1:5" x14ac:dyDescent="0.2">
      <c r="A308" s="11" t="s">
        <v>20</v>
      </c>
      <c r="B308">
        <v>222</v>
      </c>
      <c r="D308" s="12" t="s">
        <v>14</v>
      </c>
      <c r="E308">
        <v>1225</v>
      </c>
    </row>
    <row r="309" spans="1:5" x14ac:dyDescent="0.2">
      <c r="A309" s="11" t="s">
        <v>20</v>
      </c>
      <c r="B309">
        <v>223</v>
      </c>
      <c r="D309" s="12" t="s">
        <v>14</v>
      </c>
      <c r="E309">
        <v>1229</v>
      </c>
    </row>
    <row r="310" spans="1:5" x14ac:dyDescent="0.2">
      <c r="A310" s="11" t="s">
        <v>20</v>
      </c>
      <c r="B310">
        <v>225</v>
      </c>
      <c r="D310" s="12" t="s">
        <v>14</v>
      </c>
      <c r="E310">
        <v>1257</v>
      </c>
    </row>
    <row r="311" spans="1:5" x14ac:dyDescent="0.2">
      <c r="A311" s="11" t="s">
        <v>20</v>
      </c>
      <c r="B311">
        <v>226</v>
      </c>
      <c r="D311" s="12" t="s">
        <v>14</v>
      </c>
      <c r="E311">
        <v>1258</v>
      </c>
    </row>
    <row r="312" spans="1:5" x14ac:dyDescent="0.2">
      <c r="A312" s="11" t="s">
        <v>20</v>
      </c>
      <c r="B312">
        <v>226</v>
      </c>
      <c r="D312" s="12" t="s">
        <v>14</v>
      </c>
      <c r="E312">
        <v>1274</v>
      </c>
    </row>
    <row r="313" spans="1:5" x14ac:dyDescent="0.2">
      <c r="A313" s="11" t="s">
        <v>20</v>
      </c>
      <c r="B313">
        <v>227</v>
      </c>
      <c r="D313" s="12" t="s">
        <v>14</v>
      </c>
      <c r="E313">
        <v>1296</v>
      </c>
    </row>
    <row r="314" spans="1:5" x14ac:dyDescent="0.2">
      <c r="A314" s="11" t="s">
        <v>20</v>
      </c>
      <c r="B314">
        <v>233</v>
      </c>
      <c r="D314" s="12" t="s">
        <v>14</v>
      </c>
      <c r="E314">
        <v>1335</v>
      </c>
    </row>
    <row r="315" spans="1:5" x14ac:dyDescent="0.2">
      <c r="A315" s="11" t="s">
        <v>20</v>
      </c>
      <c r="B315">
        <v>234</v>
      </c>
      <c r="D315" s="12" t="s">
        <v>14</v>
      </c>
      <c r="E315">
        <v>1368</v>
      </c>
    </row>
    <row r="316" spans="1:5" x14ac:dyDescent="0.2">
      <c r="A316" s="11" t="s">
        <v>20</v>
      </c>
      <c r="B316">
        <v>235</v>
      </c>
      <c r="D316" s="12" t="s">
        <v>14</v>
      </c>
      <c r="E316">
        <v>1439</v>
      </c>
    </row>
    <row r="317" spans="1:5" x14ac:dyDescent="0.2">
      <c r="A317" s="11" t="s">
        <v>20</v>
      </c>
      <c r="B317">
        <v>236</v>
      </c>
      <c r="D317" s="12" t="s">
        <v>14</v>
      </c>
      <c r="E317">
        <v>1467</v>
      </c>
    </row>
    <row r="318" spans="1:5" x14ac:dyDescent="0.2">
      <c r="A318" s="11" t="s">
        <v>20</v>
      </c>
      <c r="B318">
        <v>236</v>
      </c>
      <c r="D318" s="12" t="s">
        <v>14</v>
      </c>
      <c r="E318">
        <v>1467</v>
      </c>
    </row>
    <row r="319" spans="1:5" x14ac:dyDescent="0.2">
      <c r="A319" s="11" t="s">
        <v>20</v>
      </c>
      <c r="B319">
        <v>237</v>
      </c>
      <c r="D319" s="12" t="s">
        <v>14</v>
      </c>
      <c r="E319">
        <v>1482</v>
      </c>
    </row>
    <row r="320" spans="1:5" x14ac:dyDescent="0.2">
      <c r="A320" s="11" t="s">
        <v>20</v>
      </c>
      <c r="B320">
        <v>238</v>
      </c>
      <c r="D320" s="12" t="s">
        <v>14</v>
      </c>
      <c r="E320">
        <v>1538</v>
      </c>
    </row>
    <row r="321" spans="1:5" x14ac:dyDescent="0.2">
      <c r="A321" s="11" t="s">
        <v>20</v>
      </c>
      <c r="B321">
        <v>238</v>
      </c>
      <c r="D321" s="12" t="s">
        <v>14</v>
      </c>
      <c r="E321">
        <v>1596</v>
      </c>
    </row>
    <row r="322" spans="1:5" x14ac:dyDescent="0.2">
      <c r="A322" s="11" t="s">
        <v>20</v>
      </c>
      <c r="B322">
        <v>239</v>
      </c>
      <c r="D322" s="12" t="s">
        <v>14</v>
      </c>
      <c r="E322">
        <v>1608</v>
      </c>
    </row>
    <row r="323" spans="1:5" x14ac:dyDescent="0.2">
      <c r="A323" s="11" t="s">
        <v>20</v>
      </c>
      <c r="B323">
        <v>241</v>
      </c>
      <c r="D323" s="12" t="s">
        <v>14</v>
      </c>
      <c r="E323">
        <v>1625</v>
      </c>
    </row>
    <row r="324" spans="1:5" x14ac:dyDescent="0.2">
      <c r="A324" s="11" t="s">
        <v>20</v>
      </c>
      <c r="B324">
        <v>244</v>
      </c>
      <c r="D324" s="12" t="s">
        <v>14</v>
      </c>
      <c r="E324">
        <v>1657</v>
      </c>
    </row>
    <row r="325" spans="1:5" x14ac:dyDescent="0.2">
      <c r="A325" s="11" t="s">
        <v>20</v>
      </c>
      <c r="B325">
        <v>244</v>
      </c>
      <c r="D325" s="12" t="s">
        <v>14</v>
      </c>
      <c r="E325">
        <v>1684</v>
      </c>
    </row>
    <row r="326" spans="1:5" x14ac:dyDescent="0.2">
      <c r="A326" s="11" t="s">
        <v>20</v>
      </c>
      <c r="B326">
        <v>245</v>
      </c>
      <c r="D326" s="12" t="s">
        <v>14</v>
      </c>
      <c r="E326">
        <v>1691</v>
      </c>
    </row>
    <row r="327" spans="1:5" x14ac:dyDescent="0.2">
      <c r="A327" s="11" t="s">
        <v>20</v>
      </c>
      <c r="B327">
        <v>246</v>
      </c>
      <c r="D327" s="12" t="s">
        <v>14</v>
      </c>
      <c r="E327">
        <v>1748</v>
      </c>
    </row>
    <row r="328" spans="1:5" x14ac:dyDescent="0.2">
      <c r="A328" s="11" t="s">
        <v>20</v>
      </c>
      <c r="B328">
        <v>246</v>
      </c>
      <c r="D328" s="12" t="s">
        <v>14</v>
      </c>
      <c r="E328">
        <v>1758</v>
      </c>
    </row>
    <row r="329" spans="1:5" x14ac:dyDescent="0.2">
      <c r="A329" s="11" t="s">
        <v>20</v>
      </c>
      <c r="B329">
        <v>247</v>
      </c>
      <c r="D329" s="12" t="s">
        <v>14</v>
      </c>
      <c r="E329">
        <v>1784</v>
      </c>
    </row>
    <row r="330" spans="1:5" x14ac:dyDescent="0.2">
      <c r="A330" s="11" t="s">
        <v>20</v>
      </c>
      <c r="B330">
        <v>247</v>
      </c>
      <c r="D330" s="12" t="s">
        <v>14</v>
      </c>
      <c r="E330">
        <v>1790</v>
      </c>
    </row>
    <row r="331" spans="1:5" x14ac:dyDescent="0.2">
      <c r="A331" s="11" t="s">
        <v>20</v>
      </c>
      <c r="B331">
        <v>249</v>
      </c>
      <c r="D331" s="12" t="s">
        <v>14</v>
      </c>
      <c r="E331">
        <v>1796</v>
      </c>
    </row>
    <row r="332" spans="1:5" x14ac:dyDescent="0.2">
      <c r="A332" s="11" t="s">
        <v>20</v>
      </c>
      <c r="B332">
        <v>249</v>
      </c>
      <c r="D332" s="12" t="s">
        <v>14</v>
      </c>
      <c r="E332">
        <v>1825</v>
      </c>
    </row>
    <row r="333" spans="1:5" x14ac:dyDescent="0.2">
      <c r="A333" s="11" t="s">
        <v>20</v>
      </c>
      <c r="B333">
        <v>250</v>
      </c>
      <c r="D333" s="12" t="s">
        <v>14</v>
      </c>
      <c r="E333">
        <v>1886</v>
      </c>
    </row>
    <row r="334" spans="1:5" x14ac:dyDescent="0.2">
      <c r="A334" s="11" t="s">
        <v>20</v>
      </c>
      <c r="B334">
        <v>252</v>
      </c>
      <c r="D334" s="12" t="s">
        <v>14</v>
      </c>
      <c r="E334">
        <v>1910</v>
      </c>
    </row>
    <row r="335" spans="1:5" x14ac:dyDescent="0.2">
      <c r="A335" s="11" t="s">
        <v>20</v>
      </c>
      <c r="B335">
        <v>253</v>
      </c>
      <c r="D335" s="12" t="s">
        <v>14</v>
      </c>
      <c r="E335">
        <v>1979</v>
      </c>
    </row>
    <row r="336" spans="1:5" x14ac:dyDescent="0.2">
      <c r="A336" s="11" t="s">
        <v>20</v>
      </c>
      <c r="B336">
        <v>254</v>
      </c>
      <c r="D336" s="12" t="s">
        <v>14</v>
      </c>
      <c r="E336">
        <v>1999</v>
      </c>
    </row>
    <row r="337" spans="1:5" x14ac:dyDescent="0.2">
      <c r="A337" s="11" t="s">
        <v>20</v>
      </c>
      <c r="B337">
        <v>255</v>
      </c>
      <c r="D337" s="12" t="s">
        <v>14</v>
      </c>
      <c r="E337">
        <v>2025</v>
      </c>
    </row>
    <row r="338" spans="1:5" x14ac:dyDescent="0.2">
      <c r="A338" s="11" t="s">
        <v>20</v>
      </c>
      <c r="B338">
        <v>261</v>
      </c>
      <c r="D338" s="12" t="s">
        <v>14</v>
      </c>
      <c r="E338">
        <v>2062</v>
      </c>
    </row>
    <row r="339" spans="1:5" x14ac:dyDescent="0.2">
      <c r="A339" s="11" t="s">
        <v>20</v>
      </c>
      <c r="B339">
        <v>261</v>
      </c>
      <c r="D339" s="12" t="s">
        <v>14</v>
      </c>
      <c r="E339">
        <v>2072</v>
      </c>
    </row>
    <row r="340" spans="1:5" x14ac:dyDescent="0.2">
      <c r="A340" s="11" t="s">
        <v>20</v>
      </c>
      <c r="B340">
        <v>264</v>
      </c>
      <c r="D340" s="12" t="s">
        <v>14</v>
      </c>
      <c r="E340">
        <v>2108</v>
      </c>
    </row>
    <row r="341" spans="1:5" x14ac:dyDescent="0.2">
      <c r="A341" s="11" t="s">
        <v>20</v>
      </c>
      <c r="B341">
        <v>266</v>
      </c>
      <c r="D341" s="12" t="s">
        <v>14</v>
      </c>
      <c r="E341">
        <v>2176</v>
      </c>
    </row>
    <row r="342" spans="1:5" x14ac:dyDescent="0.2">
      <c r="A342" s="11" t="s">
        <v>20</v>
      </c>
      <c r="B342">
        <v>268</v>
      </c>
      <c r="D342" s="12" t="s">
        <v>14</v>
      </c>
      <c r="E342">
        <v>2179</v>
      </c>
    </row>
    <row r="343" spans="1:5" x14ac:dyDescent="0.2">
      <c r="A343" s="11" t="s">
        <v>20</v>
      </c>
      <c r="B343">
        <v>269</v>
      </c>
      <c r="D343" s="12" t="s">
        <v>14</v>
      </c>
      <c r="E343">
        <v>2201</v>
      </c>
    </row>
    <row r="344" spans="1:5" x14ac:dyDescent="0.2">
      <c r="A344" s="11" t="s">
        <v>20</v>
      </c>
      <c r="B344">
        <v>270</v>
      </c>
      <c r="D344" s="12" t="s">
        <v>14</v>
      </c>
      <c r="E344">
        <v>2253</v>
      </c>
    </row>
    <row r="345" spans="1:5" x14ac:dyDescent="0.2">
      <c r="A345" s="11" t="s">
        <v>20</v>
      </c>
      <c r="B345">
        <v>272</v>
      </c>
      <c r="D345" s="12" t="s">
        <v>14</v>
      </c>
      <c r="E345">
        <v>2307</v>
      </c>
    </row>
    <row r="346" spans="1:5" x14ac:dyDescent="0.2">
      <c r="A346" s="11" t="s">
        <v>20</v>
      </c>
      <c r="B346">
        <v>275</v>
      </c>
      <c r="D346" s="12" t="s">
        <v>14</v>
      </c>
      <c r="E346">
        <v>2468</v>
      </c>
    </row>
    <row r="347" spans="1:5" x14ac:dyDescent="0.2">
      <c r="A347" s="11" t="s">
        <v>20</v>
      </c>
      <c r="B347">
        <v>279</v>
      </c>
      <c r="D347" s="12" t="s">
        <v>14</v>
      </c>
      <c r="E347">
        <v>2604</v>
      </c>
    </row>
    <row r="348" spans="1:5" x14ac:dyDescent="0.2">
      <c r="A348" s="11" t="s">
        <v>20</v>
      </c>
      <c r="B348">
        <v>280</v>
      </c>
      <c r="D348" s="12" t="s">
        <v>14</v>
      </c>
      <c r="E348">
        <v>2690</v>
      </c>
    </row>
    <row r="349" spans="1:5" x14ac:dyDescent="0.2">
      <c r="A349" s="11" t="s">
        <v>20</v>
      </c>
      <c r="B349">
        <v>282</v>
      </c>
      <c r="D349" s="12" t="s">
        <v>14</v>
      </c>
      <c r="E349">
        <v>2779</v>
      </c>
    </row>
    <row r="350" spans="1:5" x14ac:dyDescent="0.2">
      <c r="A350" s="11" t="s">
        <v>20</v>
      </c>
      <c r="B350">
        <v>288</v>
      </c>
      <c r="D350" s="12" t="s">
        <v>14</v>
      </c>
      <c r="E350">
        <v>2915</v>
      </c>
    </row>
    <row r="351" spans="1:5" x14ac:dyDescent="0.2">
      <c r="A351" s="11" t="s">
        <v>20</v>
      </c>
      <c r="B351">
        <v>290</v>
      </c>
      <c r="D351" s="12" t="s">
        <v>14</v>
      </c>
      <c r="E351">
        <v>2928</v>
      </c>
    </row>
    <row r="352" spans="1:5" x14ac:dyDescent="0.2">
      <c r="A352" s="11" t="s">
        <v>20</v>
      </c>
      <c r="B352">
        <v>295</v>
      </c>
      <c r="D352" s="12" t="s">
        <v>14</v>
      </c>
      <c r="E352">
        <v>2955</v>
      </c>
    </row>
    <row r="353" spans="1:5" x14ac:dyDescent="0.2">
      <c r="A353" s="11" t="s">
        <v>20</v>
      </c>
      <c r="B353">
        <v>296</v>
      </c>
      <c r="D353" s="12" t="s">
        <v>14</v>
      </c>
      <c r="E353">
        <v>3015</v>
      </c>
    </row>
    <row r="354" spans="1:5" x14ac:dyDescent="0.2">
      <c r="A354" s="11" t="s">
        <v>20</v>
      </c>
      <c r="B354">
        <v>297</v>
      </c>
      <c r="D354" s="12" t="s">
        <v>14</v>
      </c>
      <c r="E354">
        <v>3182</v>
      </c>
    </row>
    <row r="355" spans="1:5" x14ac:dyDescent="0.2">
      <c r="A355" s="11" t="s">
        <v>20</v>
      </c>
      <c r="B355">
        <v>299</v>
      </c>
      <c r="D355" s="12" t="s">
        <v>14</v>
      </c>
      <c r="E355">
        <v>3304</v>
      </c>
    </row>
    <row r="356" spans="1:5" x14ac:dyDescent="0.2">
      <c r="A356" s="11" t="s">
        <v>20</v>
      </c>
      <c r="B356">
        <v>300</v>
      </c>
      <c r="D356" s="12" t="s">
        <v>14</v>
      </c>
      <c r="E356">
        <v>3387</v>
      </c>
    </row>
    <row r="357" spans="1:5" x14ac:dyDescent="0.2">
      <c r="A357" s="11" t="s">
        <v>20</v>
      </c>
      <c r="B357">
        <v>300</v>
      </c>
      <c r="D357" s="12" t="s">
        <v>14</v>
      </c>
      <c r="E357">
        <v>3410</v>
      </c>
    </row>
    <row r="358" spans="1:5" x14ac:dyDescent="0.2">
      <c r="A358" s="11" t="s">
        <v>20</v>
      </c>
      <c r="B358">
        <v>303</v>
      </c>
      <c r="D358" s="12" t="s">
        <v>14</v>
      </c>
      <c r="E358">
        <v>3483</v>
      </c>
    </row>
    <row r="359" spans="1:5" x14ac:dyDescent="0.2">
      <c r="A359" s="11" t="s">
        <v>20</v>
      </c>
      <c r="B359">
        <v>307</v>
      </c>
      <c r="D359" s="12" t="s">
        <v>14</v>
      </c>
      <c r="E359">
        <v>3868</v>
      </c>
    </row>
    <row r="360" spans="1:5" x14ac:dyDescent="0.2">
      <c r="A360" s="11" t="s">
        <v>20</v>
      </c>
      <c r="B360">
        <v>307</v>
      </c>
      <c r="D360" s="12" t="s">
        <v>14</v>
      </c>
      <c r="E360">
        <v>4405</v>
      </c>
    </row>
    <row r="361" spans="1:5" x14ac:dyDescent="0.2">
      <c r="A361" s="11" t="s">
        <v>20</v>
      </c>
      <c r="B361">
        <v>316</v>
      </c>
      <c r="D361" s="12" t="s">
        <v>14</v>
      </c>
      <c r="E361">
        <v>4428</v>
      </c>
    </row>
    <row r="362" spans="1:5" x14ac:dyDescent="0.2">
      <c r="A362" s="11" t="s">
        <v>20</v>
      </c>
      <c r="B362">
        <v>323</v>
      </c>
      <c r="D362" s="12" t="s">
        <v>14</v>
      </c>
      <c r="E362">
        <v>4697</v>
      </c>
    </row>
    <row r="363" spans="1:5" x14ac:dyDescent="0.2">
      <c r="A363" s="11" t="s">
        <v>20</v>
      </c>
      <c r="B363">
        <v>329</v>
      </c>
      <c r="D363" s="12" t="s">
        <v>14</v>
      </c>
      <c r="E363">
        <v>5497</v>
      </c>
    </row>
    <row r="364" spans="1:5" x14ac:dyDescent="0.2">
      <c r="A364" s="11" t="s">
        <v>20</v>
      </c>
      <c r="B364">
        <v>330</v>
      </c>
      <c r="D364" s="12" t="s">
        <v>14</v>
      </c>
      <c r="E364">
        <v>5681</v>
      </c>
    </row>
    <row r="365" spans="1:5" x14ac:dyDescent="0.2">
      <c r="A365" s="11" t="s">
        <v>20</v>
      </c>
      <c r="B365">
        <v>331</v>
      </c>
      <c r="D365" s="12" t="s">
        <v>14</v>
      </c>
      <c r="E365">
        <v>6080</v>
      </c>
    </row>
    <row r="366" spans="1:5" x14ac:dyDescent="0.2">
      <c r="A366" s="11" t="s">
        <v>20</v>
      </c>
      <c r="B366">
        <v>336</v>
      </c>
    </row>
    <row r="367" spans="1:5" x14ac:dyDescent="0.2">
      <c r="A367" s="11" t="s">
        <v>20</v>
      </c>
      <c r="B367">
        <v>337</v>
      </c>
    </row>
    <row r="368" spans="1:5" x14ac:dyDescent="0.2">
      <c r="A368" s="11" t="s">
        <v>20</v>
      </c>
      <c r="B368">
        <v>340</v>
      </c>
    </row>
    <row r="369" spans="1:2" x14ac:dyDescent="0.2">
      <c r="A369" s="11" t="s">
        <v>20</v>
      </c>
      <c r="B369">
        <v>361</v>
      </c>
    </row>
    <row r="370" spans="1:2" x14ac:dyDescent="0.2">
      <c r="A370" s="11" t="s">
        <v>20</v>
      </c>
      <c r="B370">
        <v>363</v>
      </c>
    </row>
    <row r="371" spans="1:2" x14ac:dyDescent="0.2">
      <c r="A371" s="11" t="s">
        <v>20</v>
      </c>
      <c r="B371">
        <v>366</v>
      </c>
    </row>
    <row r="372" spans="1:2" x14ac:dyDescent="0.2">
      <c r="A372" s="11" t="s">
        <v>20</v>
      </c>
      <c r="B372">
        <v>369</v>
      </c>
    </row>
    <row r="373" spans="1:2" x14ac:dyDescent="0.2">
      <c r="A373" s="11" t="s">
        <v>20</v>
      </c>
      <c r="B373">
        <v>374</v>
      </c>
    </row>
    <row r="374" spans="1:2" x14ac:dyDescent="0.2">
      <c r="A374" s="11" t="s">
        <v>20</v>
      </c>
      <c r="B374">
        <v>375</v>
      </c>
    </row>
    <row r="375" spans="1:2" x14ac:dyDescent="0.2">
      <c r="A375" s="11" t="s">
        <v>20</v>
      </c>
      <c r="B375">
        <v>381</v>
      </c>
    </row>
    <row r="376" spans="1:2" x14ac:dyDescent="0.2">
      <c r="A376" s="11" t="s">
        <v>20</v>
      </c>
      <c r="B376">
        <v>381</v>
      </c>
    </row>
    <row r="377" spans="1:2" x14ac:dyDescent="0.2">
      <c r="A377" s="11" t="s">
        <v>20</v>
      </c>
      <c r="B377">
        <v>393</v>
      </c>
    </row>
    <row r="378" spans="1:2" x14ac:dyDescent="0.2">
      <c r="A378" s="11" t="s">
        <v>20</v>
      </c>
      <c r="B378">
        <v>397</v>
      </c>
    </row>
    <row r="379" spans="1:2" x14ac:dyDescent="0.2">
      <c r="A379" s="11" t="s">
        <v>20</v>
      </c>
      <c r="B379">
        <v>409</v>
      </c>
    </row>
    <row r="380" spans="1:2" x14ac:dyDescent="0.2">
      <c r="A380" s="11" t="s">
        <v>20</v>
      </c>
      <c r="B380">
        <v>411</v>
      </c>
    </row>
    <row r="381" spans="1:2" x14ac:dyDescent="0.2">
      <c r="A381" s="11" t="s">
        <v>20</v>
      </c>
      <c r="B381">
        <v>419</v>
      </c>
    </row>
    <row r="382" spans="1:2" x14ac:dyDescent="0.2">
      <c r="A382" s="11" t="s">
        <v>20</v>
      </c>
      <c r="B382">
        <v>432</v>
      </c>
    </row>
    <row r="383" spans="1:2" x14ac:dyDescent="0.2">
      <c r="A383" s="11" t="s">
        <v>20</v>
      </c>
      <c r="B383">
        <v>452</v>
      </c>
    </row>
    <row r="384" spans="1:2" x14ac:dyDescent="0.2">
      <c r="A384" s="11" t="s">
        <v>20</v>
      </c>
      <c r="B384">
        <v>454</v>
      </c>
    </row>
    <row r="385" spans="1:2" x14ac:dyDescent="0.2">
      <c r="A385" s="11" t="s">
        <v>20</v>
      </c>
      <c r="B385">
        <v>460</v>
      </c>
    </row>
    <row r="386" spans="1:2" x14ac:dyDescent="0.2">
      <c r="A386" s="11" t="s">
        <v>20</v>
      </c>
      <c r="B386">
        <v>462</v>
      </c>
    </row>
    <row r="387" spans="1:2" x14ac:dyDescent="0.2">
      <c r="A387" s="11" t="s">
        <v>20</v>
      </c>
      <c r="B387">
        <v>470</v>
      </c>
    </row>
    <row r="388" spans="1:2" x14ac:dyDescent="0.2">
      <c r="A388" s="11" t="s">
        <v>20</v>
      </c>
      <c r="B388">
        <v>480</v>
      </c>
    </row>
    <row r="389" spans="1:2" x14ac:dyDescent="0.2">
      <c r="A389" s="11" t="s">
        <v>20</v>
      </c>
      <c r="B389">
        <v>484</v>
      </c>
    </row>
    <row r="390" spans="1:2" x14ac:dyDescent="0.2">
      <c r="A390" s="11" t="s">
        <v>20</v>
      </c>
      <c r="B390">
        <v>498</v>
      </c>
    </row>
    <row r="391" spans="1:2" x14ac:dyDescent="0.2">
      <c r="A391" s="11" t="s">
        <v>20</v>
      </c>
      <c r="B391">
        <v>524</v>
      </c>
    </row>
    <row r="392" spans="1:2" x14ac:dyDescent="0.2">
      <c r="A392" s="11" t="s">
        <v>20</v>
      </c>
      <c r="B392">
        <v>533</v>
      </c>
    </row>
    <row r="393" spans="1:2" x14ac:dyDescent="0.2">
      <c r="A393" s="11" t="s">
        <v>20</v>
      </c>
      <c r="B393">
        <v>536</v>
      </c>
    </row>
    <row r="394" spans="1:2" x14ac:dyDescent="0.2">
      <c r="A394" s="11" t="s">
        <v>20</v>
      </c>
      <c r="B394">
        <v>546</v>
      </c>
    </row>
    <row r="395" spans="1:2" x14ac:dyDescent="0.2">
      <c r="A395" s="11" t="s">
        <v>20</v>
      </c>
      <c r="B395">
        <v>554</v>
      </c>
    </row>
    <row r="396" spans="1:2" x14ac:dyDescent="0.2">
      <c r="A396" s="11" t="s">
        <v>20</v>
      </c>
      <c r="B396">
        <v>555</v>
      </c>
    </row>
    <row r="397" spans="1:2" x14ac:dyDescent="0.2">
      <c r="A397" s="11" t="s">
        <v>20</v>
      </c>
      <c r="B397">
        <v>589</v>
      </c>
    </row>
    <row r="398" spans="1:2" x14ac:dyDescent="0.2">
      <c r="A398" s="11" t="s">
        <v>20</v>
      </c>
      <c r="B398">
        <v>645</v>
      </c>
    </row>
    <row r="399" spans="1:2" x14ac:dyDescent="0.2">
      <c r="A399" s="11" t="s">
        <v>20</v>
      </c>
      <c r="B399">
        <v>659</v>
      </c>
    </row>
    <row r="400" spans="1:2" x14ac:dyDescent="0.2">
      <c r="A400" s="11" t="s">
        <v>20</v>
      </c>
      <c r="B400">
        <v>676</v>
      </c>
    </row>
    <row r="401" spans="1:2" x14ac:dyDescent="0.2">
      <c r="A401" s="11" t="s">
        <v>20</v>
      </c>
      <c r="B401">
        <v>723</v>
      </c>
    </row>
    <row r="402" spans="1:2" x14ac:dyDescent="0.2">
      <c r="A402" s="11" t="s">
        <v>20</v>
      </c>
      <c r="B402">
        <v>762</v>
      </c>
    </row>
    <row r="403" spans="1:2" x14ac:dyDescent="0.2">
      <c r="A403" s="11" t="s">
        <v>20</v>
      </c>
      <c r="B403">
        <v>768</v>
      </c>
    </row>
    <row r="404" spans="1:2" x14ac:dyDescent="0.2">
      <c r="A404" s="11" t="s">
        <v>20</v>
      </c>
      <c r="B404">
        <v>820</v>
      </c>
    </row>
    <row r="405" spans="1:2" x14ac:dyDescent="0.2">
      <c r="A405" s="11" t="s">
        <v>20</v>
      </c>
      <c r="B405">
        <v>890</v>
      </c>
    </row>
    <row r="406" spans="1:2" x14ac:dyDescent="0.2">
      <c r="A406" s="11" t="s">
        <v>20</v>
      </c>
      <c r="B406">
        <v>903</v>
      </c>
    </row>
    <row r="407" spans="1:2" x14ac:dyDescent="0.2">
      <c r="A407" s="11" t="s">
        <v>20</v>
      </c>
      <c r="B407">
        <v>909</v>
      </c>
    </row>
    <row r="408" spans="1:2" x14ac:dyDescent="0.2">
      <c r="A408" s="11" t="s">
        <v>20</v>
      </c>
      <c r="B408">
        <v>943</v>
      </c>
    </row>
    <row r="409" spans="1:2" x14ac:dyDescent="0.2">
      <c r="A409" s="11" t="s">
        <v>20</v>
      </c>
      <c r="B409">
        <v>980</v>
      </c>
    </row>
    <row r="410" spans="1:2" x14ac:dyDescent="0.2">
      <c r="A410" s="11" t="s">
        <v>20</v>
      </c>
      <c r="B410">
        <v>1015</v>
      </c>
    </row>
    <row r="411" spans="1:2" x14ac:dyDescent="0.2">
      <c r="A411" s="11" t="s">
        <v>20</v>
      </c>
      <c r="B411">
        <v>1022</v>
      </c>
    </row>
    <row r="412" spans="1:2" x14ac:dyDescent="0.2">
      <c r="A412" s="11" t="s">
        <v>20</v>
      </c>
      <c r="B412">
        <v>1052</v>
      </c>
    </row>
    <row r="413" spans="1:2" x14ac:dyDescent="0.2">
      <c r="A413" s="11" t="s">
        <v>20</v>
      </c>
      <c r="B413">
        <v>1071</v>
      </c>
    </row>
    <row r="414" spans="1:2" x14ac:dyDescent="0.2">
      <c r="A414" s="11" t="s">
        <v>20</v>
      </c>
      <c r="B414">
        <v>1071</v>
      </c>
    </row>
    <row r="415" spans="1:2" x14ac:dyDescent="0.2">
      <c r="A415" s="11" t="s">
        <v>20</v>
      </c>
      <c r="B415">
        <v>1073</v>
      </c>
    </row>
    <row r="416" spans="1:2" x14ac:dyDescent="0.2">
      <c r="A416" s="11" t="s">
        <v>20</v>
      </c>
      <c r="B416">
        <v>1095</v>
      </c>
    </row>
    <row r="417" spans="1:2" x14ac:dyDescent="0.2">
      <c r="A417" s="11" t="s">
        <v>20</v>
      </c>
      <c r="B417">
        <v>1101</v>
      </c>
    </row>
    <row r="418" spans="1:2" x14ac:dyDescent="0.2">
      <c r="A418" s="11" t="s">
        <v>20</v>
      </c>
      <c r="B418">
        <v>1113</v>
      </c>
    </row>
    <row r="419" spans="1:2" x14ac:dyDescent="0.2">
      <c r="A419" s="11" t="s">
        <v>20</v>
      </c>
      <c r="B419">
        <v>1137</v>
      </c>
    </row>
    <row r="420" spans="1:2" x14ac:dyDescent="0.2">
      <c r="A420" s="11" t="s">
        <v>20</v>
      </c>
      <c r="B420">
        <v>1140</v>
      </c>
    </row>
    <row r="421" spans="1:2" x14ac:dyDescent="0.2">
      <c r="A421" s="11" t="s">
        <v>20</v>
      </c>
      <c r="B421">
        <v>1152</v>
      </c>
    </row>
    <row r="422" spans="1:2" x14ac:dyDescent="0.2">
      <c r="A422" s="11" t="s">
        <v>20</v>
      </c>
      <c r="B422">
        <v>1170</v>
      </c>
    </row>
    <row r="423" spans="1:2" x14ac:dyDescent="0.2">
      <c r="A423" s="11" t="s">
        <v>20</v>
      </c>
      <c r="B423">
        <v>1249</v>
      </c>
    </row>
    <row r="424" spans="1:2" x14ac:dyDescent="0.2">
      <c r="A424" s="11" t="s">
        <v>20</v>
      </c>
      <c r="B424">
        <v>1267</v>
      </c>
    </row>
    <row r="425" spans="1:2" x14ac:dyDescent="0.2">
      <c r="A425" s="11" t="s">
        <v>20</v>
      </c>
      <c r="B425">
        <v>1280</v>
      </c>
    </row>
    <row r="426" spans="1:2" x14ac:dyDescent="0.2">
      <c r="A426" s="11" t="s">
        <v>20</v>
      </c>
      <c r="B426">
        <v>1297</v>
      </c>
    </row>
    <row r="427" spans="1:2" x14ac:dyDescent="0.2">
      <c r="A427" s="11" t="s">
        <v>20</v>
      </c>
      <c r="B427">
        <v>1345</v>
      </c>
    </row>
    <row r="428" spans="1:2" x14ac:dyDescent="0.2">
      <c r="A428" s="11" t="s">
        <v>20</v>
      </c>
      <c r="B428">
        <v>1354</v>
      </c>
    </row>
    <row r="429" spans="1:2" x14ac:dyDescent="0.2">
      <c r="A429" s="11" t="s">
        <v>20</v>
      </c>
      <c r="B429">
        <v>1385</v>
      </c>
    </row>
    <row r="430" spans="1:2" x14ac:dyDescent="0.2">
      <c r="A430" s="11" t="s">
        <v>20</v>
      </c>
      <c r="B430">
        <v>1396</v>
      </c>
    </row>
    <row r="431" spans="1:2" x14ac:dyDescent="0.2">
      <c r="A431" s="11" t="s">
        <v>20</v>
      </c>
      <c r="B431">
        <v>1396</v>
      </c>
    </row>
    <row r="432" spans="1:2" x14ac:dyDescent="0.2">
      <c r="A432" s="11" t="s">
        <v>20</v>
      </c>
      <c r="B432">
        <v>1425</v>
      </c>
    </row>
    <row r="433" spans="1:2" x14ac:dyDescent="0.2">
      <c r="A433" s="11" t="s">
        <v>20</v>
      </c>
      <c r="B433">
        <v>1442</v>
      </c>
    </row>
    <row r="434" spans="1:2" x14ac:dyDescent="0.2">
      <c r="A434" s="11" t="s">
        <v>20</v>
      </c>
      <c r="B434">
        <v>1460</v>
      </c>
    </row>
    <row r="435" spans="1:2" x14ac:dyDescent="0.2">
      <c r="A435" s="11" t="s">
        <v>20</v>
      </c>
      <c r="B435">
        <v>1467</v>
      </c>
    </row>
    <row r="436" spans="1:2" x14ac:dyDescent="0.2">
      <c r="A436" s="11" t="s">
        <v>20</v>
      </c>
      <c r="B436">
        <v>1470</v>
      </c>
    </row>
    <row r="437" spans="1:2" x14ac:dyDescent="0.2">
      <c r="A437" s="11" t="s">
        <v>20</v>
      </c>
      <c r="B437">
        <v>1518</v>
      </c>
    </row>
    <row r="438" spans="1:2" x14ac:dyDescent="0.2">
      <c r="A438" s="11" t="s">
        <v>20</v>
      </c>
      <c r="B438">
        <v>1539</v>
      </c>
    </row>
    <row r="439" spans="1:2" x14ac:dyDescent="0.2">
      <c r="A439" s="11" t="s">
        <v>20</v>
      </c>
      <c r="B439">
        <v>1548</v>
      </c>
    </row>
    <row r="440" spans="1:2" x14ac:dyDescent="0.2">
      <c r="A440" s="11" t="s">
        <v>20</v>
      </c>
      <c r="B440">
        <v>1559</v>
      </c>
    </row>
    <row r="441" spans="1:2" x14ac:dyDescent="0.2">
      <c r="A441" s="11" t="s">
        <v>20</v>
      </c>
      <c r="B441">
        <v>1561</v>
      </c>
    </row>
    <row r="442" spans="1:2" x14ac:dyDescent="0.2">
      <c r="A442" s="11" t="s">
        <v>20</v>
      </c>
      <c r="B442">
        <v>1572</v>
      </c>
    </row>
    <row r="443" spans="1:2" x14ac:dyDescent="0.2">
      <c r="A443" s="11" t="s">
        <v>20</v>
      </c>
      <c r="B443">
        <v>1573</v>
      </c>
    </row>
    <row r="444" spans="1:2" x14ac:dyDescent="0.2">
      <c r="A444" s="11" t="s">
        <v>20</v>
      </c>
      <c r="B444">
        <v>1600</v>
      </c>
    </row>
    <row r="445" spans="1:2" x14ac:dyDescent="0.2">
      <c r="A445" s="11" t="s">
        <v>20</v>
      </c>
      <c r="B445">
        <v>1604</v>
      </c>
    </row>
    <row r="446" spans="1:2" x14ac:dyDescent="0.2">
      <c r="A446" s="11" t="s">
        <v>20</v>
      </c>
      <c r="B446">
        <v>1605</v>
      </c>
    </row>
    <row r="447" spans="1:2" x14ac:dyDescent="0.2">
      <c r="A447" s="11" t="s">
        <v>20</v>
      </c>
      <c r="B447">
        <v>1606</v>
      </c>
    </row>
    <row r="448" spans="1:2" x14ac:dyDescent="0.2">
      <c r="A448" s="11" t="s">
        <v>20</v>
      </c>
      <c r="B448">
        <v>1613</v>
      </c>
    </row>
    <row r="449" spans="1:2" x14ac:dyDescent="0.2">
      <c r="A449" s="11" t="s">
        <v>20</v>
      </c>
      <c r="B449">
        <v>1621</v>
      </c>
    </row>
    <row r="450" spans="1:2" x14ac:dyDescent="0.2">
      <c r="A450" s="11" t="s">
        <v>20</v>
      </c>
      <c r="B450">
        <v>1629</v>
      </c>
    </row>
    <row r="451" spans="1:2" x14ac:dyDescent="0.2">
      <c r="A451" s="11" t="s">
        <v>20</v>
      </c>
      <c r="B451">
        <v>1681</v>
      </c>
    </row>
    <row r="452" spans="1:2" x14ac:dyDescent="0.2">
      <c r="A452" s="11" t="s">
        <v>20</v>
      </c>
      <c r="B452">
        <v>1684</v>
      </c>
    </row>
    <row r="453" spans="1:2" x14ac:dyDescent="0.2">
      <c r="A453" s="11" t="s">
        <v>20</v>
      </c>
      <c r="B453">
        <v>1690</v>
      </c>
    </row>
    <row r="454" spans="1:2" x14ac:dyDescent="0.2">
      <c r="A454" s="11" t="s">
        <v>20</v>
      </c>
      <c r="B454">
        <v>1697</v>
      </c>
    </row>
    <row r="455" spans="1:2" x14ac:dyDescent="0.2">
      <c r="A455" s="11" t="s">
        <v>20</v>
      </c>
      <c r="B455">
        <v>1703</v>
      </c>
    </row>
    <row r="456" spans="1:2" x14ac:dyDescent="0.2">
      <c r="A456" s="11" t="s">
        <v>20</v>
      </c>
      <c r="B456">
        <v>1713</v>
      </c>
    </row>
    <row r="457" spans="1:2" x14ac:dyDescent="0.2">
      <c r="A457" s="11" t="s">
        <v>20</v>
      </c>
      <c r="B457">
        <v>1773</v>
      </c>
    </row>
    <row r="458" spans="1:2" x14ac:dyDescent="0.2">
      <c r="A458" s="11" t="s">
        <v>20</v>
      </c>
      <c r="B458">
        <v>1782</v>
      </c>
    </row>
    <row r="459" spans="1:2" x14ac:dyDescent="0.2">
      <c r="A459" s="11" t="s">
        <v>20</v>
      </c>
      <c r="B459">
        <v>1784</v>
      </c>
    </row>
    <row r="460" spans="1:2" x14ac:dyDescent="0.2">
      <c r="A460" s="11" t="s">
        <v>20</v>
      </c>
      <c r="B460">
        <v>1785</v>
      </c>
    </row>
    <row r="461" spans="1:2" x14ac:dyDescent="0.2">
      <c r="A461" s="11" t="s">
        <v>20</v>
      </c>
      <c r="B461">
        <v>1797</v>
      </c>
    </row>
    <row r="462" spans="1:2" x14ac:dyDescent="0.2">
      <c r="A462" s="11" t="s">
        <v>20</v>
      </c>
      <c r="B462">
        <v>1815</v>
      </c>
    </row>
    <row r="463" spans="1:2" x14ac:dyDescent="0.2">
      <c r="A463" s="11" t="s">
        <v>20</v>
      </c>
      <c r="B463">
        <v>1821</v>
      </c>
    </row>
    <row r="464" spans="1:2" x14ac:dyDescent="0.2">
      <c r="A464" s="11" t="s">
        <v>20</v>
      </c>
      <c r="B464">
        <v>1866</v>
      </c>
    </row>
    <row r="465" spans="1:2" x14ac:dyDescent="0.2">
      <c r="A465" s="11" t="s">
        <v>20</v>
      </c>
      <c r="B465">
        <v>1884</v>
      </c>
    </row>
    <row r="466" spans="1:2" x14ac:dyDescent="0.2">
      <c r="A466" s="11" t="s">
        <v>20</v>
      </c>
      <c r="B466">
        <v>1887</v>
      </c>
    </row>
    <row r="467" spans="1:2" x14ac:dyDescent="0.2">
      <c r="A467" s="11" t="s">
        <v>20</v>
      </c>
      <c r="B467">
        <v>1894</v>
      </c>
    </row>
    <row r="468" spans="1:2" x14ac:dyDescent="0.2">
      <c r="A468" s="11" t="s">
        <v>20</v>
      </c>
      <c r="B468">
        <v>1902</v>
      </c>
    </row>
    <row r="469" spans="1:2" x14ac:dyDescent="0.2">
      <c r="A469" s="11" t="s">
        <v>20</v>
      </c>
      <c r="B469">
        <v>1917</v>
      </c>
    </row>
    <row r="470" spans="1:2" x14ac:dyDescent="0.2">
      <c r="A470" s="11" t="s">
        <v>20</v>
      </c>
      <c r="B470">
        <v>1965</v>
      </c>
    </row>
    <row r="471" spans="1:2" x14ac:dyDescent="0.2">
      <c r="A471" s="11" t="s">
        <v>20</v>
      </c>
      <c r="B471">
        <v>1989</v>
      </c>
    </row>
    <row r="472" spans="1:2" x14ac:dyDescent="0.2">
      <c r="A472" s="11" t="s">
        <v>20</v>
      </c>
      <c r="B472">
        <v>1991</v>
      </c>
    </row>
    <row r="473" spans="1:2" x14ac:dyDescent="0.2">
      <c r="A473" s="11" t="s">
        <v>20</v>
      </c>
      <c r="B473">
        <v>2013</v>
      </c>
    </row>
    <row r="474" spans="1:2" x14ac:dyDescent="0.2">
      <c r="A474" s="11" t="s">
        <v>20</v>
      </c>
      <c r="B474">
        <v>2038</v>
      </c>
    </row>
    <row r="475" spans="1:2" x14ac:dyDescent="0.2">
      <c r="A475" s="11" t="s">
        <v>20</v>
      </c>
      <c r="B475">
        <v>2043</v>
      </c>
    </row>
    <row r="476" spans="1:2" x14ac:dyDescent="0.2">
      <c r="A476" s="11" t="s">
        <v>20</v>
      </c>
      <c r="B476">
        <v>2053</v>
      </c>
    </row>
    <row r="477" spans="1:2" x14ac:dyDescent="0.2">
      <c r="A477" s="11" t="s">
        <v>20</v>
      </c>
      <c r="B477">
        <v>2080</v>
      </c>
    </row>
    <row r="478" spans="1:2" x14ac:dyDescent="0.2">
      <c r="A478" s="11" t="s">
        <v>20</v>
      </c>
      <c r="B478">
        <v>2100</v>
      </c>
    </row>
    <row r="479" spans="1:2" x14ac:dyDescent="0.2">
      <c r="A479" s="11" t="s">
        <v>20</v>
      </c>
      <c r="B479">
        <v>2105</v>
      </c>
    </row>
    <row r="480" spans="1:2" x14ac:dyDescent="0.2">
      <c r="A480" s="11" t="s">
        <v>20</v>
      </c>
      <c r="B480">
        <v>2106</v>
      </c>
    </row>
    <row r="481" spans="1:2" x14ac:dyDescent="0.2">
      <c r="A481" s="11" t="s">
        <v>20</v>
      </c>
      <c r="B481">
        <v>2107</v>
      </c>
    </row>
    <row r="482" spans="1:2" x14ac:dyDescent="0.2">
      <c r="A482" s="11" t="s">
        <v>20</v>
      </c>
      <c r="B482">
        <v>2120</v>
      </c>
    </row>
    <row r="483" spans="1:2" x14ac:dyDescent="0.2">
      <c r="A483" s="11" t="s">
        <v>20</v>
      </c>
      <c r="B483">
        <v>2144</v>
      </c>
    </row>
    <row r="484" spans="1:2" x14ac:dyDescent="0.2">
      <c r="A484" s="11" t="s">
        <v>20</v>
      </c>
      <c r="B484">
        <v>2188</v>
      </c>
    </row>
    <row r="485" spans="1:2" x14ac:dyDescent="0.2">
      <c r="A485" s="11" t="s">
        <v>20</v>
      </c>
      <c r="B485">
        <v>2218</v>
      </c>
    </row>
    <row r="486" spans="1:2" x14ac:dyDescent="0.2">
      <c r="A486" s="11" t="s">
        <v>20</v>
      </c>
      <c r="B486">
        <v>2220</v>
      </c>
    </row>
    <row r="487" spans="1:2" x14ac:dyDescent="0.2">
      <c r="A487" s="11" t="s">
        <v>20</v>
      </c>
      <c r="B487">
        <v>2230</v>
      </c>
    </row>
    <row r="488" spans="1:2" x14ac:dyDescent="0.2">
      <c r="A488" s="11" t="s">
        <v>20</v>
      </c>
      <c r="B488">
        <v>2237</v>
      </c>
    </row>
    <row r="489" spans="1:2" x14ac:dyDescent="0.2">
      <c r="A489" s="11" t="s">
        <v>20</v>
      </c>
      <c r="B489">
        <v>2261</v>
      </c>
    </row>
    <row r="490" spans="1:2" x14ac:dyDescent="0.2">
      <c r="A490" s="11" t="s">
        <v>20</v>
      </c>
      <c r="B490">
        <v>2266</v>
      </c>
    </row>
    <row r="491" spans="1:2" x14ac:dyDescent="0.2">
      <c r="A491" s="11" t="s">
        <v>20</v>
      </c>
      <c r="B491">
        <v>2283</v>
      </c>
    </row>
    <row r="492" spans="1:2" x14ac:dyDescent="0.2">
      <c r="A492" s="11" t="s">
        <v>20</v>
      </c>
      <c r="B492">
        <v>2289</v>
      </c>
    </row>
    <row r="493" spans="1:2" x14ac:dyDescent="0.2">
      <c r="A493" s="11" t="s">
        <v>20</v>
      </c>
      <c r="B493">
        <v>2293</v>
      </c>
    </row>
    <row r="494" spans="1:2" x14ac:dyDescent="0.2">
      <c r="A494" s="11" t="s">
        <v>20</v>
      </c>
      <c r="B494">
        <v>2320</v>
      </c>
    </row>
    <row r="495" spans="1:2" x14ac:dyDescent="0.2">
      <c r="A495" s="11" t="s">
        <v>20</v>
      </c>
      <c r="B495">
        <v>2326</v>
      </c>
    </row>
    <row r="496" spans="1:2" x14ac:dyDescent="0.2">
      <c r="A496" s="11" t="s">
        <v>20</v>
      </c>
      <c r="B496">
        <v>2331</v>
      </c>
    </row>
    <row r="497" spans="1:2" x14ac:dyDescent="0.2">
      <c r="A497" s="11" t="s">
        <v>20</v>
      </c>
      <c r="B497">
        <v>2346</v>
      </c>
    </row>
    <row r="498" spans="1:2" x14ac:dyDescent="0.2">
      <c r="A498" s="11" t="s">
        <v>20</v>
      </c>
      <c r="B498">
        <v>2353</v>
      </c>
    </row>
    <row r="499" spans="1:2" x14ac:dyDescent="0.2">
      <c r="A499" s="11" t="s">
        <v>20</v>
      </c>
      <c r="B499">
        <v>2409</v>
      </c>
    </row>
    <row r="500" spans="1:2" x14ac:dyDescent="0.2">
      <c r="A500" s="11" t="s">
        <v>20</v>
      </c>
      <c r="B500">
        <v>2414</v>
      </c>
    </row>
    <row r="501" spans="1:2" x14ac:dyDescent="0.2">
      <c r="A501" s="11" t="s">
        <v>20</v>
      </c>
      <c r="B501">
        <v>2431</v>
      </c>
    </row>
    <row r="502" spans="1:2" x14ac:dyDescent="0.2">
      <c r="A502" s="11" t="s">
        <v>20</v>
      </c>
      <c r="B502">
        <v>2436</v>
      </c>
    </row>
    <row r="503" spans="1:2" x14ac:dyDescent="0.2">
      <c r="A503" s="11" t="s">
        <v>20</v>
      </c>
      <c r="B503">
        <v>2441</v>
      </c>
    </row>
    <row r="504" spans="1:2" x14ac:dyDescent="0.2">
      <c r="A504" s="11" t="s">
        <v>20</v>
      </c>
      <c r="B504">
        <v>2443</v>
      </c>
    </row>
    <row r="505" spans="1:2" x14ac:dyDescent="0.2">
      <c r="A505" s="11" t="s">
        <v>20</v>
      </c>
      <c r="B505">
        <v>2443</v>
      </c>
    </row>
    <row r="506" spans="1:2" x14ac:dyDescent="0.2">
      <c r="A506" s="11" t="s">
        <v>20</v>
      </c>
      <c r="B506">
        <v>2468</v>
      </c>
    </row>
    <row r="507" spans="1:2" x14ac:dyDescent="0.2">
      <c r="A507" s="11" t="s">
        <v>20</v>
      </c>
      <c r="B507">
        <v>2475</v>
      </c>
    </row>
    <row r="508" spans="1:2" x14ac:dyDescent="0.2">
      <c r="A508" s="11" t="s">
        <v>20</v>
      </c>
      <c r="B508">
        <v>2489</v>
      </c>
    </row>
    <row r="509" spans="1:2" x14ac:dyDescent="0.2">
      <c r="A509" s="11" t="s">
        <v>20</v>
      </c>
      <c r="B509">
        <v>2506</v>
      </c>
    </row>
    <row r="510" spans="1:2" x14ac:dyDescent="0.2">
      <c r="A510" s="11" t="s">
        <v>20</v>
      </c>
      <c r="B510">
        <v>2526</v>
      </c>
    </row>
    <row r="511" spans="1:2" x14ac:dyDescent="0.2">
      <c r="A511" s="11" t="s">
        <v>20</v>
      </c>
      <c r="B511">
        <v>2528</v>
      </c>
    </row>
    <row r="512" spans="1:2" x14ac:dyDescent="0.2">
      <c r="A512" s="11" t="s">
        <v>20</v>
      </c>
      <c r="B512">
        <v>2551</v>
      </c>
    </row>
    <row r="513" spans="1:2" x14ac:dyDescent="0.2">
      <c r="A513" s="11" t="s">
        <v>20</v>
      </c>
      <c r="B513">
        <v>2662</v>
      </c>
    </row>
    <row r="514" spans="1:2" x14ac:dyDescent="0.2">
      <c r="A514" s="11" t="s">
        <v>20</v>
      </c>
      <c r="B514">
        <v>2673</v>
      </c>
    </row>
    <row r="515" spans="1:2" x14ac:dyDescent="0.2">
      <c r="A515" s="11" t="s">
        <v>20</v>
      </c>
      <c r="B515">
        <v>2693</v>
      </c>
    </row>
    <row r="516" spans="1:2" x14ac:dyDescent="0.2">
      <c r="A516" s="11" t="s">
        <v>20</v>
      </c>
      <c r="B516">
        <v>2725</v>
      </c>
    </row>
    <row r="517" spans="1:2" x14ac:dyDescent="0.2">
      <c r="A517" s="11" t="s">
        <v>20</v>
      </c>
      <c r="B517">
        <v>2739</v>
      </c>
    </row>
    <row r="518" spans="1:2" x14ac:dyDescent="0.2">
      <c r="A518" s="11" t="s">
        <v>20</v>
      </c>
      <c r="B518">
        <v>2756</v>
      </c>
    </row>
    <row r="519" spans="1:2" x14ac:dyDescent="0.2">
      <c r="A519" s="11" t="s">
        <v>20</v>
      </c>
      <c r="B519">
        <v>2768</v>
      </c>
    </row>
    <row r="520" spans="1:2" x14ac:dyDescent="0.2">
      <c r="A520" s="11" t="s">
        <v>20</v>
      </c>
      <c r="B520">
        <v>2805</v>
      </c>
    </row>
    <row r="521" spans="1:2" x14ac:dyDescent="0.2">
      <c r="A521" s="11" t="s">
        <v>20</v>
      </c>
      <c r="B521">
        <v>2857</v>
      </c>
    </row>
    <row r="522" spans="1:2" x14ac:dyDescent="0.2">
      <c r="A522" s="11" t="s">
        <v>20</v>
      </c>
      <c r="B522">
        <v>2875</v>
      </c>
    </row>
    <row r="523" spans="1:2" x14ac:dyDescent="0.2">
      <c r="A523" s="11" t="s">
        <v>20</v>
      </c>
      <c r="B523">
        <v>2893</v>
      </c>
    </row>
    <row r="524" spans="1:2" x14ac:dyDescent="0.2">
      <c r="A524" s="11" t="s">
        <v>20</v>
      </c>
      <c r="B524">
        <v>2985</v>
      </c>
    </row>
    <row r="525" spans="1:2" x14ac:dyDescent="0.2">
      <c r="A525" s="11" t="s">
        <v>20</v>
      </c>
      <c r="B525">
        <v>3016</v>
      </c>
    </row>
    <row r="526" spans="1:2" x14ac:dyDescent="0.2">
      <c r="A526" s="11" t="s">
        <v>20</v>
      </c>
      <c r="B526">
        <v>3036</v>
      </c>
    </row>
    <row r="527" spans="1:2" x14ac:dyDescent="0.2">
      <c r="A527" s="11" t="s">
        <v>20</v>
      </c>
      <c r="B527">
        <v>3059</v>
      </c>
    </row>
    <row r="528" spans="1:2" x14ac:dyDescent="0.2">
      <c r="A528" s="11" t="s">
        <v>20</v>
      </c>
      <c r="B528">
        <v>3063</v>
      </c>
    </row>
    <row r="529" spans="1:2" x14ac:dyDescent="0.2">
      <c r="A529" s="11" t="s">
        <v>20</v>
      </c>
      <c r="B529">
        <v>3116</v>
      </c>
    </row>
    <row r="530" spans="1:2" x14ac:dyDescent="0.2">
      <c r="A530" s="11" t="s">
        <v>20</v>
      </c>
      <c r="B530">
        <v>3131</v>
      </c>
    </row>
    <row r="531" spans="1:2" x14ac:dyDescent="0.2">
      <c r="A531" s="11" t="s">
        <v>20</v>
      </c>
      <c r="B531">
        <v>3177</v>
      </c>
    </row>
    <row r="532" spans="1:2" x14ac:dyDescent="0.2">
      <c r="A532" s="11" t="s">
        <v>20</v>
      </c>
      <c r="B532">
        <v>3205</v>
      </c>
    </row>
    <row r="533" spans="1:2" x14ac:dyDescent="0.2">
      <c r="A533" s="11" t="s">
        <v>20</v>
      </c>
      <c r="B533">
        <v>3272</v>
      </c>
    </row>
    <row r="534" spans="1:2" x14ac:dyDescent="0.2">
      <c r="A534" s="11" t="s">
        <v>20</v>
      </c>
      <c r="B534">
        <v>3308</v>
      </c>
    </row>
    <row r="535" spans="1:2" x14ac:dyDescent="0.2">
      <c r="A535" s="11" t="s">
        <v>20</v>
      </c>
      <c r="B535">
        <v>3318</v>
      </c>
    </row>
    <row r="536" spans="1:2" x14ac:dyDescent="0.2">
      <c r="A536" s="11" t="s">
        <v>20</v>
      </c>
      <c r="B536">
        <v>3376</v>
      </c>
    </row>
    <row r="537" spans="1:2" x14ac:dyDescent="0.2">
      <c r="A537" s="11" t="s">
        <v>20</v>
      </c>
      <c r="B537">
        <v>3388</v>
      </c>
    </row>
    <row r="538" spans="1:2" x14ac:dyDescent="0.2">
      <c r="A538" s="11" t="s">
        <v>20</v>
      </c>
      <c r="B538">
        <v>3533</v>
      </c>
    </row>
    <row r="539" spans="1:2" x14ac:dyDescent="0.2">
      <c r="A539" s="11" t="s">
        <v>20</v>
      </c>
      <c r="B539">
        <v>3537</v>
      </c>
    </row>
    <row r="540" spans="1:2" x14ac:dyDescent="0.2">
      <c r="A540" s="11" t="s">
        <v>20</v>
      </c>
      <c r="B540">
        <v>3594</v>
      </c>
    </row>
    <row r="541" spans="1:2" x14ac:dyDescent="0.2">
      <c r="A541" s="11" t="s">
        <v>20</v>
      </c>
      <c r="B541">
        <v>3596</v>
      </c>
    </row>
    <row r="542" spans="1:2" x14ac:dyDescent="0.2">
      <c r="A542" s="11" t="s">
        <v>20</v>
      </c>
      <c r="B542">
        <v>3657</v>
      </c>
    </row>
    <row r="543" spans="1:2" x14ac:dyDescent="0.2">
      <c r="A543" s="11" t="s">
        <v>20</v>
      </c>
      <c r="B543">
        <v>3727</v>
      </c>
    </row>
    <row r="544" spans="1:2" x14ac:dyDescent="0.2">
      <c r="A544" s="11" t="s">
        <v>20</v>
      </c>
      <c r="B544">
        <v>3742</v>
      </c>
    </row>
    <row r="545" spans="1:2" x14ac:dyDescent="0.2">
      <c r="A545" s="11" t="s">
        <v>20</v>
      </c>
      <c r="B545">
        <v>3777</v>
      </c>
    </row>
    <row r="546" spans="1:2" x14ac:dyDescent="0.2">
      <c r="A546" s="11" t="s">
        <v>20</v>
      </c>
      <c r="B546">
        <v>3934</v>
      </c>
    </row>
    <row r="547" spans="1:2" x14ac:dyDescent="0.2">
      <c r="A547" s="11" t="s">
        <v>20</v>
      </c>
      <c r="B547">
        <v>4006</v>
      </c>
    </row>
    <row r="548" spans="1:2" x14ac:dyDescent="0.2">
      <c r="A548" s="11" t="s">
        <v>20</v>
      </c>
      <c r="B548">
        <v>4065</v>
      </c>
    </row>
    <row r="549" spans="1:2" x14ac:dyDescent="0.2">
      <c r="A549" s="11" t="s">
        <v>20</v>
      </c>
      <c r="B549">
        <v>4233</v>
      </c>
    </row>
    <row r="550" spans="1:2" x14ac:dyDescent="0.2">
      <c r="A550" s="11" t="s">
        <v>20</v>
      </c>
      <c r="B550">
        <v>4289</v>
      </c>
    </row>
    <row r="551" spans="1:2" x14ac:dyDescent="0.2">
      <c r="A551" s="11" t="s">
        <v>20</v>
      </c>
      <c r="B551">
        <v>4358</v>
      </c>
    </row>
    <row r="552" spans="1:2" x14ac:dyDescent="0.2">
      <c r="A552" s="11" t="s">
        <v>20</v>
      </c>
      <c r="B552">
        <v>4498</v>
      </c>
    </row>
    <row r="553" spans="1:2" x14ac:dyDescent="0.2">
      <c r="A553" s="11" t="s">
        <v>20</v>
      </c>
      <c r="B553">
        <v>4799</v>
      </c>
    </row>
    <row r="554" spans="1:2" x14ac:dyDescent="0.2">
      <c r="A554" s="11" t="s">
        <v>20</v>
      </c>
      <c r="B554">
        <v>5139</v>
      </c>
    </row>
    <row r="555" spans="1:2" x14ac:dyDescent="0.2">
      <c r="A555" s="11" t="s">
        <v>20</v>
      </c>
      <c r="B555">
        <v>5168</v>
      </c>
    </row>
    <row r="556" spans="1:2" x14ac:dyDescent="0.2">
      <c r="A556" s="11" t="s">
        <v>20</v>
      </c>
      <c r="B556">
        <v>5180</v>
      </c>
    </row>
    <row r="557" spans="1:2" x14ac:dyDescent="0.2">
      <c r="A557" s="11" t="s">
        <v>20</v>
      </c>
      <c r="B557">
        <v>5203</v>
      </c>
    </row>
    <row r="558" spans="1:2" x14ac:dyDescent="0.2">
      <c r="A558" s="11" t="s">
        <v>20</v>
      </c>
      <c r="B558">
        <v>5419</v>
      </c>
    </row>
    <row r="559" spans="1:2" x14ac:dyDescent="0.2">
      <c r="A559" s="11" t="s">
        <v>20</v>
      </c>
      <c r="B559">
        <v>5512</v>
      </c>
    </row>
    <row r="560" spans="1:2" x14ac:dyDescent="0.2">
      <c r="A560" s="11" t="s">
        <v>20</v>
      </c>
      <c r="B560">
        <v>5880</v>
      </c>
    </row>
    <row r="561" spans="1:2" x14ac:dyDescent="0.2">
      <c r="A561" s="11" t="s">
        <v>20</v>
      </c>
      <c r="B561">
        <v>5966</v>
      </c>
    </row>
    <row r="562" spans="1:2" x14ac:dyDescent="0.2">
      <c r="A562" s="11" t="s">
        <v>20</v>
      </c>
      <c r="B562">
        <v>6212</v>
      </c>
    </row>
    <row r="563" spans="1:2" x14ac:dyDescent="0.2">
      <c r="A563" s="11" t="s">
        <v>20</v>
      </c>
      <c r="B563">
        <v>6286</v>
      </c>
    </row>
    <row r="564" spans="1:2" x14ac:dyDescent="0.2">
      <c r="A564" s="11" t="s">
        <v>20</v>
      </c>
      <c r="B564">
        <v>6406</v>
      </c>
    </row>
    <row r="565" spans="1:2" x14ac:dyDescent="0.2">
      <c r="A565" s="11" t="s">
        <v>20</v>
      </c>
      <c r="B565">
        <v>6465</v>
      </c>
    </row>
    <row r="566" spans="1:2" x14ac:dyDescent="0.2">
      <c r="A566" s="11" t="s">
        <v>20</v>
      </c>
      <c r="B566">
        <v>7295</v>
      </c>
    </row>
  </sheetData>
  <autoFilter ref="E1:E566" xr:uid="{0DBB8E67-C28B-7349-A50F-45973B1D0B01}">
    <sortState xmlns:xlrd2="http://schemas.microsoft.com/office/spreadsheetml/2017/richdata2" ref="D2:E566">
      <sortCondition descending="1" ref="E1:E566"/>
    </sortState>
  </autoFilter>
  <sortState xmlns:xlrd2="http://schemas.microsoft.com/office/spreadsheetml/2017/richdata2" ref="E2:E568">
    <sortCondition ref="E235:E568"/>
  </sortState>
  <conditionalFormatting sqref="A2:A566">
    <cfRule type="cellIs" dxfId="15" priority="6" operator="equal">
      <formula>$G$28</formula>
    </cfRule>
    <cfRule type="cellIs" dxfId="14" priority="7" operator="equal">
      <formula>$G$10</formula>
    </cfRule>
    <cfRule type="cellIs" dxfId="13" priority="8" operator="equal">
      <formula>$G$4</formula>
    </cfRule>
    <cfRule type="cellIs" dxfId="12" priority="9" operator="equal">
      <formula>$G$5</formula>
    </cfRule>
    <cfRule type="colorScale" priority="10">
      <colorScale>
        <cfvo type="formula" val="&quot;failed&quot;"/>
        <cfvo type="formula" val="&quot;succesfful&quot;"/>
        <cfvo type="formula" val="&quot;live&quot;"/>
        <color rgb="FFFF0000"/>
        <color theme="9"/>
        <color theme="4"/>
      </colorScale>
    </cfRule>
  </conditionalFormatting>
  <conditionalFormatting sqref="D2:D365">
    <cfRule type="cellIs" dxfId="11" priority="1" operator="equal">
      <formula>$G$28</formula>
    </cfRule>
    <cfRule type="cellIs" dxfId="10" priority="2" operator="equal">
      <formula>$G$10</formula>
    </cfRule>
    <cfRule type="cellIs" dxfId="9" priority="3" operator="equal">
      <formula>$G$4</formula>
    </cfRule>
    <cfRule type="cellIs" dxfId="8" priority="4" operator="equal">
      <formula>$G$5</formula>
    </cfRule>
    <cfRule type="colorScale" priority="5">
      <colorScale>
        <cfvo type="formula" val="&quot;failed&quot;"/>
        <cfvo type="formula" val="&quot;succesfful&quot;"/>
        <cfvo type="formula" val="&quot;live&quot;"/>
        <color rgb="FFFF0000"/>
        <color theme="9"/>
        <color theme="4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by Category</vt:lpstr>
      <vt:lpstr>Outcome by subcatagory</vt:lpstr>
      <vt:lpstr>Outcome by Creation date</vt:lpstr>
      <vt:lpstr>Outcomes based on goal</vt:lpstr>
      <vt:lpstr> summary statistics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2023-05-29T04:11:56Z</dcterms:modified>
</cp:coreProperties>
</file>