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venturafoods-my.sharepoint.com/personal/slee_venturafoods_com/Documents/Ventura Work/SCE/Project/FY 23/Service Level Escalation/monthly/"/>
    </mc:Choice>
  </mc:AlternateContent>
  <xr:revisionPtr revIDLastSave="53" documentId="8_{C9B86F4D-E09D-40D7-9B52-F4801281864D}" xr6:coauthVersionLast="47" xr6:coauthVersionMax="47" xr10:uidLastSave="{2731091C-7F5C-4FA9-AA90-1B8E43D4FD4D}"/>
  <bookViews>
    <workbookView xWindow="45972" yWindow="12852" windowWidth="23256" windowHeight="12576" xr2:uid="{00000000-000D-0000-FFFF-FFFF00000000}"/>
  </bookViews>
  <sheets>
    <sheet name="KPIs" sheetId="2" r:id="rId1"/>
    <sheet name="Raw Data" sheetId="1" r:id="rId2"/>
    <sheet name="Sheet3" sheetId="4" state="hidden" r:id="rId3"/>
  </sheets>
  <definedNames>
    <definedName name="query__6" localSheetId="1" hidden="1">'Raw Data'!$A$1:$W$1439</definedName>
  </definedNames>
  <calcPr calcId="191029"/>
  <pivotCaches>
    <pivotCache cacheId="2"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2" i="1"/>
  <c r="P185" i="4"/>
  <c r="P184" i="4"/>
  <c r="P183" i="4"/>
  <c r="P182" i="4"/>
  <c r="P181" i="4"/>
  <c r="P180" i="4"/>
  <c r="P179" i="4"/>
  <c r="P178"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1" i="4"/>
  <c r="P110" i="4"/>
  <c r="P109" i="4"/>
  <c r="P108" i="4"/>
  <c r="P107" i="4"/>
  <c r="P106" i="4"/>
  <c r="P105" i="4"/>
  <c r="P104" i="4"/>
  <c r="P103" i="4"/>
  <c r="P102" i="4"/>
  <c r="P101" i="4"/>
  <c r="P100" i="4"/>
  <c r="P99" i="4"/>
  <c r="P98" i="4"/>
  <c r="P97" i="4"/>
  <c r="P96" i="4"/>
  <c r="P95" i="4"/>
  <c r="P94" i="4"/>
  <c r="P93" i="4"/>
  <c r="P92" i="4"/>
  <c r="P91" i="4"/>
  <c r="P90" i="4"/>
  <c r="P89" i="4"/>
  <c r="P88" i="4"/>
  <c r="P87" i="4"/>
  <c r="P86" i="4"/>
  <c r="P85" i="4"/>
  <c r="P84" i="4"/>
  <c r="P83" i="4"/>
  <c r="P82" i="4"/>
  <c r="P81" i="4"/>
  <c r="P80" i="4"/>
  <c r="P79" i="4"/>
  <c r="P78" i="4"/>
  <c r="P77"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6" i="4"/>
  <c r="P15" i="4"/>
  <c r="P14" i="4"/>
  <c r="P13" i="4"/>
  <c r="P12" i="4"/>
  <c r="P11" i="4"/>
  <c r="P10" i="4"/>
  <c r="P9" i="4"/>
  <c r="P8" i="4"/>
  <c r="P7" i="4"/>
  <c r="P6" i="4"/>
  <c r="P5" i="4"/>
  <c r="P4" i="4"/>
  <c r="P3" i="4"/>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odcFile="C:\Users\nallen\Downloads\query (6).iqy" keepAlive="1" name="query (6)" type="5" refreshedVersion="8" minRefreshableVersion="3" saveData="1">
    <dbPr connection="Provider=Microsoft.Office.List.OLEDB.2.0;Data Source=&quot;&quot;;ApplicationName=Excel;Version=12.0.0.0" command="&lt;LIST&gt;&lt;VIEWGUID&gt;{57D2D81A-52F1-4DBE-8655-BD858E32F40C}&lt;/VIEWGUID&gt;&lt;LISTNAME&gt;{B0773479-B67A-474F-9A8D-D4B84004C0AD}&lt;/LISTNAME&gt;&lt;LISTWEB&gt;https://venturafoods.sharepoint.com/sites/operations/SUPPLYCHAIN/SCS/_vti_bin&lt;/LISTWEB&gt;&lt;LISTSUBWEB&gt;&lt;/LISTSUBWEB&gt;&lt;ROOTFOLDER&gt;/sites/operations/SUPPLYCHAIN/SCS/Lists/Service%20Escalation%20Tracker&lt;/ROOTFOLDER&gt;&lt;/LIST&gt;" commandType="5"/>
  </connection>
</connections>
</file>

<file path=xl/sharedStrings.xml><?xml version="1.0" encoding="utf-8"?>
<sst xmlns="http://schemas.openxmlformats.org/spreadsheetml/2006/main" count="21388" uniqueCount="4278">
  <si>
    <t>Ticket</t>
  </si>
  <si>
    <t>Created</t>
  </si>
  <si>
    <t>Ticket Owner</t>
  </si>
  <si>
    <t>Path</t>
  </si>
  <si>
    <t>Item Type</t>
  </si>
  <si>
    <t>Location</t>
  </si>
  <si>
    <t>Due By</t>
  </si>
  <si>
    <t>Issue</t>
  </si>
  <si>
    <t>Customer #</t>
  </si>
  <si>
    <t>Request Status</t>
  </si>
  <si>
    <t>CreatedDay</t>
  </si>
  <si>
    <t>DaysToClose</t>
  </si>
  <si>
    <t>Closed</t>
  </si>
  <si>
    <t>CreatedMonth</t>
  </si>
  <si>
    <t>2086</t>
  </si>
  <si>
    <t>Mendoza, Steven</t>
  </si>
  <si>
    <t>sites/operations/SUPPLYCHAIN/SCS/Lists/Service Escalation Tracker</t>
  </si>
  <si>
    <t>Item</t>
  </si>
  <si>
    <t>L43 Birmingham</t>
  </si>
  <si>
    <t>Backorder from St. Joe.  Redirect to BHM.  order 43-60048 one-time delivery.</t>
  </si>
  <si>
    <t>10802-001</t>
  </si>
  <si>
    <t>Nov</t>
  </si>
  <si>
    <t>2056</t>
  </si>
  <si>
    <t>Wilson, LaTosha</t>
  </si>
  <si>
    <t>L75 Ontario</t>
  </si>
  <si>
    <t xml:space="preserve">Please assist with providing the missing COA for the order information listed below: Customer not provided COA with shipment nor prior to.
Dawn Food
Order #: 75-47728
P.O. Ref: 4501030755
15144-WCP   01295189  C MARG PASTRY NTF IE   LJJJYY                    72                      F23523 
</t>
  </si>
  <si>
    <t>08359-006</t>
  </si>
  <si>
    <t>2104</t>
  </si>
  <si>
    <t>Blocker, Sharrocca</t>
  </si>
  <si>
    <t>L33 Waukesha</t>
  </si>
  <si>
    <t>17708-CGS on 33-35528 failed CTP Process during order entry. Requested quantity is 6, please respond with next available date within 24hrs.</t>
  </si>
  <si>
    <t>30078-004</t>
  </si>
  <si>
    <t>2101</t>
  </si>
  <si>
    <t>Salcedo, Daisey</t>
  </si>
  <si>
    <t>Move up production date</t>
  </si>
  <si>
    <t>00939-076</t>
  </si>
  <si>
    <t>2061</t>
  </si>
  <si>
    <t>Washington, Jennifer</t>
  </si>
  <si>
    <t>21361 LOU on 75-51020 failed CTP Process during order entry.  Requested quantity is 74.  Please respond with the next available date within 24 hours.</t>
  </si>
  <si>
    <t>11171-260</t>
  </si>
  <si>
    <t>2054</t>
  </si>
  <si>
    <t>Harden, Jasmine</t>
  </si>
  <si>
    <t>L60 Saginaw</t>
  </si>
  <si>
    <t>Entered backorder 208-22751 which is for 612cs of 22866-BRK that were asked to be held for QA and as a result needed to be destroyed from 208-21177 and 208-19001. Please advise when backorder 208-22751 will be available to ship.</t>
  </si>
  <si>
    <t>33342-040</t>
  </si>
  <si>
    <t>2096</t>
  </si>
  <si>
    <t>23792-PPM on Order 33-35518 failed CTP Process during order entry. Requested quantity is 60, please respond with next available date within 24hrs.</t>
  </si>
  <si>
    <t>10629-146</t>
  </si>
  <si>
    <t>2085</t>
  </si>
  <si>
    <t>7719-CHP on Order 75-50104 failed CTP Process during order entry. Requested quantity is 12, please respond with next available date within 24hrs.</t>
  </si>
  <si>
    <t>40184-069</t>
  </si>
  <si>
    <t>2090</t>
  </si>
  <si>
    <t>L55 St Joseph</t>
  </si>
  <si>
    <t>Please advise when 3545-MFY will be available.
3545-MFY, FR526    PALM SUPER OLEIN 35#, Order Qty: 340, Shipped Qty:  0, Short Qty: 340, Short Ship Code = 1 - Planned But Not Available.</t>
  </si>
  <si>
    <t>10241-009</t>
  </si>
  <si>
    <t>2098</t>
  </si>
  <si>
    <t>Plunkett, Ryan</t>
  </si>
  <si>
    <t xml:space="preserve">Item 99907 COM on order number 75-51398 PO 24768420 failed CTP process during order entry.  
The requested qty is 60, please respond with next available date within 24hrs.
</t>
  </si>
  <si>
    <t>40127-053</t>
  </si>
  <si>
    <t>2093</t>
  </si>
  <si>
    <t>Johnson, Travis</t>
  </si>
  <si>
    <t>Please advise when more production will be scheduled for product 54135-LFL (7104978) for location 55.
54135LFL 7104978 SOY SALAD OIL 35#</t>
  </si>
  <si>
    <t>40062-229</t>
  </si>
  <si>
    <t>2082</t>
  </si>
  <si>
    <t>Karr, Ronald</t>
  </si>
  <si>
    <t>Backorder 208-22746
3 Pallets / 3,887 LBS</t>
  </si>
  <si>
    <t>00375-201</t>
  </si>
  <si>
    <t>2079</t>
  </si>
  <si>
    <t>L36 Portland</t>
  </si>
  <si>
    <t xml:space="preserve">Item 77041 CHP on order number 36-25303 PO 314498 failed CTP process during order entry.  
The requested qty is 240cs, please respond with next available date within 24hrs.
</t>
  </si>
  <si>
    <t>08068-002</t>
  </si>
  <si>
    <t>2072</t>
  </si>
  <si>
    <t>CTP failure for order 75-51213 on items:
24003CGS - 146
24001CGS - 240
24007CGS - 204</t>
  </si>
  <si>
    <t>33917-004</t>
  </si>
  <si>
    <t>2069</t>
  </si>
  <si>
    <t>Please advise inventory availability for backorder 208-22746
orig 208-21752
123 cs item 14318CHP / 3 pallets / 3,887 LBS</t>
  </si>
  <si>
    <t>2064</t>
  </si>
  <si>
    <t>L34 Albert Lea</t>
  </si>
  <si>
    <t xml:space="preserve">Please assist with providing the missing COA for the order information listed below: Customer not provided COA with shipment nor prior to.
PRAIRIE FARMS DAIRY
Order #: 34-19146
P.O. Ref: SR101823
17912-VEN   VENTURA LIQ MARG WHITE 2425#     LJJJYY                     1                      M25823 
                                                                        3                      M29323 
                                                                        1                      M25823 
                                                                       11                      M29323 
</t>
  </si>
  <si>
    <t>35773-001</t>
  </si>
  <si>
    <t>2073</t>
  </si>
  <si>
    <t>Please assist with providing the missing COA for the order information listed below: Customer not provided COA with shipment nor prior to.
BERBER FOOD MFG INCMI RANCHO
Order #: 55-50898
P.O. Ref: 725144
17961-NTR   NTRANS SHTG A/P NTF              LJJJYY                   216        27523
                                                                       72        27423
                                                                      468        27623</t>
  </si>
  <si>
    <t>34300-007</t>
  </si>
  <si>
    <t>2078</t>
  </si>
  <si>
    <t>Villegas, Yosalet</t>
  </si>
  <si>
    <t>Item above on order number 208-22912 failed CTP process during order entry.  The requested qty is 21, please respond with next available date within 24hrs. 23565BKE</t>
  </si>
  <si>
    <t>07737-071</t>
  </si>
  <si>
    <t>2087</t>
  </si>
  <si>
    <t>Item above on order number 208-23071 failed CTP process during order entry.  The requested qty is 24cs , please respond with next available date within 24hrs. 20147SNG
Item above on order number 208-23071 failed CTP process during order entry.  The requested qty is 24cs , please respond with next available date within 24hrs. 23322SNG</t>
  </si>
  <si>
    <t>36825-001</t>
  </si>
  <si>
    <t>2083</t>
  </si>
  <si>
    <t>10738-KKO (204 cases), 20945-KKO (576 cases), 23483-SCR (126 cases) on Order 033-35471 failed CTP Process during order entry. Please respond with next available date within 24hrs.</t>
  </si>
  <si>
    <t>00085-037</t>
  </si>
  <si>
    <t>2088</t>
  </si>
  <si>
    <t>Item 47020 SYS on order number 36-25309 PO 23027690 failed CTP process during order entry.  
The requested qty is 192cs, please respond with next available date within 24hrs.
Side note, we only need to add 10cs to B/T PO 107065 to cover all current orders.</t>
  </si>
  <si>
    <t>40018-008</t>
  </si>
  <si>
    <t>31100-006</t>
  </si>
  <si>
    <t>Rogers, Keena</t>
  </si>
  <si>
    <t>01352-058</t>
  </si>
  <si>
    <t>Oct</t>
  </si>
  <si>
    <t>Chartier, Devyn</t>
  </si>
  <si>
    <t>33152-008</t>
  </si>
  <si>
    <t>Ness, Samantha</t>
  </si>
  <si>
    <t>34260-005</t>
  </si>
  <si>
    <t>Jan</t>
  </si>
  <si>
    <t>Jennings, Jennifer</t>
  </si>
  <si>
    <t>Baker, Tosha</t>
  </si>
  <si>
    <t>L25 Chambersburg</t>
  </si>
  <si>
    <t>40062-397</t>
  </si>
  <si>
    <t>Feb</t>
  </si>
  <si>
    <t>Kirkwood, Michele</t>
  </si>
  <si>
    <t>L10 Opelousas</t>
  </si>
  <si>
    <t>27415-022</t>
  </si>
  <si>
    <t>Wisniewski, Laura M</t>
  </si>
  <si>
    <t>36404-002</t>
  </si>
  <si>
    <t>466</t>
  </si>
  <si>
    <t>Customer was shorted 432 cases of item 22257AMG on order 34-08837 and needs to receive them asap.</t>
  </si>
  <si>
    <t>02232-718</t>
  </si>
  <si>
    <t>Bower, Jared Karr</t>
  </si>
  <si>
    <t>36368-019</t>
  </si>
  <si>
    <t>Valle, Sheri</t>
  </si>
  <si>
    <t>35778-001</t>
  </si>
  <si>
    <t>32843-004</t>
  </si>
  <si>
    <t>35095-001</t>
  </si>
  <si>
    <t>20882-017</t>
  </si>
  <si>
    <t>Patil, Kaleb</t>
  </si>
  <si>
    <t>11361-003</t>
  </si>
  <si>
    <t>00085-140</t>
  </si>
  <si>
    <t>11056-005</t>
  </si>
  <si>
    <t>n/a</t>
  </si>
  <si>
    <t>442</t>
  </si>
  <si>
    <t xml:space="preserve">I entered backorder 55-34389 which is for 1171cs of 21547-GNS that was shorted from 55-33324. </t>
  </si>
  <si>
    <t>30922-001</t>
  </si>
  <si>
    <t>10412-096</t>
  </si>
  <si>
    <t>00751-003</t>
  </si>
  <si>
    <t>569</t>
  </si>
  <si>
    <t xml:space="preserve">Order was short-shipped prior to item availability on order 34-10682.  Customer requests delivery.  </t>
  </si>
  <si>
    <t>27637-019</t>
  </si>
  <si>
    <t>791</t>
  </si>
  <si>
    <t>Sirman, Hollie</t>
  </si>
  <si>
    <t xml:space="preserve">I need product 18013 UBA reduced to 133 cases on branch transfer order 75-33533. </t>
  </si>
  <si>
    <t>Red Robin</t>
  </si>
  <si>
    <t>Apr</t>
  </si>
  <si>
    <t>36697-002</t>
  </si>
  <si>
    <t>36436-002</t>
  </si>
  <si>
    <t>Lopez, Orianna</t>
  </si>
  <si>
    <t>535</t>
  </si>
  <si>
    <t xml:space="preserve">No production schedule posted. Order 34-11070 in jeopardy of shorting. </t>
  </si>
  <si>
    <t>40062-371</t>
  </si>
  <si>
    <t>Davis, Cheryl</t>
  </si>
  <si>
    <t>36404-013</t>
  </si>
  <si>
    <t>34251-001</t>
  </si>
  <si>
    <t>Missing COA</t>
  </si>
  <si>
    <t>36555-001</t>
  </si>
  <si>
    <t>Covington, Derek</t>
  </si>
  <si>
    <t>32153-100</t>
  </si>
  <si>
    <t>35723-028</t>
  </si>
  <si>
    <t>00939-074</t>
  </si>
  <si>
    <t>35778-009</t>
  </si>
  <si>
    <t>Miller, Michelle L</t>
  </si>
  <si>
    <t>Sanchez, Fabiola</t>
  </si>
  <si>
    <t>Diaz, Rebecca</t>
  </si>
  <si>
    <t>40062-359</t>
  </si>
  <si>
    <t>02014-014</t>
  </si>
  <si>
    <t>36555-005</t>
  </si>
  <si>
    <t>00630-006</t>
  </si>
  <si>
    <t>Hayes, Karen</t>
  </si>
  <si>
    <t>34211-008</t>
  </si>
  <si>
    <t>34488-003</t>
  </si>
  <si>
    <t>35723-025</t>
  </si>
  <si>
    <t>10104-002</t>
  </si>
  <si>
    <t>Miller, Jason</t>
  </si>
  <si>
    <t>1046</t>
  </si>
  <si>
    <t>Item above on order number 208-13235 failed CTP process during order entry.  The requested qty is 21, please respond with next available date within 24hrs. 23565BKE</t>
  </si>
  <si>
    <t>Jun</t>
  </si>
  <si>
    <t>00723-007</t>
  </si>
  <si>
    <t>31100-001</t>
  </si>
  <si>
    <t>34101-008</t>
  </si>
  <si>
    <t>10127-037</t>
  </si>
  <si>
    <t>35562-011</t>
  </si>
  <si>
    <t>36005-001</t>
  </si>
  <si>
    <t>10290-015</t>
  </si>
  <si>
    <t>20144-001</t>
  </si>
  <si>
    <t>498</t>
  </si>
  <si>
    <t xml:space="preserve">I entered backorder 55-35686 which is for 812cs of 45531-SON which was shorted from order 055-34796. </t>
  </si>
  <si>
    <t>30363-015</t>
  </si>
  <si>
    <t>06009-003</t>
  </si>
  <si>
    <t>06599-017</t>
  </si>
  <si>
    <t>510</t>
  </si>
  <si>
    <t>I entered backorder 55-35807 which is for 350cs of 21841-COD that was shorted off of 55-34915. Please advise the very earliest availability date for backorder 55-35807.</t>
  </si>
  <si>
    <t>10248-010</t>
  </si>
  <si>
    <t>482</t>
  </si>
  <si>
    <t>COA needed to receive order.</t>
  </si>
  <si>
    <t>10459-009</t>
  </si>
  <si>
    <t>10374-018</t>
  </si>
  <si>
    <t>02686-020</t>
  </si>
  <si>
    <t>00375-123</t>
  </si>
  <si>
    <t>36180-002</t>
  </si>
  <si>
    <t>448</t>
  </si>
  <si>
    <t xml:space="preserve">I entered backorder 43-48852 which is for 840cs of 12299-GNS that was shorted from 043-48101. </t>
  </si>
  <si>
    <t>40102-004</t>
  </si>
  <si>
    <t>486</t>
  </si>
  <si>
    <t>Shorted 22773-SCR on orders 75-22698 &amp; 75-23622 due to transfer not being placed in timely manner and not fulfilled by L208.
B/T was placed on 1/05 for 1/10 ship date.</t>
  </si>
  <si>
    <t>10078-017</t>
  </si>
  <si>
    <t>10412-008</t>
  </si>
  <si>
    <t>21578-027</t>
  </si>
  <si>
    <t>35109-003</t>
  </si>
  <si>
    <t>L30 Salem</t>
  </si>
  <si>
    <t>Brinker</t>
  </si>
  <si>
    <t>00402-018</t>
  </si>
  <si>
    <t>34923-001</t>
  </si>
  <si>
    <t>36597-003</t>
  </si>
  <si>
    <t>20143-020</t>
  </si>
  <si>
    <t>32057-004</t>
  </si>
  <si>
    <t>10302-003</t>
  </si>
  <si>
    <t>10384-012</t>
  </si>
  <si>
    <t>2068</t>
  </si>
  <si>
    <t xml:space="preserve">Need some help to react to the situation with the first runs for West Liberty. We have several issues – out of spec. product and short weights. 
Plus, we didn’t make enough based on orders.
Our first order is set to ship on November 9, 2023. We will need to get additional production scheduled asap. 
My ask is we start now with reviewing this from a scheduling and team members needed to get the customer product on time in full. 
PCS	SKU#	Description	                                                               Order QTY	Ship Date	QTY Produced	Notes 
12573	24001 CGS	Chipotle ranch dressing 144/2.5 oz pouch- 	174	                11/9/2023	117	               Viscosity issue
12574	24003 CGS	Creamy Italian dressing 144/2.5 oz pouch 	160	                11/9/2023	110	               Fill weight shorted 63.7 gr vs 78.4 gr
12575	24007 CGS	Mustard 144/2.5 oz pouch 	                        152	                11/9/2023	88	               Micro hold
12576	24008 CGS	Caesar dressing 144/2.5 oz pouch 	                172	                11/9/2023	129	               Micro hold
12577	24009 SCR	BBQ 144/2.5 oz pouch 	                                139	                11/9/2023	108	               Micro hold 
</t>
  </si>
  <si>
    <t>2071</t>
  </si>
  <si>
    <t>Item above on order number 75-51133 failed CTP process during order entry.  The requested qty is 150, please respond with next available date within 24hrs.</t>
  </si>
  <si>
    <t>01194-024</t>
  </si>
  <si>
    <t>1980</t>
  </si>
  <si>
    <t xml:space="preserve">Items 23662RYP and 23013VEN appear to have updated tempering times in the system. Previously tempering times were 5 days but now reporting 10 days. This is causing issues with clear communication to customers on orders as no notice was sent regarding this change. Can we get some clarification on which tempering time is correct? We need confirmation as soon as possible. </t>
  </si>
  <si>
    <t>33676-012</t>
  </si>
  <si>
    <t>2077</t>
  </si>
  <si>
    <t>Order# 75-51240 not showing any manufacturing dates for item 20116SPT</t>
  </si>
  <si>
    <t xml:space="preserve"> 22128-014 </t>
  </si>
  <si>
    <t>2070</t>
  </si>
  <si>
    <t xml:space="preserve">Please advise when back order 75-51172 can ship? </t>
  </si>
  <si>
    <t>33948-002</t>
  </si>
  <si>
    <t>2049</t>
  </si>
  <si>
    <t xml:space="preserve">Item 22273-WCP failed the CTP process at order entry. Please advise if we can get this product ready for this order. </t>
  </si>
  <si>
    <t>08358-003</t>
  </si>
  <si>
    <t>2051</t>
  </si>
  <si>
    <t>Hello, I am wanting to ship Order 30-56133 as early as possible.
When is the earliest we can get Item 40008-PHA in to fulfill the order?</t>
  </si>
  <si>
    <t>32343-004</t>
  </si>
  <si>
    <t>2075</t>
  </si>
  <si>
    <t>Needing to know next transfer date for order 36-25299 item 21361LOU not showing any dates for portland</t>
  </si>
  <si>
    <t>10151-003</t>
  </si>
  <si>
    <t>2033</t>
  </si>
  <si>
    <t>Order 75-48600 was rejected due to water on cases, so customer put in backorder 75-50684 and needs ASAP</t>
  </si>
  <si>
    <t>2065</t>
  </si>
  <si>
    <t xml:space="preserve">BEK DFW is needing 10cs 23480SCR to ship 11/08. Can production be increased to support open orders? </t>
  </si>
  <si>
    <t>31688-105</t>
  </si>
  <si>
    <t>2076</t>
  </si>
  <si>
    <t>CTP Failure for item 54624SFG on order 75-51194</t>
  </si>
  <si>
    <t>35971-030</t>
  </si>
  <si>
    <t>2055</t>
  </si>
  <si>
    <t xml:space="preserve">CTI ARLINGTON LLC
Item 15487-GNS on order 208-22791 failed CTP process during order entry. Requested quantity is 286 . Please respond with next available date within 24 hours.
15487GNS 600051 PA LIQUID MARGARINE 35# MTS           1,560            1              286   12/14/23            145   197.24   N 
</t>
  </si>
  <si>
    <t>2048</t>
  </si>
  <si>
    <t>Please let me know when inventory available to ship for backorder 208-22731 Lisanti
Original 208-19968</t>
  </si>
  <si>
    <t>2028</t>
  </si>
  <si>
    <t xml:space="preserve">Item 19510-GNS did not make it on order 55-51290.  Requesting back order on new order 55-53124.  </t>
  </si>
  <si>
    <t>10802-003</t>
  </si>
  <si>
    <t>2063</t>
  </si>
  <si>
    <t>Order 33-35429 failed CTP on item 71354-SYS qty 24</t>
  </si>
  <si>
    <t>40051-022</t>
  </si>
  <si>
    <t>2037</t>
  </si>
  <si>
    <t>Customer shorted item 19510GNS due to waste water line being down. Requesting Ventura to ship PP ASAP. 
55-53124
19510GNS
420cs</t>
  </si>
  <si>
    <t>2059</t>
  </si>
  <si>
    <t>Item above on order number 75-51036 failed CTP process during order entry.  The requested qty is 884, please respond with next available date within 24hrs.</t>
  </si>
  <si>
    <t>35023-018</t>
  </si>
  <si>
    <t>2057</t>
  </si>
  <si>
    <t xml:space="preserve">Shorting item 21550 CGS in Portland.
Can we get more prior to 11/7?
- Shorting 9cs on 11/7 order 36-25157 PO 1287921
- Shorting 6cs on 11/15 order 36-25199 PO 451955 </t>
  </si>
  <si>
    <t>00875-003</t>
  </si>
  <si>
    <t>2024</t>
  </si>
  <si>
    <t>Need to see when backorder 208-22547 will be available to ship
Orig 208-21058
204 cases - Item 22866BRK - 1,438 LBS</t>
  </si>
  <si>
    <t>2062</t>
  </si>
  <si>
    <t>ETA on item 21409 SYS into Ontario
- Shorting 20cs on order 75-49994 PO 24731370</t>
  </si>
  <si>
    <t>2067</t>
  </si>
  <si>
    <t xml:space="preserve">Item above on order number 208-22872 failed CTP process during order entry.  The requested qty is 60 please respond with next available date within 24hrs.  20742CHP </t>
  </si>
  <si>
    <t>2066</t>
  </si>
  <si>
    <t>Item above on order number 208-22838 failed CTP process during order entry.  The requested qty is 24 please respond with next available date within 24hrs.  20943BKE</t>
  </si>
  <si>
    <t>01001-063</t>
  </si>
  <si>
    <t>2053</t>
  </si>
  <si>
    <t>Can we increase item 18331 SCR on B/T 208-21025 PO 122772 by 120cs, for a new total of 318cs?
- Customer is wanting to add 36cs to order 75-50081 PO 2488419.
- We will also be shorting other orders.</t>
  </si>
  <si>
    <t>35098-001</t>
  </si>
  <si>
    <t>2060</t>
  </si>
  <si>
    <t xml:space="preserve">20162 HVR on 33-35433 failed CTP Process during order entry.  Requested quantity is 56.  Please respond with the next available date within 24 hours. 
23115 NWN on 33-35433 failed CTP Process during order entry.  Requested quantity is 144.  Please respond with the next available date within 24 hours. </t>
  </si>
  <si>
    <t>10629-012</t>
  </si>
  <si>
    <t>2040</t>
  </si>
  <si>
    <t>Hello,
My customer is wanting to add 20 cases of 54135-VES to Order 75-50549. When is the earliest we can schedule additional production?</t>
  </si>
  <si>
    <t>00938-003</t>
  </si>
  <si>
    <t>2052</t>
  </si>
  <si>
    <t>Item above on order number 75-50894 failed CTP process during order entry.  The requested qty is 24, please respond with next available date within 24hrs.</t>
  </si>
  <si>
    <t>10324-002</t>
  </si>
  <si>
    <t>2038</t>
  </si>
  <si>
    <t xml:space="preserve">Customer not provided COA with shipment nor prior to.
TYSON FOODS
P.O. Ref: 4523338394
Order#: 75-47867
22427-VEN   96009020 PA  RNCH BMLK 144/1.5   LJJJYY                  1157                      C29823
</t>
  </si>
  <si>
    <t>27589-030</t>
  </si>
  <si>
    <t>2046</t>
  </si>
  <si>
    <t>23480-SCR (10 cases) and 72048-VEN (48 cases) on Order 33-35375 failed CTP Process during order entry. Please respond with next available date within 24hrs.</t>
  </si>
  <si>
    <t>2012</t>
  </si>
  <si>
    <t xml:space="preserve">Item 17902MAK was not able to be released from QA hold today, 10/26/23, due to high yeast count. Our customer Latitude 36 Foods and their end user Publix, are needing additional information for the QA hold and corrective action. </t>
  </si>
  <si>
    <t>2047</t>
  </si>
  <si>
    <t>Can we get item 17153 BJF to Portland in time to ship on 11/7 order 36-25151 PO 25588090?
- Ontario keeps shorting due to B/T shelf-life requirement
- I'll work with the plant on that issue.</t>
  </si>
  <si>
    <t>40236-102</t>
  </si>
  <si>
    <t>2045</t>
  </si>
  <si>
    <t>23480-SCR on Order 33-35379 failed CTP Process during order entry. Requested quantity is 4, please respond with next available date within 24hrs.</t>
  </si>
  <si>
    <t>27418-001</t>
  </si>
  <si>
    <t>2025</t>
  </si>
  <si>
    <t>Customer not provided COA with shipment nor prior to.
BOLTHOUSE FARMS
Order #: 75-43833 
P.O. Ref: 4913184OP4
22586-VEN   IMAYO  C    MAYO XD TOTE 2100#   LJJJYY                     1                      C27823
                                                                                                            17                      C28923</t>
  </si>
  <si>
    <t>36066-001</t>
  </si>
  <si>
    <t>2044</t>
  </si>
  <si>
    <t>Missing COA for Order# 10-12332</t>
  </si>
  <si>
    <t>32523-116</t>
  </si>
  <si>
    <t>2041</t>
  </si>
  <si>
    <t xml:space="preserve">Please assist with providing the missing COA for the order information listed below: Customer not provided COA with shipment nor prior to.
CTI ARLINGTON LLC
Order #: 208-21293
P.O. Ref: 95933
14411-WCP        PA    MARG BAKER ROLLIN    108 
14803-WCP 600054 PA MARGARINE TBL GD 50#    108 
*Unable to retrieve lot #’s from the system as this order just shipped today. * 
</t>
  </si>
  <si>
    <t>2042</t>
  </si>
  <si>
    <t xml:space="preserve">Please assist with providing the missing COA for the order information listed below: Customer not provided COA with shipment nor prior to.
DON MIGUEL MEXICAN FD INC
Order #: 208-21007
P.O. Ref: 149515
89187-VEN 150506 PA   SOYBEAN SALAD TOTE      6
*Unable to retrieve lot #’s from the system as this order just shipped today. * </t>
  </si>
  <si>
    <t>2019</t>
  </si>
  <si>
    <t xml:space="preserve">BACKORDER:
PO #8270895 // Order No: 25-24750
     Ref #8258011 // Order No: 25-22623
Order was shorted item 19742DEN/86539, 150 cases
The replacement for this item, 23965-DEN, has been requested on this PO.
How soon can this ship?
</t>
  </si>
  <si>
    <t>2050</t>
  </si>
  <si>
    <t>23480-SCR on Order 33-35408 failed CTP Process during order entry. Requested quantity is 4, please respond with next available date within 24hrs.</t>
  </si>
  <si>
    <t>10678-007</t>
  </si>
  <si>
    <t>2029</t>
  </si>
  <si>
    <t xml:space="preserve">CTP failure for order 208-22623 item 17287VEN qty 80. </t>
  </si>
  <si>
    <t>32804-003</t>
  </si>
  <si>
    <t>2035</t>
  </si>
  <si>
    <t xml:space="preserve">Item 71413 SYS &amp; 77191 CHP on order number 36-25233 PO 23019540 failed CTP process during order entry.  
The requested qty is 48cs (71413 SYS) &amp; 24cs (77191 CHP), please respond with next available date within 24hrs.
</t>
  </si>
  <si>
    <t>2031</t>
  </si>
  <si>
    <t>CTP Failure - 33-35361 - Upper Lakes</t>
  </si>
  <si>
    <t>11409-037</t>
  </si>
  <si>
    <t>2032</t>
  </si>
  <si>
    <t>Failed CTP Certification
Will the below item be available for this order?  
Item 23480SCR; Qty 10cs; Order 33-35360; Ship Date 11/13
Item 23987HVR; Qty 40cs; Order 33-35360; Ship Date 11/13</t>
  </si>
  <si>
    <t>10131-004</t>
  </si>
  <si>
    <t>2021</t>
  </si>
  <si>
    <t xml:space="preserve">Needing a revised COA with the order number and PO number </t>
  </si>
  <si>
    <t>32523-047</t>
  </si>
  <si>
    <t>2036</t>
  </si>
  <si>
    <t>Item 18331 SCR &amp; 22182 TGI on order number 75-50671 PO 2490789 failed CTP process during order entry.  
The requested qty is 198cs (18331 SCR) &amp; 52cs (22182 TGI), please respond with next available date within 24hrs.</t>
  </si>
  <si>
    <t>2030</t>
  </si>
  <si>
    <t>Failed CTP Certification
Will the below item be available for this order?  
Item 71413-SYS; Qty 12cs; Order 33-35356; Ship Date 11/14</t>
  </si>
  <si>
    <t>40133-005</t>
  </si>
  <si>
    <t>2034</t>
  </si>
  <si>
    <t>Can we increase 14487 LOU on B/T 10-12927 PO 122867 from 120cs to 180cs?</t>
  </si>
  <si>
    <t>08068-011</t>
  </si>
  <si>
    <t>2043</t>
  </si>
  <si>
    <t>When is the soonest we can get 52cs of 22182 TGI into Ontario?
- order 75-50649 PO 9483268 is a back order due to short shelf life currently in Ontario.
I'm requesting Ontario to put their current inventory on hold.</t>
  </si>
  <si>
    <t>2022</t>
  </si>
  <si>
    <t>when can backorder 55-53079 ship for 208 ca 21108-Phi? Backorder needs to ship asap!</t>
  </si>
  <si>
    <t>32153-063</t>
  </si>
  <si>
    <t>2015</t>
  </si>
  <si>
    <t xml:space="preserve">Order was short 2 14927HLC and needs added to an open PO shipping asap, can production be increased to cover shortage and open orders? </t>
  </si>
  <si>
    <t>12716-021</t>
  </si>
  <si>
    <t>2039</t>
  </si>
  <si>
    <t xml:space="preserve">Customer not provided COA with shipment nor prior to.
FIVE STAR CUSTOM FOODS
P.O. Ref: 5501757976
Order#: 208-20909
54135-CHP   110033125 PA SOY SALAD OIL 35#   LJJJYY                   300                      F27723 
</t>
  </si>
  <si>
    <t>2027</t>
  </si>
  <si>
    <t xml:space="preserve">Item 22328 SYS on order number 36-25212 PO 25609570 failed CTP process during order entry.  
The requested qty is 33, please respond with next available date within 24hrs.
</t>
  </si>
  <si>
    <t>40236-005</t>
  </si>
  <si>
    <t>2017</t>
  </si>
  <si>
    <t>Please move up production for this item 15056WCP, customer is in need of material urgently.</t>
  </si>
  <si>
    <t>33240-016</t>
  </si>
  <si>
    <t>2023</t>
  </si>
  <si>
    <t xml:space="preserve">**Original Service Escalation cancelled by management in error (Serv. Tix 2002)**
Order No: 252-02933 // PO #06365C22
Reference PO#04960C22 // Order No: 252-02836
     Shorted item 23370-PNA/7166239, qty 420
Customer would like a BACKORDER shipped, I've been advised that the load can ship 11/3. Would you help with scheduling.
</t>
  </si>
  <si>
    <t>40062-398</t>
  </si>
  <si>
    <t>2018</t>
  </si>
  <si>
    <t xml:space="preserve">Backorder PO # 9480221 // Order No: 25-24825
    Ref # PO 2480221// 25-22224
    Shorted the following:
      149cs 58505-CCF//585050 </t>
  </si>
  <si>
    <t>2003</t>
  </si>
  <si>
    <t xml:space="preserve">Service Escalation request from Karen Hayes, Sales Contact
PO #2481814 // Order No: 55-51365
"For this PFG Elkton/Red Lobster, item 22037-REO order short 257 cs.
Additional productions are needed this week in order to cover open orders that are scheduled for pickup on 10/30 and 10/31.
Please advise."
</t>
  </si>
  <si>
    <t>35095-014</t>
  </si>
  <si>
    <t>2013</t>
  </si>
  <si>
    <t>George, Raven</t>
  </si>
  <si>
    <t>Item above on order number 75-50379 failed CTP process during order entry.  The requested qty is 22 , please respond with next available date within 24hrs.</t>
  </si>
  <si>
    <t>40177-018</t>
  </si>
  <si>
    <t>2004</t>
  </si>
  <si>
    <t xml:space="preserve">JOHNSON BROS BKRY SUP INC    20882-017 
Item 15174-WCP on order 208-21887 failed CTP process during order entry. Requested quantity is 192. Please respond with next available date within 24 hours.
15174WCP 151740 PA SHTG PUFF PASTRY NTF MTS             936            1              192   11/06/23             98   195.92   N </t>
  </si>
  <si>
    <t>2002</t>
  </si>
  <si>
    <t>Order No: 252-02933 // PO #06365C22
Reference PO#04960C22 // Order No: 252-02836
     Shorted item 23370-PNA/7166239, qty 420
Customer would like a BACKORDER shipped, please share when this can be shipped.</t>
  </si>
  <si>
    <t>2026</t>
  </si>
  <si>
    <t>Customer not provided COA with shipment nor prior to.
JOHNSON BROS BKRY
Order #: 208-20408 
P.O. Ref: 157233
14422-WCP   144220 PA CAKE &amp; ICING SHG NTF   LJJJYY                    12                      F24823
15144-WCP   151440 PA   MARG PASTRY NTF IE   LJJJYY                    51                      F27023
                                                                       21                      F23523
15174-WCP   151740 PA SHTG PUFF PASTRY NTF   LJJJYY                   148                      F27923
                                                                       68                      F27823
21547-GNS   215470 PA   MARG PALM IE KDARY   LJJJYY                   210                      F27123</t>
  </si>
  <si>
    <t>2016</t>
  </si>
  <si>
    <t xml:space="preserve">BEK NC is needing 952cs 21841BKE added to a PO shipping 11/07, can production be adjusted? </t>
  </si>
  <si>
    <t>1998</t>
  </si>
  <si>
    <t>Customer order 75-47181 was shorted 913 cases. Customer demanded we deliver &amp; cover freight cost asap.</t>
  </si>
  <si>
    <t>2011</t>
  </si>
  <si>
    <t>Item 23480-SCR on order number 75-50380 failed CTP process during order entry.  The requested qty is 440 cs, please respond with next available date within 24hrs.</t>
  </si>
  <si>
    <t>11861-079</t>
  </si>
  <si>
    <t>2014</t>
  </si>
  <si>
    <t>Missing COA for 208-20909</t>
  </si>
  <si>
    <t>2006</t>
  </si>
  <si>
    <t>Back order - 55-52901</t>
  </si>
  <si>
    <t>32153-035</t>
  </si>
  <si>
    <t>2000</t>
  </si>
  <si>
    <t>Please assist with providing the missing COA for the order information listed below: Customer not provided COA with shipment nor prior to.
Order #: 208-14192
P.O. Ref: 69408-00
14421-WCP SH03101 C   A/P PALM SHTG NTFF    828 
*Unable to retrieve lot #’s from the system.*</t>
  </si>
  <si>
    <t>1999</t>
  </si>
  <si>
    <t>Can we move up B/T PO 122766 order 208-21017 to delivery 11/2?</t>
  </si>
  <si>
    <t>00939-114</t>
  </si>
  <si>
    <t>2020</t>
  </si>
  <si>
    <t xml:space="preserve">missing COA </t>
  </si>
  <si>
    <t>01379-008</t>
  </si>
  <si>
    <t>2005</t>
  </si>
  <si>
    <t xml:space="preserve">Back order - US COLD shipping left off one order on appointment. Customer PO 182639300 split between two orders, 208-20278 &amp; 208-21039. Shipping only provided an appointment and loaded 208-20278. </t>
  </si>
  <si>
    <t>34468-088</t>
  </si>
  <si>
    <t>1675</t>
  </si>
  <si>
    <t xml:space="preserve">Need additional productions ASAP this week to fill orders and rebuild safety stock.  We are shorting Wendy's 21403 WEN Mayo orders.  We are their sole supplier on Mayo, and Wendy's restaurants need Mayo to sell signature Burgers and Chicken Sandwiches.  
4728cs have been scheduled on 9/19 and an additional 5516cs on 9/22 to cover present orders for the next two weeks. </t>
  </si>
  <si>
    <t>77450-17, 40062-390, 40062-387</t>
  </si>
  <si>
    <t>Sep</t>
  </si>
  <si>
    <t>2008</t>
  </si>
  <si>
    <t xml:space="preserve">14767-VEN on Order 33-35286 failed CTP Process during order entry. Requested quantity is 96, please respond with next available date within 24hrs.
</t>
  </si>
  <si>
    <t>40104-008</t>
  </si>
  <si>
    <t>2010</t>
  </si>
  <si>
    <t>16799-ROM on 208-22392 failed CTP Process during order entry. Requested quantity is 11cs, please respond with next available date within 24hrs.</t>
  </si>
  <si>
    <t>10150-223</t>
  </si>
  <si>
    <t>1724</t>
  </si>
  <si>
    <t xml:space="preserve">Requesting another St. Joe production of 22037 REO prior to 9/26- in order to fill open orders.  AS400 shows that L55 is down to 1,457 cases of 22037 REO inventory with open orders (to ship between tomorrow and 9/25) that total 2,336 cases.  </t>
  </si>
  <si>
    <t>35095-014 and 35109-023</t>
  </si>
  <si>
    <t>2007</t>
  </si>
  <si>
    <t>CTP failure for Order: 075-50348 for item 23650RYP</t>
  </si>
  <si>
    <t>11485-007</t>
  </si>
  <si>
    <t>2009</t>
  </si>
  <si>
    <t>Failed CTP Certification
Will the below item be available for this order?  
Item 72819-SYS; Qty 12cs; Order 36-25183; Ship Date 11/16</t>
  </si>
  <si>
    <t>40013-003</t>
  </si>
  <si>
    <t>1546</t>
  </si>
  <si>
    <t>Townsend, Kaitlin</t>
  </si>
  <si>
    <t xml:space="preserve">Need to ensure that production will be scheduled for 19512 GNS out of 55 for Drago's Distribution. Advise if any materials issues or production challenges will delay shipment. </t>
  </si>
  <si>
    <t>36745-003</t>
  </si>
  <si>
    <t>2001</t>
  </si>
  <si>
    <t xml:space="preserve">Please advise when item 54107CHP will produce?  </t>
  </si>
  <si>
    <t>40133-021</t>
  </si>
  <si>
    <t>1995</t>
  </si>
  <si>
    <t xml:space="preserve">Please assist with providing the missing COA for the order information listed below: Customer not provided COA with shipment nor prior to.
Order #: 36-24813
P.O. Ref: 18835
23927-VEN   9199  C      MAYO LT 2000 TOTE   LJJJYY            10                      P25423 
23928-VEN   9222  C      MAY EGG YLK 2000#   LJJJYY             4                      P27623 
</t>
  </si>
  <si>
    <t>32500-002</t>
  </si>
  <si>
    <t>1994</t>
  </si>
  <si>
    <t>Failed CTP Certification
Will the below item be available for this order?  
Item 21420-SYS; Qty 8cs; Order 36-25155; Ship Date 11/14</t>
  </si>
  <si>
    <t>1997</t>
  </si>
  <si>
    <t>11554-049</t>
  </si>
  <si>
    <t>1996</t>
  </si>
  <si>
    <t xml:space="preserve">Please assist with providing the missing COA for the order information listed below: Customer not provided COA with shipment nor prior to.
Order #: 36-24814
P.O. Ref: 18836
23927-VEN   9199  C      MAYO LT 2000 TOTE   LJJJYY      7                      P28923                                                                     
23928-VEN   9222  C      MAY EGG YLK 2000#   LJJJYY             4                      P27623 </t>
  </si>
  <si>
    <t>1499</t>
  </si>
  <si>
    <t>Need to move up 75 branch transfer to 43 to appropriately service Sysco New Orleans order shipping 9/7. Current transfer is to ship on 9/8</t>
  </si>
  <si>
    <t>40110-006</t>
  </si>
  <si>
    <t>Aug</t>
  </si>
  <si>
    <t>1979</t>
  </si>
  <si>
    <t xml:space="preserve">order 208-21998 failed CTP on two items 
23328-SCR Qty 16
85638-HVR Qty 54
</t>
  </si>
  <si>
    <t>35117-006</t>
  </si>
  <si>
    <t>1968</t>
  </si>
  <si>
    <t xml:space="preserve">CTP Failure - 75-49678 Walmart Grande, AZ </t>
  </si>
  <si>
    <t>11171-257</t>
  </si>
  <si>
    <t>1314</t>
  </si>
  <si>
    <t>DiGalbo, Linda</t>
  </si>
  <si>
    <t>We are having issues with filling orders for this customer on 23391HVR.  This was new business that was secured with receiving approved capacity checks as well approved forecasting.  I'm seeing we have quality holds and no production, and the customer is needing to know why we can fill orders.  They had on 8/8 order, and it was reduced to zero. We need to know what seems to be the issue with the sku and when it will be resolved, and orders can be filled. We are in a situation where we are ready to lose this customer not just on this sku but the whole dressing opportunity that we have worked very hard in gaining. Please supply what is the challenge here and when we can expect inventory to be available for Chambersburg.</t>
  </si>
  <si>
    <t>32431-001</t>
  </si>
  <si>
    <t>1988</t>
  </si>
  <si>
    <t xml:space="preserve">Per sales request, this order has been escalated. Please see their comments below:
•	If Conklin doesn’t receive their full 19510 DAR order this week, they will be shorting Olive Garden restaurants.
•	Darden can’t have this happen, as 19510 DAR is used to coat OG breadsticks.
•	We recently lost 19510 DAR business to a competitor.  
•	If St. Joe can’t keep their DC’s supplied, Ventura is likely lose business faster than planned to the competitor.
•	Hoping that we can avoid this, as there’s unique packaging at St. Joe to deplete (which would become our responsibility).
</t>
  </si>
  <si>
    <t>1989</t>
  </si>
  <si>
    <t>Entered backorder 25-24217 which is for 12cs 20941-GTL and 48cs 23130-HMT that were shorted from 25-22570. Please advise when backorder 25-24217 will be available to ship.</t>
  </si>
  <si>
    <t>11822-002</t>
  </si>
  <si>
    <t>1435</t>
  </si>
  <si>
    <t>Finke, John</t>
  </si>
  <si>
    <t xml:space="preserve">21592-CGS out of stock with no production date scheduled. causing numerous shortages.  </t>
  </si>
  <si>
    <t>08271-018</t>
  </si>
  <si>
    <t>1975</t>
  </si>
  <si>
    <t>Item above on order number 75-49775 failed CTP process during order entry.  The requested qty is 1131 please respond with next available date within 24hrs.</t>
  </si>
  <si>
    <t>01496-005</t>
  </si>
  <si>
    <t>1992</t>
  </si>
  <si>
    <t>Re-delivery of order 43-57189 that was delivered prematurely on 9/29/23.  Customer requests delivery as soon as possible.</t>
  </si>
  <si>
    <t>31100-038</t>
  </si>
  <si>
    <t>1993</t>
  </si>
  <si>
    <t xml:space="preserve">Item 77191 CHP on order number 36-25158 PO 08929520 failed CTP process during order entry.  
The requested qty is 40cs, please respond with next available date within 24hrs.
</t>
  </si>
  <si>
    <t>40197-007</t>
  </si>
  <si>
    <t>1991</t>
  </si>
  <si>
    <t xml:space="preserve">Please advise if these back orders below can ship 10/27 for the shortages on orders shipped 10/20.
 Order #  
 25-24392 
 25-24393 
 25-24395 </t>
  </si>
  <si>
    <t>31806</t>
  </si>
  <si>
    <t>1990</t>
  </si>
  <si>
    <t>Hello,
Due to jug label quality issues, we shorted my customer 552 cases of 16627-KKF on order 75-48351 on 10/18.
Can additional production please be scheduled/moved up to cover this order asap without shorting other open orders?</t>
  </si>
  <si>
    <t>35023-001</t>
  </si>
  <si>
    <t>1337</t>
  </si>
  <si>
    <t>Customer has not received proprietary product in a month due to no production output from St. Joseph.  Current production is not scheduled until 8/16 and that is not acceptable.  PFG Corporate is involved and demanding answers as to why we can't recover in a timely manner.</t>
  </si>
  <si>
    <t>10552-001</t>
  </si>
  <si>
    <t>1977</t>
  </si>
  <si>
    <t>Item above on order number75-49636failed CTP process during order entry.  The requested qty is 50, please respond with next available date within 24hrs.</t>
  </si>
  <si>
    <t>35535-026</t>
  </si>
  <si>
    <t>1981</t>
  </si>
  <si>
    <t>Checking to see when the next production run of 56606-CHP will be as the 10/25 run doesn't appear to be enough to cover existing orders</t>
  </si>
  <si>
    <t>40163-012</t>
  </si>
  <si>
    <t>1987</t>
  </si>
  <si>
    <t>CTP Failure - 208-22045 oTH</t>
  </si>
  <si>
    <t>36841-001</t>
  </si>
  <si>
    <t>1978</t>
  </si>
  <si>
    <t>Need to see if you could provide the next production date for item 22835BNK. AS400 isn't showing at this time.</t>
  </si>
  <si>
    <t>1984</t>
  </si>
  <si>
    <t>07546628
COA not provided</t>
  </si>
  <si>
    <t>1951</t>
  </si>
  <si>
    <t>Please let me know when inventory for backorder 208-21824 will be available.
Orig 208-19577
24 cs item 17680cgs / 828 LBS</t>
  </si>
  <si>
    <t>09720-002</t>
  </si>
  <si>
    <t>1976</t>
  </si>
  <si>
    <t>Item above on order number 75-49776 failed CTP process during order entry.  The requested qty is 60, please respond with next available date within 24hrs.</t>
  </si>
  <si>
    <t>1986</t>
  </si>
  <si>
    <t>Item above on order number 75-49873 failed CTP process during order entry.  The requested qty is 90, please respond with next available date within 24hrs.</t>
  </si>
  <si>
    <t>06781-105</t>
  </si>
  <si>
    <t>1974</t>
  </si>
  <si>
    <t>Item above on order number 75-49755 failed CTP process during order entry.  The requested qty is 3, please respond with next available date within 24hrs.</t>
  </si>
  <si>
    <t>1985</t>
  </si>
  <si>
    <t>missing COA
07546628</t>
  </si>
  <si>
    <t>1935</t>
  </si>
  <si>
    <t>21642-FAM on 208-21617 failed CTP Process during order entry. Requested quantity is 924, please respond with next available date within 24hrs.</t>
  </si>
  <si>
    <t>34259-010</t>
  </si>
  <si>
    <t>1982</t>
  </si>
  <si>
    <t>order 33-35197 ailed CTP on item 17680-CGS Qty 180</t>
  </si>
  <si>
    <t>10527-006</t>
  </si>
  <si>
    <t>1983</t>
  </si>
  <si>
    <t>1931</t>
  </si>
  <si>
    <t>10738-KKO on Order 33-35089 failed CTP Process during order entry. Requested quantity is120, please respond with next available date within 24hrs.</t>
  </si>
  <si>
    <t>1956</t>
  </si>
  <si>
    <t>Pile, Courtney</t>
  </si>
  <si>
    <t>ITEM 12522LOU on Order 75-49526 failed CTP Process during order entry. Requested quantity is 360cs, please respond with next available date within 24hrs.</t>
  </si>
  <si>
    <t>11171-264</t>
  </si>
  <si>
    <t>1967</t>
  </si>
  <si>
    <t>CTP Failure on order 33-35155 for item 12522LOU</t>
  </si>
  <si>
    <t>33844-025</t>
  </si>
  <si>
    <t>1965</t>
  </si>
  <si>
    <t>23115-NWN on Order 33-35172 failed CTP Process during order entry. Requested quantity is 144, please respond with next available date within 24hrs.</t>
  </si>
  <si>
    <t>1524</t>
  </si>
  <si>
    <t>AS400 shows that L75 will be shorting 108 cases of 20066 WEN open orders this week.   Requested BT ASAP of 20066 WEN from L208 and/or L33, to fill open orders as well as to rebuild safety stock.  We are Wendy's sole supplier of mustard and DC's need their orders ASAP next week in order to keep Wendy's supplied and avoid Ventura absorbing expensive overnight to restaurants recovery costs.  Also, AS400 shows a 104 case PO that doesn't exist- this probably needs to be cleared out as well.  Please keep me posted on recovery plans as Wendy's needs an update ASAP.  Thanks</t>
  </si>
  <si>
    <t>35023-007, 9553-037, and 36338-001</t>
  </si>
  <si>
    <t>1966</t>
  </si>
  <si>
    <t>CTP Failure on order 33-35156 for item 12522LOU</t>
  </si>
  <si>
    <t>33844-016</t>
  </si>
  <si>
    <t>1927</t>
  </si>
  <si>
    <t>Item above on order number75-49227 failed CTP process during order entry.  The requested qty is 360, please respond with next available date within 24hrs.</t>
  </si>
  <si>
    <t>36653-001</t>
  </si>
  <si>
    <t>1971</t>
  </si>
  <si>
    <t xml:space="preserve">order 208-21939 failed CTP on items 17686-CGS qty 48 and 71243-VEN Qty 240
</t>
  </si>
  <si>
    <t>30985-083</t>
  </si>
  <si>
    <t>1973</t>
  </si>
  <si>
    <t>Item above on order number 75-49745 failed CTP process during order entry.  The requested qty is 300, please respond with next available date within 24hrs.</t>
  </si>
  <si>
    <t>1947</t>
  </si>
  <si>
    <t>Item 17287-VEN on Michael Foods Inc order 208-21772 failed CTP process during order entry. Requested quantity is 80. Please respond with next available date within 24 hours.</t>
  </si>
  <si>
    <t>1964</t>
  </si>
  <si>
    <t>CTP Failure on order 75-49615 for item 22875SST.</t>
  </si>
  <si>
    <t>22098-002</t>
  </si>
  <si>
    <t>1958</t>
  </si>
  <si>
    <t>Need to move production of item 23528-VEN up from 10/27 to 10/26.</t>
  </si>
  <si>
    <t>40126-008</t>
  </si>
  <si>
    <t>1950</t>
  </si>
  <si>
    <t>Item above on order number 75-49289 failed CTP process during order entry.  The requested qty is 22, please respond with next available date within 24hrs.</t>
  </si>
  <si>
    <t>1972</t>
  </si>
  <si>
    <t>CTP Failure</t>
  </si>
  <si>
    <t>09967-037</t>
  </si>
  <si>
    <t>1946</t>
  </si>
  <si>
    <t>Item above on order number 75-48923 failed CTP process during order entry.  The requested qty is 5 , please respond with next available date within 24hrs.</t>
  </si>
  <si>
    <t>10037-005</t>
  </si>
  <si>
    <t>1959</t>
  </si>
  <si>
    <t>CTP Failure on order 75-49547 for item 53508SFG</t>
  </si>
  <si>
    <t>1945</t>
  </si>
  <si>
    <t>Item above on order number 75-49284 failed CTP process during order entry.  The requested qty is 20, please respond with next available date within 24hrs.</t>
  </si>
  <si>
    <t>35535-003</t>
  </si>
  <si>
    <t>1963</t>
  </si>
  <si>
    <t>Item above on order number 75-49622 failed CTP process during order entry.  The requested qty is 25, please respond with next available date within 24hrs.</t>
  </si>
  <si>
    <t>09730-004</t>
  </si>
  <si>
    <t>1969</t>
  </si>
  <si>
    <t>CTP Failure - 75-49679 Walmart Mccarran, NV</t>
  </si>
  <si>
    <t>1960</t>
  </si>
  <si>
    <t>CTP Failure on order 75-49546 on item 54604SFG</t>
  </si>
  <si>
    <t>1970</t>
  </si>
  <si>
    <t xml:space="preserve">Customer not provided COA with shipment nor prior to.
P.O. Ref: P054926
Order#: 208-20282
23707-ABM   10316 C  MASS AP SHTG PALM 50#   LJJJYY                   822                      F24223 
                                                                                                                   6                      F24123 
</t>
  </si>
  <si>
    <t>30392-017</t>
  </si>
  <si>
    <t>1962</t>
  </si>
  <si>
    <t xml:space="preserve">Item 23118-NWN on order number 75-49507 failed CTP process during order entry.  The requested qty is 30 cs, please respond with next available date within 24hrs.
</t>
  </si>
  <si>
    <t>40069-043</t>
  </si>
  <si>
    <t>1955</t>
  </si>
  <si>
    <t>13907-HVR on Order 33-35143 failed CTP Process during order entry. Requested quantity is 12, please respond with next available date within 24hrs.</t>
  </si>
  <si>
    <t>1961</t>
  </si>
  <si>
    <t xml:space="preserve">Customer not provided COA with shipment nor prior to.
P.O. Ref: 4523312205
Order#: 75-47181
22427-VEN 96009020 PA  RNCH BMLK 144/1.5    247  C27823
10/05/23 Expiration Date: 02/02/24
</t>
  </si>
  <si>
    <t>1952</t>
  </si>
  <si>
    <t>Item above on order number 75-49549 failed CTP process during order entry.  The requested qty is 120, please respond with next available date within 24hrs.</t>
  </si>
  <si>
    <t>1948</t>
  </si>
  <si>
    <t>CTP Failure - 33-35124</t>
  </si>
  <si>
    <t>11459-093</t>
  </si>
  <si>
    <t>1954</t>
  </si>
  <si>
    <t>CTP Failure on order 208-21808 for item 20845SBY.</t>
  </si>
  <si>
    <t>34468-085</t>
  </si>
  <si>
    <t>1953</t>
  </si>
  <si>
    <t>Item above on order number 75-49494 failed CTP process during order entry.  The requested qty is 30, please respond with next available date within 24hrs.</t>
  </si>
  <si>
    <t>40199-048</t>
  </si>
  <si>
    <t>1930</t>
  </si>
  <si>
    <t xml:space="preserve">Customer is requesting a copy of the COA for Order#  25-22143 </t>
  </si>
  <si>
    <t>1957</t>
  </si>
  <si>
    <t xml:space="preserve">21121SCR on 75-49458 failed CTP Process during order entry. Requested qty is 136cs please respond with next available date within 24hrs. </t>
  </si>
  <si>
    <t>35971-033</t>
  </si>
  <si>
    <t>1949</t>
  </si>
  <si>
    <t>Failed CTP Certification
Will the below item be available for this order?  
Item 85648HVR; Qty 6cs; Order 33-35121; Ship Date 11/06</t>
  </si>
  <si>
    <t>10575-007</t>
  </si>
  <si>
    <t>1939</t>
  </si>
  <si>
    <t>CTP Failure - 33-35103</t>
  </si>
  <si>
    <t>1944</t>
  </si>
  <si>
    <t>When do we plan to produce more 17768 SCR in Portland?
- Shorting 8cs 36-24818 on 10/23
- Shorting 3cs 36-25012 on 10/25
- Shorting 147cs B/T 36-24982 shipping 10/25
- Shorting 3 more orders from 10/26 thru 10/31 for a total of 54cs</t>
  </si>
  <si>
    <t>1941</t>
  </si>
  <si>
    <t>CTP Failure - 208-21698</t>
  </si>
  <si>
    <t>40045-169</t>
  </si>
  <si>
    <t>1924</t>
  </si>
  <si>
    <t xml:space="preserve">We have not received feedback regarding what is going on with current and past inventory for item 23012VEN. Last communication received: Test results from recent production on 10/11 will be available Saturday (no waivers allowed) and if it fails, we will have 4k cases on hard hold with no back up plan. Still unsure what is going on with the previous 2700cs from prior production dates as well. 
</t>
  </si>
  <si>
    <t>Multiple</t>
  </si>
  <si>
    <t>1913</t>
  </si>
  <si>
    <t>Item above on order number 75-49060 failed CTP process during order entry.  The requested qty is 60, please respond with next available date within 24hrs.</t>
  </si>
  <si>
    <t>1914</t>
  </si>
  <si>
    <t>Item above on order number 75-49061 failed CTP process during order entry.  The requested qty is 66, please respond with next available date within 24hrs.</t>
  </si>
  <si>
    <t>1934</t>
  </si>
  <si>
    <t>CTP Failure on order 75-49337 on item 53507SST.</t>
  </si>
  <si>
    <t>1937</t>
  </si>
  <si>
    <t>Please advise if backorder 75-49354 can ship 10/19 due to the shortage on order 75-48015? Customer cannot pick up order 75-48015 on 10/19 due to their carrier will not be in the area. 
Item 23177-BRK</t>
  </si>
  <si>
    <t>40126-175</t>
  </si>
  <si>
    <t>1942</t>
  </si>
  <si>
    <t xml:space="preserve">Customer not provided COA with shipment nor prior to.
CTI
P.O. Ref: 95653
Order#: 208-20098
54135-CHP   200004 PA   SOY SALAD OIL 35#    LJJJYY                   769                      F26423 
                                                                                                          374                      F27723 
</t>
  </si>
  <si>
    <t>1879</t>
  </si>
  <si>
    <t xml:space="preserve">Please assist with providing the missing COA for the order information listed below: Customer not provided COA with shipment nor prior to.
Order #: 36-24616
P.O. Ref: 18805 
23928-VEN   9222  C      MAY EGG YLK 2000#   LJJJYY                    14                      P26823 
                                                                                                           1                      P26923 
</t>
  </si>
  <si>
    <t>1880</t>
  </si>
  <si>
    <t xml:space="preserve">Please assist with providing the missing COA for the order information listed below: Customer not provided COA with shipment nor prior to.
Order #: 36-24680
P.O. Ref: 18814 
23928-VEN   9222  C      MAY EGG YLK 2000#   LJJJYY                   4        26823
</t>
  </si>
  <si>
    <t>1940</t>
  </si>
  <si>
    <t>Failed CTP Certification
Will the below item be available for this order?  
Item 23987HVR; Qty 40cs; Order 33-35088; Ship Date 11/02</t>
  </si>
  <si>
    <t>1943</t>
  </si>
  <si>
    <t>Failed CTP Certification
Will the below item be available for this order?  
Item 23987HVR; Qty 40cs; Order 33-35115; Ship Date 10/31</t>
  </si>
  <si>
    <t>1929</t>
  </si>
  <si>
    <t xml:space="preserve">Please assist with providing the missing COA for the order information listed below: Customer not provided COA with shipment nor prior to.
Order #: 36-24679
P.O. Ref: 18815
23928-VEN   9222  C      MAY EGG YLK 2000#   LJJJYY                 5                      P27623 </t>
  </si>
  <si>
    <t>1900</t>
  </si>
  <si>
    <t>Item 23481-SCR on order number 75-49053 failed CTP process during order entry.  The requested qty is 110 cs, please respond with next available date within 24hrs.</t>
  </si>
  <si>
    <t>1938</t>
  </si>
  <si>
    <t>22958-csd on Order 33-35097 failed CTP Process during order entry. Requested quantity is 40, please respond with next available date within 24hrs.</t>
  </si>
  <si>
    <t>1936</t>
  </si>
  <si>
    <t>order 33-35092 failed CTP on item 12522-LOU qty 480</t>
  </si>
  <si>
    <t>27253-001</t>
  </si>
  <si>
    <t>1909</t>
  </si>
  <si>
    <t>Item 22773 SCR on order number 75-49130 PO 20163526 failed CTP process during order entry.  
The requested qty is 9cs please respond with next available date within 24hrs.</t>
  </si>
  <si>
    <t>00939-063</t>
  </si>
  <si>
    <t>1918</t>
  </si>
  <si>
    <t>19771 BKE on 208-21507 failed CTP Process during order entry.  Requested quantity is 60.  Please respond with the next available date within 24 hours.
23565 BKE on 208-21507 failed CTP Process during order entry.  Requested quantity is 10.  Please respond with the next available date within 24 hours.
77225 BKE on 208-21507 failed CTP Process during order entry.  Requested quantity is 24.  Please respond with the next available date within 24 hours.</t>
  </si>
  <si>
    <t>06230-043</t>
  </si>
  <si>
    <t>1905</t>
  </si>
  <si>
    <t>23483 SCR on 208-21470 failed CTP Process during order entry.  Requested quantity is 30.  Please respond with the next available date within 24 hours.
23565 BKE on 208-21470 failed CTP Process during order entry.  Requested quantity is 10.  Please respond with the next available date within 24 hours.
79514 BKE on 208-21470 failed CTP Process during order entry.  Requested quantity is 41.  Please respond with the next available date within 24 hours.</t>
  </si>
  <si>
    <t>1872</t>
  </si>
  <si>
    <t>Marksch, Jackie</t>
  </si>
  <si>
    <t>CPT failure for 17990EED 1680cs shipping 10/30</t>
  </si>
  <si>
    <t>00265-076</t>
  </si>
  <si>
    <t>1933</t>
  </si>
  <si>
    <t xml:space="preserve">Item 19943 SYS &amp; 21409 SYS on order number 36-25080 PO 25566400 failed CTP process during order entry.  
The requested qty is 24cs (19943 SYS) &amp; 26cs (21409 SYS), please respond with next available date within 24hrs.
</t>
  </si>
  <si>
    <t>1928</t>
  </si>
  <si>
    <t>CTP Failure on order 75-49216 for item 54604SFG.</t>
  </si>
  <si>
    <t>1895</t>
  </si>
  <si>
    <t xml:space="preserve">Please assist with providing the missing COA for the order information listed below: Customer not provided COA with shipment nor prior to.
Order #: 34-18007
P.O. Ref: 4500486430 
54135-CHP   228026 C     SOY SALAD OIL 35#   LJJJYY                    60                      M22623 
                                                                                                          60                      M25423 
                                                                                                        180                      M25523 
</t>
  </si>
  <si>
    <t>09488-005</t>
  </si>
  <si>
    <t>1903</t>
  </si>
  <si>
    <t xml:space="preserve">Please assist with providing the missing COA for the order information listed below: Customer not provided COA with shipment nor prior to.
Order #: 30-55314
P.O. Ref: 4501025683
54137-CHP   2507070 P  SOYBEANTOTE 275 GAL   LJJJYY                    19                      S27823 </t>
  </si>
  <si>
    <t>09356-007</t>
  </si>
  <si>
    <t>1932</t>
  </si>
  <si>
    <t>Please provide next production date for 23480SCR. 
208-20821</t>
  </si>
  <si>
    <t>05560-078</t>
  </si>
  <si>
    <t>1902</t>
  </si>
  <si>
    <t xml:space="preserve">Please assist with providing the missing COA for the order information listed below: Customer not provided COA with shipment nor prior to.
Order #: 30-55195
P.O. Ref: 4501023454
54137-CHP   2507070 C  SOYBEANTOTE 275 GAL   LJJJYY                     2                      S26123
                                                                                                              17                      S26523
</t>
  </si>
  <si>
    <t>09356-006</t>
  </si>
  <si>
    <t>1884</t>
  </si>
  <si>
    <t>Failed CTP Certification
Will the below item be available for this order?  
Item 21726-WFS; Qty 70cs; Order 75-48854; Ship Date 10/26</t>
  </si>
  <si>
    <t>40212-124</t>
  </si>
  <si>
    <t>1901</t>
  </si>
  <si>
    <t xml:space="preserve">Please assist with providing the missing COA for the order information listed below: Customer not provided COA with shipment nor prior to.
Order #: 30-54960
P.O. Ref: 4501019147
54137-CHP   2507070 P  SOYBEANTOTE 275 GAL   LJJJYY                    19                      S25823 
</t>
  </si>
  <si>
    <t>1919</t>
  </si>
  <si>
    <t>19771 BKE ON 208-21524 failed CTP Process during order entry.  Requested quantity is 120.  Please respond with next available date within 24 hours.
77225 BKE ON 208-21524 failed CTP Process during order entry.  Requested quantity is 12.  Please respond with next available date within 24 hours.</t>
  </si>
  <si>
    <t>1910</t>
  </si>
  <si>
    <t>20234 LOU on 208-21464 failed CTP Process during order entry.  Requested quantity is 48.  Please respond with next available date within 24 hours.</t>
  </si>
  <si>
    <t>1925</t>
  </si>
  <si>
    <t>CTP Failure on order 36-25071 for item 77069VXC</t>
  </si>
  <si>
    <t>10478-004</t>
  </si>
  <si>
    <t>1926</t>
  </si>
  <si>
    <t xml:space="preserve">Customer not provided COA with shipment nor prior to.
P.O. Ref: 4500141820 
Order#: 208-20056
14421-WCP   1212074 C    A/P PALM SHTG NTF   LJJJYY                   540                      F26223 
</t>
  </si>
  <si>
    <t>1915</t>
  </si>
  <si>
    <t xml:space="preserve">order 208-21481 failed CTP on these items:
17245CHP
17680CGS
71243VEN 
  </t>
  </si>
  <si>
    <t>1916</t>
  </si>
  <si>
    <t xml:space="preserve">33-35041 failed CTP for item 17686-CGS </t>
  </si>
  <si>
    <t>10552-012</t>
  </si>
  <si>
    <t>1886</t>
  </si>
  <si>
    <t>CTP Escalation
ITEM on Order failed CTP Process during order entry. Requested quantity is 135, please respond with next available date within 24hrs.</t>
  </si>
  <si>
    <t>10629-021</t>
  </si>
  <si>
    <t>1869</t>
  </si>
  <si>
    <t>Item above on order number 75-48666 failed CTP process during order entry.  The requested qty is 12, please respond with next available date within 24hrs.</t>
  </si>
  <si>
    <t>40227-048</t>
  </si>
  <si>
    <t>1911</t>
  </si>
  <si>
    <t xml:space="preserve">Item 72805 SYS on order number 36-25066 PO 25562810 failed CTP process during order entry.  
The requested qty is 80cs, please respond with next available date within 24hrs.
</t>
  </si>
  <si>
    <t>1920</t>
  </si>
  <si>
    <t>Item above on order number 75-49178 failed CTP process during order entry.  The requested qty is 12, please respond with next available date within 24hrs.</t>
  </si>
  <si>
    <t>30393-025</t>
  </si>
  <si>
    <t>1897</t>
  </si>
  <si>
    <t>21726-WFS on Order 75-49003 failed CTP Process during order entry. Requested quantity is 30, please respond with next available date within 24hrs.</t>
  </si>
  <si>
    <t>1923</t>
  </si>
  <si>
    <t>CTP Failure for order 33-35058 on item 71531VEN.</t>
  </si>
  <si>
    <t>20228-006</t>
  </si>
  <si>
    <t>1865</t>
  </si>
  <si>
    <t>Item above on order number75-48394failed CTP process during order entry.  The requested qty is 44, please respond with next available date within 24hrs.</t>
  </si>
  <si>
    <t>1912</t>
  </si>
  <si>
    <t xml:space="preserve">Item 16836 SNG on order number 75-49136 PO 88543131 failed CTP process during order entry.  
The requested qty is 24cs, please respond with next available date within 24hrs.
</t>
  </si>
  <si>
    <t>00939-038</t>
  </si>
  <si>
    <t>1917</t>
  </si>
  <si>
    <t>CTP Failure on order 75-49111 for item 16907SFG.</t>
  </si>
  <si>
    <t>1922</t>
  </si>
  <si>
    <t>19771 BKE on 208-21531 failed CTP Process during order entry.  Requested quantity is 420.  Please respond with next available date within 24 hours.</t>
  </si>
  <si>
    <t>1921</t>
  </si>
  <si>
    <t>Item above on order number 75-49200 failed CTP process during order entry.  The requested qty is 300, please respond with next available date within 24hrs.</t>
  </si>
  <si>
    <t>1857</t>
  </si>
  <si>
    <t>17340 PHN on 208-21256 failed CTP Process during order entry.  Requested quantity is 12.  Please respond with next available date within 24 hours.
58500 CHP on 208-21256 failed CTP Process during order entry.  Requested quantity is 15.  Please respond with next available date within 24 hours.
79514 BKE on 208-21256 failed CTP Process during order entry.  Requested quantity is 82.  Please respond with next available date within 24 hours.</t>
  </si>
  <si>
    <t>1885</t>
  </si>
  <si>
    <t>49580 LOU on 208-21384 failed CTP Process during order entry.  Requested quantity is 20.  Please respond with the next available date within 24 hours.</t>
  </si>
  <si>
    <t>1861</t>
  </si>
  <si>
    <t>Order No: 55-52016 // PO#006400
Reference #55-50765 // PO #005918
     Shorted item 19346-SON, 18 cs
Customer would like a BACKORDER shipped
How soon could this ship?</t>
  </si>
  <si>
    <t>24106-007</t>
  </si>
  <si>
    <t>1896</t>
  </si>
  <si>
    <t>22836-CSD on Order 33-35032 failed CTP Process during order entry. Requested quantity is 7, please respond with next available date within 24hrs.</t>
  </si>
  <si>
    <t>10238.001</t>
  </si>
  <si>
    <t>1894</t>
  </si>
  <si>
    <t>Order No: 43-58905 // PO#10798058
Reference #43-58328 // PO #10784773
     Shorted item 12237TRI//010372, 30 cases
Customer would like a BACKORDER shipped
How soon could this ship?</t>
  </si>
  <si>
    <t>32153-027</t>
  </si>
  <si>
    <t>1892</t>
  </si>
  <si>
    <t>23565 BKE on 208-21394 failed CTP Process during order entry.  Requested quantity is 98.  Please respond with next available date within 24 hours.</t>
  </si>
  <si>
    <t>1889</t>
  </si>
  <si>
    <t xml:space="preserve">75-48180 was shorted 460cs of 13152-LOU. Ship backorder 10-12324 (L75 to cover freight) as soon as possible. This is escalated all the way up to Luis Andrade, so this is of the absolute utmost importance. </t>
  </si>
  <si>
    <t>36678-038</t>
  </si>
  <si>
    <t>1898</t>
  </si>
  <si>
    <t>CTP Failure on items 53504SST and 54207SST on order 75-48959.</t>
  </si>
  <si>
    <t>1883</t>
  </si>
  <si>
    <t>Failed CTP Certification
Will the below item be available for this order?  
Item 23528VEN; Qty 24cs; Order 75-48853; Ship Date 10/26</t>
  </si>
  <si>
    <t>40212-056</t>
  </si>
  <si>
    <t>1908</t>
  </si>
  <si>
    <t xml:space="preserve">Item 58503 NIC on order number 75-49127 PO 20163526 failed CTP process during order entry.  
The requested qty is 180cs please respond with next available date within 24hrs.
</t>
  </si>
  <si>
    <t>00939-073</t>
  </si>
  <si>
    <t>1856</t>
  </si>
  <si>
    <t>Item above on order number75-48630 failed CTP process during order entry.  The requested qty is 1140, please respond with next available date within 24hrs.</t>
  </si>
  <si>
    <t>1887</t>
  </si>
  <si>
    <t xml:space="preserve">Item 22773 SCR &amp; 22929 UPJ on order number 75-48911 PO 2258063M failed CTP process during order entry.  
The requested qty is 44cs (22773 SCR) &amp; 44cs (22929 UPJ), please respond with next available date within 24hrs.
</t>
  </si>
  <si>
    <t>1906</t>
  </si>
  <si>
    <t>CTP Failure - Shamrock 208-21462</t>
  </si>
  <si>
    <t>1875</t>
  </si>
  <si>
    <t>CTP  Failure - 208-21272</t>
  </si>
  <si>
    <t>1907</t>
  </si>
  <si>
    <t>Production date</t>
  </si>
  <si>
    <t>32153</t>
  </si>
  <si>
    <t>1891</t>
  </si>
  <si>
    <t>19771 BKE on 208-21393 failed CTP Process during order entry.  Requested quantity is 180.  Please respond with next available date within 24 hours.</t>
  </si>
  <si>
    <t>1904</t>
  </si>
  <si>
    <t>Can we get more 23528 VEN to Salem prior to 10/19.
- Shorting 30cs on 30-55642 PO 72382c03 shipping 10/19
- Shorting 200cs on 30-55644 PO 72384c03 shipping 10/19
Update 14:15 CST:  30-55644 PO 72384c03 moved to 10/24</t>
  </si>
  <si>
    <t>1899</t>
  </si>
  <si>
    <t>Please advise estimated production run on item 20161HVR</t>
  </si>
  <si>
    <t>40040-009</t>
  </si>
  <si>
    <t>1871</t>
  </si>
  <si>
    <t>How soon can we deliver 75-48671, this is a backorder?</t>
  </si>
  <si>
    <t>32153-277</t>
  </si>
  <si>
    <t>1888</t>
  </si>
  <si>
    <t xml:space="preserve">Item 22772 SCR on order number 75-48912 PO 2258073M failed CTP process during order entry.  
The requested qty is 88cs, please respond with next available date within 24hrs.
</t>
  </si>
  <si>
    <t>1854</t>
  </si>
  <si>
    <t xml:space="preserve">208-21259 failed CTP for item 14401VEN for 288 cases. </t>
  </si>
  <si>
    <t>32953-003</t>
  </si>
  <si>
    <t>1882</t>
  </si>
  <si>
    <t>Item above on order number 75-48886 failed CTP process during order entry.  The requested qty is 12, please respond with next available date within 24hrs.</t>
  </si>
  <si>
    <t>1873</t>
  </si>
  <si>
    <t>22836-CSD on Order 33-35001 failed CTP Process during order entry. Requested quantity is 21, please respond with next available date within 24hrs.</t>
  </si>
  <si>
    <t>1878</t>
  </si>
  <si>
    <t>Failed CTP Certification
Will the below item be available for this order?  
Item 23987-HVR; Qty 40cs; Order 33-34849; Ship Date 10/16</t>
  </si>
  <si>
    <t>1874</t>
  </si>
  <si>
    <t>77225 BKE on 208-21355 failed CTP Process during order entry.  Requested quantity is 48. Please respond with next available date within 24 hours.</t>
  </si>
  <si>
    <t>1893</t>
  </si>
  <si>
    <t>CTP Failure on 480cs 58503USH order 75-48915 shipping 10/30.</t>
  </si>
  <si>
    <t>09994-058</t>
  </si>
  <si>
    <t>1876</t>
  </si>
  <si>
    <t>16571 GFS on 33-35007 failed CTP Process during order entry.  Requested quantity is 18.  Please respond with next available date within 24 hours.
21682 GFS on 33-35007 failed CTP Process during order entry.  Requested quantity is 135.  Please respond with next available date within 24 hours.</t>
  </si>
  <si>
    <t>10629-017</t>
  </si>
  <si>
    <t>1877</t>
  </si>
  <si>
    <t>Failed CTP Certification
Will the below item be available for this order?  
Item 22778SCR; Qty 4cs; Order 33-34929; Ship Date 10/23</t>
  </si>
  <si>
    <t>36512-002</t>
  </si>
  <si>
    <t>1881</t>
  </si>
  <si>
    <t>Can you tell me if 23987-HVR is part of the clorox attack. When will this item be manufactured? This item is needed for 33-34449</t>
  </si>
  <si>
    <t>33291-002</t>
  </si>
  <si>
    <t>1868</t>
  </si>
  <si>
    <t>23483 SCR on 208-21302 failed CTP Process during order entry.  Requested quantity is 40.  Please respond with next available date within 24 hours.
23565 BKE on 208-21302 failed CTP Process during order entry.  Requested quantity is 440.  Please respond with next available date within 24 hours.</t>
  </si>
  <si>
    <t>1867</t>
  </si>
  <si>
    <t>23565 BKE on 208-21296 failed CTP Process during order entry.  Requested quantity is 40.  Please respond with next available date within 24 hours.</t>
  </si>
  <si>
    <t>35488-056</t>
  </si>
  <si>
    <t>1855</t>
  </si>
  <si>
    <t>Failed CTP Certification
Will the below item be available for this order?  
Item 21375SYS; Qty 60; Order 75-48621; Ship Date 10/24</t>
  </si>
  <si>
    <t>1864</t>
  </si>
  <si>
    <t>Item above on order number 33-34970 failed CTP process during order entry.  The requested qty is 48, please respond with next available date within 24hrs.</t>
  </si>
  <si>
    <t>35023-008</t>
  </si>
  <si>
    <t>1850</t>
  </si>
  <si>
    <t>58500 CHP on 208-21193 failed CTP Process during order entry.  Requested quantity is 270.  Please respond with the next available date within 24 hours.</t>
  </si>
  <si>
    <t>1866</t>
  </si>
  <si>
    <t>CTP Failure - 208-21278</t>
  </si>
  <si>
    <t>1863</t>
  </si>
  <si>
    <t>Item above on order number 75-48668 failed CTP process during order entry.  The requested qty is 40, please respond with next available date within 24hrs.</t>
  </si>
  <si>
    <t>12937-019</t>
  </si>
  <si>
    <t>1860</t>
  </si>
  <si>
    <t>Order 33-34991 failed CTP on item 18609-USM Qty 12</t>
  </si>
  <si>
    <t>10146-031</t>
  </si>
  <si>
    <t>1840</t>
  </si>
  <si>
    <t>Hello, my customer was shorted 200 cases of 12299-GNS due to short shelf life. When can we transfer in fresh product? All product now is below 30% shelf life.</t>
  </si>
  <si>
    <t>00938-002</t>
  </si>
  <si>
    <t>1828</t>
  </si>
  <si>
    <t xml:space="preserve">Product 15174WCP was shorted on the customers last po #7609524Q order # 30-55410 10/04. It looks like order # 30-55636 accepted 10/03 picking up 10/18 will be shorted also. USF is worried about losing their end user they move 75cs per month.
</t>
  </si>
  <si>
    <t>09994-001</t>
  </si>
  <si>
    <t>1862</t>
  </si>
  <si>
    <t>Item above on order number 75-48662 failed CTP process during order entry.  The requested qty is 20, please respond with next available date within 24hrs.</t>
  </si>
  <si>
    <t>12937-009</t>
  </si>
  <si>
    <t>1853</t>
  </si>
  <si>
    <t>CTP Failure - 33-34959</t>
  </si>
  <si>
    <t>07140-010</t>
  </si>
  <si>
    <t>1859</t>
  </si>
  <si>
    <t>CTP Failure - 33-34975</t>
  </si>
  <si>
    <t>31564-002</t>
  </si>
  <si>
    <t>1870</t>
  </si>
  <si>
    <t xml:space="preserve">Customer not provided COA with shipment nor prior to.
P.O. Ref: 149354
Order#: 208-19741
89187-VEN   VENTURA SOYBEAN SLD 2000#        LJJJYY                     7                      F26823 
</t>
  </si>
  <si>
    <t>1848</t>
  </si>
  <si>
    <t>Failed CTP Certification
Will the below item be available for this order?  
Item 22778-SCR; Qty 95cs; Order 33-34941; Ship Date 08/24
Item 23118-NWN; Qty 96cs; Order 33-34941; Ship Date 08/24</t>
  </si>
  <si>
    <t>40013-020</t>
  </si>
  <si>
    <t>1858</t>
  </si>
  <si>
    <t>Customer not provided COA with shipment nor prior to.
P.O. Ref: 95778 
Order#: 208-20739
14803-WCP   600054 PA MARGARINE TBL GD 50#   LJJJYY                    45                      F16623</t>
  </si>
  <si>
    <t>1851</t>
  </si>
  <si>
    <t>order 33-34952 failed CTP on item 18610-USM qty 80</t>
  </si>
  <si>
    <t>11876032</t>
  </si>
  <si>
    <t>1832</t>
  </si>
  <si>
    <t xml:space="preserve">43-58136 was shorted three items. Customer submitted backorder 43-58810 for delivery. </t>
  </si>
  <si>
    <t>20850-001</t>
  </si>
  <si>
    <t>1852</t>
  </si>
  <si>
    <t>CTP Failure on item 22778SCR on order 33-34973.</t>
  </si>
  <si>
    <t>09965-037</t>
  </si>
  <si>
    <t>1849</t>
  </si>
  <si>
    <t>20945-KKO (408 cases) and 22778-SCR (19 cases) on Order 33-34966 failed CTP Process during order entry. Please respond with next available date within 24hrs.</t>
  </si>
  <si>
    <t>1842</t>
  </si>
  <si>
    <t>Back order#75-48556</t>
  </si>
  <si>
    <t>1846</t>
  </si>
  <si>
    <t>Customer wants to move up order 34-18541 PO 139666 from 11/3 to 10/20.
- Can we accommodate?</t>
  </si>
  <si>
    <t>33074-002</t>
  </si>
  <si>
    <t>1841</t>
  </si>
  <si>
    <t>Backorder for item 23852SBY</t>
  </si>
  <si>
    <t>00085-044</t>
  </si>
  <si>
    <t>1837</t>
  </si>
  <si>
    <t>Please let me know when inventory available to ship backorder 208-21081
Orig 208-19615 - 564 cs item 23379LFL</t>
  </si>
  <si>
    <t>1781</t>
  </si>
  <si>
    <t>15448-KKD (273 cases) and 20949-KKO (288 cases) on Order 33-34838 failed CTP Process during order entry. Please respond with next available date within 24hrs.</t>
  </si>
  <si>
    <t>1847</t>
  </si>
  <si>
    <t>Customer was shorted on order 75-46534 the items below. Need to know when back order 75-48672 can ship?
23177-BRK - 490 cases  
Short Ship Reason.: 1  Planned But Not Available
23531-BRK - 189 cases
Short Ship Reason.: 1  Planned But Not Available</t>
  </si>
  <si>
    <t>33904-028</t>
  </si>
  <si>
    <t>1727</t>
  </si>
  <si>
    <t xml:space="preserve">Customer inquired if there is there a way to pick up this order earlier? They have production on 10/05 and need to pick up at least on 10/04. </t>
  </si>
  <si>
    <t>34452-003</t>
  </si>
  <si>
    <t>1834</t>
  </si>
  <si>
    <t>CTP failure for Order 75-48464 on item 17745WCP.</t>
  </si>
  <si>
    <t>1844</t>
  </si>
  <si>
    <t>Item above on order number 75-48558 failed CTP process during order entry.  The requested qty is 48, please respond with next available date within 24hrs.</t>
  </si>
  <si>
    <t>1838</t>
  </si>
  <si>
    <t xml:space="preserve">backorder 208-21046 was entered for shortage on 208-19734 for 126 cases 23327-DEN. when can this LTL backorder ship? </t>
  </si>
  <si>
    <t>09704-074</t>
  </si>
  <si>
    <t>1835</t>
  </si>
  <si>
    <t>CTP Failure - 208-21032</t>
  </si>
  <si>
    <t>1783</t>
  </si>
  <si>
    <t>Requesting to move up transfer PO 152008 from Albert Lea to St Joe, because if not item 16837 SNG will start shorting orders on 10/03, including several USF houses that provide this item to First Watch.</t>
  </si>
  <si>
    <t>12353-014</t>
  </si>
  <si>
    <t>1843</t>
  </si>
  <si>
    <t>Item above on order number 208-21063 failed CTP process during order entry.  The requested qty is 420, please respond with next available date within 24hrs.15507-CHQ (1020152)</t>
  </si>
  <si>
    <t>29121-028</t>
  </si>
  <si>
    <t>1826</t>
  </si>
  <si>
    <t>Item 12577-SYS on order number 75-48380 failed CTP process during order entry.  The requested qty is 10 cs, please respond with next available date within 24hrs.</t>
  </si>
  <si>
    <t>40155-034</t>
  </si>
  <si>
    <t>1815</t>
  </si>
  <si>
    <t>Item above on order number 75-48232 failed CTP process during order entry.  The requested qty is 140, please respond with next available date within 24hrs.</t>
  </si>
  <si>
    <t>09926-051</t>
  </si>
  <si>
    <t>1823</t>
  </si>
  <si>
    <t>When can we ship backorder 75-48358?</t>
  </si>
  <si>
    <t>21578-026</t>
  </si>
  <si>
    <t>1785</t>
  </si>
  <si>
    <t>Failed CTP Certification
Will the below item be available for this order?  
Item 13907-HVR;  Qty 7cs;  Order 33-34835;  Ship Date 10/19
Item 23464-SCR;  Qty 4cs;  Order 33-34835;  Ship Date 10/19
Item 23483-SCR;  Qty 24cs;  Order 33-34835;  Ship Date 10/19</t>
  </si>
  <si>
    <t>1836</t>
  </si>
  <si>
    <t xml:space="preserve">Item 58503 NIC on order number 75-48488 PO 20163170 failed CTP process during order entry.  
The requested qty is 180cs, please respond with next available date within 24hrs.
</t>
  </si>
  <si>
    <t>1839</t>
  </si>
  <si>
    <t>Order 33-34923 failed CTP on items:
23499-SCR qty 96
22899-SCR Qty 20
17686-SCR Qty 12</t>
  </si>
  <si>
    <t>1845</t>
  </si>
  <si>
    <t>Failed CTP Certification
Will the below item be available for this order?  
Item 23120-NWN; Qty 48cs; Order 33-34905; Ship Date 10/19</t>
  </si>
  <si>
    <t>40065-009</t>
  </si>
  <si>
    <t>1830</t>
  </si>
  <si>
    <t>Item above on order number 75-48411 failed CTP process during order entry.  The requested qty is 343 please respond with next available date within 24hrs.</t>
  </si>
  <si>
    <t>22008-006</t>
  </si>
  <si>
    <t>1816</t>
  </si>
  <si>
    <t>23483 SCR on 208-20877 failed CTP Process during order entry.  Requested quantity is 10. Please respond with the next available date within 24 hours.</t>
  </si>
  <si>
    <t>1810</t>
  </si>
  <si>
    <t>Item above on order number 75-48237 failed CTP process during order entry.  The requested qty is 3, please respond with next available date within 24hrs.</t>
  </si>
  <si>
    <t>09926-072</t>
  </si>
  <si>
    <t>1820</t>
  </si>
  <si>
    <t>CTP Failure - 208-20942</t>
  </si>
  <si>
    <t>1822</t>
  </si>
  <si>
    <t xml:space="preserve">Item 22344 ABY on order number 36-24963 PO 447605 failed CTP process during order entry.  
The requested qty is 108cs, please respond with next available date within 24hrs.
</t>
  </si>
  <si>
    <t>35171-001</t>
  </si>
  <si>
    <t>1827</t>
  </si>
  <si>
    <t>Customer would like to move PO 72321c03 &amp; 72384c03 to ship 10/18 or 10/19.
- Can we move up production item 54135 PAD in Salem?
- Can we get more 23528 VEN prior to 10/18 or 10/19 into Salem?</t>
  </si>
  <si>
    <t>40126-093</t>
  </si>
  <si>
    <t>1833</t>
  </si>
  <si>
    <t>1831</t>
  </si>
  <si>
    <t>Item above on order number 75-48450 failed CTP process during order entry.  The requested qty is 30 please respond with next available date within 24hrs.</t>
  </si>
  <si>
    <t>06651-004</t>
  </si>
  <si>
    <t>1829</t>
  </si>
  <si>
    <t xml:space="preserve">Item 72232-SCR failed CTP </t>
  </si>
  <si>
    <t>1807</t>
  </si>
  <si>
    <t>Production schedule needed for 85505HVR &amp; 85620HVR</t>
  </si>
  <si>
    <t>40219-019</t>
  </si>
  <si>
    <t>1824</t>
  </si>
  <si>
    <t>23118-NWN (19 cases) and 23120-NWN (68 cases)  on Order 33-34899 failed CTP Process during order entry. Please respond with next available date within 24hrs.</t>
  </si>
  <si>
    <t>1819</t>
  </si>
  <si>
    <t>How soon can we get 17143 BJF to Portland.
- We shorted 38cs on 36-24842 PO 25500390.
Customer is wanting to add 48cs to a PO shipping 10/17 or 10/18.</t>
  </si>
  <si>
    <t>1821</t>
  </si>
  <si>
    <t>CTP Failure - 33-34889</t>
  </si>
  <si>
    <t>1825</t>
  </si>
  <si>
    <t>CTP failure on items 53504SST and 54624TSM on order 75-48337.</t>
  </si>
  <si>
    <t>1795</t>
  </si>
  <si>
    <t>1806</t>
  </si>
  <si>
    <t>When can backorder 75-48043 ship?</t>
  </si>
  <si>
    <t>1818</t>
  </si>
  <si>
    <t>Item 23483-SCR on order number 208-20694 failed CTP process during order entry.  The requested qty is 10cs, please respond with next available date within 24hrs.</t>
  </si>
  <si>
    <t>1039</t>
  </si>
  <si>
    <t>1777</t>
  </si>
  <si>
    <t>23531-BRK on 208-20641 failed CTP Process during order entry. Requested quantity is 500, please respond with next available date within 24hrs.</t>
  </si>
  <si>
    <t>1753</t>
  </si>
  <si>
    <t xml:space="preserve">Order 208-20429 failed CTP for item 16860WCP. </t>
  </si>
  <si>
    <t>10290-023</t>
  </si>
  <si>
    <t>1791</t>
  </si>
  <si>
    <t xml:space="preserve">Item 47020 SYS on order number 36-24927 PO 08897140 failed CTP process during order entry.  
The requested qty is 25cs, please respond with next available date within 24hrs.
</t>
  </si>
  <si>
    <t>1814</t>
  </si>
  <si>
    <t>Item above on order number 75-48231 failed CTP process during order entry.  The requested qty is 390, please respond with next available date within 24hrs.</t>
  </si>
  <si>
    <t>09926-057</t>
  </si>
  <si>
    <t>1798</t>
  </si>
  <si>
    <t xml:space="preserve">Item above on order number 75-48070 failed CTP process during order entry.  The requested qty is 288, please respond with next available date within 24hrs.
</t>
  </si>
  <si>
    <t>1793</t>
  </si>
  <si>
    <t>CTP Failure - 208-20728</t>
  </si>
  <si>
    <t>11459-095</t>
  </si>
  <si>
    <t>1811</t>
  </si>
  <si>
    <t>Item above on order number 75-48235 failed CTP process during order entry.  The requested qty is 117, please respond with next available date within 24hrs.</t>
  </si>
  <si>
    <t>09926-056</t>
  </si>
  <si>
    <t>1752</t>
  </si>
  <si>
    <t>Item 22064-SBQ on order 75-47548 failed CTP Lite process during order entry. Requested quantity on this order is 6960cs. Please respond with next available date within 24 hours.</t>
  </si>
  <si>
    <t>22050-610</t>
  </si>
  <si>
    <t>1813</t>
  </si>
  <si>
    <t>Item above on order number 75-48233 failed CTP process during order entry.  The requested qty is 78, please respond with next available date within 24hrs.</t>
  </si>
  <si>
    <t>09926-055</t>
  </si>
  <si>
    <t>1800</t>
  </si>
  <si>
    <t xml:space="preserve">Please assist with providing the missing COA for the order information listed below: Customer not provided COA with shipment nor prior to.
Order #: 34-18539
P.O. Ref: 18443
15430-WCP   10135376 C AP PLM SHTG NTF 50#   LJJJYY                   360                      M27023
                                                                                                              468                      M27123
</t>
  </si>
  <si>
    <t>36684-001</t>
  </si>
  <si>
    <t>1808</t>
  </si>
  <si>
    <t>Item above on order number 75-48230 failed CTP process during order entry.  The requested qty is 28, please respond with next available date within 24hrs.</t>
  </si>
  <si>
    <t>09926-065</t>
  </si>
  <si>
    <t>1812</t>
  </si>
  <si>
    <t>Item above on order number 75-48234 failed CTP process during order entry.  The requested qty is 117, please respond with next available date within 24hrs.</t>
  </si>
  <si>
    <t>09926-053</t>
  </si>
  <si>
    <t>1817</t>
  </si>
  <si>
    <t>13907 HVR on 208-20886 failed CTP Process during order entry.  Requested quantity is 100.  Please respond with the next available date within 24 hours.</t>
  </si>
  <si>
    <t>1778</t>
  </si>
  <si>
    <t>Hello,
We shorted my customer item 21276-PNA by 228 cases because they require at least 65% shelf life. Can fresh product be transferred in?</t>
  </si>
  <si>
    <t>1809</t>
  </si>
  <si>
    <t>Item above on order number 75-48239 failed CTP process during order entry.  The requested qty is 70, please respond with next available date within 24hrs.</t>
  </si>
  <si>
    <t>09926-084</t>
  </si>
  <si>
    <t>1363</t>
  </si>
  <si>
    <t>CTP failure</t>
  </si>
  <si>
    <t>40119-005</t>
  </si>
  <si>
    <t>1801</t>
  </si>
  <si>
    <t>45531-CHP / Would you be able to let m know next production date after the 10/04 that is showing in AS400</t>
  </si>
  <si>
    <t>Bunzl</t>
  </si>
  <si>
    <t>1799</t>
  </si>
  <si>
    <t>CTP Failure on items 53504SST and 54624TSM on order 75-48169.</t>
  </si>
  <si>
    <t>1787</t>
  </si>
  <si>
    <t xml:space="preserve">Customer not provided COA with shipment nor prior to.
P.O. Ref: 272971
Order #..: 33-33021
19673-CGS   CLGSELECT EX HVY REAL MAYO 30#   LJJJYY                   420                      H21523
                                                                       60                      H22223
                                                                       16                      H21523
                                                                        2                      H20823
                                                                        2                      H22223
</t>
  </si>
  <si>
    <t>35386-014</t>
  </si>
  <si>
    <t>1786</t>
  </si>
  <si>
    <t xml:space="preserve">Customer not provided COA with shipment nor prior to.
P.O. Ref: PO-1174502
Order #..: 75-46765 
15430-WCP   WHITECAP PALM SHORTENING 50#     LJJJYY                   188                      C26123 
                                                                                                                 640                      C26823 
</t>
  </si>
  <si>
    <t>29088-320</t>
  </si>
  <si>
    <t>1794</t>
  </si>
  <si>
    <t>CTP Failure -  33-34825</t>
  </si>
  <si>
    <t>1788</t>
  </si>
  <si>
    <t xml:space="preserve">Customer not provided COA with shipment nor prior to.
P.O. Ref: 470674-22 
Order #: 55-46252
15056-WCP   17066   C    TFF MARGARINE 50#   LJJJYY                     6        18123
                                                                      138        18023
                                                                       72        20023
</t>
  </si>
  <si>
    <t>29191-002</t>
  </si>
  <si>
    <t>1796</t>
  </si>
  <si>
    <t>Item above on order number 208-20781 failed CTP process during order entry.  The requested qty is 12, please respond with next available date within 24hrs. 13420-HVR (9521345)</t>
  </si>
  <si>
    <t>40131-120</t>
  </si>
  <si>
    <t>1802</t>
  </si>
  <si>
    <t>23483-SCR on 208-20821 failed CTP Process during order entry.  Requested quantity is 20.  Please respond with the next available date within 24 hours.</t>
  </si>
  <si>
    <t>1797</t>
  </si>
  <si>
    <t xml:space="preserve">Please assist with providing the missing COA for the order information listed below: Customer not provided COA with shipment nor prior to.
Order #: 75-45295
P.O. Ref: 4501022068
79514-WCP   00215178 P   BAKING REL 6/14OZ   JJJYY                    144                      23217 
</t>
  </si>
  <si>
    <t>1803</t>
  </si>
  <si>
    <t>23464-SCR on Order 33-34866 failed CTP Process during order entry. Requested quantity is 10, please respond with next available date within 24hrs.</t>
  </si>
  <si>
    <t>1805</t>
  </si>
  <si>
    <t>Below items on 208-20819 failed CTP Process during order entry. Requested quantities are below, please respond with next available date within 24hrs.
Product / Descript
20164HVR / 1967726 25cs
71354SYS / 4003729  1cs
72808SYS / 4944534  20cs</t>
  </si>
  <si>
    <t>40175-088</t>
  </si>
  <si>
    <t>1804</t>
  </si>
  <si>
    <t xml:space="preserve">There is no branch transfer in the system from L208 to L55 for 78106-CHP, so customer order # 55-51051 will almost entirely short 78106-CHP. Can a transfer be put in to bring in product in time for 55-51051 to ship on 10/09? </t>
  </si>
  <si>
    <t>31603-008</t>
  </si>
  <si>
    <t>1784</t>
  </si>
  <si>
    <t>Failed CTP Certification
Will the below item be available for this order?  
Item 23126-NWN;  Qty 48cs;  Order 36-24917;  Ship Date 10/24</t>
  </si>
  <si>
    <t>1775</t>
  </si>
  <si>
    <t>CTP Failure - 33-34811</t>
  </si>
  <si>
    <t>1763</t>
  </si>
  <si>
    <t xml:space="preserve">Customer has started purchasing several items from Chambersburg and have been repeatedly shorted on specifically transferred items such as the ones listed below. They have given as much as 3 weeks lead time but have still either been shorted or have had to move their pick up date which has caused additional charges. Please advise what we can do to keep this from happening on future orders? 
22933-CLV
23007-CLV
71372-SYS
22774-SCR
</t>
  </si>
  <si>
    <t>36266-003</t>
  </si>
  <si>
    <t>1790</t>
  </si>
  <si>
    <t>13907-HVR (30 cases) and 23464-SCR (3 cases) on Order 33-34847 failed CTP Process during order entry. Please respond with next available date within 24hrs.</t>
  </si>
  <si>
    <t>1779</t>
  </si>
  <si>
    <t xml:space="preserve">Insufficient production of 13152-LOU at L10. Please expedite production of 13152-LOU by at least 3,000cs to satisfy urgent open orders. </t>
  </si>
  <si>
    <t>10948-007</t>
  </si>
  <si>
    <t>1789</t>
  </si>
  <si>
    <t>How soon can we get more 56606 CHP into Ontario.
- Shorting several orders including 75-47763 PO 8978523M on 10/11</t>
  </si>
  <si>
    <t>1776</t>
  </si>
  <si>
    <t>Backorder requested for item 20625WCP.</t>
  </si>
  <si>
    <t>20308-025</t>
  </si>
  <si>
    <t>1792</t>
  </si>
  <si>
    <t>Item # 23134-HMT on order number 208-20760 failed CTP process during order entry.  The requested qty is 15cs. Please respond with next available date within 24hrs.</t>
  </si>
  <si>
    <t>30547-022</t>
  </si>
  <si>
    <t>1782</t>
  </si>
  <si>
    <t>Customer not provided COA with shipment nor prior to.
PO 18804  Item 23928VEN  Egg Yolk Mayo Tote, 2000lb
     Lot:  P26223
Order #..:  36-24613</t>
  </si>
  <si>
    <t>1771</t>
  </si>
  <si>
    <t>Need to see when item 17883-USS Deod Lard may be producing next and reason for shortages</t>
  </si>
  <si>
    <t>1772</t>
  </si>
  <si>
    <t xml:space="preserve">CTP Failure 208-20610
</t>
  </si>
  <si>
    <t>1774</t>
  </si>
  <si>
    <t>order 33-34801 failed CTP on item 23499-SCR qty 96</t>
  </si>
  <si>
    <t>1773</t>
  </si>
  <si>
    <t>23483-SCR on 208-20210 failed CTP Process during order entry.  Requested quantity is 20.  Please respond with next available date within 24 hrs.</t>
  </si>
  <si>
    <t>1301</t>
  </si>
  <si>
    <t xml:space="preserve">Customer shorted 20466SVS &amp; 40008PHA on 55-47068 &amp; 55-47069. </t>
  </si>
  <si>
    <t>07577-002 / 07577-021</t>
  </si>
  <si>
    <t>1760</t>
  </si>
  <si>
    <t>Item above on order number 75-47644 failed CTP process during order entry.  The requested qty is 20, please respond with next available date within 24hrs.</t>
  </si>
  <si>
    <t>1761</t>
  </si>
  <si>
    <t>Item above on order number 75-47393 failed CTP process during order entry.  The requested qty is 280, please respond with next available date within 24hrs.</t>
  </si>
  <si>
    <t>1768</t>
  </si>
  <si>
    <t>Failed CTP Certification
Will the below item be available for this order?  
Item 23528-VEN; Qty 144cs; Order 75-47627; Ship Date 10/12</t>
  </si>
  <si>
    <t>1758</t>
  </si>
  <si>
    <t>Can fresh item 23506-PNA please be transferred in to cover open orders? Current product is short shelf life and the customer will not accept it.</t>
  </si>
  <si>
    <t>1749</t>
  </si>
  <si>
    <t xml:space="preserve">Item 22097-SBQ on order 75-47538 failed CTP Lite process during order entry. Requested quantity on this order is 2088cs. Please respond with next available date within 24 hours.
</t>
  </si>
  <si>
    <t>1748</t>
  </si>
  <si>
    <t xml:space="preserve">Item 22064-SBQ on order 75-47537 failed CTP Lite process during order entry. Requested quantity on this order is 6240cs. Please respond with next available date within 24 hours.
 </t>
  </si>
  <si>
    <t>22050-589</t>
  </si>
  <si>
    <t>1770</t>
  </si>
  <si>
    <t>back order#252-02864</t>
  </si>
  <si>
    <t>33362-018</t>
  </si>
  <si>
    <t>1759</t>
  </si>
  <si>
    <t>Item above on order number 75-47540 failed CTP process during order entry.  The requested qty is 60, please respond with next available date within 24hrs.</t>
  </si>
  <si>
    <t>1765</t>
  </si>
  <si>
    <t>Back order 34-18986</t>
  </si>
  <si>
    <t>1766</t>
  </si>
  <si>
    <t xml:space="preserve">Need to see when item 18678GNS will be producing again. </t>
  </si>
  <si>
    <t>1699</t>
  </si>
  <si>
    <t>L86 Port St Lucie</t>
  </si>
  <si>
    <t xml:space="preserve">Customer is needed 23902PUB but nothing is scheduled and have been getting shorted. Need to know production ASAP. </t>
  </si>
  <si>
    <t>02673-077</t>
  </si>
  <si>
    <t>1769</t>
  </si>
  <si>
    <t>CTP Failure - 208-20551</t>
  </si>
  <si>
    <t>1757</t>
  </si>
  <si>
    <t>Can we move up production of 85625 HVR.
- otherwise we will be short all upcoming orders out of 075</t>
  </si>
  <si>
    <t>1767</t>
  </si>
  <si>
    <t>22823-PJN on 75-47837 failed CTP Process during order entry.  Requested quantity is 990.  Please respond with the next available date within 24 hours.</t>
  </si>
  <si>
    <t>32467-102</t>
  </si>
  <si>
    <t>962</t>
  </si>
  <si>
    <t xml:space="preserve">72048-VEN on 208-12051 failed CTP Process during order entry. Requested quantity is 24cs, please respond with next available date within 24hrs.
</t>
  </si>
  <si>
    <t>10545-016</t>
  </si>
  <si>
    <t>May</t>
  </si>
  <si>
    <t>1764</t>
  </si>
  <si>
    <t>20234-LOU on 208-20544 failed CTP process during order entry.  Requested quantity is 24.  Please respond with the next available date within 24 hours.</t>
  </si>
  <si>
    <t>1762</t>
  </si>
  <si>
    <t xml:space="preserve">Item 22772 SCR on order number 75-47763 PO 8978523M failed CTP process during order entry.  
The requested qty is 44cs, please respond with next available date within 24hrs.
</t>
  </si>
  <si>
    <t>1150</t>
  </si>
  <si>
    <t xml:space="preserve">Item above on order number 208-15549 failed CTP process during order entry.  The requested qty is 816, please respond with next available date within 24hrs. 19745-OTS. </t>
  </si>
  <si>
    <t>35221-017</t>
  </si>
  <si>
    <t>Jul</t>
  </si>
  <si>
    <t>993</t>
  </si>
  <si>
    <t>20147-SNG on 208-12560 failed CTP Process during order entry. Requested quantity is 12cs, please respond with next available date within 24hrs.</t>
  </si>
  <si>
    <t>1110</t>
  </si>
  <si>
    <t>PO #2352225760  | Order No: 43-55185
  Ref#43-54643//43-2352224872
  Shorted 20625-WCP, 288
                22110-FAM, 16
How soon can this load ship?</t>
  </si>
  <si>
    <t>1155</t>
  </si>
  <si>
    <t>43-54943 was shorted 162cs of 23911-POP</t>
  </si>
  <si>
    <t>00885-175</t>
  </si>
  <si>
    <t>895</t>
  </si>
  <si>
    <t xml:space="preserve">COA not provided to customer with shipment nr prior to.
22284-WCP   02426650 C MARG PASTY WB 10/5#   LJJJYY                   108                      F29222 </t>
  </si>
  <si>
    <t>1047</t>
  </si>
  <si>
    <t>This item failed CTP process during order entry, please advise of the next available date within 24hrs. 
40016-WCP 208-13298</t>
  </si>
  <si>
    <t>01383-032</t>
  </si>
  <si>
    <t>1111</t>
  </si>
  <si>
    <t>Customer missing COA and not provided with shipment nor prior to.</t>
  </si>
  <si>
    <t>36420-001</t>
  </si>
  <si>
    <t>1075</t>
  </si>
  <si>
    <t>Customer not provided COA with shipment nor prior to.</t>
  </si>
  <si>
    <t>1128</t>
  </si>
  <si>
    <t>Backorder 75-40302 cut from 75-38017</t>
  </si>
  <si>
    <t>32153-090</t>
  </si>
  <si>
    <t>1144</t>
  </si>
  <si>
    <t>Item above on order number 208-15449 failed CTP process during order entry.  The requested qty is 6cs, please respond with next available date within 24hrs. 13449HVR</t>
  </si>
  <si>
    <t>1028</t>
  </si>
  <si>
    <t>16625-KKF on 208-13042 failed CTP Process during order entry. Requested quantity is 60, please respond with next available date within 24hrs.</t>
  </si>
  <si>
    <t>1088</t>
  </si>
  <si>
    <t>35009-003</t>
  </si>
  <si>
    <t>996</t>
  </si>
  <si>
    <t>Item 22288-WCP on order number 208-12671 failed CTP process during order entry.  The requested qty is 252cs, please respond with next available date within 24hrs.</t>
  </si>
  <si>
    <t>34118-004</t>
  </si>
  <si>
    <t>1112</t>
  </si>
  <si>
    <t>Shorting item 22778 SCR.</t>
  </si>
  <si>
    <t>00939-023</t>
  </si>
  <si>
    <t>1166</t>
  </si>
  <si>
    <t>952</t>
  </si>
  <si>
    <t>Item above on order number 208-11573 failed CTP process during order entry.  The requested qty is 36, please respond with next available date within 24hrs. 22234-WCP (4314108) WHITE CAP SHTG FRY BIB CUBE</t>
  </si>
  <si>
    <t>09216-037</t>
  </si>
  <si>
    <t>1085</t>
  </si>
  <si>
    <t>Back order#203-25738</t>
  </si>
  <si>
    <t>35778-003</t>
  </si>
  <si>
    <t>1048</t>
  </si>
  <si>
    <t xml:space="preserve">CARRIER WAS TURNED AWAY AT THE
 PLANT DUE TO NO INVENTORY   FOR ORDER 75-34946
 ORDER WAS INVOICE OUT AS 
SHIPPING COMPLETE             
INVOICE 75-3446731 CD 6/6    
                             </t>
  </si>
  <si>
    <t>1091</t>
  </si>
  <si>
    <t>CTP Failure 16631-KKD 208-14334</t>
  </si>
  <si>
    <t>1121</t>
  </si>
  <si>
    <t>Customer did not receive COA with shipment nor prior to</t>
  </si>
  <si>
    <t>29088-325</t>
  </si>
  <si>
    <t>1151</t>
  </si>
  <si>
    <t xml:space="preserve">Item above on order number 208-15550 failed CTP process during order entry.  The requested qty is 816, please respond with next available date within 24hrs. 19745-OTS. </t>
  </si>
  <si>
    <t>1167</t>
  </si>
  <si>
    <t>Customer shorted item 45531CHP on 55-45661</t>
  </si>
  <si>
    <t>40212-020</t>
  </si>
  <si>
    <t>1145</t>
  </si>
  <si>
    <t>78106-CHP on 208-15461 failed CTP Process during order entry. Requested quantity is 996cs, please respond with next available date within 24hrs.</t>
  </si>
  <si>
    <t>1030</t>
  </si>
  <si>
    <t>Item 22288-WCP on order number 208-13068 failed CTP process during order entry.  The requested qty is 252cs, please respond with next available date within 24hrs.</t>
  </si>
  <si>
    <t>992</t>
  </si>
  <si>
    <t>Backorder from 25-06327; 311 cases of 21551MRE.  New order is 25-12809</t>
  </si>
  <si>
    <t>36724-002</t>
  </si>
  <si>
    <t>1107</t>
  </si>
  <si>
    <t xml:space="preserve">L75 doesn't have any 22833-BNK on hand and no production is posted, but there are 411cs on order and Brinker is asking us to move up a couple of open orders to ship ASAP. </t>
  </si>
  <si>
    <t>910</t>
  </si>
  <si>
    <t xml:space="preserve">Item above on order number 208-11579 failed CTP process during order entry.  The requested qty is 240, please respond with next available date within 24hrs. 18036BEK
</t>
  </si>
  <si>
    <t>1031</t>
  </si>
  <si>
    <t>Order 208-13092 failed CTP</t>
  </si>
  <si>
    <t>10500-020</t>
  </si>
  <si>
    <t>1092</t>
  </si>
  <si>
    <t>Customer requests short lead time on order 34-15806 due to production requirements.</t>
  </si>
  <si>
    <t>995</t>
  </si>
  <si>
    <t>Item 22288-WCP on order number 208-12664 failed CTP process during order entry.  The requested qty is 252cs, please respond with next available date within 24hrs.</t>
  </si>
  <si>
    <t>1032</t>
  </si>
  <si>
    <t>Items short on order 252-02492</t>
  </si>
  <si>
    <t>35277-006</t>
  </si>
  <si>
    <t>1086</t>
  </si>
  <si>
    <t xml:space="preserve">Customer is out of product in the next couple of days and needs product asap.  His product will not be available until 6/29/23 out of St Jo.  item 16860WCP is a formula match.  Sales forwarded spec sheet and customer approved. </t>
  </si>
  <si>
    <t>32751-002</t>
  </si>
  <si>
    <t>968</t>
  </si>
  <si>
    <t xml:space="preserve">Order 208-12248 failed CTP </t>
  </si>
  <si>
    <t>1108</t>
  </si>
  <si>
    <t>Item above on order number 208-14645 failed CTP process during order entry.  The requested qty is 13, please respond with next available date within 24hrs.  23330SCR</t>
  </si>
  <si>
    <t xml:space="preserve"> 31688-105</t>
  </si>
  <si>
    <t>894</t>
  </si>
  <si>
    <t xml:space="preserve">COA not included with shipment nor prior to.
22372-BYE   2505529  C MARG ROLLIN NTF 50#   LJJJYY                   216                      F29922 </t>
  </si>
  <si>
    <t>1070</t>
  </si>
  <si>
    <t>87cs shortage on item 21482 GNS order 75-36753.</t>
  </si>
  <si>
    <t>966</t>
  </si>
  <si>
    <t>Item above on order number 208-12216 failed CTP process during order entry.  The requested qty is 48, please respond with next available date within 24hrs. 72048-VEN (9181645)</t>
  </si>
  <si>
    <t>40146-045</t>
  </si>
  <si>
    <t>999</t>
  </si>
  <si>
    <t xml:space="preserve">customer was shorted on order 25-11667. backorder 25-12568 was entered. this customer needs this product ASAP. </t>
  </si>
  <si>
    <t>1146</t>
  </si>
  <si>
    <t xml:space="preserve">Please provide next production date. 
21361LOU </t>
  </si>
  <si>
    <t>02673-119</t>
  </si>
  <si>
    <t>951</t>
  </si>
  <si>
    <t>COA not sent for item 23816 Lot C12523 PO# 274173</t>
  </si>
  <si>
    <t>1120</t>
  </si>
  <si>
    <t>PO #4161885  | Order No: 25-15549
  Ref#25-13763//4149777
  Shorted 23911-POP, 460 cs
                23903-POP, 500 cs
How soon can this load ship?</t>
  </si>
  <si>
    <t>25-15549</t>
  </si>
  <si>
    <t>1007</t>
  </si>
  <si>
    <t xml:space="preserve">Need to know when inventory would be available to ship backorder 208-12823
144 cs item 23382BRK
2,778 LBS
Shortage Code C </t>
  </si>
  <si>
    <t>991</t>
  </si>
  <si>
    <t xml:space="preserve">Order#208-1250 failed CTP process during order entry.  </t>
  </si>
  <si>
    <t>1149</t>
  </si>
  <si>
    <t>COA's need for all items on PO#274478</t>
  </si>
  <si>
    <t>967</t>
  </si>
  <si>
    <t>When can backorder 75-36476 ship?</t>
  </si>
  <si>
    <t>994</t>
  </si>
  <si>
    <t>71759-SYS  on 208-12571 failed CTP Process during order entry. Requested quantity is 63cs, please respond with next available date within 24hrs.</t>
  </si>
  <si>
    <t>988</t>
  </si>
  <si>
    <t xml:space="preserve">No production scheduled for item 23366-BYE and we have open orders as well as needing to ship a back order to Dawn for the 793cs short on 208-11079. </t>
  </si>
  <si>
    <t>23366-BYE</t>
  </si>
  <si>
    <t>897</t>
  </si>
  <si>
    <t>Item 22255-PSM on order number 208-11463 failed CTP process during order entry.  The requested qty is 1152 cs, please respond with next available date within 24hrs.</t>
  </si>
  <si>
    <t>11502-006</t>
  </si>
  <si>
    <t>1168</t>
  </si>
  <si>
    <t>Order No: 43-55927 // PO#9454355
Reference  PO #2454355 // Order no: 43-55031
     Shorted item 19961-CCD, 42 cases
     Shorted item  23167-CCD, 573 cases
Customer would like a BACKORDER, please share when this can be shipped.</t>
  </si>
  <si>
    <t>1074</t>
  </si>
  <si>
    <t>Item 15430WCP was shorted.  Urgent order needed to keep location open. 34-15586</t>
  </si>
  <si>
    <t>31100-044</t>
  </si>
  <si>
    <t>1072</t>
  </si>
  <si>
    <t>Due to shortage of 15430WCP, additional product support is needed for the Cayce IC.</t>
  </si>
  <si>
    <t>31100-069</t>
  </si>
  <si>
    <t>965</t>
  </si>
  <si>
    <t>Item above on order number 208-12120 failed CTP process during order entry.  The requested qty is 30, please respond with next available date within 24hrs.</t>
  </si>
  <si>
    <t>09363-005</t>
  </si>
  <si>
    <t>1153</t>
  </si>
  <si>
    <t xml:space="preserve">Please provide next production date for 23560WHA, needing 432cs prior to 07/25. </t>
  </si>
  <si>
    <t>1090</t>
  </si>
  <si>
    <t>Order 55-40971 was shorted 2 totes from PO 31936 due to unforeseen quality hold.  Customer requires totes.</t>
  </si>
  <si>
    <t>33123-002</t>
  </si>
  <si>
    <t>1127</t>
  </si>
  <si>
    <t>Entered backorder 55-46177 which is for 360cs 23911-POP and 160cs 23903-POP that were shorted from 55-45311. Please advise when backorder 55-46177 will be available to ship.</t>
  </si>
  <si>
    <t>09879-010</t>
  </si>
  <si>
    <t>1073</t>
  </si>
  <si>
    <t>COA not provided to customer prior to shipment.</t>
  </si>
  <si>
    <t>33818-002</t>
  </si>
  <si>
    <t>898</t>
  </si>
  <si>
    <t>Item 22255-PSM on order number 208-11457 failed CTP process during order entry.  The requested qty is 432 cs, please respond with next available date within 24hrs.</t>
  </si>
  <si>
    <t>1006</t>
  </si>
  <si>
    <t>1755</t>
  </si>
  <si>
    <t xml:space="preserve">Failed CTP Certification
Will the below item be available for this order?  
Item 72817-SYS; Qty 20cs; Order 36-24845; Ship Date 10/17
</t>
  </si>
  <si>
    <t>1729</t>
  </si>
  <si>
    <t xml:space="preserve">Item 23816-DLE on order 75-47269 failed CTP process during order entry. Requested quantity is 180. Please respond with next available date within 24 hours.
PO#275044
</t>
  </si>
  <si>
    <t>1732</t>
  </si>
  <si>
    <t xml:space="preserve">Due to production delays, order 55-49224 was delayed in shipping.  Please secure sooner shipping date than 10/6.  Customer is desperate for material, </t>
  </si>
  <si>
    <t>33035-003</t>
  </si>
  <si>
    <t>1745</t>
  </si>
  <si>
    <t xml:space="preserve">Item 15174-WCP on order 36-24870 failed CTP Lite process during order entry. Requested additional quantity on this order is 216. Please respond with next available date within 24 hours.
PO#156931
</t>
  </si>
  <si>
    <t>1733</t>
  </si>
  <si>
    <t xml:space="preserve">Please assist with providing the missing COA for the order information listed below: Customer not provided COA with shipment nor prior to.
Order #: 36-24462
P.O. Ref: 18775
13407-VEN   9185 C    PREMIUM HD MAYO 30#K   LJJJYY                   120                      P22623 
                                                                      240                      P24323 
17245-CHP   9190 C    SALAD DRESSING  30#K   LJJJYY                    60                      C24923 
23927-VEN   9199  PA     MAYO LT 2000 TOTE   LJJJYY                     7                      P24223 
23928-VEN   9222  PA     MAY EGG YLK 2000#   LJJJYY                     6                      P20623 </t>
  </si>
  <si>
    <t>1743</t>
  </si>
  <si>
    <t>Need to see if we know when item 18678GNS will be able to be produced again</t>
  </si>
  <si>
    <t>1697</t>
  </si>
  <si>
    <t xml:space="preserve">Needing to know when item 23536 FYR/SCR will be produced again for a sample order </t>
  </si>
  <si>
    <t>33924-040</t>
  </si>
  <si>
    <t>1682</t>
  </si>
  <si>
    <t>21592-CGS on Order 33-34560 failed CTP Process during order entry. Requested quantity is 156, please respond with next available date within 24hrs.</t>
  </si>
  <si>
    <t>1741</t>
  </si>
  <si>
    <t>Item above on order number 75-47330 failed CTP process during order entry.  The requested qty is 20, please respond with next available date within 24hrs.</t>
  </si>
  <si>
    <t>1754</t>
  </si>
  <si>
    <t xml:space="preserve">Failed CTP Certification
Will the below item be available for this order?  
Item 71447-SYS; Qty 192cs; Order 33-34687; Ship Date 10/10
</t>
  </si>
  <si>
    <t>1744</t>
  </si>
  <si>
    <t>B/T move up</t>
  </si>
  <si>
    <t>36793-001</t>
  </si>
  <si>
    <t>1728</t>
  </si>
  <si>
    <t>1st driver for Sysco Lincoln for load 0344872 arrived at 0700 and is still not loaded yet (includes Orders 55-49969, 55-49970, 55-49971).  Driver is now out of hours and has to leave.
2nd driver for Sysco Lincoln for load 0344873 arrived at 1100 for 1:00 appt and is still not loaded yet (Order 55-50172)</t>
  </si>
  <si>
    <t>1746</t>
  </si>
  <si>
    <t xml:space="preserve">Item 15174-WCP on order 208-20408 failed CTP Lite process during order entry. Requested additional quantity on this order is 216. Please respond with next available date within 24 hours.
PO#157233
</t>
  </si>
  <si>
    <t>807</t>
  </si>
  <si>
    <t>Shorting 21409 SYS out of 036.</t>
  </si>
  <si>
    <t>808</t>
  </si>
  <si>
    <t xml:space="preserve">Entered backorder 208-10362 which is for 432cs 23382-BRK  that were shorted from 208-09238. Please advise when backorder208-10362 will be available to ship.
</t>
  </si>
  <si>
    <t>982</t>
  </si>
  <si>
    <t>Item above on order number 208-12359 failed CTP process during order entry.  The requested qty is 24, please respond with next available date within 24hrs.  20945BKE
Item above on order number 208-12359 failed CTP process during order entry.  The requested qty is 240, please respond with next available date within 24hrs. 23322SNG</t>
  </si>
  <si>
    <t>1096</t>
  </si>
  <si>
    <t xml:space="preserve">Back order#203-25777 </t>
  </si>
  <si>
    <t>827</t>
  </si>
  <si>
    <t xml:space="preserve">	
Item above on order number 208-10540 failed CTP process during order entry.  The requested qty is 22cs , please respond with next available date within 24hrs.
22227BKE</t>
  </si>
  <si>
    <t>761</t>
  </si>
  <si>
    <t xml:space="preserve">208-09891 is a backorder due to shortages on 208-08037 that needs to ship next week. </t>
  </si>
  <si>
    <t>883</t>
  </si>
  <si>
    <t>Would it be possible to product item 58503CHP any sooner than 05-16</t>
  </si>
  <si>
    <t>02824-004</t>
  </si>
  <si>
    <t>1122</t>
  </si>
  <si>
    <t>Item 14401VEN on order number 208-14881 failed CTP process during order entry.  The requested qty is 1200cs, please respond with next available date within 24hrs.</t>
  </si>
  <si>
    <t>1138</t>
  </si>
  <si>
    <t>Back order#75-40682</t>
  </si>
  <si>
    <t>762</t>
  </si>
  <si>
    <t xml:space="preserve">Customer not provided COA with shipment nor prior to.
Requesting COA for item 9468 lot F05123
</t>
  </si>
  <si>
    <t>26200-002</t>
  </si>
  <si>
    <t>836</t>
  </si>
  <si>
    <t>Item above on order number 208-10583 failed CTP process during order entry.  The requested qty is 24, please respond with next available date within 24hrs. 45610-CHP (4695864)</t>
  </si>
  <si>
    <t>40214-098</t>
  </si>
  <si>
    <t>881</t>
  </si>
  <si>
    <t xml:space="preserve">Item above on order number 208-11102 failed CTP process during order entry.  The requested qty is 240, please respond with next available date within 24hrs. 71064BKE </t>
  </si>
  <si>
    <t>978</t>
  </si>
  <si>
    <t xml:space="preserve">Order 208-12319 failed CTP </t>
  </si>
  <si>
    <t>11333-015</t>
  </si>
  <si>
    <t>1118</t>
  </si>
  <si>
    <t>43-54177 shorted 19cs of 11364-WCP</t>
  </si>
  <si>
    <t>36576-001</t>
  </si>
  <si>
    <t>1160</t>
  </si>
  <si>
    <t>Increase production of 58505 CHP so we can move up order 75-41161 PO 587450.
From 8/2 
To 7/26</t>
  </si>
  <si>
    <t>01333-024</t>
  </si>
  <si>
    <t>885</t>
  </si>
  <si>
    <t>Item above on order number 208-11302 failed CTP process during order entry.  The requested qty is 44, please respond with next available date within 24hrs. 22935BKE
Item above on order number 208-11302 failed CTP process during order entry.  The requested qty is 48, please respond with next available date within 24hrs. 71064BKE</t>
  </si>
  <si>
    <t>829</t>
  </si>
  <si>
    <t>Item above on order number 208-10489 failed CTP process during order entry.  The requested qty is 26, please respond with next available date within 24hrs. 21471-MIL (4550578)</t>
  </si>
  <si>
    <t>09216-036</t>
  </si>
  <si>
    <t>1077</t>
  </si>
  <si>
    <t xml:space="preserve">Please advise next production date for 23560WHA, customer is needing to increase order 208-13107 shipping 06/27 from 48cs to 384 and revision is denied due to not enough product scheduled. </t>
  </si>
  <si>
    <t>914</t>
  </si>
  <si>
    <t>Item above on order number 208-11352 failed CTP process during order entry. The requested qty is 117, please respond with next available date within 24hrs. 72896-SYS (5682935)</t>
  </si>
  <si>
    <t>980</t>
  </si>
  <si>
    <t>We are out of 21471-MIL and have no B/T scheduled. Can we transfer in about 60 cases?
 My customer was shorted recently and needs to recover product. Please note they are out of stock, so the sooner, the better.</t>
  </si>
  <si>
    <t>01124-029</t>
  </si>
  <si>
    <t>879</t>
  </si>
  <si>
    <t>Item above on order number 208-11102 failed CTP process during order entry.  The requested qty is 240, please respond with next available date within 24hrs. 71064BKE</t>
  </si>
  <si>
    <t>772</t>
  </si>
  <si>
    <t>Shorting 22129 WFS out of 075.
- 75-32612 PO 24256300</t>
  </si>
  <si>
    <t>40127-072</t>
  </si>
  <si>
    <t>822</t>
  </si>
  <si>
    <t>We are shorting 4 totes of 45563-CHP from order 75-33435. 
Can we produce 45563-CHP sometime this week so I can add it back to the order and ship before this weekend? The customer urgently needs product by 5/05.</t>
  </si>
  <si>
    <t>1095</t>
  </si>
  <si>
    <t xml:space="preserve">Customer will be shorted on order 55-44800 and requires the remainder of the order be shipped 7/5.  there is a promotional item in danger of failing if not able to provide the rest of the order. It's two-day transit. </t>
  </si>
  <si>
    <t>10420-001</t>
  </si>
  <si>
    <t>1061</t>
  </si>
  <si>
    <t>When is the soonest this back order#208-13462 can deliver?</t>
  </si>
  <si>
    <t>878</t>
  </si>
  <si>
    <t xml:space="preserve">71391-SYS on 208-11350 failed CTP Process during order entry. Requested quantity is 12cs, please respond with next available date within 24hrs.
</t>
  </si>
  <si>
    <t>979</t>
  </si>
  <si>
    <t>Item above on order number 208-12287 failed CTP process during order entry.  The requested qty is 144, please respond with next available date within 24hrs. 12748BKE</t>
  </si>
  <si>
    <t>796</t>
  </si>
  <si>
    <t xml:space="preserve">Please advise when item 22815-WLN will be produced for order 260-31032 at Birmingham which was placed 4/13 with a requested pick up date of 5/02. </t>
  </si>
  <si>
    <t>27641-016</t>
  </si>
  <si>
    <t>861</t>
  </si>
  <si>
    <t xml:space="preserve">Failed CTP for item 14401VEN on order 208-10904. </t>
  </si>
  <si>
    <t>854</t>
  </si>
  <si>
    <t xml:space="preserve">23798RYP was short on 75- 34148 due to be on QC hold reason: "BEST BY DATE"  WAS NOT PRINTED ON BOXES </t>
  </si>
  <si>
    <t>1044</t>
  </si>
  <si>
    <t>Move up production item 99880 COM.</t>
  </si>
  <si>
    <t>40236-003</t>
  </si>
  <si>
    <t>1079</t>
  </si>
  <si>
    <t>825</t>
  </si>
  <si>
    <t>Can this back order#25-10749 deliver on 5/3/23</t>
  </si>
  <si>
    <t>33362-020</t>
  </si>
  <si>
    <t>917</t>
  </si>
  <si>
    <t>Shorting item 71847 SYS out of 075.</t>
  </si>
  <si>
    <t>40119-054</t>
  </si>
  <si>
    <t>876</t>
  </si>
  <si>
    <t>Order 23544SBY shorted out of L25</t>
  </si>
  <si>
    <t>30930-002 / 20143-020</t>
  </si>
  <si>
    <t>1098</t>
  </si>
  <si>
    <t>Back order#025-15037</t>
  </si>
  <si>
    <t>1059</t>
  </si>
  <si>
    <t>Phillips, Bridgette</t>
  </si>
  <si>
    <t xml:space="preserve"> The item below didn't not pass CTP on Order 208-13404.  
  21436-DLS 900cs</t>
  </si>
  <si>
    <t xml:space="preserve">10410-012   </t>
  </si>
  <si>
    <t>915</t>
  </si>
  <si>
    <t>Item above on order number 208-11690 failed CTP process during order entry.  The requested qty is 24, please respond with next available date within 24hrs. 17711-HVR (7212265)</t>
  </si>
  <si>
    <t>1078</t>
  </si>
  <si>
    <t>780</t>
  </si>
  <si>
    <t>Viscosity missing from COA-Item 23919 DLE Order#75-31989</t>
  </si>
  <si>
    <t>866</t>
  </si>
  <si>
    <t xml:space="preserve">16627-CSF on 208-10948 failed CTP Process during order entry. Requested quantity is 960, please respond with next available date within 24hrs.
</t>
  </si>
  <si>
    <t>10241-041</t>
  </si>
  <si>
    <t>1033</t>
  </si>
  <si>
    <t xml:space="preserve">Order 208-13100 failed CTP </t>
  </si>
  <si>
    <t>29088-318</t>
  </si>
  <si>
    <t>1116</t>
  </si>
  <si>
    <t xml:space="preserve">23322-SNG has been consistently shorted from Sysco New Orleans orders can production be increased to cover orders. Order 43-55312 is in for 240cs and looks as though this will short as well. </t>
  </si>
  <si>
    <t>865</t>
  </si>
  <si>
    <t>23382-BRK was shorted all 144cs on 208-09460</t>
  </si>
  <si>
    <t>985</t>
  </si>
  <si>
    <t>203-25279 shorted 120cs of 22879-BRK</t>
  </si>
  <si>
    <t>20035-158</t>
  </si>
  <si>
    <t>1023</t>
  </si>
  <si>
    <t xml:space="preserve">Item above on order number 208-13034 failed CTP process during order entry.  The requested qty is 56, please respond with next available date within 24hrs. 22089-USS (6417284)
</t>
  </si>
  <si>
    <t>790</t>
  </si>
  <si>
    <t xml:space="preserve">Item above on order number 208-10313 failed CTP process during order entry.  The requested qty is , please respond with next available date within 24hrs. 11597BKE
Item above on order number 208-10313 failed CTP process during order entry.  The requested qty is XXX, please respond with next available date within 24hrs.14803BKE </t>
  </si>
  <si>
    <t>768</t>
  </si>
  <si>
    <t>Entered backorder 55-40240 which is for below cases that were shorted from 55-39450. Please advise when backorder 55-40240 will be available to ship.
 22444-PNA  133cs
 22711-PNA  76cs
 23038-PNA  140cs
 23370-PNA  77cs</t>
  </si>
  <si>
    <t>40061-004</t>
  </si>
  <si>
    <t>821</t>
  </si>
  <si>
    <t>Customer did not receive COA with shipment nor prior to.</t>
  </si>
  <si>
    <t>891</t>
  </si>
  <si>
    <t>Need to move production out on item 77041 AVO.
- Order 75-29824 PO 14961 is being moved to ship from 5/25 to 6/29, by customer request.</t>
  </si>
  <si>
    <t>34317-002</t>
  </si>
  <si>
    <t>911</t>
  </si>
  <si>
    <t>Item above on order number 208-11561 failed CTP process during order entry.  The requested qty is 24, please respond with next available date within 24hrs. 14421-WCP (396118)
Item above on order number 208-11561 failed CTP process during order entry.  The requested qty is 41, please respond with next available date within 24hrs. 79514-WCP (53495)</t>
  </si>
  <si>
    <t>10804-064</t>
  </si>
  <si>
    <t>916</t>
  </si>
  <si>
    <t xml:space="preserve">Item above on order number 208-11699 failed CTP process during order entry.  The requested qty is XXX, please respond with next available date within 24hrs. 18036BEK 
available qty and production scheduled is not enough to cover open orders. </t>
  </si>
  <si>
    <t>34588-056</t>
  </si>
  <si>
    <t>953</t>
  </si>
  <si>
    <t xml:space="preserve">Please advise next production for item 23566BEK, BEK needing 60cs (208-11986) asap. </t>
  </si>
  <si>
    <t>964</t>
  </si>
  <si>
    <t>Shorting 21550 MRE out of 036 on 5/31/23</t>
  </si>
  <si>
    <t>1022</t>
  </si>
  <si>
    <t>189cs of 79561-LOU shorted on order 5834-00</t>
  </si>
  <si>
    <t xml:space="preserve">35834-001  </t>
  </si>
  <si>
    <t>1035</t>
  </si>
  <si>
    <t xml:space="preserve">77048-CSF on 208-13074 failed CTP Process during order entry. Requested quantity is 100, please respond with next available date within 24hrs.
</t>
  </si>
  <si>
    <t>1058</t>
  </si>
  <si>
    <t>Customer was short item 23544SBY on order 25-12482.</t>
  </si>
  <si>
    <t>1159</t>
  </si>
  <si>
    <t>Could the production for  21234MFY be moved up?</t>
  </si>
  <si>
    <t>773</t>
  </si>
  <si>
    <t>Shortage item 22226 USS out of 075.
- 75-32821 PO 9631603M</t>
  </si>
  <si>
    <t>929</t>
  </si>
  <si>
    <t>We will be shorting orders of 20644-RCN. Can production be moved up to cover orders?</t>
  </si>
  <si>
    <t>35023-011</t>
  </si>
  <si>
    <t>977</t>
  </si>
  <si>
    <t>Need 2cs of  21554 MRE at 075 before 6/6/23.</t>
  </si>
  <si>
    <t>09553-018</t>
  </si>
  <si>
    <t>1034</t>
  </si>
  <si>
    <t>Item above on order number 208-13096 failed CTP process during order entry.  The requested qty is 96, please respond with next available date within 24hrs. 20949BKE</t>
  </si>
  <si>
    <t>1083</t>
  </si>
  <si>
    <t xml:space="preserve">AWG has been shorted item 33350WCP on several orders. </t>
  </si>
  <si>
    <t xml:space="preserve"> 33107-089  </t>
  </si>
  <si>
    <t>927</t>
  </si>
  <si>
    <t xml:space="preserve">Item 15393 HVR was schedule to produce on 05/17 and 05/18 now production has been cancelled for these two days and moved out to 05/22 causing TF San Juan order 75-36008 to short.  Per Christian Kou production was cancelled due to staffing. </t>
  </si>
  <si>
    <t>33500-005</t>
  </si>
  <si>
    <t>1082</t>
  </si>
  <si>
    <t xml:space="preserve">Customer was shorted 63 cases of 49569-LAE on order 10-07262.
Short Ship Reason.: 1  Planned But Not Available </t>
  </si>
  <si>
    <t>31041-001</t>
  </si>
  <si>
    <t>1019</t>
  </si>
  <si>
    <t>When can we ship backorder 75-37441?
Customer can accept Lots H02723 &amp; H04523.</t>
  </si>
  <si>
    <t>1060</t>
  </si>
  <si>
    <t xml:space="preserve">23045 DLE    1291 in inventory 2008 sold  do i need to push 25-13634 out </t>
  </si>
  <si>
    <t>1157</t>
  </si>
  <si>
    <t xml:space="preserve">CTP Failure </t>
  </si>
  <si>
    <t>770</t>
  </si>
  <si>
    <t xml:space="preserve">Customer not provided COA with shipment nor prior to.
Please provide COA for 92342.
54135-CHP   200004 PA   SOY SALAD OIL 35#    LJJJYY                   900                      F08723 </t>
  </si>
  <si>
    <t>792</t>
  </si>
  <si>
    <t>Beightol, Jenny</t>
  </si>
  <si>
    <t xml:space="preserve">All product of 71416-SYS put on QC hold due to bloating and nitrogen issue and </t>
  </si>
  <si>
    <t>1117</t>
  </si>
  <si>
    <t>Item above on order number 208-14812 failed CTP process during order entry.  The requested qty is 21, please respond with next available date within 24hrs. 15448BEK</t>
  </si>
  <si>
    <t>1049</t>
  </si>
  <si>
    <t xml:space="preserve">CARRIER WAS TURNED AWAY AT THE
 PLANT DUE TO NO INVENTORY   ON ORDER 75-34945
BUT ORDER WAS INVOICE OUT AT
SHIPPING COMPLETE             
                             </t>
  </si>
  <si>
    <t>819</t>
  </si>
  <si>
    <t>Missing COA's on arrival</t>
  </si>
  <si>
    <t>31783-001</t>
  </si>
  <si>
    <t>843</t>
  </si>
  <si>
    <t>Customer not provided COA with shipment nor prior to.
Could I please get the COA for PO 262676?  This would be for item 308331 Mayo Real Extra Heavy 
19673-CGS   CLGSELECT EX HVY REAL MAYO 30#   LJJJYY                   667                      H04723</t>
  </si>
  <si>
    <t>893</t>
  </si>
  <si>
    <t>Item 22234WCP on order number 208-11417 failed CTP process during order entry.  The requested qty is 8 cs, please respond with next available date within 24hrs.</t>
  </si>
  <si>
    <t>766</t>
  </si>
  <si>
    <t>When will 13699SYS next be available?</t>
  </si>
  <si>
    <t>855</t>
  </si>
  <si>
    <t>22868-BRK will short on 208-09995</t>
  </si>
  <si>
    <t>11657-081</t>
  </si>
  <si>
    <t>913</t>
  </si>
  <si>
    <t xml:space="preserve">16626-KKF on 208-11653 failed CTP Process during order entry. Requested quantity is 60cs please respond with next available date within 24hrs.
</t>
  </si>
  <si>
    <t>984</t>
  </si>
  <si>
    <t xml:space="preserve">order 75-36483 is shipping on 06/09 . There is not any inventory on 23507 TFR   and no production schedule. </t>
  </si>
  <si>
    <t>36450-004</t>
  </si>
  <si>
    <t>837</t>
  </si>
  <si>
    <t xml:space="preserve">Order 208-10651 Failed CTP </t>
  </si>
  <si>
    <t>841</t>
  </si>
  <si>
    <t>COA missing Lacto for item#22464 DLE Lot codes C02623 and C02723 PO#273984</t>
  </si>
  <si>
    <t>844</t>
  </si>
  <si>
    <t>Shorting 71447 SYS out of 036.</t>
  </si>
  <si>
    <t>924</t>
  </si>
  <si>
    <t>The following items on 208-11856 failed CTP Process during order entry. Please respond with next available date within 24hrs.
13699-SYS   5cs
71353-SYS   48cs
72819-SYS   24cs</t>
  </si>
  <si>
    <t>572</t>
  </si>
  <si>
    <t>Order 203-24198 was short 2018 cases of 22770BRK</t>
  </si>
  <si>
    <t>32397-042</t>
  </si>
  <si>
    <t>840</t>
  </si>
  <si>
    <t>COA not provided to customer for PO#273984 item 23427 DLE lot code 06423</t>
  </si>
  <si>
    <t>860</t>
  </si>
  <si>
    <t>Customer requests item to be delivered sooner due to production requirements.  production schedule change request - move up of 12932ARZ.</t>
  </si>
  <si>
    <t>10459-011</t>
  </si>
  <si>
    <t>864</t>
  </si>
  <si>
    <t xml:space="preserve">Item 21436 DLS is sending an alert on the CTP tracker </t>
  </si>
  <si>
    <t>00202-062</t>
  </si>
  <si>
    <t>971</t>
  </si>
  <si>
    <t>Please let me know when backorder 208-12270 is available to ship. Shortage code C
24 cs item 22091WCP / 127 cs item 17712CGS, 5,816 LBS</t>
  </si>
  <si>
    <t>998</t>
  </si>
  <si>
    <t>Item above on order number 208-12628 failed CTP process during order entry.  The requested qty is 160, please respond with next available date within 24hrs. 23565BKE</t>
  </si>
  <si>
    <t>886</t>
  </si>
  <si>
    <t>Item above on order number 208-11352 failed CTP process during order entry.  The requested qty is 117, please respond with next available date within 24hrs. 72896-SYS (5682935)</t>
  </si>
  <si>
    <t>838</t>
  </si>
  <si>
    <t>Customer needs shorted load to be available asap to prevent work shoppage.</t>
  </si>
  <si>
    <t>31435-088</t>
  </si>
  <si>
    <t>1024</t>
  </si>
  <si>
    <t>Customer not provided COA woth shipment, nor prior to.</t>
  </si>
  <si>
    <t>926</t>
  </si>
  <si>
    <t xml:space="preserve">Item above on order number 208-11867 failed CTP process during order entry.  The requested qty is 12 please respond with next available date within 24hrs. 20949BKE </t>
  </si>
  <si>
    <t>990</t>
  </si>
  <si>
    <t>Shorting 84 cases of 22176-GNS on 5/30. Another PO also had to be moved out to 6/05 to avoid shortages. We will short more POs by 6/08.
What is causing the supply issues with this product? Can a B/T of 22176-GNS please be scheduled to deliver by 6/08? I am requesting L34 produce more.</t>
  </si>
  <si>
    <t>759</t>
  </si>
  <si>
    <t>Could you please let me know if a transfer could be placed for item 23914-LFL in L208. Order 208-09559</t>
  </si>
  <si>
    <t>40062-406</t>
  </si>
  <si>
    <t>839</t>
  </si>
  <si>
    <t xml:space="preserve">Item above on order number 208-10650 failed CTP process during order entry.  The requested qty is 11cs , please respond with next available date within 24hrs.
22227BKE
Available inventory and transfer scheduled is not enough to cover open orders. </t>
  </si>
  <si>
    <t>781</t>
  </si>
  <si>
    <t>Item 15487GNS on order number 208-10181 failed CTP process during order entry.  The requested qty is 240, please respond with next available date within 24hrs.
Item 21129BKE on order number 208-10181 failed CTP process during order entry.  The requested qty is 99, please respond with next available date within 24hrs.</t>
  </si>
  <si>
    <t>814</t>
  </si>
  <si>
    <t>Order failed CTP check.</t>
  </si>
  <si>
    <t>820</t>
  </si>
  <si>
    <t>Needing the COA for this order that was shipped in March</t>
  </si>
  <si>
    <t>1119</t>
  </si>
  <si>
    <t xml:space="preserve">Entered backorder 55-45821 which is for 131cs of 77022-HMT that were shorted from 55-44680. Please advise when backorder 55-45821 will be available to ship.
</t>
  </si>
  <si>
    <t>35699-002</t>
  </si>
  <si>
    <t>863</t>
  </si>
  <si>
    <t>Order 75-34213 is shorting 215 cases of 15174WCP. There is none on schedule, can a B/T please be scheduled?</t>
  </si>
  <si>
    <t>34432-001</t>
  </si>
  <si>
    <t>970</t>
  </si>
  <si>
    <t>Item above on order number 208-12160 failed CTP process during order entry.  The requested qty is 12, please respond with next available date within 24hrs. 72048-VEN (9181645)</t>
  </si>
  <si>
    <t>1000</t>
  </si>
  <si>
    <t>Item 22288-WCP on order number 208-12097 failed CTP process during order entry.  The requested qty is 252cs, please respond with next available date within 24hrs.</t>
  </si>
  <si>
    <t>1071</t>
  </si>
  <si>
    <t>Customer wants to move the ship date of 208-12389 up due to shortage on last order.</t>
  </si>
  <si>
    <t>35333-003</t>
  </si>
  <si>
    <t>918</t>
  </si>
  <si>
    <t xml:space="preserve">Can the following two loads please receive appointments on 5/22/23, even though we are at capacity? These can only be scheduled for 5/22, but the others can be moved out.
PO #	        Day          Date 	        Appt Time 
09695650	MON	5/22/2023	0001
09695680	MON	5/22/2023	0100
</t>
  </si>
  <si>
    <t>34089-009</t>
  </si>
  <si>
    <t>1042</t>
  </si>
  <si>
    <t xml:space="preserve">Customer has been shorted and would like to order 12229-SYS. </t>
  </si>
  <si>
    <t>34424-003</t>
  </si>
  <si>
    <t>884</t>
  </si>
  <si>
    <t>Item above on order number 208-11310 failed CTP process during order entry.  The requested qty is 24, please respond with next available date within 24hrs. 71064BKE</t>
  </si>
  <si>
    <t>09197-017</t>
  </si>
  <si>
    <t>923</t>
  </si>
  <si>
    <t xml:space="preserve">Can production of 20644-RCN be moved up from 5/26 to any sooner? </t>
  </si>
  <si>
    <t>Raising Canes</t>
  </si>
  <si>
    <t>806</t>
  </si>
  <si>
    <t xml:space="preserve">Item above on order number 208-10361 failed CTP process during order entry.  The requested qty is 300cs  please respond with next available date within 24hrs.  18036BEK 
</t>
  </si>
  <si>
    <t>823</t>
  </si>
  <si>
    <t>Shorting 17737 CGS out of 075.
- All current inventory expires in less than 30 days.</t>
  </si>
  <si>
    <t>32990-009</t>
  </si>
  <si>
    <t>972</t>
  </si>
  <si>
    <t>Production for 15056-WCP is not scheduled until 6/02 and customer needs this product on 5/30.</t>
  </si>
  <si>
    <t>31435-091</t>
  </si>
  <si>
    <t>1045</t>
  </si>
  <si>
    <t>Customer is wanting to add 105 cases to this order of item 54786FDC</t>
  </si>
  <si>
    <t>06781</t>
  </si>
  <si>
    <t>809</t>
  </si>
  <si>
    <t>Please let me know when inventory should be available for backorder 208-10393
232 cs item 23379LFL</t>
  </si>
  <si>
    <t>826</t>
  </si>
  <si>
    <t>Item above on order number 208-10479 failed CTP process during order entry.  The requested qty is 48cs , please respond with next available date within 24hrs.
22227BKE</t>
  </si>
  <si>
    <t>925</t>
  </si>
  <si>
    <t>Failed CTP</t>
  </si>
  <si>
    <t>1084</t>
  </si>
  <si>
    <t xml:space="preserve">There is no production scheduled for 45532-KKF at L25, but there are 4500cs on order. There is a major gap between production and qty on order. </t>
  </si>
  <si>
    <t>00885-111</t>
  </si>
  <si>
    <t>763</t>
  </si>
  <si>
    <t xml:space="preserve">Customer not provided COA with shipment nor prior to.
Requesting COA for 22284-WCP   72177 C  MARG PASTRY WB 10/5#    LJJJYY                    36                      F02623 
</t>
  </si>
  <si>
    <t>800</t>
  </si>
  <si>
    <t>17710-CGS failed CTP Process during order entry. Please respond with next available date within 24hrs.</t>
  </si>
  <si>
    <t>10585-031</t>
  </si>
  <si>
    <t>1081</t>
  </si>
  <si>
    <t>Entered backorder 55-45115 which is for 252cs of 23717-FRD that were shorted from 55-44516. Please advise when backorder 55-45115 will be available to ship.</t>
  </si>
  <si>
    <t>760</t>
  </si>
  <si>
    <t>Shorting 22281 GND at location 030.</t>
  </si>
  <si>
    <t>04017-009</t>
  </si>
  <si>
    <t>828</t>
  </si>
  <si>
    <t>When will item 23506-PNA next be available?</t>
  </si>
  <si>
    <t>1062</t>
  </si>
  <si>
    <t>This item failed CTP process at order entry. Please respond with next available date within 24hrs.  208-13702 22288-WCP</t>
  </si>
  <si>
    <t>887</t>
  </si>
  <si>
    <t>Item above on order number 208-11301 failed CTP process during order entry.  The requested qty is 22, please respond with next available date within 24hrs. 22935BKE
Item above on order number 208-11301 failed CTP process during order entry.  The requested qty is 24, please respond with next available date within 24hrs. 71064BKE</t>
  </si>
  <si>
    <t>764</t>
  </si>
  <si>
    <t xml:space="preserve">Customer not provided COA with shipment nor prior to.
Could you please provide COA: 
Item No.          Description      Source No.       Lot No. Quantity          Unit of Measure Code    Registering Date
FA203  SOYBEAN OIL   PO151513       F04923            2,100   LB        4/14/2023
</t>
  </si>
  <si>
    <t>1057</t>
  </si>
  <si>
    <t xml:space="preserve">Please let me know when inventory available to ship backorder 208-13392
288 cs item 22869BRK / 6,149 LBS
Orig 208-11709 Shortage Code 8 </t>
  </si>
  <si>
    <t>955</t>
  </si>
  <si>
    <t>Item 22288-WCP on order number 208-12090 failed CTP process during order entry.  The requested qty is 252cs, please respond with next available date within 24hrs.</t>
  </si>
  <si>
    <t>824</t>
  </si>
  <si>
    <t>Item 16640-HVR on order number 208-10486 failed CTP process during order entry.  The requested qty is 24cs, please respond with next available date within 24hrs.</t>
  </si>
  <si>
    <t>03025-105</t>
  </si>
  <si>
    <t>1026</t>
  </si>
  <si>
    <t xml:space="preserve">Entered backorder 55-44211 which is for 96cs of 21170-PNA and 256cs 23506-PNA that were shorted from 55-42763. Please advise when backorder XX-XXXXX will be available to ship.
</t>
  </si>
  <si>
    <t>896</t>
  </si>
  <si>
    <t xml:space="preserve">Customer not provided COA with shipment nor prior to
89187-VEN   00439960  C SOYBEAN SALAD TOTE   LJJJYY                     6                      F30422
                                                                                                     </t>
  </si>
  <si>
    <t>842</t>
  </si>
  <si>
    <t>When is the soonest backorder 208-7588 and 208-7589 can ship?</t>
  </si>
  <si>
    <t>10888-010</t>
  </si>
  <si>
    <t>1029</t>
  </si>
  <si>
    <t>Item 22288-WCP on order number 208-13067 failed CTP process during order entry.  The requested qty is 252cs, please respond with next available date within 24hrs.</t>
  </si>
  <si>
    <t>771</t>
  </si>
  <si>
    <t>All on-hand product is SSL, can we increase the B/T for 22434-MRE with this and recovery in mind?</t>
  </si>
  <si>
    <t>35177-001</t>
  </si>
  <si>
    <t>1008</t>
  </si>
  <si>
    <t xml:space="preserve">need to make sure we have enough product of 20777SCR to fill open orders. </t>
  </si>
  <si>
    <t>Albertsons Portland Deli</t>
  </si>
  <si>
    <t>1043</t>
  </si>
  <si>
    <t>Backorder 208-12662 needs to ship ASAP.</t>
  </si>
  <si>
    <t>912</t>
  </si>
  <si>
    <t xml:space="preserve">Item above on order number 208-11573 failed CTP process during order entry. The requested qty is 144, please respond with next available date within 24hrs. 23718-FRD (0074448) </t>
  </si>
  <si>
    <t>789</t>
  </si>
  <si>
    <t>Item above on order number 208-10284 failed CTP process during order entry.  The requested qty is 11 , please respond with next available date within 24hrs.</t>
  </si>
  <si>
    <t>969</t>
  </si>
  <si>
    <t>989</t>
  </si>
  <si>
    <t xml:space="preserve">Orders of 22176-GNS are shorting or being delayed out of L75. After the next B/T, we will run out of product on 6/08. 
</t>
  </si>
  <si>
    <t>983</t>
  </si>
  <si>
    <t>2cs 19925 TFR was short on order 75-33287</t>
  </si>
  <si>
    <t>35809-001</t>
  </si>
  <si>
    <t>880</t>
  </si>
  <si>
    <t xml:space="preserve">Item above on order number 208-11162 failed CTP process during order entry.  The requested qty is 60, please respond with next available date within 24hrs. 71064BKE </t>
  </si>
  <si>
    <t>997</t>
  </si>
  <si>
    <t>Entered backorder 208-12506 which is for the below cases that were shorted from 208-10934. Please advise when backorder 208-12506 will be available to ship.
23382-BRK 144cs
23531-BRK 160cs</t>
  </si>
  <si>
    <t>1025</t>
  </si>
  <si>
    <t>Customer not provided COA with shipment nor prior to</t>
  </si>
  <si>
    <t>1093</t>
  </si>
  <si>
    <t xml:space="preserve">Entered backorder 208-14337 which is for 24cs 17680-CGS that were shorted from208-12481. Please advise when backorder X208-14337 will be available to ship.
</t>
  </si>
  <si>
    <t>9872-014</t>
  </si>
  <si>
    <t>1094</t>
  </si>
  <si>
    <t xml:space="preserve">16860wcp is showing that it will short on orders </t>
  </si>
  <si>
    <t>31887-004</t>
  </si>
  <si>
    <t>815</t>
  </si>
  <si>
    <t xml:space="preserve">Customer needs product shipped urgently from St Joseph since their original product was DNRR out of Ontario. </t>
  </si>
  <si>
    <t>01379-009</t>
  </si>
  <si>
    <t>888</t>
  </si>
  <si>
    <t xml:space="preserve">Item above on order number 208112191 failed CTP process during order entry.  The requested qty is 21, please respond with next available date within 24hrs. 23566BKE
</t>
  </si>
  <si>
    <t>1143</t>
  </si>
  <si>
    <t>43-54991 &amp; 43-54790 were shorted a combined 196cs of 23167-CCD</t>
  </si>
  <si>
    <t>35102-002</t>
  </si>
  <si>
    <t>570</t>
  </si>
  <si>
    <t>Need to know when backorder 208-05427 will be available to ship. 
21547GNS - 720 cs - 22,320 lbs</t>
  </si>
  <si>
    <t>1158</t>
  </si>
  <si>
    <t>1156</t>
  </si>
  <si>
    <t>43-54946 shorted 270cs of 23911-POP</t>
  </si>
  <si>
    <t>00885-173</t>
  </si>
  <si>
    <t>1041</t>
  </si>
  <si>
    <t>1021</t>
  </si>
  <si>
    <t>Order 75-34935 short 23354 TFR</t>
  </si>
  <si>
    <t>1704</t>
  </si>
  <si>
    <t xml:space="preserve">23814-FRD on 208-19954 failed CTP Process during order entry. Requested quantity is 180, please respond with next available date within 24hrs.
</t>
  </si>
  <si>
    <t>1489</t>
  </si>
  <si>
    <t>Back order#25-20365</t>
  </si>
  <si>
    <t>35910-002</t>
  </si>
  <si>
    <t>1657</t>
  </si>
  <si>
    <t xml:space="preserve">Please make order 55-48890 available for pickup on 9/15/23 for item </t>
  </si>
  <si>
    <t>34865-001</t>
  </si>
  <si>
    <t>1565</t>
  </si>
  <si>
    <t xml:space="preserve">Please assist with providing the missing COA for the order information listed below: Customer not provided COA with shipment nor prior to.
Order #: 260-31403
P.O. Ref: 4500710496
18559-CIN 10200362 MASS C CRM CHEESE ICG    828
*Unable to retrieve lot #’s from the system.
</t>
  </si>
  <si>
    <t>09696-043</t>
  </si>
  <si>
    <t>1685</t>
  </si>
  <si>
    <t>Customer needs to have order processed asap.  Need to move up production volume scheduled for 9/20/23.  order 208-19897</t>
  </si>
  <si>
    <t>36688-003</t>
  </si>
  <si>
    <t>1702</t>
  </si>
  <si>
    <t xml:space="preserve">Customer order was short due to production delays.  Needs product on hand to keep production going.  Has agreed to accept totes of 22639VEN we have on hand for now.  Will then send back order items once produced.  Order 208-19940 was created to ship totes on hand. </t>
  </si>
  <si>
    <t>1719</t>
  </si>
  <si>
    <t xml:space="preserve">Failed CTP Certification
Will the below item be available for this order?  
Item 54604-SFG; Qty 630cs; Order 75-47028; Ship Date 10/18
</t>
  </si>
  <si>
    <t>34026-012</t>
  </si>
  <si>
    <t>1721</t>
  </si>
  <si>
    <t xml:space="preserve">Need 1398 cases of 23539-CLV to fill 2 orders that is requesting 9/26 pick up. There is currently no production scheduled. </t>
  </si>
  <si>
    <t>36366-004</t>
  </si>
  <si>
    <t>1730</t>
  </si>
  <si>
    <t>Please assist with providing the missing COA for the order information listed below: Customer not provided COA with shipment nor prior to.
Order #: 34-18237
P.O. Ref: 4500169955
19512-GNS   2418  C      GSW 400# LIQ MARG   LJJJYY                    40                      J26123</t>
  </si>
  <si>
    <t>27637-012</t>
  </si>
  <si>
    <t>1735</t>
  </si>
  <si>
    <t xml:space="preserve">Please assist with providing the missing COA for the order information listed below: Customer not provided COA with shipment nor prior to.
Order #: 30-54424
P.O. Ref: 4501009596
54137-CHP   2507070 P  SOYBEANTOTE 275 GAL   LJJJYY                    19                      S23623
</t>
  </si>
  <si>
    <t>1736</t>
  </si>
  <si>
    <t xml:space="preserve">Please assist with providing the missing COA for the order information listed below: Customer not provided COA with shipment nor prior to.
Order #: 30-54903
P.O. Ref: 4501018314
54137-CHP   2507070 P  SOYBEANTOTE 275 GAL   LJJJYY                    19                      S25023 </t>
  </si>
  <si>
    <t>1737</t>
  </si>
  <si>
    <t xml:space="preserve">Item 77049 VEN on order number 36-24853 PO 313241 failed CTP process during order entry.  
The requested qty is 1140cs, please respond with next available date within 24hrs.
</t>
  </si>
  <si>
    <t>859</t>
  </si>
  <si>
    <t>Item above on order number 208-10795 failed CTP process during order entry.  The requested qty is 10cs, please respond with next available date within 24hrs. 11597BKE</t>
  </si>
  <si>
    <t>750</t>
  </si>
  <si>
    <t>Back order for shortage of 311 cases on order 25-06327 needs to be made available asap.</t>
  </si>
  <si>
    <t>769</t>
  </si>
  <si>
    <t>Entered backorder 55-40241 which is for 115cs 23529-PNA that were shorted from 55-39449. Please advise when backorder 55-40241 will be available to ship.</t>
  </si>
  <si>
    <t>1161</t>
  </si>
  <si>
    <t>959</t>
  </si>
  <si>
    <t>Item # 71337-HME on order number 208-12100 failed CTP process during order entry.  The requested qty is 100cs, please respond with next available date within 24hrs.</t>
  </si>
  <si>
    <t>30547-021</t>
  </si>
  <si>
    <t>732</t>
  </si>
  <si>
    <t>All 21375-SYS is SSL and shorted. Please schedule a new B/T for 21375-SYS.</t>
  </si>
  <si>
    <t>717</t>
  </si>
  <si>
    <t xml:space="preserve">Please move up production for item 15712ASP as soon as possible to make up for shortages on previous order 75-30151.  </t>
  </si>
  <si>
    <t>31100-056</t>
  </si>
  <si>
    <t>714</t>
  </si>
  <si>
    <t>Need to see when backorder 208-09404 will be available to ship.
90 cs item 23370PNA - 1,554 LBS</t>
  </si>
  <si>
    <t>40062-368</t>
  </si>
  <si>
    <t>1065</t>
  </si>
  <si>
    <t>Item above on order number 208-13656 failed CTP process during order entry.  The requested qty is 18, please respond with next available date within 24hrs. 56606-CHP (8335705)</t>
  </si>
  <si>
    <t>208-13656</t>
  </si>
  <si>
    <t>1164</t>
  </si>
  <si>
    <t>908</t>
  </si>
  <si>
    <t>Item above on order number 208-11541 failed CTP process during order entry.  The requested qty is 36, please respond with next available date within 24hrs. 14421WCP</t>
  </si>
  <si>
    <t>867</t>
  </si>
  <si>
    <t>Items 22234-WCP and 58503-FAR on order number 208-10995 failed CTP process during order entry.  The requested qty is 24cs of 22234-WCP and 40cs of 58503-FAR, please respond with next available date within 24hrs.</t>
  </si>
  <si>
    <t>10399-013</t>
  </si>
  <si>
    <t>907</t>
  </si>
  <si>
    <t>Item above on order number 208-11535 failed CTP process during order entry.  The requested qty is 77, please respond with next available date within 24hrs. 23279BKE</t>
  </si>
  <si>
    <t>728</t>
  </si>
  <si>
    <t>We are shorting my customer 60 cases of 85646-HVR on Order 75-31897. Could we schedule a B/T for recovery?</t>
  </si>
  <si>
    <t>747</t>
  </si>
  <si>
    <t>Shorting item 17712 CGS out of 075</t>
  </si>
  <si>
    <t>06068-011</t>
  </si>
  <si>
    <t>1001</t>
  </si>
  <si>
    <t>Item 22288-WCP on order number 208-12723 failed CTP process during order entry.  The requested qty is 252cs, please respond with next available date within 24hrs.</t>
  </si>
  <si>
    <t>1105</t>
  </si>
  <si>
    <t>Please let me know when backorder 208-14579 will be available to ship.
17712-CGS / 73 cs 
2,635 LBS
OFR Report</t>
  </si>
  <si>
    <t>948</t>
  </si>
  <si>
    <t>Contracted item 21841-COD with quantity 630cs was cut completely from order 55-41390. This has been an ongoing issue for this customer. When will this item be consistently stocked?</t>
  </si>
  <si>
    <t>1123</t>
  </si>
  <si>
    <t>Item # 45531-VES on order number 208-14951 failed CTP process during order entry.  The requested qty is 60cs, please respond with next available date within 24hrs.</t>
  </si>
  <si>
    <t>35027-004</t>
  </si>
  <si>
    <t>731</t>
  </si>
  <si>
    <t>Can production for 23376-FSF be moved up to avoid shortages?</t>
  </si>
  <si>
    <t>813</t>
  </si>
  <si>
    <t xml:space="preserve">Item 72048-VEN on order number 208-10434 failed CTP process during order entry.  The requested qty is 1248cs, please respond with next available date within 24hrs.
Note: the task owner didn't respond within 24 hours, so I am closing this ticket with no response and keeping the item on the order, per CTP Lite policy. - DCovington 05/01/23 1:35 PM (24 hours after ticket creation) </t>
  </si>
  <si>
    <t>34370-003</t>
  </si>
  <si>
    <t>708</t>
  </si>
  <si>
    <t>Shortage of 4cs item 21554 MRE at location 075.
- order 75-31376 / PO 549795</t>
  </si>
  <si>
    <t>709</t>
  </si>
  <si>
    <t>Need more 11381 WCP produced at 034.</t>
  </si>
  <si>
    <t>958</t>
  </si>
  <si>
    <t>742</t>
  </si>
  <si>
    <t xml:space="preserve">Shorting 21553 MRE and 21552 MRE out of 075.
</t>
  </si>
  <si>
    <t>36344-006</t>
  </si>
  <si>
    <t>816</t>
  </si>
  <si>
    <t xml:space="preserve">Item above on order number 208-10427 failed CTP process during order entry.  The requested qty is 4, please respond with next available date within 24hrs. 
49580LOU, - transfer scheduled isn't enough to cover and following transfer is scheduled to arrive after. </t>
  </si>
  <si>
    <t>723</t>
  </si>
  <si>
    <t xml:space="preserve">Order 75-31392 will be short of item 17745WCP. Instead of pushing order out, customer requested FTL of this item shipped when available.  Is it possible to run sooner than 4/18 so it can be made available to ship on 4/21?  </t>
  </si>
  <si>
    <t>921</t>
  </si>
  <si>
    <t>25-10519 was shorted 49cs of 19853-SCR</t>
  </si>
  <si>
    <t>40030-090</t>
  </si>
  <si>
    <t>729</t>
  </si>
  <si>
    <t>Customer not provided COA with shipment or prior to.
I need COA for lot # M08123</t>
  </si>
  <si>
    <t>786</t>
  </si>
  <si>
    <t>Hello, can production for 14159-SFV be moved up? What is the cause of the delay?</t>
  </si>
  <si>
    <t>01194-032</t>
  </si>
  <si>
    <t>1014</t>
  </si>
  <si>
    <t>Item above on order number 208-12860 failed CTP process during order entry.  The requested qty is 60, please respond with next available date within 24hrs. 49580-LOU (279121)</t>
  </si>
  <si>
    <t>06059-068</t>
  </si>
  <si>
    <t>726</t>
  </si>
  <si>
    <t xml:space="preserve">Customer was not provided COA's with shipment or prior to.
Could you please provide COA: 
Item No.          Description      Source No.       Lot No. Quantity          Unit of Measure Code    Registering Date
FA203  SOYBEAN OIL   PO151391       F03023            2,240   LB        4/12/2023
Item No.          Description      Source No.       Lot No. Quantity          Unit of Measure Code    Registering Date
FA203  SOYBEAN OIL   PO151391       F04823            6,300   LB        4/12/2023
</t>
  </si>
  <si>
    <t>1018</t>
  </si>
  <si>
    <t>Customer was shorted on order 55-43708.</t>
  </si>
  <si>
    <t>06576-002</t>
  </si>
  <si>
    <t>1106</t>
  </si>
  <si>
    <t xml:space="preserve">On order 25-13418 Item 77048-HME was shorted. Customer requested a backorder 25-15054.
when is the soonest this PO can ship? </t>
  </si>
  <si>
    <t>08279-006</t>
  </si>
  <si>
    <t>930</t>
  </si>
  <si>
    <t>For 23491GFS Gordon Choice Mango Habanero Wing Sauce I see we have 659 cases on hold at 60 and 85 cases on hold at 25.  I have been seeing many recent cuts.  Can you please let me know when this item will be available and it keeps shorting?</t>
  </si>
  <si>
    <t>20308-046</t>
  </si>
  <si>
    <t>738</t>
  </si>
  <si>
    <t>Can we please schedule a B/T for 40024-CTA? We will short 252 cases currently.</t>
  </si>
  <si>
    <t>34731-001</t>
  </si>
  <si>
    <t>922</t>
  </si>
  <si>
    <t>Please advise soonest 20742CHP can be available out of L208, needing 10cs for 05/22.
208-10618</t>
  </si>
  <si>
    <t>963</t>
  </si>
  <si>
    <t xml:space="preserve">23701-SCR on 208-12025 failed CTP Process during order entry. Requested quantity is 8, please respond with next available date within 24hrs.
</t>
  </si>
  <si>
    <t>669</t>
  </si>
  <si>
    <t xml:space="preserve">COA not sent with order or prior to order arriving. </t>
  </si>
  <si>
    <t>Mar</t>
  </si>
  <si>
    <t>730</t>
  </si>
  <si>
    <t xml:space="preserve">Customer not provided COA with shipment nor prior to.
Can you send over the COA for the following item,
17066 Margarine Table Grade Lot# J07323
</t>
  </si>
  <si>
    <t>831</t>
  </si>
  <si>
    <t xml:space="preserve">Shorting 21037SCR on multiple orders causing backorders and tension with cusotmer. </t>
  </si>
  <si>
    <t>36678-033</t>
  </si>
  <si>
    <t>1003</t>
  </si>
  <si>
    <t>Item 22288-WCP on order number 208-12725 failed CTP process during order entry.  The requested qty is 252cs, please respond with next available date within 24hrs.</t>
  </si>
  <si>
    <t>765</t>
  </si>
  <si>
    <t>When is the earliest backorder 75-33544 can be picked up?</t>
  </si>
  <si>
    <t>00267-005</t>
  </si>
  <si>
    <t>1069</t>
  </si>
  <si>
    <t>When is the soonest we can deliver this back order#75-38531</t>
  </si>
  <si>
    <t>753</t>
  </si>
  <si>
    <t xml:space="preserve">Customer not provided COA with shipment nor prior to.
17961-NTR   NTRANS SHTG A/P NTF              LJJJYY                   540        09123 
                                                                      252        09523 
19674-PAT   PATN FORM MARG,PARV,NO LECITHN   LJJJYY                    36        01723 </t>
  </si>
  <si>
    <t>845</t>
  </si>
  <si>
    <t>Item 22255-PSM on 208-10720 failed CTP Process during order entry. Requested quantity is 1152cs , please respond with next available date within 24hrs.</t>
  </si>
  <si>
    <t>810</t>
  </si>
  <si>
    <t>Item above on order number 208-10395 failed CTP process during order entry.  The requested qty is 30, please respond with next available date within 24hrs.
22227BKE</t>
  </si>
  <si>
    <t>1038</t>
  </si>
  <si>
    <t>811</t>
  </si>
  <si>
    <t>Item above on order number 208-10411 failed CTP process during order entry.  The requested qty is 24, please respond with next available date within 24hrs.
22227BKE</t>
  </si>
  <si>
    <t>975</t>
  </si>
  <si>
    <t>Please advise next production date for item 20806WHA</t>
  </si>
  <si>
    <t>35723-032</t>
  </si>
  <si>
    <t>Order 25-10510 was found to have quality issues and some of the material was not usable.  CUstomer is in need of material asap and is willing to waive tempering to receive it by 6/9/23.</t>
  </si>
  <si>
    <t>31168-003</t>
  </si>
  <si>
    <t>1104</t>
  </si>
  <si>
    <t>Production move up request item 22090 ALP.
- Customer would like to pickup 7/7</t>
  </si>
  <si>
    <t>957</t>
  </si>
  <si>
    <t>Item 22288-WCP on order number 208-12096 failed CTP process during order entry.  The requested qty is 252cs, please respond with next available date within 24hrs.</t>
  </si>
  <si>
    <t>748</t>
  </si>
  <si>
    <t xml:space="preserve">Customer not provided COA with shipment or prior to.
I received my solid margarine this morning, there was no packing slip or COA’s with this shipment , can you please provide us with that information? 
14803-WCP   9000000090 PA   50# MAR NT REF   LJJJYY                   160                      F08423 </t>
  </si>
  <si>
    <t>36005-002</t>
  </si>
  <si>
    <t>882</t>
  </si>
  <si>
    <t xml:space="preserve">Item above on order number 208-11321 failed CTP process during order entry.  The requested qty is 300, please respond with next available date within 24hrs. 71064BKE </t>
  </si>
  <si>
    <t>909</t>
  </si>
  <si>
    <t>Item above on order number 208-11568 failed CTP process during order entry.  The requested qty is 80, please respond with next available date within 24hrs. 18036BEK</t>
  </si>
  <si>
    <t>1100</t>
  </si>
  <si>
    <t>35221-012</t>
  </si>
  <si>
    <t>799</t>
  </si>
  <si>
    <t>Item above on order number 208-10161 failed CTP process during order entry.  The requested qty is 52, please respond with next available date within 24hrs.72048-VEN</t>
  </si>
  <si>
    <t>903</t>
  </si>
  <si>
    <t>Shorting 22226 USS out of 075.
can enter for 5/26 but i need the sales order entered since this is an MTO item</t>
  </si>
  <si>
    <t>1009</t>
  </si>
  <si>
    <t xml:space="preserve">Item above on order number 208-12839 failed CTP process during order entry.  The requested qty is 140, please respond with next available date within 24hrs. 15507-CHQ (1020152)
   </t>
  </si>
  <si>
    <t>29121-033</t>
  </si>
  <si>
    <t>873</t>
  </si>
  <si>
    <t>Item 23544SBY was short from order 25-11424</t>
  </si>
  <si>
    <t>1020</t>
  </si>
  <si>
    <t xml:space="preserve">placed a backorder 43-54407 due to shortage on order 43-53961 for item 22159GNS. when is the soonest this backorder can ship? </t>
  </si>
  <si>
    <t xml:space="preserve">8279-001 </t>
  </si>
  <si>
    <t>1066</t>
  </si>
  <si>
    <t>Move up production on 6/27 item 54135 PAD.</t>
  </si>
  <si>
    <t>776</t>
  </si>
  <si>
    <t>Shorting item 72804 SYS out of location 036</t>
  </si>
  <si>
    <t>784</t>
  </si>
  <si>
    <t>failed CTP</t>
  </si>
  <si>
    <t>801</t>
  </si>
  <si>
    <t>14803-WCP failed CTP Process during order entry. Please respond with next available date within 24hrs.</t>
  </si>
  <si>
    <t>36531-002</t>
  </si>
  <si>
    <t>976</t>
  </si>
  <si>
    <t>B/T PO 122061 Order 25-12205 will short 80 cases of 21592-GNS and orders of 21592-CGS after it will also short. Can additional production be scheduled by 5/30?</t>
  </si>
  <si>
    <t>1125</t>
  </si>
  <si>
    <t>Item 21514-GND on order number 208-15089 failed CTP process during order entry.  The requested qty is 848cs, please respond with next available date within 24hrs.</t>
  </si>
  <si>
    <t>09594-026</t>
  </si>
  <si>
    <t>805</t>
  </si>
  <si>
    <t>Item above on order number 208-10327 failed CTP process during order entry.  The requested qty is 6, please respond with next available date within 24hrs. 14190-SYS (1200278)
Item above on order number 208-10327 failed CTP process during order entry.  The requested qty is 117, please respond with next available date within 24hrs. 72896-SYS (5682935)</t>
  </si>
  <si>
    <t>949</t>
  </si>
  <si>
    <t xml:space="preserve">13cs of 20429 TFR was short on 75-33287 </t>
  </si>
  <si>
    <t>1004</t>
  </si>
  <si>
    <t>1165</t>
  </si>
  <si>
    <t>835</t>
  </si>
  <si>
    <t>Item above on order number 208-10621 failed CTP process during order entry.  The requested qty is 11cs , please respond with next available date within 24hrs.
22227BKE</t>
  </si>
  <si>
    <t>1040</t>
  </si>
  <si>
    <t>When can Backorder 75-37701 ship?</t>
  </si>
  <si>
    <t>1050</t>
  </si>
  <si>
    <t xml:space="preserve">19126-SYS on 208-13321 failed CTP Process during order entry. Requested quantity is 12, please respond with next available date within 24hrs.
</t>
  </si>
  <si>
    <t>1063</t>
  </si>
  <si>
    <t xml:space="preserve">Order 208-13703 is a backorder due to shortage on 208-10287. 
This needs to ship ASAP. </t>
  </si>
  <si>
    <t>1067</t>
  </si>
  <si>
    <t xml:space="preserve">Line producing item 17961NTR was down and did not produce for order 55-43903.  The customer is running out of product on Friday, 6/16.  Line is fixed but need to know when product will be run again so we can advise customer.  </t>
  </si>
  <si>
    <t>1148</t>
  </si>
  <si>
    <t>849</t>
  </si>
  <si>
    <t>TF was short on order 75-32539 on items 19871 TFR and 20813 SFW</t>
  </si>
  <si>
    <t>35809-0011</t>
  </si>
  <si>
    <t>1017</t>
  </si>
  <si>
    <t xml:space="preserve">Please advise next production dare for 23281BKE, is there an issue with this item? </t>
  </si>
  <si>
    <t>1037</t>
  </si>
  <si>
    <t>The customer was shorted on previous order 75-36221 needs and product asap</t>
  </si>
  <si>
    <t>00939-039</t>
  </si>
  <si>
    <t>724</t>
  </si>
  <si>
    <t>More 72809 SYS needed at location 075.</t>
  </si>
  <si>
    <t>40188-035</t>
  </si>
  <si>
    <t>868</t>
  </si>
  <si>
    <t>CTP Lite Failure</t>
  </si>
  <si>
    <t>705</t>
  </si>
  <si>
    <t>More 17245 CHP needed at 036.</t>
  </si>
  <si>
    <t>00939-019</t>
  </si>
  <si>
    <t>713</t>
  </si>
  <si>
    <t xml:space="preserve">Customer did not receive COA prior to shipment, nor was it included with shipment. Please forward COA asap for COUNTRY HOME BAKERS/LINEAGE LOGISTICS PO#OR12116 VENTURA #260-30944
20707-WCP   WHITECAP MARG BB NPRES 50#       LJJJYY                   612                      A06823 
                                                                      216                      A07323 
</t>
  </si>
  <si>
    <t>710</t>
  </si>
  <si>
    <t>Customer product 21781WCP was DNRR out of Ontariio.  The only location with product on hand is BHM under the CFM label.  received approval from sales to offer the CFM product.</t>
  </si>
  <si>
    <t>10120-024</t>
  </si>
  <si>
    <t>794</t>
  </si>
  <si>
    <t>Shorting 22094 USS out of 075.</t>
  </si>
  <si>
    <t>00984-020</t>
  </si>
  <si>
    <t>900</t>
  </si>
  <si>
    <t>Item 22255-PSM on order number 208-11453 failed CTP process during order entry.  The requested qty is 1152 cs, please respond with next available date within 24hrs.</t>
  </si>
  <si>
    <t>715</t>
  </si>
  <si>
    <t>When can we ship backorder 75-32749?</t>
  </si>
  <si>
    <t>1012</t>
  </si>
  <si>
    <t>This item failed CTP process during order entry, please respond with next available date within 24hrs
208-12879 22288-WCP</t>
  </si>
  <si>
    <t>870</t>
  </si>
  <si>
    <t>Item 23544SBY was shorted on order 25-10137.</t>
  </si>
  <si>
    <t>20144-004</t>
  </si>
  <si>
    <t>1137</t>
  </si>
  <si>
    <t>208-13919 shorted 119cs of 21383-BNK</t>
  </si>
  <si>
    <t>32153-570</t>
  </si>
  <si>
    <t>1051</t>
  </si>
  <si>
    <t>Customer was shorted 189 cases of 23382-BRK (523319). Needs product asap.</t>
  </si>
  <si>
    <t>10804-065</t>
  </si>
  <si>
    <t>727</t>
  </si>
  <si>
    <t>Customer did not receive the COA's with the shipment or prior to shipping.
May I please have the CoA for 4500119167 
All purpose palm shortening lots F09523 and F10023?</t>
  </si>
  <si>
    <t>830</t>
  </si>
  <si>
    <t>16625-KKF on 208-10575 failed CTP Process during order entry. Please respond with next available date within 24hrs.</t>
  </si>
  <si>
    <t>804</t>
  </si>
  <si>
    <t>Item above on order number 208-10169 failed CTP process during order entry.  The requested qty is 48, please respond with next available date within 24hrs. 71706-SYS (5438205)</t>
  </si>
  <si>
    <t>853</t>
  </si>
  <si>
    <t>Order No: 208-10781 | PO #98690C22
Reference order: Order No: 208-09231 | 97252C22    
Shorted 1144 cases of 23506-PNA
Please share how soon can this BACKORDER ship?</t>
  </si>
  <si>
    <t>40062-356</t>
  </si>
  <si>
    <t>1013</t>
  </si>
  <si>
    <t>Customer is shorting item 21380SCR on multiple orders.</t>
  </si>
  <si>
    <t>36678-027</t>
  </si>
  <si>
    <t>874</t>
  </si>
  <si>
    <t>Entered backorder 55-40957 which is for 96cs 15778-CSO that were shorted from 55-39978. Please advise when backorder 55-40957 will be available to ship.</t>
  </si>
  <si>
    <t>1102</t>
  </si>
  <si>
    <t>973</t>
  </si>
  <si>
    <t>Item above on order number 208-12286 failed CTP process during order entry.  The requested qty is 24, please respond with next available date within 24hrs. 12748BKE</t>
  </si>
  <si>
    <t>1136</t>
  </si>
  <si>
    <t>Production needed for item 22969 INT.</t>
  </si>
  <si>
    <t>34795-001</t>
  </si>
  <si>
    <t>712</t>
  </si>
  <si>
    <t xml:space="preserve">Please assist us with COAs for PO 739649 that arrived yesterday
54135-CHP   X04010 C  PR SOY SALAD OIL 35#   LJJJYY                   960        09123 
                                                                      180        09423 </t>
  </si>
  <si>
    <t>899</t>
  </si>
  <si>
    <t>Item 22255-PSM on order number 208-11456 failed CTP process during order entry.  The requested qty is 1152 cs, please respond with next available date within 24hrs.</t>
  </si>
  <si>
    <t>1099</t>
  </si>
  <si>
    <t xml:space="preserve">There is insufficient production scheduled of 71168-CSF and 72048-CSO at L25, resulting in customer order # 25-13972 being shorted both items. </t>
  </si>
  <si>
    <t>31603-002</t>
  </si>
  <si>
    <t>706</t>
  </si>
  <si>
    <t xml:space="preserve">PO 740011
X04010 - OIL SOYBEAN 35#
Vendor Lots:
J08723 – 1,020 Pails
J09423 – 120 Pails
</t>
  </si>
  <si>
    <t>707</t>
  </si>
  <si>
    <t>COA missing from order#75-31047</t>
  </si>
  <si>
    <t>725</t>
  </si>
  <si>
    <t>Backorder 208-09404 Sygma Panera Ft Worth
customer will be out of product by weekend, shorted on last 2 PO's.  To ship LTL it would deliver 04-18 per transportation. would we be able to get approval to ship this as TL in order to get to customer faster</t>
  </si>
  <si>
    <t>733</t>
  </si>
  <si>
    <t>When can we ship backorder 75-33042?</t>
  </si>
  <si>
    <t>812</t>
  </si>
  <si>
    <t xml:space="preserve">Sysco RDC has 4 Sygma loads that require appointments on 5/01 &amp; 5/02, early morning ~1AM. They cannot change the date and have concerns with switching out with other loads already scheduled because those will be pushed to 5/04 &amp; 5/05.
</t>
  </si>
  <si>
    <t>852</t>
  </si>
  <si>
    <t xml:space="preserve">Chambersburg has been shorting item 21037SCR and ADUSA is needing product ASAP. </t>
  </si>
  <si>
    <t>36678-025 and 36678-033</t>
  </si>
  <si>
    <t>889</t>
  </si>
  <si>
    <t>Item above on order number 208-11285 failed CTP process during order entry.  The requested qty is 60, please respond with next available date within 24hrs. 71064BKE</t>
  </si>
  <si>
    <t>906</t>
  </si>
  <si>
    <t>Item above on order number 208-11528 failed CTP process during order entry.  The requested qty is 20, please respond with next available date within 24hrs. 18036BEK</t>
  </si>
  <si>
    <t>875</t>
  </si>
  <si>
    <t>Shorting 11364 COM at 075</t>
  </si>
  <si>
    <t>795</t>
  </si>
  <si>
    <t>When will 12701-SYS (SUPC 3609443) next be available? What is causing there to not be production scheduled?</t>
  </si>
  <si>
    <t>920</t>
  </si>
  <si>
    <t>The carrier was at the location L25 for scheduled pick up but was informed that there was no product is available for item 72040-SVF.</t>
  </si>
  <si>
    <t>785</t>
  </si>
  <si>
    <t>Gordon Choice Golden Italian Dressing.  I keep seeing shorts and I do not see this item on the production schedule.  Can you please provide any info on this item? Thank you!</t>
  </si>
  <si>
    <t>9974-090</t>
  </si>
  <si>
    <t>749</t>
  </si>
  <si>
    <t xml:space="preserve">Customer nt provided COA with shipment or prior to.
14422-WCP   144220 PA CAKE &amp; ICING SHG NTF   LJJJYY                    12                      F06223 
15144-WCP   151440 PA   MARG PASTRY NTF IE   LJJJYY                    61                      F01223 
15174-WCP   151740 PA SHTG PUFF PASTRY NTF   LJJJYY                     2                      F07923 
                                                                      140                      F07923 
                                                                       28                      F05223 
                                                                       10                      F05123 
21547-GNS   215470 PA   MARG PALM IE KDARY   LJJJYY                   410                      F09323 </t>
  </si>
  <si>
    <t>779</t>
  </si>
  <si>
    <t>Customer was shorted on 21108PHI</t>
  </si>
  <si>
    <t>32153-096</t>
  </si>
  <si>
    <t>974</t>
  </si>
  <si>
    <t>32500-004</t>
  </si>
  <si>
    <t>777</t>
  </si>
  <si>
    <t>Entered backorder 55-40428 which is for 144cs 11364-WCP that were shorted from 55-39696. Please advise when backorder 55-40428 will be available to ship.</t>
  </si>
  <si>
    <t>1126</t>
  </si>
  <si>
    <t>Item 21514-GND on order number 208-15088 failed CTP process during order entry.  The requested qty is 848cs, please respond with next available date within 24hrs.</t>
  </si>
  <si>
    <t>09594-027</t>
  </si>
  <si>
    <t>847</t>
  </si>
  <si>
    <t xml:space="preserve">Customer was shorted on PO 067456 / 75-32539 for the second time for item 19871TFR and is now out of product. </t>
  </si>
  <si>
    <t>869</t>
  </si>
  <si>
    <t xml:space="preserve">13420-HVR on 208-11073 failed CTP Process during order entry. Requested quantity is 6cs, please respond with next available date within 24hrs.
</t>
  </si>
  <si>
    <t>40102-065</t>
  </si>
  <si>
    <t>1002</t>
  </si>
  <si>
    <t>Item 22288-WCP on order number 208-12724 failed CTP process during order entry.  The requested qty is 252cs, please respond with next available date within 24hrs.</t>
  </si>
  <si>
    <t>1015</t>
  </si>
  <si>
    <t xml:space="preserve">COA not provided at time of delivery or prior to load arriving. </t>
  </si>
  <si>
    <t>1054</t>
  </si>
  <si>
    <t xml:space="preserve">Customer is needing the most recent HACCP plans for item 14421WCP </t>
  </si>
  <si>
    <t>10311-007</t>
  </si>
  <si>
    <t>778</t>
  </si>
  <si>
    <t>Need to see when inventory would be available for backorder 208-10178
62 cs item 21484-GND / 2,313 LBS</t>
  </si>
  <si>
    <t>711</t>
  </si>
  <si>
    <t>Customer did not receive COA with shipment or prior to. Please send over the COA for AP015356 / 043-52110 for item 58505 canola oil
58505-CHP   CHEFPRIDE 35# CANOLA/SALAD       LJJJYY                    60                      J08623</t>
  </si>
  <si>
    <t>892</t>
  </si>
  <si>
    <t xml:space="preserve">COA not provided to customer with shipment nor prior to.
Can you assist with the COA for PO#5501062857/Master BL: 2084009051. 
19510-GNS 103572809 PA  LIQ MARG TWIN-PK    300  
</t>
  </si>
  <si>
    <t xml:space="preserve">19510-GNS 103572809 PA  LIQ MARG TWIN-PK    300  </t>
  </si>
  <si>
    <t>901</t>
  </si>
  <si>
    <t>Item 22255-PSM on order number 208-11452 failed CTP process during order entry.  The requested qty is 1152 cs, please respond with next available date within 24hrs.</t>
  </si>
  <si>
    <t>950</t>
  </si>
  <si>
    <t>COA not provided with shipment nor prior to.</t>
  </si>
  <si>
    <t>788</t>
  </si>
  <si>
    <t>Order No: 55-40557// PO #002314
REF #55-39842//PO #001897  
Item 22008-SON shorted 375 units
Please share how soon this BACKORDER ship.</t>
  </si>
  <si>
    <t>1103</t>
  </si>
  <si>
    <t>When can backorder 75-39401 ship?</t>
  </si>
  <si>
    <t>32826-003</t>
  </si>
  <si>
    <t>754</t>
  </si>
  <si>
    <t>Customer not provided COA with shipment nor prior to.
Could you send us a copy of the COA 
14411-WCP   20610578   C MARG BAKER ROLLIN   LJJJYY                   827                      F09523
                                                                        1                      F06923</t>
  </si>
  <si>
    <t>1056</t>
  </si>
  <si>
    <t>Order 75-37452 master bill 4016322 po# 171443A arrived at Latitude warehouse with out the COA for 23354 TFR so they rejected the load.</t>
  </si>
  <si>
    <t>1315</t>
  </si>
  <si>
    <t>Back order#75-43389</t>
  </si>
  <si>
    <t>1750</t>
  </si>
  <si>
    <t>21831-SON on 208-20036 failed CTP Process during order entry.  Requested quantity is 133.  Please respond with next available date within 24 hrs.</t>
  </si>
  <si>
    <t>10127-032</t>
  </si>
  <si>
    <t>1751</t>
  </si>
  <si>
    <t>21831-SON on 208-20287 failed CTP Process during order entry.  Requested quantity is 399.  Please respond with next available date within 24 hrs.</t>
  </si>
  <si>
    <t>31688-101</t>
  </si>
  <si>
    <t>1374</t>
  </si>
  <si>
    <t>22823 PJN 1102 on 208-17707 failed CTP Process during order entry.  Requested quantity is 440.  Please response with next available date within 24 hrs</t>
  </si>
  <si>
    <t>32467-052</t>
  </si>
  <si>
    <t>1334</t>
  </si>
  <si>
    <t xml:space="preserve">20164 HVR on 33-33768 failed CTP Process during order entry.  Requested quantity is 156, please respond with next available date within 24hrs.
20168 HVR on 33-33768 failed CTP Process during order entry.  Requested quantity is 96, please respond with next available date within 24hrs.
23115 NWN on 33-33768 failed CTP Process during order entry.  Requested quantity is 72, please respond with next available date within 24hrs. </t>
  </si>
  <si>
    <t>1323</t>
  </si>
  <si>
    <t>85656 HVR ON 208-17469 failed CTP Process during order entry.  Requested quantity is 6, please respond with next available date within 24 hrs.
Next PO not due to 208 until 08/24/23</t>
  </si>
  <si>
    <t>1321</t>
  </si>
  <si>
    <t>20147 SNG on 208-17436 failed CTP Process during order entry.  Requested quantity is 96, please respond with next available date within 24 hours
85624-HVR on 208-17436 failed CTP Process during order entry.  Requested quantity is 2, please respond with next available date within 24 hours.</t>
  </si>
  <si>
    <t>1260</t>
  </si>
  <si>
    <t>CTP Failed Order#208-17011 Qty 360 cases item#22104 PJN Please respond within 24 hours</t>
  </si>
  <si>
    <t>1742</t>
  </si>
  <si>
    <t>CTP Failure - 33-34716</t>
  </si>
  <si>
    <t>1747</t>
  </si>
  <si>
    <t xml:space="preserve">Please assist with providing the missing COA for the order information listed below: Customer not provided COA with shipment nor prior to.
Order #: 208-18503
P.O. Ref: 4500137716
14421-WCP   1212074 C    A/P PALM SHTG NTF   LJJJYY                   538                      F25423
                                                                                                                2                      F25023
</t>
  </si>
  <si>
    <t>1400</t>
  </si>
  <si>
    <t xml:space="preserve">Order 75-44064 failed CTP. </t>
  </si>
  <si>
    <t>1338</t>
  </si>
  <si>
    <t>Back order for order#75-41494</t>
  </si>
  <si>
    <t>1309</t>
  </si>
  <si>
    <t>1295</t>
  </si>
  <si>
    <t>850</t>
  </si>
  <si>
    <t>1520</t>
  </si>
  <si>
    <t>CTP failure on item 54624SST on order 75-45481.</t>
  </si>
  <si>
    <t>1171</t>
  </si>
  <si>
    <t>71751-SYS on 208-15820 failed CTP Process during order entry. Requested quantity is 42, please respond with next available date within 24hrs.</t>
  </si>
  <si>
    <t>1386</t>
  </si>
  <si>
    <t>Below items with requested quantities on 208-17749 failed CTP Process during order entry. Please respond with next available date within 24hrs.
22328SYS  -  36cs
56606CHP  -  12cs
71353SYS  -   36cs</t>
  </si>
  <si>
    <t>40004-105</t>
  </si>
  <si>
    <t>1316</t>
  </si>
  <si>
    <t>16627-CSF on 208-17423 failed CTP Process during order entry. Requested quantity is 624, please respond with next available date within 24hrs.</t>
  </si>
  <si>
    <t>1332</t>
  </si>
  <si>
    <t>72048-CSO on 33-33789 failed CTP Process during order entry. Requested quantity is 468cs, please respond with next available date within 24hrs.</t>
  </si>
  <si>
    <t>30363-020</t>
  </si>
  <si>
    <t>1371</t>
  </si>
  <si>
    <t>71368-SYS on 208-17746 failed CTP Process during order entry. Requested quantity is 36cs, please respond with next available date within 24hrs.</t>
  </si>
  <si>
    <t>1275</t>
  </si>
  <si>
    <t xml:space="preserve">Shortage of 14803WCP on order 43-55840.  </t>
  </si>
  <si>
    <t>29088-316</t>
  </si>
  <si>
    <t>1259</t>
  </si>
  <si>
    <t>Back order</t>
  </si>
  <si>
    <t>1236</t>
  </si>
  <si>
    <t>Backorder for 208-15463</t>
  </si>
  <si>
    <t>1232</t>
  </si>
  <si>
    <t>Shorting 660cs of 45532 NIC on order 55-46613 PO 88530304.</t>
  </si>
  <si>
    <t>1740</t>
  </si>
  <si>
    <t>PO #9474272 // 43-58454
  Ref # PO #2474272  // 43-5743
  Shorted 19291-CCD, 60 cases
How soon can this ship?</t>
  </si>
  <si>
    <t>1202</t>
  </si>
  <si>
    <t>Can backorder 75-41938 ship and deliver on 8/03?</t>
  </si>
  <si>
    <t>1327</t>
  </si>
  <si>
    <t xml:space="preserve">Item above on order number 208-17450 failed CTP process during order entry.  The requested qty is 13, please respond with next available date within 24hrs. 12570-SYS (2916427)
</t>
  </si>
  <si>
    <t>1336</t>
  </si>
  <si>
    <t>Item above on order number 208-17319 failed CTP process during order entry.  The requested qty is 100, please respond with next available date within 24hrs. 72817-SYS (4944724)</t>
  </si>
  <si>
    <t>40139-066</t>
  </si>
  <si>
    <t>1292</t>
  </si>
  <si>
    <t>Item 22097SBQ on order number 75-43215 failed CTP process during order entry.  The requested qty is 2088cs, please respond with next available date within 24hrs.</t>
  </si>
  <si>
    <t>1294</t>
  </si>
  <si>
    <t>Item 22097SBQ on order number 75-43216 failed CTP process during order entry.  The requested qty is 2088cs, please respond with next available date within 24hrs.</t>
  </si>
  <si>
    <t>1293</t>
  </si>
  <si>
    <t>Item 22097SBQ on order number 75-43214 failed CTP process during order entry.  The requested qty is 2088cs, please respond with next available date within 24hrs.</t>
  </si>
  <si>
    <t>1297</t>
  </si>
  <si>
    <t>Item 22097SBQ on order number 75-43219 failed CTP process during order entry.  The requested qty is 1440cs, please respond with next available date within 24hrs.</t>
  </si>
  <si>
    <t>1310</t>
  </si>
  <si>
    <t>When more production will be scheduled for product 45531-LFL (7098666) for location 55.</t>
  </si>
  <si>
    <t>40126-125</t>
  </si>
  <si>
    <t>1181</t>
  </si>
  <si>
    <t>Item 19021CHP production for order#208-15935</t>
  </si>
  <si>
    <t>35749-001</t>
  </si>
  <si>
    <t>1738</t>
  </si>
  <si>
    <t>Due to shortages on previous orders for MCLANE SHAWNEE.  Please secure a delivery date for PO number 10778542. Customer is desperate for products.
"It was due 9/19 and still has not been delivered."</t>
  </si>
  <si>
    <t>32153-036;143</t>
  </si>
  <si>
    <t>1714</t>
  </si>
  <si>
    <t>Hello,
When can backorder 75-47027 ship?</t>
  </si>
  <si>
    <t>11399-206</t>
  </si>
  <si>
    <t>1739</t>
  </si>
  <si>
    <t>43-57826 shorted several items. Ship backorder 43-58348.</t>
  </si>
  <si>
    <t>35149-001</t>
  </si>
  <si>
    <t>1734</t>
  </si>
  <si>
    <t>CTP Failure 33-34704</t>
  </si>
  <si>
    <t>1731</t>
  </si>
  <si>
    <t xml:space="preserve">Item 17357 AVO on order number 75-47279 PO 15437 failed CTP process during order entry.  
The requested qty is 1200cs, please respond with next available date within 24hrs.
</t>
  </si>
  <si>
    <t>1689</t>
  </si>
  <si>
    <t xml:space="preserve">23373 TFR failed the CTP on order 75-46825 Please advise when next production date. Order is shipping 10/06. </t>
  </si>
  <si>
    <t>34126-012</t>
  </si>
  <si>
    <t>1717</t>
  </si>
  <si>
    <t>43-57065 was shorted 42cs of 19961-CCD; ship backorder 43-58150</t>
  </si>
  <si>
    <t>1681</t>
  </si>
  <si>
    <t>Item above on order number 75-46706 failed CTP process during order entry.  The requested qty is 48, please respond with next available date within 24hrs.</t>
  </si>
  <si>
    <t>1713</t>
  </si>
  <si>
    <t xml:space="preserve">Failed CTP Certification
Will the below item be available for this order?  
Item 22328-SYS; Qty 18cs; Order 75-46716; Ship Date 10/03
</t>
  </si>
  <si>
    <t>1723</t>
  </si>
  <si>
    <t>43-57826 shorted several items. Ship backorder 43-58348 ASAP.</t>
  </si>
  <si>
    <t>648</t>
  </si>
  <si>
    <t>Backorder 75-31051 was placed for well past lead time. Can we ensure a MBL is attached and carrier assigned?</t>
  </si>
  <si>
    <t>631</t>
  </si>
  <si>
    <t>Shorting item 86354 CLG at location 075.</t>
  </si>
  <si>
    <t>36344-001</t>
  </si>
  <si>
    <t>681</t>
  </si>
  <si>
    <t>Shortage on 22226 USS at 075.</t>
  </si>
  <si>
    <t>719</t>
  </si>
  <si>
    <t>Can B/T 121828 please be moved up? Please transfer in 23370-PNA as soon as possible. Thanks.</t>
  </si>
  <si>
    <t>858</t>
  </si>
  <si>
    <t xml:space="preserve">Item above on order number 208-10801 failed CTP process during order entry.  The requested qty is 36cs, please respond with next available date within 24hrs. 22123MFY </t>
  </si>
  <si>
    <t>650</t>
  </si>
  <si>
    <t>Looking for production dates for item 22833BNK. Customers will start being shorted end of next week</t>
  </si>
  <si>
    <t>00375-197</t>
  </si>
  <si>
    <t>834</t>
  </si>
  <si>
    <t xml:space="preserve">72819-SYS on 208-10590 failed CTP Process during order entry. Requested quantity is 12cs , please respond with next available date within 24hrs.
</t>
  </si>
  <si>
    <t>621</t>
  </si>
  <si>
    <t>How soon can we get item 22281 GND to location 30?
- There are other customers that will be shorted on 3/15, 3/23, &amp; 3/27.
Thank you</t>
  </si>
  <si>
    <t>008068-001</t>
  </si>
  <si>
    <t>774</t>
  </si>
  <si>
    <t>Customer not provided COA with shipment nr prior to.
Can you please send COAs for item 1011551?
15712-ASP   1011550 C MARG COKIE N/PRSV50#   LJJJYY                   144                      M03923</t>
  </si>
  <si>
    <t>622</t>
  </si>
  <si>
    <t>Entered backorder 208-07437 and 208-07438 which is for 324cs 21547-GNS replacing the 324cs 21841-POC , 160cs  17716-CGS , 36cs 17716-CGS that were shorted from 208-05459. Please advise when backorder 208-07437 and 208-07438 will be available to ship.</t>
  </si>
  <si>
    <t>02799-012</t>
  </si>
  <si>
    <t>630</t>
  </si>
  <si>
    <t>Can we get more of 22774 SCR from 208 to 075 to arrive prior to 3/29/23
- We need a little more product to cover order 75-30144 PO 5389323M.
Thank you</t>
  </si>
  <si>
    <t>686</t>
  </si>
  <si>
    <t>Shortage on 75-30993 item 22681 VPR.</t>
  </si>
  <si>
    <t>685</t>
  </si>
  <si>
    <t>COA was not provided for order#208-07371</t>
  </si>
  <si>
    <t>675</t>
  </si>
  <si>
    <t>COA not sent with order or prior to order arriving.</t>
  </si>
  <si>
    <t>787</t>
  </si>
  <si>
    <t>Please let me know when inventory will be available for backorder 208-10266. 
408 CS item 22868BRK / 2,876 LBS
Code C</t>
  </si>
  <si>
    <t>661</t>
  </si>
  <si>
    <t>When can backorder 75-31481 ship?</t>
  </si>
  <si>
    <t>697</t>
  </si>
  <si>
    <t>Customer was shorted the below items on PO 64288 Order 34-12047, and is requesting to know the earliest they can pick the product up?
11364WCP - 96cs
22234WCP - 12cs
*Edit:  Customer needs to add another shorted item to this back order PO 64506 Order 34-13272 due to shorted product on the original order PO 64288 Order 34-12047.
Add 42cs of 15507VPR to PO PO 64506 Order 34-13272</t>
  </si>
  <si>
    <t>09900-004</t>
  </si>
  <si>
    <t>1036</t>
  </si>
  <si>
    <t xml:space="preserve">Needing the following questions answered about item 22639ven
•	How much does the plastic tote by itself weigh?
•	How much does the plastic bag in the tote by itself weigh?
•	How much does the bag of mayo weigh?
•	How much does the total tote with all of the mayo weigh?
•	What is the allowed variance in weight up/down per tote?
</t>
  </si>
  <si>
    <t>00202-054</t>
  </si>
  <si>
    <t>646</t>
  </si>
  <si>
    <t>99928-COM is being discontinued asap and the transfer order from Opelousas location 10 needs to be reduced from 288 cases to 123 cases.  Ship date is 4/6.  This will use up the last of the inventory.</t>
  </si>
  <si>
    <t>Sysco</t>
  </si>
  <si>
    <t>833</t>
  </si>
  <si>
    <t xml:space="preserve">COA not provided to customer with shipment nor prior to.
PO 154023
14422-WCP   144220 PA CAKE &amp; ICING SHG NTF   LJJJYY                     6                      F06223 
15144-WCP   151440 PA   MARG PASTRY NTF IE   LJJJYY                   108                      F11423 
                                                                      108                      F11423 
15174-WCP   151740 PA SHTG PUFF PASTRY NTF   LJJJYY                   109                      F10423 
                                                                       35                      F10223 
21547-GNS   215470 PA   MARG PALM IE KDARY   LJJJYY                   410                      F11523 </t>
  </si>
  <si>
    <t>687</t>
  </si>
  <si>
    <t xml:space="preserve">22834-BNK will begin shorting orders on 4/06 due to production not running until 4/15. </t>
  </si>
  <si>
    <t>928</t>
  </si>
  <si>
    <t>I need 22095-SON  and 16626-KKF added to the Ft. Worth list</t>
  </si>
  <si>
    <t>33468-067</t>
  </si>
  <si>
    <t>856</t>
  </si>
  <si>
    <t>AS400 shows that Ontario was expecting to receive a BT of 500 cases of 22039 YUM from L283 Versacold on 4/26.  However, this transfer does not appear to have been received as Ontario is down to 35 cases of inventory.  
Additional 22039 YUM inventory is needed at L75 to fill McLane's 5/11 - 5/12 open orders.  
Also, either L75 or L283 will need to place 22039 YUM on a BT from L55 to fill future orders (as L283's 500 cases are needed to fill open orders).</t>
  </si>
  <si>
    <t>32153-649, 32153-656</t>
  </si>
  <si>
    <t>680</t>
  </si>
  <si>
    <t>Ship backorder 208-07270</t>
  </si>
  <si>
    <t>00375-203</t>
  </si>
  <si>
    <t>682</t>
  </si>
  <si>
    <t xml:space="preserve">AS400 is showing that multiple Ontario Wendy's DC orders for Wendy's 21403 WEN Mayo will be shorted this week.   An Ontario run that had previously been showing on AS400 as being scheduled for 4/1/23 was pushed back to 4/11/23 which is too late.  AS400 is showing that uniques (42645 shippers, 32599 white mustard paste) are in stock at Ontario.   We are Wendy's sole supplier of 21403 WEN Mayo, which is a must have for their restaurants to sell signature Hamburgers and Chicken Sandwiches.  Shorting Wendy's would put our business at risk.  BT's from L60 can't arrive soon enough. </t>
  </si>
  <si>
    <t>35023007, 40212059, 36338001, 35023007, 402120[58, 9553037</t>
  </si>
  <si>
    <t>756</t>
  </si>
  <si>
    <t>Need more 21841 COD produced and available by 5/1.</t>
  </si>
  <si>
    <t>29072-005</t>
  </si>
  <si>
    <t>703</t>
  </si>
  <si>
    <t>Could one of you please help us get the COAs for this order? I've included the lot numbers below for reference. Let me know if I can provide any additional information. Thank you!
139-0038 C NTRANS - 17961-NTR
Lot # 
J08423
J09023
J07223
J09123
132-0001 CSALAD OIL - 89187-VEN
Lot#
J09323
J08623
PO is 102043 and Ventura order number is 55-38603.</t>
  </si>
  <si>
    <t>09887-009</t>
  </si>
  <si>
    <t>691</t>
  </si>
  <si>
    <t>COA not provided for order 55-37590</t>
  </si>
  <si>
    <t>626</t>
  </si>
  <si>
    <t>Need to know when inventory available to ship backorder 208-07716
orig 208-05837 - Shortage code C</t>
  </si>
  <si>
    <t>695</t>
  </si>
  <si>
    <t>COA not sent to customer prior to shipping or with the shipment.</t>
  </si>
  <si>
    <t>752</t>
  </si>
  <si>
    <t>Entered backorder 25-08837 which is for 33cs 23134-HMT that were shorted from 25-06951. Please advise when backorder 25-08837 will be available to ship.</t>
  </si>
  <si>
    <t>683</t>
  </si>
  <si>
    <t>Customer was shorted item 71064CHU (450873) MAYO PREM 4</t>
  </si>
  <si>
    <t>689</t>
  </si>
  <si>
    <t xml:space="preserve">Can this back-order# 75-32064 deliver on Friday 4/7/23. </t>
  </si>
  <si>
    <t>688</t>
  </si>
  <si>
    <t>Need to see when inventory available for backorder 25-08480, this was on OFR Report for Code R
Orig 25-06787
960 cs item 13907HVR
13,920 LBS</t>
  </si>
  <si>
    <t>04085-024</t>
  </si>
  <si>
    <t>702</t>
  </si>
  <si>
    <t xml:space="preserve">Please advise soonest backorder 25-08837 can ship. </t>
  </si>
  <si>
    <t>961</t>
  </si>
  <si>
    <t xml:space="preserve">16625-KKF on 208-12117 failed CTP Process during order entry. Requested quantity is 80, please respond with next available date within 24hrs.
</t>
  </si>
  <si>
    <t>639</t>
  </si>
  <si>
    <t>Shortages on item 23127 NWN.
- Order 25-05651 was cut 1080cs on 3/9.</t>
  </si>
  <si>
    <t>634</t>
  </si>
  <si>
    <t xml:space="preserve">We will be transitioning to the new item# 23814FRD on 4/6, so we will need to keep filling orders of 22788FRD. We do not have enough production scheduled to fill remaining orders in the system through 4/06. </t>
  </si>
  <si>
    <t>Various</t>
  </si>
  <si>
    <t>758</t>
  </si>
  <si>
    <t>COA requested</t>
  </si>
  <si>
    <t>665</t>
  </si>
  <si>
    <t xml:space="preserve">COA not sent with order or emailed prior to receiving. </t>
  </si>
  <si>
    <t>36436-003</t>
  </si>
  <si>
    <t>635</t>
  </si>
  <si>
    <t>There isn't a branch transfer in the system for 23851CFL from L25 to L75</t>
  </si>
  <si>
    <t>651</t>
  </si>
  <si>
    <t>Shortages on 21721 WFS out of 030.</t>
  </si>
  <si>
    <t>40119-003</t>
  </si>
  <si>
    <t>618</t>
  </si>
  <si>
    <t>I am not seeing any transfer requests, please let know if there are any isues. L75 - Item 23038PNA
Trying to make sure we do not have any shortages</t>
  </si>
  <si>
    <t>872</t>
  </si>
  <si>
    <t>21726-WFS on 208-11160 failed CTP Process during order entry. Requested quantity is 700cs, please respond with next available date within 24hrs.</t>
  </si>
  <si>
    <t>36341-014</t>
  </si>
  <si>
    <t>576</t>
  </si>
  <si>
    <t>Are we able to produce item 18762EXT any sooner. I have a customer out of US Cold that will be out of product over the weekend. Currently it is going to 02-27 before available for US Cold Storage in Ft Worth.</t>
  </si>
  <si>
    <t>00203-010</t>
  </si>
  <si>
    <t>684</t>
  </si>
  <si>
    <t>COA for item 20212-VEN not provided for order#30-52182</t>
  </si>
  <si>
    <t>34220-006</t>
  </si>
  <si>
    <t>674</t>
  </si>
  <si>
    <t>No COA sent with order or prior to order arriving</t>
  </si>
  <si>
    <t>704</t>
  </si>
  <si>
    <t xml:space="preserve">Please send the COA for PO# OR12069
P.O. OR12069 – Ventura Foods LLC. – 61315 – Butter Blend Elite Summit 40NH – Qty. 828 – Received 03/28/2023
</t>
  </si>
  <si>
    <t>625</t>
  </si>
  <si>
    <t>Shorting Item 23114 NWN out of location 036.
- How soon can we get this product to 036?
- Can we see about getting this from 075 instead of 025?</t>
  </si>
  <si>
    <t>40119-005 &amp; 40236-005</t>
  </si>
  <si>
    <t>636</t>
  </si>
  <si>
    <t>No COAs sent with order 55-37378</t>
  </si>
  <si>
    <t>656</t>
  </si>
  <si>
    <t xml:space="preserve">Production of 21549-GNS isn't scheduled to run in time to ship 43-51149 in full. </t>
  </si>
  <si>
    <t>40062-330</t>
  </si>
  <si>
    <t>744</t>
  </si>
  <si>
    <t>Please advise soonest backorder 43-52647 can ship</t>
  </si>
  <si>
    <t>40062-179</t>
  </si>
  <si>
    <t>775</t>
  </si>
  <si>
    <t>Need to see if Item 23914LFL can be produced sooner. Currently showing production and transfer to L208 would be 05-04 delivery. This will short order 208-09559 for 1,320 cs that is due to pick up 04-27. Please advise if can be done.</t>
  </si>
  <si>
    <t>624</t>
  </si>
  <si>
    <t>Backorder for items shorted on 75-28412.</t>
  </si>
  <si>
    <t>31100-030</t>
  </si>
  <si>
    <t>632</t>
  </si>
  <si>
    <t>Shorted customer.</t>
  </si>
  <si>
    <t>628</t>
  </si>
  <si>
    <t>Can this back order#75-30139 be delivered on 3/17/23.</t>
  </si>
  <si>
    <t>02014-021</t>
  </si>
  <si>
    <t>623</t>
  </si>
  <si>
    <t>Need to see when inventory available to ship backorder 208-07636.
210 cs item 21547GNS - 6,510 LBS
Orig order 208-05279</t>
  </si>
  <si>
    <t>696</t>
  </si>
  <si>
    <t>Customer not provided with COA prior to shipment, nor with the shipment.</t>
  </si>
  <si>
    <t>673</t>
  </si>
  <si>
    <t>35022-004</t>
  </si>
  <si>
    <t>690</t>
  </si>
  <si>
    <t>Item 14803 WCP was left out of order and buyer needs it ASAP.</t>
  </si>
  <si>
    <t>654</t>
  </si>
  <si>
    <t>need to see when available for backorder 208-08426. customer wanting to pick up, working on getting credit to release the order
Orig shortage 208-06929 100 cs item 23162CVR</t>
  </si>
  <si>
    <t>35895-034</t>
  </si>
  <si>
    <t>679</t>
  </si>
  <si>
    <t>Shorting the following items out of 075:
- 22324 SYS
- 22325 SYS</t>
  </si>
  <si>
    <t>746</t>
  </si>
  <si>
    <t>Salcedo, Adriana</t>
  </si>
  <si>
    <t xml:space="preserve">In the last 2 deliveries we sent the product in 22 non Costco-specifications pallets. So the customer re-palletize these and charge us $1650usd for each re-palletization. </t>
  </si>
  <si>
    <t>32651-008</t>
  </si>
  <si>
    <t>871</t>
  </si>
  <si>
    <t xml:space="preserve">17723-CGS on 208-11159 failed CTP Process during order entry. Requested quantity is 36cs, please respond with next available date within 24hrs.
</t>
  </si>
  <si>
    <t>954</t>
  </si>
  <si>
    <t>Salzido, Shauna</t>
  </si>
  <si>
    <t xml:space="preserve">Order#208-10286 was shorted 127cs out of 252cs today, 5/22/23. No inventory for 22288WCP listed in AS400 at Location 208, 1,008cs on open orders scheduled to pick up week of 5/22/23 - no inbound b/t orders are listed in AS400 as of 5/22/23; no production scheduled at 060 until 5/25/23 - 1656cs. What is the story behind today's shortage, inventory shortages for this item, and why wasn't Customer Solutions and/or Sales notified before shortages started?
</t>
  </si>
  <si>
    <t>34118-004; 35333-003</t>
  </si>
  <si>
    <t>637</t>
  </si>
  <si>
    <t>Do you have an update on availability for item 23545-MFY, when/is there production scheduled?</t>
  </si>
  <si>
    <t>649</t>
  </si>
  <si>
    <t xml:space="preserve">Item 85656-HVR has been shorting. Sales is asking for this item to be produced so we stop shorting this item on future orders. </t>
  </si>
  <si>
    <t xml:space="preserve">20143-013 </t>
  </si>
  <si>
    <t>694</t>
  </si>
  <si>
    <t>Can you please send the COA for item 23427 Lot B34322, B02923 PO# 273762? It was not included with the shipment.</t>
  </si>
  <si>
    <t>818</t>
  </si>
  <si>
    <t>23725-FBD; when will B/T be scheduled to cover 75-24137</t>
  </si>
  <si>
    <t>35144-001</t>
  </si>
  <si>
    <t>617</t>
  </si>
  <si>
    <t>please advise when backorder 43-51229 will be available to ship
218 cs item 13506DEN - 8,001 LBS</t>
  </si>
  <si>
    <t>20035-134</t>
  </si>
  <si>
    <t>619</t>
  </si>
  <si>
    <t>Customer shorted product</t>
  </si>
  <si>
    <t>616</t>
  </si>
  <si>
    <t xml:space="preserve">When can backorder 75-29474 ship?
 Customer will take cuts on other orders to fulfill backorder earlier so product should be available. </t>
  </si>
  <si>
    <t>647</t>
  </si>
  <si>
    <t>Requesting Fort Worth Location 208  move up transfer from Waukesha to arrive by March 30th if possible as we will short this customer on 120 cases.</t>
  </si>
  <si>
    <t>40126-116</t>
  </si>
  <si>
    <t>798</t>
  </si>
  <si>
    <t>Item above on order number 208-10263 failed CTP process during order entry.  The requested qty is 33, please respond with next available date within 24hrs. 22324-SYS (4606228)
Item above on order number 208-10263 failed CTP process during order entry.  The requested qty is 18, please respond with next available date within 24hrs. 71706-SYS (5438205)</t>
  </si>
  <si>
    <t>692</t>
  </si>
  <si>
    <t>COA missing viscosity 22488 DLE Order#75-29695</t>
  </si>
  <si>
    <t>890</t>
  </si>
  <si>
    <t>Item above on order number 208-11357 failed CTP process during order entry.  The requested qty is 490, please respond with next available date within 24hrs. 21726-WFS (4549099)</t>
  </si>
  <si>
    <t>34463-029</t>
  </si>
  <si>
    <t>678</t>
  </si>
  <si>
    <t>Item 71068-HVR will short from PO #001404//55-38508
From production side I see there is a very small quantity of this item being produced at this time. Is it possible to increase production to cover this order and avoid any subsequent future shorts for this item? And if not 
On the above referenced order, 300 cases were ordered, however the order was cut down to 18 due to production concerns.  For now, I've communicated with L55 and plan to push order out to future date. Doing this will not prevent order from shorting; taking this action will only decrease the quantity we will short.</t>
  </si>
  <si>
    <t>24106-005</t>
  </si>
  <si>
    <t>701</t>
  </si>
  <si>
    <t>Is it possible for this backorder 203-24955 to deliver on 4/7/23 or 4/10/23?</t>
  </si>
  <si>
    <t>644</t>
  </si>
  <si>
    <t>Can production be improved? We are shorting several orders out of L208. BEK pulls about 450cs a week.
23284BKE</t>
  </si>
  <si>
    <t>670</t>
  </si>
  <si>
    <t xml:space="preserve">Can I please get the COA for this order? 
PO-4500970365 208-07097
</t>
  </si>
  <si>
    <t>10078-016</t>
  </si>
  <si>
    <t>663</t>
  </si>
  <si>
    <t>When can backorder 75-31523 ship?</t>
  </si>
  <si>
    <t>633</t>
  </si>
  <si>
    <t xml:space="preserve">No production scheduled before order ships causing shortages. </t>
  </si>
  <si>
    <t>40126-096</t>
  </si>
  <si>
    <t>745</t>
  </si>
  <si>
    <t>AS400 shows that 3 DC orders out of L208 for Wendy's 21403 WEN Mayo are likely to short this week: 208-8561, 8676, 8852l</t>
  </si>
  <si>
    <t>40062-369, 40062-387</t>
  </si>
  <si>
    <t>1010</t>
  </si>
  <si>
    <t xml:space="preserve">Customer is needing product 23678 TFR the week of the 06/12. Production is 06/15 for order 75-33094 and 75-33093 </t>
  </si>
  <si>
    <t>658</t>
  </si>
  <si>
    <t>Customer shorted 85655-HVR requesting product availability.</t>
  </si>
  <si>
    <t>716</t>
  </si>
  <si>
    <t>COA missing viscosity order#75-30722 item 23510 DLE Lot Code C07523</t>
  </si>
  <si>
    <t>832</t>
  </si>
  <si>
    <t>There is not enough 22377spn product to fill the order and there is no production scheduled to transfer to L208</t>
  </si>
  <si>
    <t>36378-001</t>
  </si>
  <si>
    <t>629</t>
  </si>
  <si>
    <t>Have a customer wanting to add product to open orders, need to know when the below items will be available.
23793-PPM DSG RCHBMLK 60/1.5OZ
23759-PPM DSG BALSM VNGR 1.5OZ
23758-PPM DSG ITAL CLSC 60/1.5</t>
  </si>
  <si>
    <t>09974-090</t>
  </si>
  <si>
    <t>1027</t>
  </si>
  <si>
    <t>Entered backorder 25-12551 which is for the below shorted from 25-11086. Please advise when backorder 25-12551 will be available to ship.
60cs 21368-HMT
96cs 23129-HMT
48cs 23130-HMT
24cs 23134-HMT
Order has gone through lead time just needs a delivered appointment as soon as possible.</t>
  </si>
  <si>
    <t>660</t>
  </si>
  <si>
    <t xml:space="preserve">19742 DEN.  We need an update on how we plan to move forward with this one.   We currently have inventory, but I do not see another production scheduled at this time.  We have 1,651 cases on hand and orders for 3,108.
</t>
  </si>
  <si>
    <t>00375-091</t>
  </si>
  <si>
    <t>666</t>
  </si>
  <si>
    <t xml:space="preserve">No COA sent with order or sent prior to order arriving. </t>
  </si>
  <si>
    <t>743</t>
  </si>
  <si>
    <t>Move up 60cs of 54135 PAD from 4/28 to 4/25 at location 030?</t>
  </si>
  <si>
    <t>638</t>
  </si>
  <si>
    <t>Backorder for shortage on 75-27394.  Shorted 367 cases.  Production complete. Customer needs product asap.</t>
  </si>
  <si>
    <t>34367-012</t>
  </si>
  <si>
    <t>662</t>
  </si>
  <si>
    <t xml:space="preserve">When can backorder 75-31536 ship? </t>
  </si>
  <si>
    <t>757</t>
  </si>
  <si>
    <t xml:space="preserve">Sales is asking if order# 75-33388 can ship LTL this week to receive by 4/26? Sales is approving to cover the freight. </t>
  </si>
  <si>
    <t>667</t>
  </si>
  <si>
    <t>677</t>
  </si>
  <si>
    <t>652</t>
  </si>
  <si>
    <t xml:space="preserve">23817-CKE can we move up production to avoid moving out orders for this new national account we acquired? </t>
  </si>
  <si>
    <t>655</t>
  </si>
  <si>
    <t>Shorting item 22180 SYS at location 075</t>
  </si>
  <si>
    <t>671</t>
  </si>
  <si>
    <t>No COA sent with order or prior to order arriving.</t>
  </si>
  <si>
    <t>817</t>
  </si>
  <si>
    <t>Order No: 43-53126 // PO #9432063
REF #43-52040//PO #2432063
Item 19961-CCD shorted 52 units
Please share how soon this BACKORDER ship</t>
  </si>
  <si>
    <t>672</t>
  </si>
  <si>
    <t>857</t>
  </si>
  <si>
    <t>Order 75-33214 was shorted 20 cases of 13430-SYS. Can we please transfer in more for recovery and open orders?</t>
  </si>
  <si>
    <t>657</t>
  </si>
  <si>
    <t>USF urgently needs item 23328-SCR. When is the earliest can we transfer some in from 208?
60 is producing on 3/29.</t>
  </si>
  <si>
    <t>698</t>
  </si>
  <si>
    <t>Shorting item 23125 NWN out of 036.</t>
  </si>
  <si>
    <t>862</t>
  </si>
  <si>
    <t xml:space="preserve">In the last 3 deliveries we sent the product in 22 non Costco-specifications pallets. So the customer re-palletize these and charge us $1650usd for each re-palletization. </t>
  </si>
  <si>
    <t>1076</t>
  </si>
  <si>
    <t xml:space="preserve">23115-NWN on 208-13889 failed CTP Process during order entry. Requested quantity is 149cs, please respond with next available date within 24hrs.
</t>
  </si>
  <si>
    <t>848</t>
  </si>
  <si>
    <t xml:space="preserve">Item above on order number 208-10714 failed CTP process during order entry.  The requested qty is 1cs , please respond with next available date within 24hrs.
23701SCR </t>
  </si>
  <si>
    <t>614</t>
  </si>
  <si>
    <t>My customer is wanting to order 46 cases of 23024-WEN, when will it next be available?</t>
  </si>
  <si>
    <t>35852-001</t>
  </si>
  <si>
    <t>1491</t>
  </si>
  <si>
    <t>Back order#252-02772</t>
  </si>
  <si>
    <t>584</t>
  </si>
  <si>
    <t xml:space="preserve">There is no inventory of 45532-BNK at L208, and L60 isn't manufacturing this item until tomorrow, 2/22, however there are no active b/t's scheduled to bring in this item from L60 to L208 once it's manufactured tomorrow and Friday. </t>
  </si>
  <si>
    <t>Multiple - Brinker National Account</t>
  </si>
  <si>
    <t>574</t>
  </si>
  <si>
    <t xml:space="preserve">Whataburger's LTO is being moved up, is it possible to improve production date for 21270WHA? </t>
  </si>
  <si>
    <t>608</t>
  </si>
  <si>
    <t>Can we move up B/T for item 23127 NWN?</t>
  </si>
  <si>
    <t>610</t>
  </si>
  <si>
    <t>Customer needing to add item 23418CVR to order and there is no production scheduled</t>
  </si>
  <si>
    <t>20308-106</t>
  </si>
  <si>
    <t>595</t>
  </si>
  <si>
    <t xml:space="preserve">Order 55-34588 was updated to new quantity, could you please let me know when we would be able to have item 22069GNS available. </t>
  </si>
  <si>
    <t>613</t>
  </si>
  <si>
    <t>Order NO: 25-06547// PO 456879
Customer was shorted 85512-HVR on PO #455880 | Order No: 55-36945 
How soon can this item be shipped for delivery from L25?
Sales is willing to cover the costs on this one.</t>
  </si>
  <si>
    <t>10517-004</t>
  </si>
  <si>
    <t>607</t>
  </si>
  <si>
    <t>When can backorder 75-29182 ship?</t>
  </si>
  <si>
    <t>591</t>
  </si>
  <si>
    <t xml:space="preserve">21547-GNS is critically low at L208 and there isn't production posted at L60 until 3/02. This will lead to the shortage of thousands of cases between now and 3/02. </t>
  </si>
  <si>
    <t>603</t>
  </si>
  <si>
    <t>We need production for 19742DEN moved up to prevent shorting several orders.</t>
  </si>
  <si>
    <t>32153-532</t>
  </si>
  <si>
    <t>582</t>
  </si>
  <si>
    <t>Please advise next production date for 22229BKE</t>
  </si>
  <si>
    <t>587</t>
  </si>
  <si>
    <t xml:space="preserve">Please advise soonest backorder 208-06171 can ship. </t>
  </si>
  <si>
    <t>599</t>
  </si>
  <si>
    <t>Customer shorted 56 cs of item 21841NGT on order 208-05472. No production showing in as400, please provide next availability.</t>
  </si>
  <si>
    <t>09363-006</t>
  </si>
  <si>
    <t>601</t>
  </si>
  <si>
    <t>Order 75-28014 is shorting Item 19673-CGS and Order 75-28578 is also scheduled to short.</t>
  </si>
  <si>
    <t>598</t>
  </si>
  <si>
    <t>Shorted 75-26863. When can backorder 75-28884 ship?</t>
  </si>
  <si>
    <t>32856-003</t>
  </si>
  <si>
    <t>602</t>
  </si>
  <si>
    <t xml:space="preserve">Item 20654-MIL has shorted on POs1111924C &amp; 9087704C and I am looking for a recovery date.
I was checking on availability for this item and saw production at 25 was delayed until 3/07. Can you reschedule the transfer to 75 so it fulfills please?
</t>
  </si>
  <si>
    <t>593</t>
  </si>
  <si>
    <t xml:space="preserve">
Can I please get the COA for item 23427 DLE Lot B34322, B00423 order#75-24973. 
</t>
  </si>
  <si>
    <t>604</t>
  </si>
  <si>
    <t>When can we next produce 17343SCR?</t>
  </si>
  <si>
    <t>615</t>
  </si>
  <si>
    <t>When can we get 60cs of 22681 VRP to location 75?
Need 60cs of 22681 VPR transferred from 55 to 75.
- Per OFR we will short order 75-28722 PO 54117 on 3/13/23</t>
  </si>
  <si>
    <t>592</t>
  </si>
  <si>
    <t xml:space="preserve">Please advise soonest backorder 208-06334 can ship. 
</t>
  </si>
  <si>
    <t>40062-390</t>
  </si>
  <si>
    <t>611</t>
  </si>
  <si>
    <t>Can we ship backorder 75-29350 on 3/09 or 3/10?</t>
  </si>
  <si>
    <t>586</t>
  </si>
  <si>
    <t xml:space="preserve">L75 was shorted 23024 WEN on their last 2 BT's from L208.  
On 2/16 they only received 264 cases of the 504 ordered.
On 2/24 they will be receiving none of the 504 cases ordered (as L208 had no inventory- their BT from L86 was delayed in arriving).  
AS400 shows that L75's next BT order (208-5755) with 252 cases of 23024 WEN won't arrive until 3/6.  
That's too late as 3 Wendy's DC's will be shorted (order 75-26952, 75-27133, 75-27275).  </t>
  </si>
  <si>
    <t>35023-007, 36338-001, and 35023-007</t>
  </si>
  <si>
    <t>573</t>
  </si>
  <si>
    <t>Need BT of 23725-FBD before 02/21/23.</t>
  </si>
  <si>
    <t>589</t>
  </si>
  <si>
    <t>208-04655 shorted 144cs of 23382-BRK</t>
  </si>
  <si>
    <t>578</t>
  </si>
  <si>
    <t>Customer requested COAs for 208-05703.
23707ABM
Lot codes F01823 and F01923</t>
  </si>
  <si>
    <t>575</t>
  </si>
  <si>
    <t>Costco needs 75-26072 and 75-26018 shipped and delivered tomorrow. They have a plane scheduled to fly product to HI.</t>
  </si>
  <si>
    <t>01674-188</t>
  </si>
  <si>
    <t>596</t>
  </si>
  <si>
    <t>Customer requested COAs for this load.</t>
  </si>
  <si>
    <t>588</t>
  </si>
  <si>
    <t>Need to see when backorder 208-06139 will be available to ship.
288 cs item 23382BRK / 5,556 LBS</t>
  </si>
  <si>
    <t>606</t>
  </si>
  <si>
    <t>Need to see when item 15507-VPR will be available. 70 cs are showing were due 02-23. Customer was shorted on previous order and needs to see how soon they can pick up order 208-06819</t>
  </si>
  <si>
    <t>597</t>
  </si>
  <si>
    <t>Item 85512-HVR. Last 2 PO's shorted by manufacturing plant, need to know when item 85512-HVR is able to be transferred to L208. This is for backorder 60-01959</t>
  </si>
  <si>
    <t>571</t>
  </si>
  <si>
    <t xml:space="preserve">need to know when backorder 208-05428 will be available to ship
22091WCP - 4 cs
85625HVR - 100 cs
1,100 LBS
</t>
  </si>
  <si>
    <t>605</t>
  </si>
  <si>
    <t>When is the earliest the following POs could be moved up? (M/B 75-0444081)
- 2396049P (Order 75-28330)
- 2396059P (Order 75-28331)
- 2476789P (Order 75-28355)</t>
  </si>
  <si>
    <t>04017</t>
  </si>
  <si>
    <t>612</t>
  </si>
  <si>
    <t>Transfers to L75 of 22175-GNS are far out. Production is not scheduled out of L60. 
When will L60 be able to produce? What is delaying production?</t>
  </si>
  <si>
    <t>09926-054</t>
  </si>
  <si>
    <t>580</t>
  </si>
  <si>
    <t xml:space="preserve">We have received this lot twice with no COA. Please see PO for both loads. When can we expect COA?
FA203  SOYBEAN OIL  PO150108       F00423                        6,300   LB        2/10/2023
FA203  SOYBEAN OIL  PO150218       F00423                        14,700 LB        2/17/2023
</t>
  </si>
  <si>
    <t>583</t>
  </si>
  <si>
    <t xml:space="preserve">Good morning. May I please have the COA for the following item, and lot as soon as possible? Ventura team, I really must insist you look into why we are not receiving these. We need these COAs with every order. Unfortunately there is no traceability so I cannot confirm which PO this lot was received. It may have been PO 152352, or 152823. 
Item 15144WCP - SWEDISH GOLD PASTRY MARGARINE
</t>
  </si>
  <si>
    <t>1716</t>
  </si>
  <si>
    <t>Customer was shorted item on order 34-17316.  Product is already sold to Armour customers and needs to be received by 10/2/23.  Created new order 34-18753 to ship backorder at VF expense .</t>
  </si>
  <si>
    <t>02232-697</t>
  </si>
  <si>
    <t>1725</t>
  </si>
  <si>
    <t xml:space="preserve">Failed CTP Certification
Will the below item be available for this order?  
Item 52515-SFG; Qty 80cs; Order 75-47141; Ship Date 10/11
</t>
  </si>
  <si>
    <t>1726</t>
  </si>
  <si>
    <t xml:space="preserve">Item 10285 KKO on order number 33-34665 PO 88540135 failed CTP process during order entry.  
The requested qty is 72cs, please respond with next available date within 24hrs.
</t>
  </si>
  <si>
    <t>00939-105</t>
  </si>
  <si>
    <t>1701</t>
  </si>
  <si>
    <t xml:space="preserve">When can we produce  40008-PHA out of 55?. Currently no inventory past 9/25 to fulfill orders and no production scheduled. We have significant volume associated with Slim Chickens that is at risk.
</t>
  </si>
  <si>
    <t xml:space="preserve">multiple </t>
  </si>
  <si>
    <t>1694</t>
  </si>
  <si>
    <t xml:space="preserve">23825 TFR FAILED THE CTP ON ORDER 75-46859 SHIPPING 10/16. PLEASE ADVISE WHEN ITEM WILL PRODUCE. THANKS </t>
  </si>
  <si>
    <t>36404-007</t>
  </si>
  <si>
    <t>1706</t>
  </si>
  <si>
    <t xml:space="preserve">23543 TFR failed CTP on order 75-46947 shipping 10/03. Please advise next production date </t>
  </si>
  <si>
    <t>1686</t>
  </si>
  <si>
    <t>Item 23464SCR on order number 75-46792failed CTP process during order entry.  The requested qty is 50, please respond with next available date within 24hrs.</t>
  </si>
  <si>
    <t>35971-019</t>
  </si>
  <si>
    <t>1720</t>
  </si>
  <si>
    <t>22958-CSD on Order 33-34639 failed CTP Process during order entry. Requested quantity is 60, please respond with next available date within 24hrs.</t>
  </si>
  <si>
    <t>10238-001</t>
  </si>
  <si>
    <t>1715</t>
  </si>
  <si>
    <t xml:space="preserve">72030-VEN on 208-20019 failed CTP Process during order entry.  Requested quantity is 60.  Please respond with next available date within 24 hours.
86351-CLG on 208-20019 failed CTP Process during order entry.  Requested quantity is 22.  Please respond with next available date within 24 hours.  </t>
  </si>
  <si>
    <t>1718</t>
  </si>
  <si>
    <t>Item above on order number 36-24803 failed CTP process during order entry.  The requested qty is 7 please respond with next available date within 24hrs.</t>
  </si>
  <si>
    <t>04018-004</t>
  </si>
  <si>
    <t>1722</t>
  </si>
  <si>
    <t>When can we get more 23125 NWN to Portland (036)?
- Shorting 24cs on 9/26 order 36-24714 PO 25459790
- Shorting 24cs on 9/27 order 36-24720 PO 25459960</t>
  </si>
  <si>
    <t>1698</t>
  </si>
  <si>
    <t xml:space="preserve">23858 TFR failed CTP on order 75-46903 shipping 10/03. Please advise next production date. </t>
  </si>
  <si>
    <t>1710</t>
  </si>
  <si>
    <t xml:space="preserve">203-26536 shorted 120 cases 21108-PHI. customer entered backorder 203-2604 for shorted product. when can this backorder ship? </t>
  </si>
  <si>
    <t>t32153-606</t>
  </si>
  <si>
    <t>1709</t>
  </si>
  <si>
    <t>Item above on order number 75-46854 failed CTP process during order entry.  The requested qty is 36 please respond with next available date within 24hrs.</t>
  </si>
  <si>
    <t>1711</t>
  </si>
  <si>
    <t xml:space="preserve">Customer requested copy of COA to be sent. 
208-16785
</t>
  </si>
  <si>
    <t>36368-010</t>
  </si>
  <si>
    <t>1712</t>
  </si>
  <si>
    <t xml:space="preserve">Item 20775 SCR on order number 36-24790 PO 25488210 failed CTP process during order entry.  
The requested qty is 132cs, please respond with next available date within 24hrs.
</t>
  </si>
  <si>
    <t>1703</t>
  </si>
  <si>
    <t>When will have more 85625 HVR available in Chambersburg?
- Shorting 684cs on 9/22 order 25-21014 PO 842477-001
- Shorting 114cs on 9/22 order 25-21016 PO 842492-001</t>
  </si>
  <si>
    <t>11861-084 &amp; 11861-024</t>
  </si>
  <si>
    <t>1684</t>
  </si>
  <si>
    <t>16625-KKF, 16627-KKF on 208-19838 failed CTP Process during order entry. Requested quantities below, please respond with next available date within 24hrs.
16625-KKF 40cs
16627-KKF 324cs</t>
  </si>
  <si>
    <t>1673</t>
  </si>
  <si>
    <t>Please let me know when inventory available for backorder 208-19799.
14 cs item 86362CLG / 6 cs item 85508HVR
1 pallet / 304 LBS</t>
  </si>
  <si>
    <t>1688</t>
  </si>
  <si>
    <t>CTP Failure - 33-34563</t>
  </si>
  <si>
    <t>40219-19</t>
  </si>
  <si>
    <t>1692</t>
  </si>
  <si>
    <t>21831-SON on 208-19847 failed CTP Process during order entry.  Requested quantity is 475. Please respond with next available date within 24 hrs.</t>
  </si>
  <si>
    <t>07737-070</t>
  </si>
  <si>
    <t>1669</t>
  </si>
  <si>
    <t>CTP failure on item 77069VXC order 36-24755.</t>
  </si>
  <si>
    <t>1690</t>
  </si>
  <si>
    <t xml:space="preserve">19887 HVR failed CTP on order 75-46808 shipping 10/02. Please advise the next production date. </t>
  </si>
  <si>
    <t>33500-004</t>
  </si>
  <si>
    <t>1705</t>
  </si>
  <si>
    <t>Item 19884-COS on order number 75-46901 failed CTP process during order entry.  The requested qty is 855 cs, please respond with next available date within 24hrs.</t>
  </si>
  <si>
    <t xml:space="preserve">01674-188 </t>
  </si>
  <si>
    <t>1696</t>
  </si>
  <si>
    <t xml:space="preserve">17680-CGS on 208-19937 failed CTP Process during order entry. Requested quantity is 5cs, please respond with next available date within 24hrs.
</t>
  </si>
  <si>
    <t>10888-011</t>
  </si>
  <si>
    <t>1693</t>
  </si>
  <si>
    <t>19510-BKE on 208-19843 failed CTP Process during order entry.  Requested quantity is 158. Please respond with next available date within 24 hrs.
23483-SCR on 208-19843 failed CTP Process during order entry.  Requested quantity is 10. Please respond with next available date within 24 hrs.</t>
  </si>
  <si>
    <t>1707</t>
  </si>
  <si>
    <t>Item above on order number 75-46855 failed CTP process during order entry.  The requested qty is 144, please respond with next available date within 24hrs.</t>
  </si>
  <si>
    <t>1708</t>
  </si>
  <si>
    <t>Item above on order number 75-46855 failed CTP process during order entry.  The requested qty is ,78 please respond with next available date within 24hrs.</t>
  </si>
  <si>
    <t>1700</t>
  </si>
  <si>
    <t xml:space="preserve">Additional production needed of item 54135PAD to avoid shorting 55-50516. </t>
  </si>
  <si>
    <t>00939-058</t>
  </si>
  <si>
    <t>1596</t>
  </si>
  <si>
    <t xml:space="preserve">Reaching out as we are having issues with 78106-CHP with delayed production and transfer into 55-St Joe- we don’t have any scheduled transfers to service the orders below.  It was forecasted and approve.  Please put in a service disruption ticket ASAP!
Is there a production issue that we need to be aware of? Trying to get ahead of customer shorts and delays.
</t>
  </si>
  <si>
    <t>1677</t>
  </si>
  <si>
    <t>58505-USH on Order 075-46710 failed CTP Process during order entry. Requested quantity is 120, please respond with next available date within 24hrs.</t>
  </si>
  <si>
    <t>00760-049</t>
  </si>
  <si>
    <t>1655</t>
  </si>
  <si>
    <t>21831-SON on 208-19644 failed CTP Process during order entry.  Requested quantity is 76.  Please respond with next available date within 24 hours.</t>
  </si>
  <si>
    <t>1695</t>
  </si>
  <si>
    <t>Item above on order number 75-46725 failed CTP process during order entry.  The requested qty is 36, please respond with next available date within 24hrs.</t>
  </si>
  <si>
    <t>1691</t>
  </si>
  <si>
    <t xml:space="preserve">23373 TFR failed CTP on order 75-46780 shipping 10/12. Please advise next production date. </t>
  </si>
  <si>
    <t>34050-008</t>
  </si>
  <si>
    <t>1664</t>
  </si>
  <si>
    <t xml:space="preserve">Multiple shortages of item 13440HVR </t>
  </si>
  <si>
    <t>1679</t>
  </si>
  <si>
    <t>Item above on order number 75-46645 failed CTP process during order entry.  The requested qty is 24, please respond with next available date within 24hrs.</t>
  </si>
  <si>
    <t>01194-034</t>
  </si>
  <si>
    <t>1674</t>
  </si>
  <si>
    <t>please let me know when inventory available to ship backorder 25-21485
240 cs item 23793PPM
1 Pallet / 1,549 LBS</t>
  </si>
  <si>
    <t>1678</t>
  </si>
  <si>
    <t xml:space="preserve">Production date needed for 16763MFY. Potential shortage on orders shipping this week. </t>
  </si>
  <si>
    <t>1680</t>
  </si>
  <si>
    <t>Item above on order number 75-46646 failed CTP process during order entry.  The requested qty is 360, please respond with next available date within 24hrs.</t>
  </si>
  <si>
    <t>1416</t>
  </si>
  <si>
    <t>Will 54135VES 240cs and 45532VES 300cs be available for order 208-17985 picking up 9/12?</t>
  </si>
  <si>
    <t>00406-012</t>
  </si>
  <si>
    <t>1667</t>
  </si>
  <si>
    <t>23825 TFR failed the CTP on order 75-46639</t>
  </si>
  <si>
    <t>1676</t>
  </si>
  <si>
    <t>71361-SYS on Order 75-46698 failed CTP Process during order entry. Requested quantity is 36, please respond with next available date within 24hrs.</t>
  </si>
  <si>
    <t>1672</t>
  </si>
  <si>
    <t>Item above on order number 208-19622 failed CTP process during order entry.  The requested qty is 16 cases, please respond with next available date within 24hrs. 19357-VEN (1061)</t>
  </si>
  <si>
    <t>1645</t>
  </si>
  <si>
    <t xml:space="preserve">Shorted 23871CKE on 75-44043. Needs back order delivered asap. </t>
  </si>
  <si>
    <t>34468-083</t>
  </si>
  <si>
    <t>1683</t>
  </si>
  <si>
    <t>16617-KKD and 20942-KKO on 33-34561 failed CTP Process during order entry. Requested quantities are below, please respond with next available date within 24hrs.
16617-KKD 42cs
20942-KKO 48cs</t>
  </si>
  <si>
    <t>34259-002</t>
  </si>
  <si>
    <t>1652</t>
  </si>
  <si>
    <t>Item above on order number 75-46476 failed CTP process during order entry.  The requested qty is 39, please respond with next available date within 24hrs.</t>
  </si>
  <si>
    <t>1671</t>
  </si>
  <si>
    <t>Failed CTP Certification
Will the below item be available for this order?  
Item 85625-HVR; Qty 95cs; Order 33-34536; Ship Date 10/02</t>
  </si>
  <si>
    <t>1687</t>
  </si>
  <si>
    <t xml:space="preserve">Item 77049 VEN on order number 36-24770 PO 1286549 failed CTP process during order entry.  
The requested qty is 120cs, please respond with next available date within 24hrs.
</t>
  </si>
  <si>
    <t>1649</t>
  </si>
  <si>
    <t xml:space="preserve">Failed CTP Certification
Will the below item be available for this order?  
Item 54604-SFG; Qty 630cs; Order 75-46441; Ship Date 10/03
</t>
  </si>
  <si>
    <t>1660</t>
  </si>
  <si>
    <t>CTP Failure - 208-19664</t>
  </si>
  <si>
    <t>1666</t>
  </si>
  <si>
    <t xml:space="preserve">Shorted 15391PHA on 55-48820. Need back order to ship asap. </t>
  </si>
  <si>
    <t>35225-007</t>
  </si>
  <si>
    <t>1661</t>
  </si>
  <si>
    <t>CTP Failure - 33-34516</t>
  </si>
  <si>
    <t>1670</t>
  </si>
  <si>
    <t xml:space="preserve">CS received an email from the planner stating that these orders needed to move out 2 weeks due to being over forecast and out of oil.  Orders were entered 7/31 to ship late September.  Sales has asked to escalate this due to the orders being placed with 6+ weeks lead time.  Also, sales states that customer provides forecast and is accurate on their projections.  Oil is also contracted for this business.  We cannot short this customer for 2 weeks.  Production should be moved up in order to cover these shipments.  Attached is the email that CS received requesting this move.  Please see what can be done to move up production to avoid moving out these orders.
</t>
  </si>
  <si>
    <t>35083-001</t>
  </si>
  <si>
    <t>1569</t>
  </si>
  <si>
    <t xml:space="preserve">Customer would like to receive product as close to 9/22 as possible due to a change in requirements. Please move up production as much as possible. </t>
  </si>
  <si>
    <t>1665</t>
  </si>
  <si>
    <t>Item 14421WCP is sending an alert on the CTP tracker for order# 208-19712</t>
  </si>
  <si>
    <t>1577</t>
  </si>
  <si>
    <t>Please provide first available production date for item 21487WCP.  Order in hand.
208-19293</t>
  </si>
  <si>
    <t>36004-002</t>
  </si>
  <si>
    <t>1668</t>
  </si>
  <si>
    <t>CTP Failure on item 17710CGS on order 33-34539.</t>
  </si>
  <si>
    <t>1656</t>
  </si>
  <si>
    <t>CTP Failure for item 54207SST on order 75-46508.</t>
  </si>
  <si>
    <t>1662</t>
  </si>
  <si>
    <t>CTP Failure - 33-34509</t>
  </si>
  <si>
    <t>1659</t>
  </si>
  <si>
    <t>22123 WCP on 208-19692 failed CTP Process during order entry.  Requested quantity is 36.  Please respond with available date within 24 hours.</t>
  </si>
  <si>
    <t>1622</t>
  </si>
  <si>
    <t>Please let me know when inventory available for backorder 208-19465
Orig 208-18023 and 208-17984 - Code 8
416 cs item 22717-BNK</t>
  </si>
  <si>
    <t>1651</t>
  </si>
  <si>
    <t>36440-001</t>
  </si>
  <si>
    <t>1632</t>
  </si>
  <si>
    <t>54735 BKE on 208-19443 failed CTP Process during order entry.  Requested quantity is 60.  Please respond with next available date within 24 hrs.</t>
  </si>
  <si>
    <t>1642</t>
  </si>
  <si>
    <t>21831 SON on 208-19495 failed CTP Process during order entry.  Requested quantity is 133.  Please respond with next available date within 24hrs.</t>
  </si>
  <si>
    <t>09197-016</t>
  </si>
  <si>
    <t>1646</t>
  </si>
  <si>
    <t>Item above on order number 75-46401 failed CTP process during order entry.  The requested qty is 180, please respond with next available date within 24hrs.</t>
  </si>
  <si>
    <t>31645-007</t>
  </si>
  <si>
    <t>1658</t>
  </si>
  <si>
    <t>52035-CHP on 208-19680 failed CTP Process during order entry.  Requested quantity is 120.  Please respond with available date within 24 hours.</t>
  </si>
  <si>
    <t>1623</t>
  </si>
  <si>
    <t>19419-CSD (19 cases) and 71903-CSD (60 cases) on Order 33-34477 failed CTP Process during order entry. Please respond with next available date within 24hrs.</t>
  </si>
  <si>
    <t>1641</t>
  </si>
  <si>
    <t xml:space="preserve">increase production request. </t>
  </si>
  <si>
    <t>1639</t>
  </si>
  <si>
    <t>23483 SCR on 208-19056 failed CTP Process during order entry.  Requested quantity is 80.  Please respond with next available date within 24 hours.</t>
  </si>
  <si>
    <t>1378</t>
  </si>
  <si>
    <t>Order 75-43760 CTP light failure 23717FRD, 23718FRD</t>
  </si>
  <si>
    <t>11399-214</t>
  </si>
  <si>
    <t>1629</t>
  </si>
  <si>
    <t>21831-SON on 208-19489 failed CTP Process during order entry.  Requested quantity is 57.  Please respond with next available date within 24 hours.</t>
  </si>
  <si>
    <t>06230-042</t>
  </si>
  <si>
    <t>1631</t>
  </si>
  <si>
    <t>54735-BKE on 208-19496 failed CTP Process during order entry.  Requested quantity is 120 .  Please respond with next available date within 24 hours.</t>
  </si>
  <si>
    <t>1650</t>
  </si>
  <si>
    <t xml:space="preserve">Order shorted 252-02746. Customer placed backorder 252-02820 for 520 cases 21403-WEN shorted. When is the soonest this backorder can ship. they need product ASAP </t>
  </si>
  <si>
    <t>40062-424</t>
  </si>
  <si>
    <t>1635</t>
  </si>
  <si>
    <t>CTP Failure on items 20195SBY and 20577SBY on order 208-19514.</t>
  </si>
  <si>
    <t>08998-049</t>
  </si>
  <si>
    <t>1638</t>
  </si>
  <si>
    <t>23483 SCR on 208-19529 failed CTP Process during order entry.  Requested quantity is 20.  Please respond with next available date within 24 hours.</t>
  </si>
  <si>
    <t>1654</t>
  </si>
  <si>
    <t>22123-WCP on 208-19633 failed CTP Process during order entry.  Requested quantity is 108.  Please respond with next available date within 24 hours.
14421-WCP on 208-19633 failed CTP Process during order entry.  Requested quantity is 36.  Please respond with next available date within 24 hours.</t>
  </si>
  <si>
    <t>1647</t>
  </si>
  <si>
    <t>CTP Failure 208-19553</t>
  </si>
  <si>
    <t>1648</t>
  </si>
  <si>
    <t xml:space="preserve">Failed CTP Certification
Will the below item be available for this order?  
Item 23528-VEN; Qty 24cs; Order 75-46304; Ship Date 09/28
Item 71411-SYS; Qty 12cs; Order 75-46304; Ship Date 09/28
</t>
  </si>
  <si>
    <t>1663</t>
  </si>
  <si>
    <t xml:space="preserve">Item 77062 KKO on order number 75-46579 PO 88539286 failed CTP process during order entry.  
The requested qty is 120cs , please respond with next available date within 24hrs.
</t>
  </si>
  <si>
    <t>00939-060</t>
  </si>
  <si>
    <t>1633</t>
  </si>
  <si>
    <t>Shorted Texas Roadhouse product. Need back order delivered by 9/17</t>
  </si>
  <si>
    <t>40126-177</t>
  </si>
  <si>
    <t>1653</t>
  </si>
  <si>
    <t xml:space="preserve">Failed CTP Certification
Will the below item be available for this order?  
Item 23528-VEN; Qty 80cs; Order 75-46338; Ship Date 09/28
</t>
  </si>
  <si>
    <t>40013-070</t>
  </si>
  <si>
    <t>1620</t>
  </si>
  <si>
    <t>Item above on order number 75-46190 failed CTP process during order entry.  The requested qty is 1520, please respond with next available date within 24hrs.</t>
  </si>
  <si>
    <t>1611</t>
  </si>
  <si>
    <t xml:space="preserve">Failed CTP Certification
Will the below item be available for this order?  
Item 17731-CGS; Qty 12cs; Order 33-34446; Ship Date 09/25
Item 85625-HVR; Qty 95cs; Order 33-34446; Ship Date 09/25
</t>
  </si>
  <si>
    <t>1535</t>
  </si>
  <si>
    <t>20778-SCR on Order 33-34322 failed CTP Process during order entry. Requested quantity is 13, please respond with next available date within 24hrs.</t>
  </si>
  <si>
    <t>27661-004</t>
  </si>
  <si>
    <t>1584</t>
  </si>
  <si>
    <t>Customer received 1530 damaged/spoiled cases of item 23911-POP (199763) on Order#208-17842. Requesting a backorder for new order number 208-19316</t>
  </si>
  <si>
    <t>06059-074</t>
  </si>
  <si>
    <t>1621</t>
  </si>
  <si>
    <t xml:space="preserve">Item 23816-DLE on order 75-46254 failed CTP process during order entry. Requested quantity is 240. Please respond with next available date within 24 hours.
PO#274969
23816DLE 23816 C   BIRRIA STYL 150/2 OZ MTS             978            1            1,739   09/30/23            800   217.38   N </t>
  </si>
  <si>
    <t>1592</t>
  </si>
  <si>
    <t>Item 77041 CHP on order number 36-24704 PO 312818 failed CTP process during order entry.  
The requested qty is 240cs, please respond with next available date within 24hrs.
Item 77041 CHP on order number 36-24709 PO 1286259 failed CTP process during order entry.  
The requested qty is 48cs, please respond with next available date within 24hrs.</t>
  </si>
  <si>
    <t>1628</t>
  </si>
  <si>
    <t>Item above on order number 75-46223 failed CTP process during order entry.  The requested qty is 144, please respond with next available date within 24hrs.</t>
  </si>
  <si>
    <t>1634</t>
  </si>
  <si>
    <t>CTP Failure 33-34478</t>
  </si>
  <si>
    <t>33812-002</t>
  </si>
  <si>
    <t>1626</t>
  </si>
  <si>
    <t>Item above on order number 75-46189 failed CTP process during order entry.  The requested qty is 320, please respond with next available date within 24hrs.</t>
  </si>
  <si>
    <t>1619</t>
  </si>
  <si>
    <t>Item above on order number 75-46193 failed CTP process during order entry.  The requested qty is 1520, please respond with next available date within 24hrs.</t>
  </si>
  <si>
    <t>1618</t>
  </si>
  <si>
    <t>Item above on order number 75-46192 failed CTP process during order entry.  The requested qty is 1520, please respond with next available date within 24hrs.</t>
  </si>
  <si>
    <t>1566</t>
  </si>
  <si>
    <t>Item above on order number 75-45931 failed CTP process during order entry.  The requested qty is 1078, please respond with next available date within 24hrs.</t>
  </si>
  <si>
    <t>1557</t>
  </si>
  <si>
    <t>CTP Failure 208-19196</t>
  </si>
  <si>
    <t>1605</t>
  </si>
  <si>
    <t>Item above on order number 75-46183 failed CTP process during order entry.  The requested qty is 288, please respond with next available date within 24hrs.</t>
  </si>
  <si>
    <t>1625</t>
  </si>
  <si>
    <t>Item above on order number 75-46188 failed CTP process during order entry.  The requested qty is 1520, please respond with next available date within 24hrs.</t>
  </si>
  <si>
    <t>1644</t>
  </si>
  <si>
    <t>How soon can we get more 21555 HVR into Portland (036)?
- Customer is wanting to add 25cs to each of the following POs
- 5062039P (36-24642) &amp; 5062219P (36-24626)</t>
  </si>
  <si>
    <t>04017-013</t>
  </si>
  <si>
    <t>1637</t>
  </si>
  <si>
    <t>14421 WCP on 208-19532 failed CTP Process during order entry.  Requested quantity is 108.  Please respond with next available date within 24 hours.</t>
  </si>
  <si>
    <t>1636</t>
  </si>
  <si>
    <t xml:space="preserve">order 25-19975 cut for OFR. Customer is requesting backorder 25-21295. 
Items cut: 71733-GOR Qty 36 71736-GOR Qty 108
When can this backorder ship? </t>
  </si>
  <si>
    <t>35185-001</t>
  </si>
  <si>
    <t>1589</t>
  </si>
  <si>
    <t xml:space="preserve">Need to see how soon we could have order 208-17583 and 208-17585 delivered. 
1-customer requested 3 PO's to ship together
2-when US Cold replied with pick up date, they didn't tell customer 2 of the PO's were not in their system. 
3-carrier arrived to pick up. 2 PO's didn't load, carrier left then came back for other PO's. US Cold told them at that time the PO's weren't in their system.
CS wasn't informed of date changes or the situation until after the fact. Customer will start shorting by 9-18.
7 pallets / 324 cs / 8,604 LBS
email chain attached
</t>
  </si>
  <si>
    <t>20035-157</t>
  </si>
  <si>
    <t>1576</t>
  </si>
  <si>
    <t>Item above on order number 75-46046 failed CTP process during order entry.  The requested qty is 240, please respond with next available date within 24hrs.</t>
  </si>
  <si>
    <t>1588</t>
  </si>
  <si>
    <t xml:space="preserve">Item 13152 LOU  failed CPT when processing order 36-24694 </t>
  </si>
  <si>
    <t>10151-038</t>
  </si>
  <si>
    <t>1606</t>
  </si>
  <si>
    <t xml:space="preserve">Item 23527 USM on order number 36-24708 PO 6333349Q failed CTP process during order entry.  
The requested qty is 120cs , please respond with next available date within 24hrs.
</t>
  </si>
  <si>
    <t>1608</t>
  </si>
  <si>
    <t>Item above on order number 208-19449 failed CTP process during order entry.  The requested qty is 36, please respond with next available date within 24hrs.14421-WCP (2452575)</t>
  </si>
  <si>
    <t>1609</t>
  </si>
  <si>
    <t xml:space="preserve">Item 77049 VEN on order number 36-24704 PO 312818 failed CTP process during order entry.  
The requested qty is 480cs, please respond with next available date within 24hrs.
</t>
  </si>
  <si>
    <t>1612</t>
  </si>
  <si>
    <t xml:space="preserve">Failed CTP Certification
Will the below item be available for this order?  
Item 85625-HVR; Qty 144cs; Order 33-34439; Ship Date 09/28
</t>
  </si>
  <si>
    <t>1640</t>
  </si>
  <si>
    <t>Item 45531-HYB on order 75-46337 failed CTP process during order entry. Requested quantity is 1040cs. Please respond with next available date within 24 hours.</t>
  </si>
  <si>
    <t>10980-010</t>
  </si>
  <si>
    <t>1530</t>
  </si>
  <si>
    <t>20778-SCR on Order 33-34313 failed CTP Process during order entry. Requested quantity is 1, please respond with next available date within 24hrs.</t>
  </si>
  <si>
    <t>1643</t>
  </si>
  <si>
    <t>Item above on order number 75-46345 failed CTP process during order entry.  The requested qty is 22, please respond with next available date within 24hrs.</t>
  </si>
  <si>
    <t>1630</t>
  </si>
  <si>
    <t>Item above on order number 75-46249 failed CTP process during order entry.  The requested qty is 44, please respond with next available date within 24hrs.</t>
  </si>
  <si>
    <t>1616</t>
  </si>
  <si>
    <t>Can item 53504-BAN please be produced earlier? 
I am hoping to be able to ship Order 10-11330 earlier, before 9/25.</t>
  </si>
  <si>
    <t>36540-008</t>
  </si>
  <si>
    <t>1603</t>
  </si>
  <si>
    <t>CTP Failure 33-34426</t>
  </si>
  <si>
    <t>1617</t>
  </si>
  <si>
    <t>CTP Failure on item 72048VEN on order 33-34461.</t>
  </si>
  <si>
    <t>1598</t>
  </si>
  <si>
    <t>16625-KKF on 208-19382 failed CTP Process during order entry. Requested quantity is 80cs, please respond with next available date within 24hrs.</t>
  </si>
  <si>
    <t>1600</t>
  </si>
  <si>
    <t>14421-WCP on Order failed CTP Process during order entry. Requested quantity is 36cs, please respond with next available date within 24hrs.</t>
  </si>
  <si>
    <t>9872-013</t>
  </si>
  <si>
    <t>1607</t>
  </si>
  <si>
    <t>33-14443 failed CTP on item 18540-USM Qty</t>
  </si>
  <si>
    <t>27629-014</t>
  </si>
  <si>
    <t>1593</t>
  </si>
  <si>
    <t xml:space="preserve">Item 47020 SYS on order number 36-24699 PO 22951970 failed CTP process during order entry.  
The requested qty is 192cs, please respond with next available date within 24hrs.
</t>
  </si>
  <si>
    <t>1627</t>
  </si>
  <si>
    <t>17990EED
Item above on order number75-46228 failed CTP process during order entry.  The requested qty is 1750 please respond with next available date within 24hrs.</t>
  </si>
  <si>
    <t>1574</t>
  </si>
  <si>
    <t>back order#75-46025</t>
  </si>
  <si>
    <t>1544</t>
  </si>
  <si>
    <t>Item above on order number 75-45720 failed CTP process during order entry.  The requested qty is 4 please respond with next available date within 24hrs.</t>
  </si>
  <si>
    <t>1602</t>
  </si>
  <si>
    <t>CTP Failure 33-34422</t>
  </si>
  <si>
    <t>1610</t>
  </si>
  <si>
    <t>CTP Failure 33-34460</t>
  </si>
  <si>
    <t>35521-004</t>
  </si>
  <si>
    <t>1614</t>
  </si>
  <si>
    <t>54135VES
Item above on order number 208-19493 failed CTP process during order entry.  The requested qty is 300, please respond with next available date within 24hrs.</t>
  </si>
  <si>
    <t>1594</t>
  </si>
  <si>
    <t xml:space="preserve">16718-CSO on 33-34423 failed CTP Process during order entry. Requested quantity is 12cs, please respond with next available date within 24hrs.
</t>
  </si>
  <si>
    <t>10545-009</t>
  </si>
  <si>
    <t>1595</t>
  </si>
  <si>
    <t>Item above on order number 75-46160 failed CTP process during order entry.  The requested qty is 80, please respond with next available date within 24hrs.</t>
  </si>
  <si>
    <t>1599</t>
  </si>
  <si>
    <t xml:space="preserve">Item 22249 GNS on order number 75-46179 PO 27146 failed CTP process during order entry.  
The requested qty is 288cs, please respond with next available date within 24hrs.
</t>
  </si>
  <si>
    <t>33380-002</t>
  </si>
  <si>
    <t>1613</t>
  </si>
  <si>
    <t>10936-CSF (12 cases) and 85625-HVR (266 cases)  on Order 33-34465 failed CTP Process during order entry. Please respond with next available date within 24hrs.</t>
  </si>
  <si>
    <t>1615</t>
  </si>
  <si>
    <t xml:space="preserve">14767- CHB AND 71410-SYS  on 208-19472 failed CTP Process during order entry. Requested quantities are below , please respond with next available date within 24hrs.
14767-CHB
71410-SYS
</t>
  </si>
  <si>
    <t>1504</t>
  </si>
  <si>
    <t>Item above on order number 36-24599 failed CTP process during order entry.  The requested qty is 216, please respond with next available date within 24hrs.</t>
  </si>
  <si>
    <t>35945-002</t>
  </si>
  <si>
    <t>1604</t>
  </si>
  <si>
    <t>CTP Failure 75-46181</t>
  </si>
  <si>
    <t>1624</t>
  </si>
  <si>
    <t>Item above on order number 75-46194 failed CTP process during order entry.  The requested qty is 1520, please respond with next available date within 24hrs.</t>
  </si>
  <si>
    <t>1587</t>
  </si>
  <si>
    <t xml:space="preserve">Item 17357 AVO on orders 46088 &amp; 75-46089 PO 15394 &amp; 15395 failed CTP process during order entry.  
The requested qty is 1200cs per order (2400cs total) , please respond with next available date within 24hrs.
</t>
  </si>
  <si>
    <t>1597</t>
  </si>
  <si>
    <t>21017-CUL on Order 33-34440 failed CTP Process during order entry. Requested quantity is 20, please respond with next available date within 24hrs.</t>
  </si>
  <si>
    <t>1580</t>
  </si>
  <si>
    <t xml:space="preserve">Item 22288-WCP on order 208-19301 failed CTP process during order entry. Requested quantity is 252. Please respond with next available date within 24 hours.
PO#: 6076
</t>
  </si>
  <si>
    <t>1575</t>
  </si>
  <si>
    <t xml:space="preserve">ORIG PO SUBMITTED 8/01 BUT ENTRY MISSED DUE TO UNDER WEIGHT. URGENT SHIPPING needed asap. Need soonest available date to ship
Order No: 34-18371
PO#4500151800                  </t>
  </si>
  <si>
    <t>1601</t>
  </si>
  <si>
    <t>CTP Failure 33-34433</t>
  </si>
  <si>
    <t>1581</t>
  </si>
  <si>
    <t xml:space="preserve">Item 22288-WCP on order 208-19302 failed CTP process during order entry. Requested quantity is 252. Please respond with next available date within 24 hours.
22288WCP 3302   PA   SHTG DONUT FRY 50# MTS             936            1            5,976   09/30/23          3,838   155.71   N  
</t>
  </si>
  <si>
    <t>1585</t>
  </si>
  <si>
    <t>77225-BKE on 208-19310 failed CTP Process during order entry. Requested quantity needed is 48 cases.  Please respond with next availability date within 24 hours.</t>
  </si>
  <si>
    <t>1583</t>
  </si>
  <si>
    <t xml:space="preserve">Item 22123-WCP on order 208-19303 failed CTP process during order entry. Requested quantity is 252. Please respond with next available date within 24 hours.
22123WCP 3301   PA   SHTG DONUT FRY BIB MTS             936            1            2,388   10/03/23          1,530   156.08   N </t>
  </si>
  <si>
    <t>1591</t>
  </si>
  <si>
    <t>22777 SCR on 208-19154 failed CTP Process during order entry.  Requested quantity is 19 cases.  Please respond with next available date within 24 hours. 
77225 BKE on 208-19154 failed CTP Process during order entry.  Requested quantity is 36 cases.  Please respond with next available date within 24 hours.</t>
  </si>
  <si>
    <t>1578</t>
  </si>
  <si>
    <t xml:space="preserve"> 23483-SCR on 208-19284 failed CTP Process.  Quantity needed is 10. Please respond with next available date within 24 hours.</t>
  </si>
  <si>
    <t>1579</t>
  </si>
  <si>
    <t>order 33-34405 failed CTP on item 23469-cgs qty 24</t>
  </si>
  <si>
    <t>1590</t>
  </si>
  <si>
    <t>17710-CGS on Order 33-34417 failed CTP Process during order entry. Requested quantity is 24, please respond with next available date within 24hrs.</t>
  </si>
  <si>
    <t>27240-001</t>
  </si>
  <si>
    <t>1570</t>
  </si>
  <si>
    <t>Failed CTP Certification
Will the below items be available for this order?  
Item 20778-SCR; Qty 15cs; Order 33-34291; Ship Date 09/21</t>
  </si>
  <si>
    <t>1573</t>
  </si>
  <si>
    <t>CTP failure on item 23964PPM on order 33-34385.</t>
  </si>
  <si>
    <t>20308-027</t>
  </si>
  <si>
    <t>1586</t>
  </si>
  <si>
    <t>22777-SCR on 208-19313 failed CTP Process during order entry. Requested quantity is 19.  Please respond with next available date within 24 hours.</t>
  </si>
  <si>
    <t>1549</t>
  </si>
  <si>
    <t>21831-SON on 208-19153 failed CTP Process during order entry. Requested quantity is 38. Please respond with next available date within 24hrs.</t>
  </si>
  <si>
    <t>05560-076</t>
  </si>
  <si>
    <t>1559</t>
  </si>
  <si>
    <t>Customer can only accept product with 65% or more shelf life, so they were shorted 170 cases and will short 152 cases on their upcoming order.
Can a B/T of fresh product be scheduled for item 21276-PNA?</t>
  </si>
  <si>
    <t>1555</t>
  </si>
  <si>
    <t>CTP Failure 208-19124</t>
  </si>
  <si>
    <t>1564</t>
  </si>
  <si>
    <t>Need to see if there is an eta on production for item 21592CGS. AS400 currently isn't showing production schedule. Sales is requesting.</t>
  </si>
  <si>
    <t>1567</t>
  </si>
  <si>
    <t>back order#252-02804</t>
  </si>
  <si>
    <t>1572</t>
  </si>
  <si>
    <t>20164-HVR on 33-34375 failed CTP Process during order entry.  Requested quantity is 78.  Please respond with next available date within 24 hours.
23115-NWN on 33-34375 failed CTP Process during order entry.  Requested quantity is 72.  Please respond with next available date within 24 hours.</t>
  </si>
  <si>
    <t>1571</t>
  </si>
  <si>
    <t>Failed CTP Certification
Will the below item be available for this order?  
Item 23115-NWN; Qty 20cs; Order 33-34378; Ship Date 09/21
Item 23120-NWN; Qty 48cs; Order 33-34378; Ship Date 09/21
Item 71457-SYS; Qty 1cs; Order 33-34378; Ship Date 09/21</t>
  </si>
  <si>
    <t>1560</t>
  </si>
  <si>
    <t>Customer can only accept product with 65% or more shelf life, so they were shorted 38 cases and will short 76 cases on their upcoming order.
Can a B/T of fresh product be scheduled for item 22711-PNA?</t>
  </si>
  <si>
    <t>1561</t>
  </si>
  <si>
    <t>Customer can only accept product with 65% or more shelf life, so they will short 247 cases on their upcoming orders.
Can a B/T of fresh product be scheduled for item 22444-PNA?</t>
  </si>
  <si>
    <t>1551</t>
  </si>
  <si>
    <t>Item above on order number 208-19142 failed CTP process during order entry.  The requested qty is 24, please respond with next available date within 24hrs. 14421-WCP (396118)</t>
  </si>
  <si>
    <t>1550</t>
  </si>
  <si>
    <t>Soonest recovery date for item 19943 SYS out of 036 Portland</t>
  </si>
  <si>
    <t>1568</t>
  </si>
  <si>
    <t xml:space="preserve">Failed CTP Certification
Will the below item be available for this order?  
Item 20779-SCR; Qty 22cs; Order 75-45601; Ship Date 09/29
</t>
  </si>
  <si>
    <t>11364-022</t>
  </si>
  <si>
    <t>1582</t>
  </si>
  <si>
    <t xml:space="preserve">	
14421 WCP on 208-19295 failed CTP Process during order entry.  Requested quantity is 576.  Please respond with next available date within 24 hours</t>
  </si>
  <si>
    <t>1556</t>
  </si>
  <si>
    <t>CTP Failure 33-34355</t>
  </si>
  <si>
    <t>1513</t>
  </si>
  <si>
    <t xml:space="preserve">Need to see when backorder 208-18924 will be available to ship
52 cs item 20213-CCD </t>
  </si>
  <si>
    <t>35134-047</t>
  </si>
  <si>
    <t>1534</t>
  </si>
  <si>
    <t>Item above on order number 75-45570 failed CTP process during order entry.  The requested qty is 28, please respond with next available date within 24hrs.</t>
  </si>
  <si>
    <t>1545</t>
  </si>
  <si>
    <t xml:space="preserve">Failed CTP Certification
Will the below item be available for this order?  
Item 71447-SYS; Qty 132cs; Order 33-34312; Ship Date 09/19
</t>
  </si>
  <si>
    <t>1553</t>
  </si>
  <si>
    <t>13440-HVR ITEM on Order 33-34356 failed CTP Process during order entry. Requested quantity is 3, please respond with next available date within 24hrs.</t>
  </si>
  <si>
    <t>1554</t>
  </si>
  <si>
    <t>Failed CTP Certification
Will the below item be available for this order?  
Item 53508-SFG; Qty 135cs; Order 75-45708; Ship Date 09/25
Item 54200-SFG; Qty 80cs; Order 75-45708; Ship Date 09/25</t>
  </si>
  <si>
    <t>1563</t>
  </si>
  <si>
    <t>Back order#75-45933</t>
  </si>
  <si>
    <t>1558</t>
  </si>
  <si>
    <t>Item above on order number 75-45852 failed CTP process during order entry.  The requested qty is 11, please respond with next available date within 24hrs.</t>
  </si>
  <si>
    <t>40117-018</t>
  </si>
  <si>
    <t>1536</t>
  </si>
  <si>
    <t>Please let me know when item 85508-HVR available to ship for backorder 208-19079
24 cs / Orig 208-18327
Shortage code = S</t>
  </si>
  <si>
    <t>1562</t>
  </si>
  <si>
    <t xml:space="preserve">Customer not provided COA with shipment nor prior to.
P.O. Ref: 1336203
Order #: 55-48213
20212-VEN   16139  C   NCOLR LIQ MARG TOTE   LJJJYY                     6        23223
                                                                        7        23923
                                                                        7        23823
</t>
  </si>
  <si>
    <t>34220-008</t>
  </si>
  <si>
    <t>1244</t>
  </si>
  <si>
    <t xml:space="preserve">Customer requesting COA for order 55-45822 that shipped 7/28. 
54745CHP
Lot 18123
</t>
  </si>
  <si>
    <t>1540</t>
  </si>
  <si>
    <t>72048-VEN on Order 33-34335 failed CTP Process during order entry. Requested quantity is 144, please respond with next available date within 24hrs.</t>
  </si>
  <si>
    <t>1539</t>
  </si>
  <si>
    <t>21017-CUL on Order 33-34331 failed CTP Process during order entry. Requested quantity is 20, please respond with next available date within 24hrs.</t>
  </si>
  <si>
    <t>1543</t>
  </si>
  <si>
    <t>14421 WCP on 208-18448 failed CTP Process during order entry.  Requested quantity is 36.  Please respond with next available date within 24 hours.</t>
  </si>
  <si>
    <t>1482</t>
  </si>
  <si>
    <t>Item above on order number 36-24576 failed CTP process during order entry.  The requested qty is 100, please respond with next available date within 24hrs.</t>
  </si>
  <si>
    <t>36372-012</t>
  </si>
  <si>
    <t>1547</t>
  </si>
  <si>
    <t xml:space="preserve">21831 SON on 208-19152 failed CTP Process during order entry.  Requested quantity is 950.  Please respond with next available date within 24hrs. </t>
  </si>
  <si>
    <t>1542</t>
  </si>
  <si>
    <t>14421-WCP on 208-19113 failed CTP Process during order entry.  Requested quantity is 36. Please respond with next available date within 24 hours.</t>
  </si>
  <si>
    <t>1552</t>
  </si>
  <si>
    <t>14421 WCP on 208-19042 failed CTP Process during order entry.  Requested quantity is 108. Please respond with next available date within 24 hrs.</t>
  </si>
  <si>
    <t>1548</t>
  </si>
  <si>
    <t>Move up Order 34-17635 PO 138546 to ship 9/28.
- Item 19286 VEN - 17 Totes
- Item 11381 WCP - 72cs</t>
  </si>
  <si>
    <t>1493</t>
  </si>
  <si>
    <t xml:space="preserve">backorder 25-20359 was entered for shortage on original order 25-19377. When is the soonest this backorder can ship? 
Item:
20164-HVR 
20168-HVR 
71168-CSF 
          </t>
  </si>
  <si>
    <t>1516</t>
  </si>
  <si>
    <t>back order#25-20532</t>
  </si>
  <si>
    <t>1528</t>
  </si>
  <si>
    <t xml:space="preserve">Good morning,
Please assist with providing the missing COA for the order information listed below: Customer not provided COA with shipment nor prior to.
Order #: 25-18567
P.O. Ref: 23881
40016-WCP   WHITECAP LIQ CAKE SHORTEN 38#    LJJJYY                   264        17723
</t>
  </si>
  <si>
    <t>02668-015</t>
  </si>
  <si>
    <t>1515</t>
  </si>
  <si>
    <t>Need 94 more cases of 21831 SON at location 075.
- Customer wants to increase order 75-44815 PO 3800649P
- From 4cs to 124cs</t>
  </si>
  <si>
    <t>04017-053</t>
  </si>
  <si>
    <t>1537</t>
  </si>
  <si>
    <t xml:space="preserve">Please assist with providing the missing COA for the order information listed below: Customer not provided COA with shipment nor prior to.
Order #: 55-47739
P.O. Ref: 92749
58505-CHP   7200051 PA CANOLA OIL     35#    LJJJYY                   106        22623
                                                                                                          180        23923
</t>
  </si>
  <si>
    <t>1522</t>
  </si>
  <si>
    <t xml:space="preserve">Please assist with providing the missing COA for the order information listed below: Customer not provided COA with shipment nor prior to.
Order #..: 208-16199
P.O. Ref: 69654-00
14421-WCP   SH03101 C   A/P PALM SHTG NTFF   LJJJYY                   828                      F22623       
</t>
  </si>
  <si>
    <t>1523</t>
  </si>
  <si>
    <t>14421 WCP on 208-18962 failed CTP Process during order entry.  Requested quantity is 36.  Please respond with next available date within 24 hours.</t>
  </si>
  <si>
    <t>1502</t>
  </si>
  <si>
    <t xml:space="preserve">Item 22284-WCP on order 75-45371 failed CTP process during order entry. Requested quantity is 72. Please respond with next available date within 24 hours.
PO#113501
22284WCP 72177 C  MARG PASTRY WB 10/5#  MTS             936            1              652   09/19/23            363   179.61   N  
                                                                                                                                  </t>
  </si>
  <si>
    <t>1518</t>
  </si>
  <si>
    <t>CTP Failure 33-34302</t>
  </si>
  <si>
    <t>1531</t>
  </si>
  <si>
    <t>Item above on order number 208-19012 failed CTP process during order entry.  The requested qty is 10, please respond with next available date within 24hrs. 14421-WCP (2452575)
Item above on order number 208-19012 failed CTP process during order entry.  The requested qty is 18, please respond with next available date within 24hrs. 71723-SYS (6213359)</t>
  </si>
  <si>
    <t>1519</t>
  </si>
  <si>
    <t>CTP Failure 33-34281</t>
  </si>
  <si>
    <t>1541</t>
  </si>
  <si>
    <t>CTP Failure 208-19073 Shamrock Food</t>
  </si>
  <si>
    <t>1532</t>
  </si>
  <si>
    <t>21426-CLG on 208-19054 failed CTP Process during order entry.  Requested quantity is 88 cases.  Please provide a response within 24 hours with the next available date.</t>
  </si>
  <si>
    <t>1526</t>
  </si>
  <si>
    <t>20905-LOU (68 cases) and 21273-LOU (140 cases) on Order 33-34321 failed CTP Process during order entry. Please respond with next available date within 24hrs.</t>
  </si>
  <si>
    <t>29050-019</t>
  </si>
  <si>
    <t>1527</t>
  </si>
  <si>
    <t>20168-HVR on Order 33-34209 failed CTP Process during order entry. Requested quantity is 20, please respond with next available date within 24hrs.</t>
  </si>
  <si>
    <t>1514</t>
  </si>
  <si>
    <t>Failed CTP Certification
Will the below items be available for this order?  
Item 20168-HVR; Qty 12cs; Order 33-34291; Ship Date 09/21
Item 20778-SCR; Qty 15cs; Order 33-34291; Ship Date 09/21</t>
  </si>
  <si>
    <t>1538</t>
  </si>
  <si>
    <t>20942-KKO (1248 cases) and 21592-CGS (204 cases) on Order 33-34330 failed CTP Process during order entry. Please respond with next available date within 24hrs.</t>
  </si>
  <si>
    <t>1494</t>
  </si>
  <si>
    <t xml:space="preserve">Please assist with providing the missing COA for the order information listed below: 
Customer not provided COA with shipment nor prior to.
Order # 36-24280
P.O. Ref: 18743 
23927-VEN   9199  PA     MAYO LT 2000 TOTE   LJJJYY                     5                      P22723 
                                                                                                             7                      P23323
</t>
  </si>
  <si>
    <t>1533</t>
  </si>
  <si>
    <t>21831-SON on 208-19024 failed CTP Process during order entry.  Requested quantity is 1045 cases.  Please provide a response within 24 hours with the next available date.</t>
  </si>
  <si>
    <t>1517</t>
  </si>
  <si>
    <t>Item above on order number 75-45514 failed CTP process during order entry.  The requested qty is 24, please respond with next available date within 24hrs.</t>
  </si>
  <si>
    <t>00733-027</t>
  </si>
  <si>
    <t>1503</t>
  </si>
  <si>
    <t>Item 23481-SCR on order number 75-45360 failed CTP process during order entry.  The requested qty is 110 cs, please respond with next available date within 24hrs.</t>
  </si>
  <si>
    <t>1521</t>
  </si>
  <si>
    <t>Order 33-34296 failed CTP for item 18540-USM 1328152 C DELUXE REAL MAYO 4/1 Qty 24</t>
  </si>
  <si>
    <t>1529</t>
  </si>
  <si>
    <t xml:space="preserve">Please assist with providing the missing COA for the order information listed below: Customer not provided COA with shipment nor prior to.
Order #: 208-16199
P.O. Ref: 69654-00 
14421-WCP   SH03101 C   A/P PALM SHTG NTFF   LJJJYY                   828                      F22623
</t>
  </si>
  <si>
    <t>1512</t>
  </si>
  <si>
    <t>Need 42-60cs of 17245 CHP added to B/T prior to 9/14.
- To cover a revision adding 60cs of 17245 CHP to order 36-24578 PO 312481 shipping on 9/14.</t>
  </si>
  <si>
    <t>1525</t>
  </si>
  <si>
    <t xml:space="preserve">Please assist with providing the missing COA for the order information listed below: Customer not provided COA with shipment nor prior to.
Order#: 36-24212
P.O. Ref: 18732  
23927-VEN   9199  PA     MAYO LT 2000 TOTE   LJJJYY     5      23423
23928-VEN   9222  PA     MAY EGG YLK 2000#   LJJJYY     2      19923
</t>
  </si>
  <si>
    <t>1505</t>
  </si>
  <si>
    <t>14421 WCP on 208-18853 failed CTP Process. Qty needed is 540 cases.  Please provide a response within 24 hours.</t>
  </si>
  <si>
    <t>1508</t>
  </si>
  <si>
    <t xml:space="preserve">208-18867 failed CTP on item 17731-cgs qty 240 </t>
  </si>
  <si>
    <t>1507</t>
  </si>
  <si>
    <t xml:space="preserve">Item 21409 SYS on order number 36-24604 PO 25430550 failed CTP process during order entry.  
The requested qty is 26cs, please respond with next available date within 24hrs.
</t>
  </si>
  <si>
    <t>1509</t>
  </si>
  <si>
    <t xml:space="preserve">Failed CTP Certification
Will the below item be available for this order?  
Item 23137-HMT; Qty 12cs; Order 33-34263; Ship Date 09/18
</t>
  </si>
  <si>
    <t>1511</t>
  </si>
  <si>
    <t>CTP failure on item 54200SFG on order 75-45416.</t>
  </si>
  <si>
    <t>1510</t>
  </si>
  <si>
    <t>CTP failure for item 53508SFG on order 75-45417.</t>
  </si>
  <si>
    <t>1486</t>
  </si>
  <si>
    <t>Item above on order number 75-45212 failed CTP process during order entry.  The requested qty is 22, please respond with next available date within 24hrs.</t>
  </si>
  <si>
    <t>1451</t>
  </si>
  <si>
    <t>Item 23662-RYP on order 75-44712 failed CTP process during order entry. Requested quantity is 441. Please respond with next available date within 24 hours. 
23662RYP 83434  C  VNGRT RSBRY 264/1.05 MTS           1,254            1            1,127   09/19/23            750   150.27   N 
Item 23662RYP is not listed in the system. The planners for this issue are listed below:
Rogelio Alvarez - Planner 1
Amruta Patel - Planner 2</t>
  </si>
  <si>
    <t>1500</t>
  </si>
  <si>
    <t xml:space="preserve">71722-SYS on Order 075-45356 failed CTP Process during order entry. Requested quantity is 40, please respond with next available date within 24hrs.
</t>
  </si>
  <si>
    <t>1506</t>
  </si>
  <si>
    <t>CTP Failure 33-34245</t>
  </si>
  <si>
    <t>27417-003</t>
  </si>
  <si>
    <t>1492</t>
  </si>
  <si>
    <t xml:space="preserve">CTP Failure at order entry; 208-18760. </t>
  </si>
  <si>
    <t>1501</t>
  </si>
  <si>
    <t>56606 CHP on 208-18800 failed CTP Process during order entry.  Requested qty is 96, please respond with next available date within 24hrs.</t>
  </si>
  <si>
    <t>1497</t>
  </si>
  <si>
    <t>Item 23662-RYP on order 75-45349 failed CTP process during order entry. Requested quantity is 539. Please respond with next available date within 24 hours.</t>
  </si>
  <si>
    <t>1490</t>
  </si>
  <si>
    <t xml:space="preserve">Item 12504 LOU on order number 75-45307 PO 10900 failed CTP process during order entry.  
The requested qty is 1000cs., please respond with next available date within 24hrs.
</t>
  </si>
  <si>
    <t>33306-005</t>
  </si>
  <si>
    <t>1498</t>
  </si>
  <si>
    <t xml:space="preserve">Item 23650RYP on order 75-45350 failed CTP process during order entry. Requested quantity is 588. Please respond with next available date within 24 hours.
 23650RYP 83435  C  BMLK RNCH 264/1.05OZ MTS           1,253            1            2,793   09/26/23            325   859.38   N  </t>
  </si>
  <si>
    <t>1495</t>
  </si>
  <si>
    <t>Need to see when item 20164HVR / LC GOLD ITAL6/32FLOZ HIDDEN V will be available.</t>
  </si>
  <si>
    <t>1465</t>
  </si>
  <si>
    <t>Customer requires product sooner than expected for Order No: 34-16563</t>
  </si>
  <si>
    <t>09788-005</t>
  </si>
  <si>
    <t>1496</t>
  </si>
  <si>
    <t>Item above on order number 208-18817 failed CTP process during order entry.  The requested qty is 12, please respond with next available date within 24hrs.14767-CHB (7084883)</t>
  </si>
  <si>
    <t>1484</t>
  </si>
  <si>
    <t xml:space="preserve"> The customer has been shorted 56606CHP on several orders. </t>
  </si>
  <si>
    <t xml:space="preserve">34203-004 </t>
  </si>
  <si>
    <t>1483</t>
  </si>
  <si>
    <t>Failed CTP Certification</t>
  </si>
  <si>
    <t>10575-021</t>
  </si>
  <si>
    <t>1479</t>
  </si>
  <si>
    <t xml:space="preserve">72048-VEN on Order 33-34209 failed CTP Process during order entry. Requested quantity is 48, please respond with next available date within 24hrs.
</t>
  </si>
  <si>
    <t>1467</t>
  </si>
  <si>
    <t>25-18068 was shorted 780cs of 17245-CHP</t>
  </si>
  <si>
    <t>08998-161</t>
  </si>
  <si>
    <t>1485</t>
  </si>
  <si>
    <t>Potential supply disruption of 58503-CHP</t>
  </si>
  <si>
    <t>36824-002</t>
  </si>
  <si>
    <t>1487</t>
  </si>
  <si>
    <t>25-19042 shorted 120cs of 45532-CHP</t>
  </si>
  <si>
    <t>20884-049</t>
  </si>
  <si>
    <t>1466</t>
  </si>
  <si>
    <t xml:space="preserve">Item 23512-DLE on order 75-45035 failed CTP process during order entry. Requested quantity is 60. 
Please respond with next available date within 24 hours.
23512DLE 23512 C   DSG APLWD PCH 150/3  MTS                            1            1,860   09/15/23          1,200   155.00   N </t>
  </si>
  <si>
    <t>1488</t>
  </si>
  <si>
    <t xml:space="preserve">Item 56606 CHP on order number 75-45256 PO 4560113M failed CTP process during order entry.  
The requested qty is 48cs, please respond with next available date within 24hrs.
</t>
  </si>
  <si>
    <t>1473</t>
  </si>
  <si>
    <t>1474</t>
  </si>
  <si>
    <t>CTP failure for order 75-45081 on items 12523SST and 54624SST.</t>
  </si>
  <si>
    <t>1471</t>
  </si>
  <si>
    <t>33287-002</t>
  </si>
  <si>
    <t>1478</t>
  </si>
  <si>
    <t>Item # 18165-VMR on order # 208-18710 failed CTP process during order entry.  The requested qty is 1080cs. Please respond with next available date within 24hrs.</t>
  </si>
  <si>
    <t>1481</t>
  </si>
  <si>
    <t xml:space="preserve">Please assist with providing the missing COA for the order information listed below: 
Customer not provided COA with shipment nor prior to.
Order #..: 208-18000
P.O. Ref: 5501642902 
19510-GNS   GOLDNSWET LIQUID MARG  TWIN-PK   LJJJYY                    50                      F22023   </t>
  </si>
  <si>
    <t>33152-010</t>
  </si>
  <si>
    <t>1472</t>
  </si>
  <si>
    <t>CTP Failure 33-34129</t>
  </si>
  <si>
    <t>1475</t>
  </si>
  <si>
    <t>Item 20778-SCR above on order number 75-44824 failed CTP process during order entry.  The requested qty is 44, please respond with next available date within 24hrs.</t>
  </si>
  <si>
    <t>1303</t>
  </si>
  <si>
    <t>Item 47014-SYS on order number 75-43299 failed CTP process during order entry.  The requested qty is 26, please respond with next available date within 24hrs.</t>
  </si>
  <si>
    <t>1480</t>
  </si>
  <si>
    <t>Item above on order number 75-45160 failed CTP process during order entry.  The requested qty is 48, please respond with next available date within 24hrs.</t>
  </si>
  <si>
    <t>1477</t>
  </si>
  <si>
    <t>21514-GND is not running sufficient production to meet demand out of L55 and L208</t>
  </si>
  <si>
    <t>1476</t>
  </si>
  <si>
    <t>Item 20778-SCR above on order number 75-44823 failed CTP process during order entry.  The requested qty is 44, please respond with next available date within 24hrs.</t>
  </si>
  <si>
    <t>1470</t>
  </si>
  <si>
    <t xml:space="preserve">Item 22284-WCP on order 208-18623 failed CTP process during order entry. Requested quantity is 36cs. Please respond with next available date within 24 hours. </t>
  </si>
  <si>
    <t>1469</t>
  </si>
  <si>
    <t xml:space="preserve">22958-CSD on Order 33-34145 failed CTP Process during order entry. Requested quantity is 40 please respond with next available date within 24hrs.
</t>
  </si>
  <si>
    <t>1458</t>
  </si>
  <si>
    <t>32010-003</t>
  </si>
  <si>
    <t>1460</t>
  </si>
  <si>
    <t>PO #467198 // Order No: 55-49443, 55-49444
REF #55-47181//464904     
 SHORTED 15507-VPR, 88 CS 
REF# 55-47179//464904     
 SHORTED  19513-GNS, 20 CS
How soon can this PO ship?</t>
  </si>
  <si>
    <t>10514-006, 10517-004</t>
  </si>
  <si>
    <t>1461</t>
  </si>
  <si>
    <t xml:space="preserve">Please assist with providing the missing COA that was not provided to the customer BASIC CONVENIENCE FOODS
PO 18713  23927VEN  Lite Mayo Tote, 2000
     Lot:  P22023
23927-VEN   9199  PA     MAYO LT 2000 TOTE   LJJJYY                     9                      P21523 
                                                                                                          9                      P22023
</t>
  </si>
  <si>
    <t>1457</t>
  </si>
  <si>
    <t>1462</t>
  </si>
  <si>
    <t>20945-KKO on Order 33-34126 failed CTP Process during order entry. Requested quantity is 312 cases, please respond with next available date within 24hrs.
23843-SCR on Order failed 33-34126 CTP Process during order entry. Requested quantity is 128 cases, please respond with next available date within 24hrs.</t>
  </si>
  <si>
    <t>1440</t>
  </si>
  <si>
    <t>Failed CTP 208-18271</t>
  </si>
  <si>
    <t>1459</t>
  </si>
  <si>
    <t>1439</t>
  </si>
  <si>
    <t>Back order#252-02742</t>
  </si>
  <si>
    <t>1464</t>
  </si>
  <si>
    <t xml:space="preserve">Please assist with providing the missing COA for the order information listed below:
Order No: 260-31379
Master BL: 2604026690
18559-CIN 10200362 MASS C CRM CHEESE ICG    828
</t>
  </si>
  <si>
    <t>1468</t>
  </si>
  <si>
    <t>CTP failure on item 72048VEN for order 33-34142</t>
  </si>
  <si>
    <t>1430</t>
  </si>
  <si>
    <t>BACKORDER: PO#466768 
  Reference PO: #465397// 55-48198, 55-48199
  13440-HVR 42130, shorted 72 cases
   21550-CGS 42374. shorted 105 cases
How soon can this load ship?</t>
  </si>
  <si>
    <t>1463</t>
  </si>
  <si>
    <t xml:space="preserve">Please assist with providing the missing COA for the order information listed below:
PO1336202
Order #..:  55-48207
20212-VEN   16139  C   NCOLR LIQ MARG TOTE   LJJJYY                    16        23223
                                                      				                       4        23123
</t>
  </si>
  <si>
    <t>1454</t>
  </si>
  <si>
    <t>CTP failure for item 53507SST on order 75-44850</t>
  </si>
  <si>
    <t>1433</t>
  </si>
  <si>
    <t>Order was lost and not entered.  Customer would like to pick up asap.</t>
  </si>
  <si>
    <t>35777-001</t>
  </si>
  <si>
    <t>1456</t>
  </si>
  <si>
    <t>order 33-24093 failed CTP on item 17732-CGS qty 96</t>
  </si>
  <si>
    <t>10527006</t>
  </si>
  <si>
    <t>1308</t>
  </si>
  <si>
    <t>Item 19022-MFY on order number 75-43380 failed CTP process during order entry.  The requested qty is 1131, please respond with next available date within 24hrs.</t>
  </si>
  <si>
    <t>1445</t>
  </si>
  <si>
    <t xml:space="preserve">Entered backorder 208-18318 which is for 84cs 23139-HMP that were shorted from 208-16841. Please advise when backorder 208-18318 will be available to ship.
</t>
  </si>
  <si>
    <t>2799-013</t>
  </si>
  <si>
    <t>1455</t>
  </si>
  <si>
    <t>CTP failure on item 53507SST on order 75-44851.</t>
  </si>
  <si>
    <t>1432</t>
  </si>
  <si>
    <t>1437</t>
  </si>
  <si>
    <t>Will we have 66 cases 17964CGB for order 36-24479 picking up 09/07</t>
  </si>
  <si>
    <t>1443</t>
  </si>
  <si>
    <t>Can production please be scheduled asap for item 14767-VEN (9190073)? 
I need 144 cases for recovery from shorting order 208-16435. Thanks in advance!</t>
  </si>
  <si>
    <t>30512-038</t>
  </si>
  <si>
    <t>1414</t>
  </si>
  <si>
    <t xml:space="preserve">Failed CTP </t>
  </si>
  <si>
    <t>1453</t>
  </si>
  <si>
    <t>CTP Failure on item 12523SST on order 75-44759</t>
  </si>
  <si>
    <t>1450</t>
  </si>
  <si>
    <t>Order 33-34041 failed CTP item 17739-CGS Qty 24</t>
  </si>
  <si>
    <t>1452</t>
  </si>
  <si>
    <t xml:space="preserve"> 86362-CLG on 208-18391 failed CTP Process during order entry.  Requested qty is 15, please respond with next available date within 24 hrs.</t>
  </si>
  <si>
    <t>1446</t>
  </si>
  <si>
    <t>Item above on order number 75-44652 failed CTP process during order entry.  The requested qty is 360, please respond with next available date within 24hrs.</t>
  </si>
  <si>
    <t>33653-001</t>
  </si>
  <si>
    <t>1444</t>
  </si>
  <si>
    <t>Customer being shorted 20162HVR</t>
  </si>
  <si>
    <t>1442</t>
  </si>
  <si>
    <t>Can production please be scheduled asap for item 14923-FSF? 
I need 60 cs for recovery from shorting order 75-43274. Thanks in advance!</t>
  </si>
  <si>
    <t>1300</t>
  </si>
  <si>
    <t>Item 22096SBQ on order number 75-43220 failed CTP process during order entry.  The requested qty is 2640cs, please respond with next available date within 24hrs.</t>
  </si>
  <si>
    <t>1302</t>
  </si>
  <si>
    <t>Item 20396EBQ on order number 75-43269 failed CTP process during order entry.  The requested qty is 880cs, please respond with next available date within 24hrs.</t>
  </si>
  <si>
    <t>1299</t>
  </si>
  <si>
    <t>Item 23016EBN on order number 75-43218 failed CTP process during order entry.  The requested qty is 624cs, please respond with next available date within 24hrs.</t>
  </si>
  <si>
    <t>1447</t>
  </si>
  <si>
    <t>Hello, we shorted 5 cases of item 17756-CGS due to short shelf life. Can we transfer in fresh product for recovery and future orders?</t>
  </si>
  <si>
    <t>1436</t>
  </si>
  <si>
    <t xml:space="preserve">Customer not provided COA with shipment nor prior to.
P.O. Ref: 4501006531
Order #..30-54260 
54137-CHP   2507070 P SOYBEANTOTE 275 GAL   LJJJYY                    19                      S22123 
</t>
  </si>
  <si>
    <t>1431</t>
  </si>
  <si>
    <t>CTP Failure 33-33974</t>
  </si>
  <si>
    <t>1438</t>
  </si>
  <si>
    <t>Item 23701-SCR on order number 75-44487 failed CTP process during order entry.  The requested qty is 90, please respond with next available date within 24hrs.</t>
  </si>
  <si>
    <t>36800-001</t>
  </si>
  <si>
    <t>1180</t>
  </si>
  <si>
    <t>Customer has been shorted 2 times for 21484GND</t>
  </si>
  <si>
    <t>32397-020</t>
  </si>
  <si>
    <t>1393</t>
  </si>
  <si>
    <t>Item above on order number 75-44025 failed CTP process during order entry.  The requested qty is 12, please respond with next available date within 24hrs.</t>
  </si>
  <si>
    <t>1424</t>
  </si>
  <si>
    <t xml:space="preserve">Item 47008 SYS on order number 36-24458 PO 22925160 failed CTP process during order entry.  
The requested qty is 104cs, please respond with next available date within 24hrs.
</t>
  </si>
  <si>
    <t>1423</t>
  </si>
  <si>
    <t xml:space="preserve">CTP failure on order 33-33942 
23469-cgs qty 24 
17732-cgs qty 48 </t>
  </si>
  <si>
    <t>1429</t>
  </si>
  <si>
    <t>22958-CSD on Order 33-33979 failed CTP Process during order entry. Requested quantity is 40, please respond with next available date within 24hrs.</t>
  </si>
  <si>
    <t>1425</t>
  </si>
  <si>
    <t>16624-KKO (252 cases) and 20996-KKO (72 cases) on Order 33-33968 failed CTP Process during order entry. Please respond with next available date within 24hrs.</t>
  </si>
  <si>
    <t>1427</t>
  </si>
  <si>
    <t>Can item 23701-SCR please be transferred in asap? Customer was shorted 20 cases due to short shelf life.</t>
  </si>
  <si>
    <t>1415</t>
  </si>
  <si>
    <t>Item above on order number 75-44181 failed CTP process during order entry.  The requested qty is 360, please respond with next available date within 24hrs.</t>
  </si>
  <si>
    <t>1426</t>
  </si>
  <si>
    <t xml:space="preserve">Failed CTP Certification
</t>
  </si>
  <si>
    <t>1402</t>
  </si>
  <si>
    <t>23877 TFR and 23543 TFR on order 75-44081 failed CTP</t>
  </si>
  <si>
    <t>1247</t>
  </si>
  <si>
    <t>Backorder: PO 9028723Z //55-47740, 55-47741
     Ref PO #5961813Z | Order No: 55-46509, 55-46508   
shorted 45635-PRK, 103 cases
shorted 45532-CHP, 420 cases
Can you share when this PO can ship?</t>
  </si>
  <si>
    <t>11878-006, 11878-010</t>
  </si>
  <si>
    <t>1408</t>
  </si>
  <si>
    <t>Item above on order number 75-44106 failed CTP process during order entry.  The requested qty is 70, please respond with next available date within 24hrs.</t>
  </si>
  <si>
    <t>1421</t>
  </si>
  <si>
    <t>Item above on order number 75-44294 failed CTP process during order entry.  The requested qty is 12, please respond with next available date within 24hrs.</t>
  </si>
  <si>
    <t>1409</t>
  </si>
  <si>
    <t>Item above on order number 75-44128 failed CTP process during order entry.  The requested qty is 70, please respond with next available date within 24hrs.</t>
  </si>
  <si>
    <t>1420</t>
  </si>
  <si>
    <t>22914 TFR on order 75-44282 failed CTP</t>
  </si>
  <si>
    <t>36404-003</t>
  </si>
  <si>
    <t>1357</t>
  </si>
  <si>
    <t>CTP Failure on item 19835SSL on order 75-43811.</t>
  </si>
  <si>
    <t>35971-025</t>
  </si>
  <si>
    <t>1356</t>
  </si>
  <si>
    <t>CTP Failure on item 19835SSL for order 75-43812</t>
  </si>
  <si>
    <t>1422</t>
  </si>
  <si>
    <t>17350-PHA on Order 75-44313 failed CTP Process during order entry. Requested quantity is 30, please respond with next available date within 24hrs.</t>
  </si>
  <si>
    <t>1412</t>
  </si>
  <si>
    <t>22091 BKE ON 208-17910 failed CTP Process during order entry.  Requested qty is 252.  Please respond within 24 hours.</t>
  </si>
  <si>
    <t>1418</t>
  </si>
  <si>
    <t>CTP Failure on item 17686CGS on order 208-18003.</t>
  </si>
  <si>
    <t>1278</t>
  </si>
  <si>
    <t>PO #465958//55-48111 and 55-48113 
Ref #55-47181//464904
     Shorted 15507-VPR, 10 cs
Ref# 55-47179//464904
     Shorted  19513-GNS, 36 cs</t>
  </si>
  <si>
    <t>10517-004, 10517-006</t>
  </si>
  <si>
    <t>1417</t>
  </si>
  <si>
    <t>Entered backorder 55-48795 which is for 19cs that were shorted from 55-47488. Please advise when backorder 55-48795 will be available to ship</t>
  </si>
  <si>
    <t>1268</t>
  </si>
  <si>
    <t>AS400 shows that St. Joe's 8/8/23 production of 22037 REO has been reduced from 3,896 cases to 1515 cases.  1515 cases is not enough to fill PFG's 8/9 - 8/10 orders (which total 2,176 cases).  PFG is down to about a weeks supply, and needs their orders to ship complete to keep Red Lobster supplied.  In addition, Red Lobster is in the middle of a national promotion featuring Shrimp Scampi (which in addition to their signature biscuits requires the use of 22037 REO).  If we are unable to keep Red Lobster restaurants supplied, our sole supply position will be at risk.</t>
  </si>
  <si>
    <t>35109-023,10391-140, 35134-028; 35095-014</t>
  </si>
  <si>
    <t>1397</t>
  </si>
  <si>
    <t>23486 GFS ON 33-33858 failed CTP Process during order entry.  Requested quantity is 44.  Please respond with next available date within 24 hours.</t>
  </si>
  <si>
    <t>10629-059</t>
  </si>
  <si>
    <t>1353</t>
  </si>
  <si>
    <t xml:space="preserve">Customer order was shorted due to not being released from QC hold in time for CPU.  
</t>
  </si>
  <si>
    <t>30422-006</t>
  </si>
  <si>
    <t>1296</t>
  </si>
  <si>
    <t>Item 22097SBQ on order number 75-43217 failed CTP process during order entry.  The requested qty is 2088cs, please respond with next available date within 24hrs.</t>
  </si>
  <si>
    <t>1411</t>
  </si>
  <si>
    <t>1403</t>
  </si>
  <si>
    <t>CPT Failure</t>
  </si>
  <si>
    <t>1406</t>
  </si>
  <si>
    <t>13058-CLG (60 ca) and 23091-SYS (90 cases) on Order 33-33898 failed CTP Process during order entry. Please respond with next available date within 24hrs.</t>
  </si>
  <si>
    <t>1389</t>
  </si>
  <si>
    <t>21490-PHI on Order 75-43983 failed CTP Process during order entry. Requested quantity is 399, please respond with next available date within 24hrs.</t>
  </si>
  <si>
    <t>1340</t>
  </si>
  <si>
    <t>CTP failure order 33-33801 on items:
10956-CHP
17732-CGS 
17680-CGS missing response approved order 8/17</t>
  </si>
  <si>
    <t>1405</t>
  </si>
  <si>
    <t>1313</t>
  </si>
  <si>
    <t>PO #9457375 // 25-18632
     Ref #2457375 //25-15724
Customer shorted 20970-WCP, 320 cases
How soon can this ship?</t>
  </si>
  <si>
    <t xml:space="preserve"> 35095-033  </t>
  </si>
  <si>
    <t>1410</t>
  </si>
  <si>
    <t>71903-CSD on Order 33-33912 failed CTP Process during order entry. Requested quantity is 12, please respond with next available date within 24hrs.</t>
  </si>
  <si>
    <t>1370</t>
  </si>
  <si>
    <t xml:space="preserve">Order 33-33855 failed CTP for item 17710-CGS. 
8/17 due to no response approved order </t>
  </si>
  <si>
    <t>1407</t>
  </si>
  <si>
    <t>Order 33-33910 failed CTP on item 23091-SYS</t>
  </si>
  <si>
    <t>34047-008</t>
  </si>
  <si>
    <t>1404</t>
  </si>
  <si>
    <t>1401</t>
  </si>
  <si>
    <t>Item 22274-PSM on order number 208-17904 failed CTP process during order entry.  The requested qty is 1152 cs, please respond with next available date within 24hrs.</t>
  </si>
  <si>
    <t>1395</t>
  </si>
  <si>
    <t>Item above on order number 75-44040 failed CTP process during order entry.  The requested qty is 14, please respond with next available date within 24hrs.</t>
  </si>
  <si>
    <t>1188</t>
  </si>
  <si>
    <t>BACKORDER: po# PO004447// 55-47065
  REF # PO003585// 55-45134
Sonic was shorted 209 cases of 23329-SON 
Customer would like a BACKORDER, please share when this can be shipped.</t>
  </si>
  <si>
    <t>1382</t>
  </si>
  <si>
    <t>72048-CSO on Order 33-33865 failed CTP Process during order entry. Requested quantity is 180 cases, please respond with next available date within 24hrs.</t>
  </si>
  <si>
    <t>1391</t>
  </si>
  <si>
    <t xml:space="preserve">Please advise when production will be scheduled for item 21493-TMN? Order 43-56600 was placed 8/02 with a requested pick up date of 8/21. </t>
  </si>
  <si>
    <t>36001-002</t>
  </si>
  <si>
    <t>1388</t>
  </si>
  <si>
    <t xml:space="preserve">Item 72119 SYS on order number 36-24405 PO 25380220 failed CTP process during order entry.  
The requested qty is 48cs, please respond with next available date within 24hrs.
</t>
  </si>
  <si>
    <t>1364</t>
  </si>
  <si>
    <t xml:space="preserve">Failed CTP Certification        </t>
  </si>
  <si>
    <t>1373</t>
  </si>
  <si>
    <t>Potential short 22835 BNK on order 75-43659 &amp; 43666
- PO 1635568B &amp; 557241</t>
  </si>
  <si>
    <t>09553-026</t>
  </si>
  <si>
    <t>1381</t>
  </si>
  <si>
    <t>Item above on order number 208-17742 failed CTP process during order entry.  The requested qty is 24, please respond with next available date within 24hrs. 17711-HVR (7212265)</t>
  </si>
  <si>
    <t>1390</t>
  </si>
  <si>
    <t>77191 CHP on order 75-41726 failed CTP</t>
  </si>
  <si>
    <t>1354</t>
  </si>
  <si>
    <t xml:space="preserve">Customer not provided COA with shipment nor prior to.
PO 18675  Item 23927VEN  Mayo Lt Tote, 2000
     Lot:  P21423
23927-VEN   9199  PA     MAYO LT 2000 TOTE   LJJJYY                     2                      P18723 
                                                                        1                      P21423 </t>
  </si>
  <si>
    <t>1384</t>
  </si>
  <si>
    <t>16613-KKD (105 cases) and 21592-CGS (12 cases) on Order 33-33831 failed CTP Process during order entry. Please respond with next available date within 24hrs.</t>
  </si>
  <si>
    <t>1385</t>
  </si>
  <si>
    <t>71903-CSD (60 cases)  on Order 33-33869 failed CTP Process during order entry. Please respond with next available date within 24hrs.</t>
  </si>
  <si>
    <t>1376</t>
  </si>
  <si>
    <t xml:space="preserve">Item above on order number 75-43863 failed CTP process during order entry.  The requested qty is 42, please respond with next available date within 24hrs.
</t>
  </si>
  <si>
    <t>1392</t>
  </si>
  <si>
    <t>Item above on order number 75-44022 failed CTP process during order entry.  The requested qty is 14, please respond with next available date within 24hrs.</t>
  </si>
  <si>
    <t>1387</t>
  </si>
  <si>
    <t>23498 TFR on order 75-41142failed CTP</t>
  </si>
  <si>
    <t>1399</t>
  </si>
  <si>
    <t>23486-GFS ON 33-33877 failed CTP Process during order entry.  Requested quantity is 44.  Please respond with next available date within 24 hrs.</t>
  </si>
  <si>
    <t>1394</t>
  </si>
  <si>
    <t>Item above on order number 75-44018 failed CTP process during order entry.  The requested qty is 540, please respond with next available date within 24hrs.</t>
  </si>
  <si>
    <t>35535-017</t>
  </si>
  <si>
    <t>1396</t>
  </si>
  <si>
    <t>20164 HVR ON 33-33857 failed CTP Process during order entry.  Requested quantity is 48.  Please respond with next available date within 24 hours.</t>
  </si>
  <si>
    <t>10629-015</t>
  </si>
  <si>
    <t>1383</t>
  </si>
  <si>
    <t>Item 23093-SYS on order number 75-43889 failed CTP process during order entry.  The requested qty is 160 cs, please respond with next available date within 24hrs.</t>
  </si>
  <si>
    <t>1398</t>
  </si>
  <si>
    <t>21514 GND ON 208-17880 failed CTP Process during order entry.  Requested quantity is 96.  Please respond with next available date within 24 hours.</t>
  </si>
  <si>
    <t>7737-071</t>
  </si>
  <si>
    <t>1291</t>
  </si>
  <si>
    <t>23396 TFR on order 75-43256 failed CTP</t>
  </si>
  <si>
    <t>1379</t>
  </si>
  <si>
    <t xml:space="preserve">Customer not provided COA with shipment nor prior to.
P.O. Ref: 4505650901
Order #75-41720
22733-ASP   ASPIRE BB MRG NAT BETA 50#       LJJJYY                   123                      C21423 
                                                                       30                      C21623 
                                                                      162                      C21523 
                                                                       36                      C21623 
                                                                       36                      C21523 
                                                                       36                      C21623 
                                                                      369                      C22323 
</t>
  </si>
  <si>
    <t>1361</t>
  </si>
  <si>
    <t>Peacock, Chrystal</t>
  </si>
  <si>
    <t>Need a COA for item 22091BKE lot number F18923 for order 208-15418</t>
  </si>
  <si>
    <t>1368</t>
  </si>
  <si>
    <t>Item above on order number 208-17257 failed CTP process during order entry.  The requested qty is 48, please respond with next available date within 24hrs. 20164-HVR (1967726)</t>
  </si>
  <si>
    <t>1352</t>
  </si>
  <si>
    <t xml:space="preserve">Failed CTP Certification           </t>
  </si>
  <si>
    <t>27067-010</t>
  </si>
  <si>
    <t>1375</t>
  </si>
  <si>
    <t>Item 71368-SYS on order number 75-43903 failed CTP process during order entry.  The requested qty is 48 cs, please respond with next available date within 24hrs.</t>
  </si>
  <si>
    <t xml:space="preserve">40069-043 </t>
  </si>
  <si>
    <t>1367</t>
  </si>
  <si>
    <t>Item above on order number 208-17716 failed CTP process during order entry.  The requested qty is 8, please respond with next available date within 24hrs. 21514-GND (620014)</t>
  </si>
  <si>
    <t>1366</t>
  </si>
  <si>
    <t xml:space="preserve">Failed CTP Certification         </t>
  </si>
  <si>
    <t>1380</t>
  </si>
  <si>
    <t>20808 SFW on Order 75-42533 failed CTP</t>
  </si>
  <si>
    <t>1362</t>
  </si>
  <si>
    <t>CTP Light Failure 33-3845</t>
  </si>
  <si>
    <t>1365</t>
  </si>
  <si>
    <t xml:space="preserve">Failed CTP Certification       </t>
  </si>
  <si>
    <t>1372</t>
  </si>
  <si>
    <t>Item 15840-COM on order number 75-43878 failed CTP process during order entry.  The requested qty is 42 cs, please respond with next available date within 24hrs.</t>
  </si>
  <si>
    <t>1377</t>
  </si>
  <si>
    <t xml:space="preserve">Customer not provided COA with shipment nor prior to.
P.O. Ref: 4502069123 
Order #55-46443
20147-SNG   017113    PA   BB NTF SUN GLOW   LJJJYY                    48        12323 
                                                                                                          240        17723 
</t>
  </si>
  <si>
    <t>1369</t>
  </si>
  <si>
    <t xml:space="preserve">Customer not provided COA with shipment nor prior to.
P.O. Ref: 4500131026
Order #..: 208-15608
14421-WCP   1212074 C    A/P PALM SHTG NTF   LJJJYY                   540                      F20823  </t>
  </si>
  <si>
    <t>1355</t>
  </si>
  <si>
    <t xml:space="preserve">Customer not provided COA with shipment nor prior to.
P.O. Ref: PO-122447
21487-WCP   R10544  PA  MARG SFT LSAT VITD   LJJJYY                   353                      F33622 
                                                                      345                      F01723 </t>
  </si>
  <si>
    <t>1329</t>
  </si>
  <si>
    <t>Item above on order number 208-17450 failed CTP process during order entry.  The requested qty is 24, please respond with next available date within 24hrs. 72802-SYS (4944435)</t>
  </si>
  <si>
    <t>1335</t>
  </si>
  <si>
    <t xml:space="preserve">Reinhart has an upcoming order where they had 5 cases of 17731CGSS  for Italian light dressing that we have recently converted my chain Hoss's to the product. They have been conducting a slow roll out to assure they have product while depleting from Ken's dressings.  I'm not seeing any reason for them to be cut when we have inventory for next week and they have been approved in forecast for item.  There are no other orders in system next week besides Reinhart Pittsbugh yet they were zeroed out the 5 cases.  This is disruptive in their roll out for they don't have next order till 8/22 and and request for the 5 cases to be put back on.  There is no reason listed for this cut and need for the customer to be getting orders filled if we have inventory.    </t>
  </si>
  <si>
    <t>20143-013</t>
  </si>
  <si>
    <t>1349</t>
  </si>
  <si>
    <t>Item above on order number 33-33832 failed CTP process during order entry.  The requested qty is 24, please respond with next available date within 24hrs.</t>
  </si>
  <si>
    <t>1342</t>
  </si>
  <si>
    <t xml:space="preserve">Item 77191-CHP above on order number 75-43709 failed CTP process during order entry.  The requested qty is 12, please respond with next available date within 24hrs.
</t>
  </si>
  <si>
    <t>1346</t>
  </si>
  <si>
    <t>Item above on order number 75-43773 failed CTP process during order entry.  The requested qty is 180, please respond with next available date within 24hrs.</t>
  </si>
  <si>
    <t>1344</t>
  </si>
  <si>
    <t>Item above on order number 75-43716 failed CTP process during order entry.  The requested qty is 600, please respond with next available date within 24hrs.</t>
  </si>
  <si>
    <t>1333</t>
  </si>
  <si>
    <t xml:space="preserve">Item 13568 KKD on order number 36-24337 PO 88534237 failed CTP process during order entry.  
The requested qty is 132, please respond with next available date within 24hrs.
</t>
  </si>
  <si>
    <t>00939-106</t>
  </si>
  <si>
    <t>1343</t>
  </si>
  <si>
    <t>Item above on order number 75-43715 failed CTP process during order entry.  The requested qty is 60, please respond with next available date within 24hrs.</t>
  </si>
  <si>
    <t>1351</t>
  </si>
  <si>
    <t>item# 77191-CHP failed CTP Lite on order# 075-43738 for 12 cases</t>
  </si>
  <si>
    <t>1345</t>
  </si>
  <si>
    <t>Item 23057-SCR on order number 33-33817 failed CTP process during order entry.  The requested qty is 133cs, please respond with next available date within 24hrs.</t>
  </si>
  <si>
    <t>11861-067</t>
  </si>
  <si>
    <t>1360</t>
  </si>
  <si>
    <t xml:space="preserve">Customer not provided COA with shipment nor prior to.
P.O. Ref: 155843
14422-WCP   144220 PA CAKE &amp; ICING SHG NTF   LJJJYY                    12                      F21223 
15144-WCP   151440 PA   MARG PASTRY NTF IE   LJJJYY                    94                      F21223 
                                                                       50                      F18723 
15174-WCP   151740 PA SHTG PUFF PASTRY NTF   LJJJYY                   108                      F17823 
21547-GNS   215470 PA   MARG PALM IE KDARY   LJJJYY                   280                      F20223 
                                                                                                      </t>
  </si>
  <si>
    <t>1348</t>
  </si>
  <si>
    <t>CTP Failure on item 72048VEN on order 33-33828</t>
  </si>
  <si>
    <t>1347</t>
  </si>
  <si>
    <t>Item above on order number 75-43774 failed CTP process during order entry.  The requested qty is 240, please respond with next available date within 24hrs.</t>
  </si>
  <si>
    <t>1359</t>
  </si>
  <si>
    <t xml:space="preserve">Customer not provided COA with shipment nor prior to.
P.O. Ref: 69549 
14421-WCP   SH03101 C   A/P PALM SHTG NTFF   LJJJYY                   732                      F21423 
                                                                       72                      F14423 
                                                                       12                      F20823 </t>
  </si>
  <si>
    <t>1358</t>
  </si>
  <si>
    <t xml:space="preserve"> Item 45635-VES on order number 75-43818 failed CTP process during order entry.  The requested qty is 60 cs, please respond with next available date within 24hrs.</t>
  </si>
  <si>
    <t>00160-018</t>
  </si>
  <si>
    <t>1341</t>
  </si>
  <si>
    <t>Item 54624-SBS on order number 75-43691 failed CTP process during order entry.  The requested qty is 640, please respond with next available date within 24hrs.</t>
  </si>
  <si>
    <t>1350</t>
  </si>
  <si>
    <t>CTP failure on item 54207SST on order 75-43771.</t>
  </si>
  <si>
    <t>1325</t>
  </si>
  <si>
    <t>Item 22491USM above on order number 75-43544 failed CTP process during order entry.  The requested qty is 23, please respond with next available date within 24hrs.</t>
  </si>
  <si>
    <t>1339</t>
  </si>
  <si>
    <t xml:space="preserve">Item 99870 COM on order number 75-43621 PO 398703 failed CTP process during order entry.  
The requested qty is 240cs, please respond with next available date within 24hrs.
</t>
  </si>
  <si>
    <t>1317</t>
  </si>
  <si>
    <t>1328</t>
  </si>
  <si>
    <t xml:space="preserve">CTP failure on order 75-43524 on item 17686-CGS </t>
  </si>
  <si>
    <t>30985-025</t>
  </si>
  <si>
    <t>1319</t>
  </si>
  <si>
    <t xml:space="preserve">CTP failure order 33-33769 on items 23115-NWN and 23126-NWN </t>
  </si>
  <si>
    <t>1306</t>
  </si>
  <si>
    <t xml:space="preserve">Customer is needing 944 cases of 13440-HVR to fill and order for Dave and Busters asap. They have order 55-47500 that was cut to 138 cases. </t>
  </si>
  <si>
    <t>11861-041</t>
  </si>
  <si>
    <t>1330</t>
  </si>
  <si>
    <t>49150-LOU failed CTP on 075-43550</t>
  </si>
  <si>
    <t>00085-043</t>
  </si>
  <si>
    <t>1304</t>
  </si>
  <si>
    <t>15840-COM failed CTP on 75-43300</t>
  </si>
  <si>
    <t>1322</t>
  </si>
  <si>
    <t>Customer not provided COA with shipment nor prior to.
Order #..:  34-16944
18017-ASP   ASPIRE MARG ROLLIN NTF 50#       LJJJYY                    10                      M12923</t>
  </si>
  <si>
    <t>36770-001</t>
  </si>
  <si>
    <t>1318</t>
  </si>
  <si>
    <t xml:space="preserve">Item 77069 CCF on order number 36-24327 PO 435606 failed CTP process during order entry.  
The requested qty is 180cs, please respond with next available date within 24hrs.
</t>
  </si>
  <si>
    <t>35171-027</t>
  </si>
  <si>
    <t>1324</t>
  </si>
  <si>
    <t>Item above on order number 75-43543 failed CTP process during order entry.  The requested qty is 11, please respond with next available date within 24hrs.</t>
  </si>
  <si>
    <t>1326</t>
  </si>
  <si>
    <t>Item 19471-CGS above on order number 75-43534 failed CTP process during order entry.  The requested qty is 24, please respond with next available date within 24hrs.</t>
  </si>
  <si>
    <t>1331</t>
  </si>
  <si>
    <t>Item above on order number 75-43555 failed CTP process during order entry.  The requested qty is 60. Please respond with next available date within 24hrs. 
49150-LOU       PA     COCONUT OIL 50#</t>
  </si>
  <si>
    <t>00588-008</t>
  </si>
  <si>
    <t>1320</t>
  </si>
  <si>
    <t>1312</t>
  </si>
  <si>
    <t xml:space="preserve">Customer not provided COA with shipment nor prior to.
Order #..:  36-23837
P.O. Ref: 18666 
23927-VEN   9199  PA     MAYO LT 2000 TOTE   LJJJYY                     4                      P18723 
23928-VEN   9222  PA     MAY EGG YLK 2000#   LJJJYY                    16                      P19523 
                                                                                                      </t>
  </si>
  <si>
    <t>1311</t>
  </si>
  <si>
    <t xml:space="preserve">Customer not provided COA with shipment nor prior to.
P.O. Ref: PSMY0156
Order #..:  34-17082
19917-WCP   WHITECAP 50# BKR MARG NTF        LJJJYY                    57                      M19223
</t>
  </si>
  <si>
    <t>1279</t>
  </si>
  <si>
    <t xml:space="preserve">Customer was short 23855 DLE on order 75-39916 (240cs) and 75-39926 (227cs) </t>
  </si>
  <si>
    <t>1305</t>
  </si>
  <si>
    <t xml:space="preserve">Customer not provided COA with shipment nor prior to.
Order #36-23837
------------------------------------------------------------------------------------------------------
23927-VEN   9199  PA     MAYO LT 2000 TOTE   LJJJYY                     4                      P18723 
23928-VEN   9222  PA     MAY EGG YLK 2000#   LJJJYY                    16                      P19523 </t>
  </si>
  <si>
    <t>1298</t>
  </si>
  <si>
    <t>Item above on order number 75-43267 failed CTP process during order entry.  The requested qty is180, please respond with next available date within 24hrs. 
23816DLE 23816 C   BIRRIA STYL 150/2 OZ</t>
  </si>
  <si>
    <t>1307</t>
  </si>
  <si>
    <t xml:space="preserve">Item 15840 COM on order number 75-43359 PO 24556570 failed CTP process during order entry.  
The requested qty is 56cs, please respond with next available date within 24hrs.
</t>
  </si>
  <si>
    <t>1281</t>
  </si>
  <si>
    <t>Item above on order number 208-17261 failed CTP process during order entry.  The requested qty is 84, please respond with next available date within 24hrs. 40024-CTA (1799840)</t>
  </si>
  <si>
    <t>1290</t>
  </si>
  <si>
    <t>Please let me know when inventor available for backorder 208-17338
356 cs item 45531-CHP
Shortage code = 8</t>
  </si>
  <si>
    <t>1285</t>
  </si>
  <si>
    <t xml:space="preserve">Item 21408 SYS on order number 36-24278 PO 25353880 failed CTP process during order entry.  
The requested qty is 7cs, please respond with next available date within 24hrs.
</t>
  </si>
  <si>
    <t>1280</t>
  </si>
  <si>
    <t>25-16442 was shorted 262cs of 17245-CHP</t>
  </si>
  <si>
    <t>1288</t>
  </si>
  <si>
    <t>31306-002</t>
  </si>
  <si>
    <t>1286</t>
  </si>
  <si>
    <t xml:space="preserve">Failed CTP Certification                                                                                                                                                                                                                                                                                                                                                                                                                                                                                                                                                                                                                                                                                                                                                                                                                                                                                                                                                                                       </t>
  </si>
  <si>
    <t>06781-101</t>
  </si>
  <si>
    <t>1272</t>
  </si>
  <si>
    <t xml:space="preserve">Item above on order number 75-43083 failed CTP process during order entry.  The requested qty is 108, Please respond with next available date within 24hrs.  14422-WCP 10417 PA  CAKE &amp; ICING SHG NTF    108   48.7800  EA
</t>
  </si>
  <si>
    <t>1273</t>
  </si>
  <si>
    <t xml:space="preserve">Item above on order number 75-43062 failed CTP process during order entry.  The requested qty is 784. Please respond with next available date within 24hrs. 23650-RYP 83435  C  BMLK RNCH 264/1.05OZ    784   42.5900
</t>
  </si>
  <si>
    <t>1283</t>
  </si>
  <si>
    <t>99870-COM on 75-43165 failed CTP Process during order entry. Requested quantity is 1140. Please respond with the next available date within 24 hours.</t>
  </si>
  <si>
    <t>1274</t>
  </si>
  <si>
    <t>Item 23122 NWN on order number 36-25254 PO 25349860 failed CTP process during order entry.  
The requested qty is 72, please respond with next available date within 24hrs.</t>
  </si>
  <si>
    <t>1289</t>
  </si>
  <si>
    <t>CTP failure on item 54624SST on order 75-43151</t>
  </si>
  <si>
    <t>1277</t>
  </si>
  <si>
    <t xml:space="preserve">Item above on order number 75-43110 failed CTP process during order entry.  The requested qty is 144. Please respond with next available date within 24hrs. 
22284WCP 72177 C  MARG PASTRY WB 10/5# 
</t>
  </si>
  <si>
    <t>1284</t>
  </si>
  <si>
    <t xml:space="preserve">Item 17709 CGS on order number 36-24276 PO 25353860 failed CTP process during order entry.  
The requested qty is 60cs, please respond with next available date within 24hrs.
</t>
  </si>
  <si>
    <t>1282</t>
  </si>
  <si>
    <t>23125-NWN on 75-43198 failed CTP Process during order entry. Requested quantity is 16. Please respond with the next available date within 24 hours.</t>
  </si>
  <si>
    <t>1270</t>
  </si>
  <si>
    <t>Need to know when inventory will be available for backorder 55-48031
561 cs item 17350-PHA - Shortage code = 1</t>
  </si>
  <si>
    <t>32153-294</t>
  </si>
  <si>
    <t>1269</t>
  </si>
  <si>
    <t>Item 45531-GFG not produced again and ready to ship on PO this morning</t>
  </si>
  <si>
    <t>40133-038</t>
  </si>
  <si>
    <t>1257</t>
  </si>
  <si>
    <t>Need more 23122 NWN at Portland (036) to cover the following:
- Order 36-24168 PO 25333000 - 72cs shipping 8/15
- Order 36-24096 PO 20020580 - 24cs shipping 8/17</t>
  </si>
  <si>
    <t>1287</t>
  </si>
  <si>
    <t>CTP failure for items 53507SST and 54624SST on order 75-43150.</t>
  </si>
  <si>
    <t>1271</t>
  </si>
  <si>
    <t xml:space="preserve">Customer has submitted this backorder PO 286178 Order 55-48038 due to shortage on PO 281435 Order 55-46461.  </t>
  </si>
  <si>
    <t>10155-012</t>
  </si>
  <si>
    <t>1263</t>
  </si>
  <si>
    <t xml:space="preserve">Customer not provided COA with shipment nor prior to.
PO#4500129166
14421-WCP   15430   C    A/P PALM SHTG NTF   LJJJYY                   540                      M19923 </t>
  </si>
  <si>
    <t>1276</t>
  </si>
  <si>
    <t>Customer cannot pickup backorder 75-42769. It has already been approved but they can't get a carrier with our appointment times.
New order 75-43091 has been entered to be delivered ASAP. When can we deliver Order 75-43091?</t>
  </si>
  <si>
    <t>02046-003</t>
  </si>
  <si>
    <t>1258</t>
  </si>
  <si>
    <t>55-46557 was shorted 300cs of 99947-COM</t>
  </si>
  <si>
    <t>40175-008</t>
  </si>
  <si>
    <t>1266</t>
  </si>
  <si>
    <t>55-46626 was shorted 10 totes of 20424-PHA</t>
  </si>
  <si>
    <t>1264</t>
  </si>
  <si>
    <t>Customer is requesting to add the following to order 36-24205 PO 311671 shipping 8/17.
+48cs 14767 VEN
+40cs 17245 CHP</t>
  </si>
  <si>
    <t>1261</t>
  </si>
  <si>
    <t xml:space="preserve">Customer is requesting pickup of item 22158VEN.  Wanting to know when it will be available. </t>
  </si>
  <si>
    <t>35544-002</t>
  </si>
  <si>
    <t>1267</t>
  </si>
  <si>
    <t>Need to see when inventory available for backorder 208-17118
105 cs item 22182TGI 
Orig 208-14496 - Shortage code = 8</t>
  </si>
  <si>
    <t>35134-048</t>
  </si>
  <si>
    <t>1256</t>
  </si>
  <si>
    <t>Could you please let me know when item 23531BRK will be available for backorder 208-16972
Orig 208-15897.208-16149 - Shortage Code R</t>
  </si>
  <si>
    <t>1262</t>
  </si>
  <si>
    <t>Recovery date needed for order 55-46609 PO 88530301.
- Item 45531 NIC - 1140cs</t>
  </si>
  <si>
    <t>1265</t>
  </si>
  <si>
    <t>85621-HVR on order number 208-17067 failed CTP process during order entry.  The requested qty is 81 cs, please respond with next available date within 24hrs.</t>
  </si>
  <si>
    <t>1246</t>
  </si>
  <si>
    <t>1245</t>
  </si>
  <si>
    <t>1255</t>
  </si>
  <si>
    <t>1241</t>
  </si>
  <si>
    <t>Shorting order 55-46416 54135PAD</t>
  </si>
  <si>
    <t>40126-094</t>
  </si>
  <si>
    <t>1249</t>
  </si>
  <si>
    <t>Can the customer pickup Backorder 75-42769 ASAP on 8/04?</t>
  </si>
  <si>
    <t>1234</t>
  </si>
  <si>
    <t>Need item 17703 HVR at Portland (036)</t>
  </si>
  <si>
    <t>1253</t>
  </si>
  <si>
    <t xml:space="preserve">Customer not provided COA with shipment nor prior to.
PO#4501001707
54137-CHP   2507070 P SOYBEANTOTE 275 GAL   LJJJYY                    19                      S19523
</t>
  </si>
  <si>
    <t>1251</t>
  </si>
  <si>
    <t xml:space="preserve">Customer not provided COA with shipment nor prior to.
PO#4500997704
54137-CHP   2507070 P SOYBEANTOTE 275 GAL   LJJJYY                    19                      S16523
</t>
  </si>
  <si>
    <t>1250</t>
  </si>
  <si>
    <t>need to see if item 23391HVR will be available for order 208-16910</t>
  </si>
  <si>
    <t>36162-002</t>
  </si>
  <si>
    <t>1252</t>
  </si>
  <si>
    <t xml:space="preserve">Customer not provided COA with shipment nor prior to.
PO#4501000607
54137-CHP   2507070 P SOYBEANTOTE 275 GAL   LJJJYY                    19                      S17723
</t>
  </si>
  <si>
    <t>1254</t>
  </si>
  <si>
    <t xml:space="preserve">Customer not provided COA with shipment nor prior to.
PO#4501002553
54137-CHP   2507070 P SOYBEANTOTE 275 GAL   LJJJYY                    17                      S20223 
                                                                                                                2                      S20723
</t>
  </si>
  <si>
    <t>919</t>
  </si>
  <si>
    <t>1240</t>
  </si>
  <si>
    <t>It looks as if our Ben E Keith OK location is without item#45531 SON and needs product asap.  208 shows to have available inventory.  Plant 55 is out of product. Can we prepare 1140 cases to be picked up on tomorrow 8/1?  Please let me know asap.</t>
  </si>
  <si>
    <t>07737-055</t>
  </si>
  <si>
    <t>1237</t>
  </si>
  <si>
    <t>Item 22288-BYE on order number 208-16646 failed CTP process during order entry.  The requested qty is 792cs. please respond with next available date within 24hrs.</t>
  </si>
  <si>
    <t>31218-011</t>
  </si>
  <si>
    <t>1248</t>
  </si>
  <si>
    <t>All stock of 17734-CGS is out of date and we are shorting customers. Can the next B/T be moved up to deliver as soon as possible?</t>
  </si>
  <si>
    <t>1238</t>
  </si>
  <si>
    <t>Item 23366BYE on order number 208-16651 failed CTP process during order entry.  The requested qty is 108cs, please respond with next available date within 24hrs.</t>
  </si>
  <si>
    <t>1210</t>
  </si>
  <si>
    <t>PO #2352227379 // Order No: 25-17183
Reference # 25-14730 // PO #2352225530
Shorted 62 cases of 23725-FBD//EL902 
Customer is requesting a BACKORDER. Please share when this can ship</t>
  </si>
  <si>
    <t>02686-014</t>
  </si>
  <si>
    <t>1220</t>
  </si>
  <si>
    <t>Shortage - 478cs item 15839 COM on order 75-40858 PO 24489340.</t>
  </si>
  <si>
    <t>1242</t>
  </si>
  <si>
    <t>Can we ship backorder 75-42547 on 8/10?</t>
  </si>
  <si>
    <t>1231</t>
  </si>
  <si>
    <t>products shorted previous order</t>
  </si>
  <si>
    <t>1239</t>
  </si>
  <si>
    <t>Brand new customer all items were approved for forecast. We are shorting a great deal of their order which will not put them in a good position. Can anything be done to get the following items to fill? 
23391-HVR we will only be ale to ship 63 or 96 
856225-HVR we will only be able to ship 25 of 550 cases ordered 
85636-HVR we will be shorting all 100 cases ordered</t>
  </si>
  <si>
    <t>1235</t>
  </si>
  <si>
    <t>Item 22970SCR was shorted on order 25-15948</t>
  </si>
  <si>
    <t>34792-001</t>
  </si>
  <si>
    <t>1224</t>
  </si>
  <si>
    <t xml:space="preserve">Customer not provided COA with shipment nor prior to.
Order#208-15321
54135-CHP   200004 PA   SOY SALAD OIL 35#    LJJJYY                  1102                      F20123 
                                                                                                             38                      F19823 </t>
  </si>
  <si>
    <t>Summons, Sharita</t>
  </si>
  <si>
    <t>609</t>
  </si>
  <si>
    <t xml:space="preserve">shorted items 21260PJN and 22823PJN or the last order (75-27333). please advise on the soonest that backorder (75-29215) can ship? sales is asking for the order to deliver by the 13th. </t>
  </si>
  <si>
    <t>33482-004</t>
  </si>
  <si>
    <t>783</t>
  </si>
  <si>
    <t>shorted 420cs of item 21547GNS on order 55-39416</t>
  </si>
  <si>
    <t>09965-002</t>
  </si>
  <si>
    <t>1154</t>
  </si>
  <si>
    <t>shorted on 25-13873</t>
  </si>
  <si>
    <t>35185-015</t>
  </si>
  <si>
    <t>741</t>
  </si>
  <si>
    <t>plant shorted order to ship with the rest of the order 203-24866.</t>
  </si>
  <si>
    <t>32153-652</t>
  </si>
  <si>
    <t>1230</t>
  </si>
  <si>
    <t xml:space="preserve">Customer is needing to schedule a pick up appointment to pick up order 208-16153 on 7/31. We were advised the product would be available and they are needing to get the product asap. This is for an urgent request for an export customer who is out of product. </t>
  </si>
  <si>
    <t>31806-112</t>
  </si>
  <si>
    <t>1226</t>
  </si>
  <si>
    <t>plant shipped honey mustard 23960brk at temp 60fF. product is supposed to ship out of 33-41F. customer rejected the truck</t>
  </si>
  <si>
    <t>06261-018</t>
  </si>
  <si>
    <t>1176</t>
  </si>
  <si>
    <t xml:space="preserve">
Order No: 25-16781 //00183282
Reference  PO #00182375 // Order no: 25-15560
     Shorted item 23903-pop, 810 cases
   Customer would like a BACKORDER, please share when this can be shipped.</t>
  </si>
  <si>
    <t>36660-001</t>
  </si>
  <si>
    <t>1213</t>
  </si>
  <si>
    <t>43-55403 was shorted 336cs of 18189-BNK</t>
  </si>
  <si>
    <t>35102-006</t>
  </si>
  <si>
    <t>1215</t>
  </si>
  <si>
    <t xml:space="preserve">Customer not provided COA with shipment nor prior to.
Order #208-13092
14411-WCP   14411 C  CAP MARG BAKER ROLLIN   LJJJYY                    72                      F14223 </t>
  </si>
  <si>
    <t>1216</t>
  </si>
  <si>
    <t>Shorting 32cs of 54107 CHP on order 55-46616 PO 88530302.</t>
  </si>
  <si>
    <t>00939-012</t>
  </si>
  <si>
    <t>1209</t>
  </si>
  <si>
    <t>would you be able to tell us when item 17350pha will be able to produce.</t>
  </si>
  <si>
    <t>1212</t>
  </si>
  <si>
    <t>Need to see when item 77041GOC will be available.</t>
  </si>
  <si>
    <t>00203-011</t>
  </si>
  <si>
    <t>1211</t>
  </si>
  <si>
    <t>products shorted on previous po# 76853102</t>
  </si>
  <si>
    <t>1214</t>
  </si>
  <si>
    <t>Item above on order number 208-16287 failed CTP process during order entry.  The requested qty is 20, please respond with next available date within 24hrs. 77049-CHP (9999160)</t>
  </si>
  <si>
    <t>1225</t>
  </si>
  <si>
    <t>Customer was short items 23476SBY &amp; 23477SBY</t>
  </si>
  <si>
    <t>1011</t>
  </si>
  <si>
    <t xml:space="preserve">Entered backorder 55-44211 which is for 256cs 23506-PNA and 96cs 21170-PNA that were shorted from 55-44211. Please advise when backorder 55-44211 will be available to ship.
</t>
  </si>
  <si>
    <t>1199</t>
  </si>
  <si>
    <t>CTP lite failure</t>
  </si>
  <si>
    <t>1207</t>
  </si>
  <si>
    <t>Customer would like to know the soonest they can pickup order 34-16533 PO 137365
- 19 totes of 19286 VEN</t>
  </si>
  <si>
    <t>1208</t>
  </si>
  <si>
    <t xml:space="preserve">backorder 55-47259 has been entered for shortages on order 55-46347. 
22726-BRK 
23057-SCR 
when is the soonest this backorder can ship? </t>
  </si>
  <si>
    <t>32397-001</t>
  </si>
  <si>
    <t>1206</t>
  </si>
  <si>
    <t>43-55341 shorted 15cs of 58500-CHP</t>
  </si>
  <si>
    <t>1200</t>
  </si>
  <si>
    <t>1217</t>
  </si>
  <si>
    <t xml:space="preserve">We shorted 5 totes of 21234-MFY on Order 75-40735.
Why was production cancelled and when will it next be available? Recovery is needed ASAP. </t>
  </si>
  <si>
    <t>1218</t>
  </si>
  <si>
    <t xml:space="preserve">Order 260-31307 was entered 7/07 and item 21493-BKF has not been scheduled for production. </t>
  </si>
  <si>
    <t>34692-003</t>
  </si>
  <si>
    <t>664</t>
  </si>
  <si>
    <t xml:space="preserve">Customer did not receive COAs with the order or by email prior to the order arriving. </t>
  </si>
  <si>
    <t>1170</t>
  </si>
  <si>
    <t>Back order#55-46875</t>
  </si>
  <si>
    <t>36621-001</t>
  </si>
  <si>
    <t>581</t>
  </si>
  <si>
    <t>Can I please get COA for item 17961-NTR Lot Code:02423 &amp; 03323
Order#55-32332</t>
  </si>
  <si>
    <t>55-32332</t>
  </si>
  <si>
    <t>1192</t>
  </si>
  <si>
    <t xml:space="preserve">Customer has order 75-41459 which they are wanting to pick up next if possible. We had some issues with loading their first order out of Birmingham due to the number of pallets they were requesting and we had to cut product. They moved their order to Ontario but need product asap as they are now out of product. </t>
  </si>
  <si>
    <t xml:space="preserve">36778-003 </t>
  </si>
  <si>
    <t>1179</t>
  </si>
  <si>
    <t xml:space="preserve">Customer has an urgent request for 260 cases of 20577-SBY. </t>
  </si>
  <si>
    <t>960</t>
  </si>
  <si>
    <t>Texas Bakery was short on order 208-10286.
Customer ordered 252cs - received only 125cs</t>
  </si>
  <si>
    <t>1187</t>
  </si>
  <si>
    <t>1190</t>
  </si>
  <si>
    <t>Customer not provided COA with shipment nor prior to.
Order No: 270-12942
19142-VEN</t>
  </si>
  <si>
    <t>1198</t>
  </si>
  <si>
    <t xml:space="preserve">backorder 43-56130  entered for shorted order 43-55275 . 
Item 15391PHA 
when can backorder ship? </t>
  </si>
  <si>
    <t>35109-046</t>
  </si>
  <si>
    <t>1194</t>
  </si>
  <si>
    <t>Need to see when product available for backorder 208-16004
Shortage code = 8
54 cs item 22869BRK
169 cs - item 23531BRK
4,761 LBS</t>
  </si>
  <si>
    <t>40062-411</t>
  </si>
  <si>
    <t>1193</t>
  </si>
  <si>
    <t>Need to see when item 22869BRK will be available to ship for backorder 208-16094.
288 cs - 6,149 LBS
Shortage code= 8</t>
  </si>
  <si>
    <t>1197</t>
  </si>
  <si>
    <t>751</t>
  </si>
  <si>
    <t xml:space="preserve">Customer not provided COA with shipment nor prior to.
14421-WCP   SH03101 C   A/P PALM SHTG NTFF   LJJJYY                   828                      F10023 </t>
  </si>
  <si>
    <t>803</t>
  </si>
  <si>
    <t>Item above on order number 208-10155 failed CTP process during order entry.  The requested qty is 54, please respond with next available date within 24hrs. 71706-SYS (5438205)</t>
  </si>
  <si>
    <t>208-10155</t>
  </si>
  <si>
    <t>1174</t>
  </si>
  <si>
    <t>Customer not provided COA with shipment nor prior to. 
Order #..:  34-16166</t>
  </si>
  <si>
    <t>1177</t>
  </si>
  <si>
    <t>back order 75-41493</t>
  </si>
  <si>
    <t>1191</t>
  </si>
  <si>
    <t>Customer not provided COA with shipment nor prior to.
Order No: 270-12942
49602-LOU
for lot Z15023027</t>
  </si>
  <si>
    <t>1189</t>
  </si>
  <si>
    <t>1097</t>
  </si>
  <si>
    <t xml:space="preserve">ETA on L43 to L75 BT order 43-54372 was pushed back from 7/3 (original delivery date) to 7/11.  7/11 delivery is too late, it will result in 5 DC's orders being shorted, as well as expensive recovery costs for VF.  </t>
  </si>
  <si>
    <t>40212-059, 35852-001, 35852-001, 85-062, and 9553-037</t>
  </si>
  <si>
    <t>1186</t>
  </si>
  <si>
    <t>956</t>
  </si>
  <si>
    <t>Item 22288-WCP on order number 208-12092 failed CTP process during order entry.  The requested qty is 252cs, please respond with next available date within 24hrs.</t>
  </si>
  <si>
    <t>904</t>
  </si>
  <si>
    <t>Customer cannot accept the current lot of 23328-SCR MFG071422F.
Can fresh product please be transferred in, about 20 cases at least?</t>
  </si>
  <si>
    <t>34568-001</t>
  </si>
  <si>
    <t>1016</t>
  </si>
  <si>
    <t xml:space="preserve">189cs of 79561-LOU shorted on order 5834-001,  </t>
  </si>
  <si>
    <t xml:space="preserve">35834-001   </t>
  </si>
  <si>
    <t>793</t>
  </si>
  <si>
    <t>Need to see when item 72048VEN will produce. Showing up on the CTP Report</t>
  </si>
  <si>
    <t>1182</t>
  </si>
  <si>
    <t xml:space="preserve">Customer did not receive the COA for this load.
34-16132
15430WCP
M19423
M19823
</t>
  </si>
  <si>
    <t>1173</t>
  </si>
  <si>
    <t>1147</t>
  </si>
  <si>
    <t>Order 75-40485 will short item 49444-PHA. I also need to add to another order ASAP for recovery from a previous shortage.
I would also like to add product to a PO shipping 7/17 and do not want to short Order 75-40172 as a result.</t>
  </si>
  <si>
    <t>1163</t>
  </si>
  <si>
    <t>Entered backorder208-15671 which is for 576cs 22869-BRK and 360cs 23531-BBRK that were shorted from 208-14038. Please advise when backorder 208-15671 will be available to ship.</t>
  </si>
  <si>
    <t>645</t>
  </si>
  <si>
    <t>Production stoppage in Ontario necessitated shipment from Albert Lea.  Customer out of product.  Please approve this one-time shipment  for order 34-13025</t>
  </si>
  <si>
    <t>1139</t>
  </si>
  <si>
    <t>Item above on order number 208-15308 failed CTP process during order entry.  The requested qty is 72, please respond with next available date within 24hrs. 23718-FRD (0074448)</t>
  </si>
  <si>
    <t>1133</t>
  </si>
  <si>
    <t>B/T Needed for 22778 SCR.</t>
  </si>
  <si>
    <t>27624-024</t>
  </si>
  <si>
    <t>1132</t>
  </si>
  <si>
    <t>Item above on order number 208-15256 failed CTP process during order entry.  The requested qty is 60, please respond with next available date within 24hrs. 22088BEK.</t>
  </si>
  <si>
    <t>1131</t>
  </si>
  <si>
    <t>Increase Production on 77069 CHP.</t>
  </si>
  <si>
    <t>653</t>
  </si>
  <si>
    <t>Order 75-26851 was cancelled in error.  Needs truck under load asap.</t>
  </si>
  <si>
    <t>1129</t>
  </si>
  <si>
    <t>1130</t>
  </si>
  <si>
    <t>1134</t>
  </si>
  <si>
    <t xml:space="preserve">Order was missed when submitted on 4/26/23.  order was expected 7/11/23.  Order was found and entered 7/6/23.  </t>
  </si>
  <si>
    <t>33143-002</t>
  </si>
  <si>
    <t>676</t>
  </si>
  <si>
    <t>668</t>
  </si>
  <si>
    <t>36552-001</t>
  </si>
  <si>
    <t>620</t>
  </si>
  <si>
    <t>Item 23370-PNA will potentially short on many future orders.
Can a B/T be scheduled to prevent shortages at L75? Inventory is being reallocated for locations so product should become available.</t>
  </si>
  <si>
    <t>594</t>
  </si>
  <si>
    <t>Hines, Kiarra</t>
  </si>
  <si>
    <t>Customer has been shorted multiple orders of 45531CHP and they are out and need product desperately - most recent shortage was order # 75-26325</t>
  </si>
  <si>
    <t>718</t>
  </si>
  <si>
    <t>Can B/T 121805 be moved up to deliver by 4/17? Or any earlier? I want to add at least 12 cases of 21550-MRE to an order shipping on 4/18.</t>
  </si>
  <si>
    <t>579</t>
  </si>
  <si>
    <t>Can you please let me know when item# 85638HVR will be available?  Is this item still producing?</t>
  </si>
  <si>
    <t>00000-000</t>
  </si>
  <si>
    <t>782</t>
  </si>
  <si>
    <t xml:space="preserve">17739-CGS is not scheduled to run production at L60. As a result, order # 208-09136 shorted all 60cs, and all open orders of this item at L208 are poised to short unless production can be run at L60. </t>
  </si>
  <si>
    <t>1172</t>
  </si>
  <si>
    <t xml:space="preserve">Customer was shorted product on order 75-39139 and 75-38567. They are requesting a back order for 64 to ship asap to avoid continuous shortage to their customer. </t>
  </si>
  <si>
    <t>40126-078</t>
  </si>
  <si>
    <t>699</t>
  </si>
  <si>
    <t>Customer out of product for production.  Needs product not able to produce in Ontario to fill gap.</t>
  </si>
  <si>
    <t>35287-012</t>
  </si>
  <si>
    <t>1175</t>
  </si>
  <si>
    <t>COA not provided to customer. 14803 WCP Lot code:F14323</t>
  </si>
  <si>
    <t>30155-091</t>
  </si>
  <si>
    <t>1124</t>
  </si>
  <si>
    <t>43-54656 was shorted 630cs of 23911-POP</t>
  </si>
  <si>
    <t>08998-166</t>
  </si>
  <si>
    <t>1005</t>
  </si>
  <si>
    <t>1053</t>
  </si>
  <si>
    <t>Customer is looking to order at least 240 cases of 19356-COM. When can we next produce?</t>
  </si>
  <si>
    <t>1162</t>
  </si>
  <si>
    <t>Need production eta for item 23425-USM</t>
  </si>
  <si>
    <t>30793-004</t>
  </si>
  <si>
    <t>902</t>
  </si>
  <si>
    <t>Item 22255-PSM on order number 208-11451 failed CTP process during order entry.  The requested qty is 1152 cs, please respond with next available date within 24hrs.</t>
  </si>
  <si>
    <t>851</t>
  </si>
  <si>
    <t>Chambersburg continues to short 21037SCR and customer needs backorders ASAP</t>
  </si>
  <si>
    <t>32416-011 and 32416-012</t>
  </si>
  <si>
    <t>1101</t>
  </si>
  <si>
    <t>208-13741 has been reduced to 720cs per customer request. They also want to move this ship date up to 7/10/23.</t>
  </si>
  <si>
    <t>946</t>
  </si>
  <si>
    <t>Item above on order number 208-11925 failed CTP process during order entry.  The requested qty is 100, please respond with next available date within 24hrs.</t>
  </si>
  <si>
    <t>36307-003</t>
  </si>
  <si>
    <t>1064</t>
  </si>
  <si>
    <t>When is the soonest we can deliver this back order#75-38352?</t>
  </si>
  <si>
    <t>495</t>
  </si>
  <si>
    <t>I entered backorder 55-35595 and 55-35596 which is for the below items shorted from 055-34560 and 055-34561. 
Items: 
23134-HMT - 138cs
17741-CGS - 18cs
17705-HVR - 20cs 
10968-HME - 12cs</t>
  </si>
  <si>
    <t>35870-001</t>
  </si>
  <si>
    <t>Customer ship to name</t>
  </si>
  <si>
    <t>Customer sold to</t>
  </si>
  <si>
    <t>Customer sold to name</t>
  </si>
  <si>
    <t>Selling Region</t>
  </si>
  <si>
    <t>DAWN FOOD-UNION CITY</t>
  </si>
  <si>
    <t>DAWN FOOD PRODUCTS INC</t>
  </si>
  <si>
    <t>Field Foodservice</t>
  </si>
  <si>
    <t>INDIANHEAD FOODSERVICE DI</t>
  </si>
  <si>
    <t>INDIANHEAD FOODSERVICE</t>
  </si>
  <si>
    <t>NICHOLAS LAS VEG BURGKING</t>
  </si>
  <si>
    <t>NICHOLAS AND CO</t>
  </si>
  <si>
    <t>National Accounts</t>
  </si>
  <si>
    <t>WALMART #7048 MCCARN LOU</t>
  </si>
  <si>
    <t>WALMART STORES INC</t>
  </si>
  <si>
    <t>Retail</t>
  </si>
  <si>
    <t>PFG BATESVILLE BURGER KIN</t>
  </si>
  <si>
    <t>PFG-PFS BATESVILLE</t>
  </si>
  <si>
    <t>GFS KENOSHA</t>
  </si>
  <si>
    <t>GORDON FOOD SERVICE INC</t>
  </si>
  <si>
    <t>SYSCO PHOENIX</t>
  </si>
  <si>
    <t>SYSCO MSCS-ARIZONA</t>
  </si>
  <si>
    <t>REINHART NEW ORLEANS</t>
  </si>
  <si>
    <t>SYSCO LAS VEGAS</t>
  </si>
  <si>
    <t>SYSCO MSCS-LAS VEGAS</t>
  </si>
  <si>
    <t>SYGMA TXRH FORT WORTH</t>
  </si>
  <si>
    <t>SYGMA CENTRAL BILLING</t>
  </si>
  <si>
    <t>MBM DENNYS FORT WORTH</t>
  </si>
  <si>
    <t>MCLANE CO INC</t>
  </si>
  <si>
    <t>ALPINE FOODS</t>
  </si>
  <si>
    <t>ALPINE FOOD DIST INC</t>
  </si>
  <si>
    <t>PRAIRIE FARMS DAIRY</t>
  </si>
  <si>
    <t>Ingredients Group</t>
  </si>
  <si>
    <t>MI RANCHO</t>
  </si>
  <si>
    <t>BERBER FOOD MFG INC</t>
  </si>
  <si>
    <t>BEK OKC</t>
  </si>
  <si>
    <t>BEN E KEITH-OKLAHOMA</t>
  </si>
  <si>
    <t>BEN E KEITH-BEK CAROLINA</t>
  </si>
  <si>
    <t>BEN E KEITH</t>
  </si>
  <si>
    <t>SHAMROCK AZ</t>
  </si>
  <si>
    <t>SHAMROCK FOOD CO - AZ</t>
  </si>
  <si>
    <t>SYSCO IDAHO</t>
  </si>
  <si>
    <t>SYSCO MSCS-IDAHO</t>
  </si>
  <si>
    <t>WB SUPPLY &amp; MERCHANDISING</t>
  </si>
  <si>
    <t>ASPIRE ALSIP</t>
  </si>
  <si>
    <t>ASPIRE BAKERIES LLC</t>
  </si>
  <si>
    <t>SAFEWAY -TRACY OIL P/L</t>
  </si>
  <si>
    <t>ALBERTSON'S LLC</t>
  </si>
  <si>
    <t>FORT WORTH TX FIVESTAR</t>
  </si>
  <si>
    <t>FIVE STAR CUSTOM FOODS</t>
  </si>
  <si>
    <t>BC WILLIAMS BAKERY SRVC</t>
  </si>
  <si>
    <t>BCW FOOD PRODUCTS</t>
  </si>
  <si>
    <t>GFS 50TH STREET</t>
  </si>
  <si>
    <t>SYGMA BURGKING SANANTONIO</t>
  </si>
  <si>
    <t>CASH-WA DIST CO</t>
  </si>
  <si>
    <t>CASH-WA DISTRIBUTING CO</t>
  </si>
  <si>
    <t>LATITUDE 36 DELI (25PLT)</t>
  </si>
  <si>
    <t>LATITUDE 36 FOODS LLC</t>
  </si>
  <si>
    <t>LINEAGE LOGISTICS KERRY</t>
  </si>
  <si>
    <t>KERRY INGREDIENTS &amp; FLAVO</t>
  </si>
  <si>
    <t>L &amp; L FOODS HOLDINGS INDU</t>
  </si>
  <si>
    <t>HEARTHSIDE USA-PRODUCE &amp;</t>
  </si>
  <si>
    <t>LISANTI FOODSERVICE OF TX</t>
  </si>
  <si>
    <t>PFG CUSTOM MD OUTBACK</t>
  </si>
  <si>
    <t>PFG-PFS CUSTOM MARYLAND</t>
  </si>
  <si>
    <t>JOHNSON BROS BKRY SUP INC</t>
  </si>
  <si>
    <t>PANTELIDES WHLS GROCERIES</t>
  </si>
  <si>
    <t>GEORGE PANTELIDES INC</t>
  </si>
  <si>
    <t>SHAMROCK AZ BURGER KING</t>
  </si>
  <si>
    <t>PECAN DELUXE CANDY CO</t>
  </si>
  <si>
    <t>PECAN DELUXE CANDY CO INC</t>
  </si>
  <si>
    <t>REBHAN MEAT CO INC (R&amp;W)</t>
  </si>
  <si>
    <t>REBHAN R &amp; W MEAT CO INC</t>
  </si>
  <si>
    <t>SHAVER'S INC</t>
  </si>
  <si>
    <t>SHAVER FOODS LLC</t>
  </si>
  <si>
    <t>KNOTTS BERRY FARM</t>
  </si>
  <si>
    <t>CHEFCO FOODS</t>
  </si>
  <si>
    <t>CTI ARLINGTON LLC</t>
  </si>
  <si>
    <t>SYGMA TXRH DENVER</t>
  </si>
  <si>
    <t>LATITUDE LONGITUDE (DELI)</t>
  </si>
  <si>
    <t>DARDEN DIR NY</t>
  </si>
  <si>
    <t>DARDEN DIRECT DISTR INC</t>
  </si>
  <si>
    <t>DOLE FRESH VEGEATABLES</t>
  </si>
  <si>
    <t>DOLE FRESH VEGETABLES INC</t>
  </si>
  <si>
    <t>UPPER LAKES CLOQUET</t>
  </si>
  <si>
    <t>UPPER LAKES FOODS INC</t>
  </si>
  <si>
    <t>MCLANE PIZHUT PHOENIX</t>
  </si>
  <si>
    <t>MCLANE COMPANY INC</t>
  </si>
  <si>
    <t>MCLANE WHATABURGER SAN AN</t>
  </si>
  <si>
    <t>NICHOLAS SALT LK CONTRACT</t>
  </si>
  <si>
    <t>L &amp; L FOODS HOLDINGS LLC</t>
  </si>
  <si>
    <t>Export Sales</t>
  </si>
  <si>
    <t>TYSON FOODS INC</t>
  </si>
  <si>
    <t>PFG-PFS CUSTOM LEBANON</t>
  </si>
  <si>
    <t>NE-MO'S BAKERY COLD STORA</t>
  </si>
  <si>
    <t>NE-MO'S BAKERY</t>
  </si>
  <si>
    <t>DOLE FRESH VEGETABLES</t>
  </si>
  <si>
    <t>C D HARTNETT CO</t>
  </si>
  <si>
    <t>MCLANE EXPRESS INC</t>
  </si>
  <si>
    <t>FGF BRANDS</t>
  </si>
  <si>
    <t>FGF BRANDS INC</t>
  </si>
  <si>
    <t>MCLANE WHATABURGER ARLING</t>
  </si>
  <si>
    <t>MARRONE'S INC UNIPRO</t>
  </si>
  <si>
    <t>MARRONE'S INC</t>
  </si>
  <si>
    <t>JORDANOS INC</t>
  </si>
  <si>
    <t>JORDANO'S INC</t>
  </si>
  <si>
    <t>ASPIRE CHASKA</t>
  </si>
  <si>
    <t>REINHART MANASSAS SUBWAY</t>
  </si>
  <si>
    <t>REINHART MANASSAS</t>
  </si>
  <si>
    <t>BEK ALBUQUERQUE</t>
  </si>
  <si>
    <t>BEN E KEITH-NEW MEXICO</t>
  </si>
  <si>
    <t>CHB - LINEAGE LOGISTICS</t>
  </si>
  <si>
    <t>COUNTRY HOME BAKERS LLC</t>
  </si>
  <si>
    <t>COTTAGE BAKERY-PROD 18138</t>
  </si>
  <si>
    <t>RICH PRODUCT CORP</t>
  </si>
  <si>
    <t>REINHART SUNBURY EAST PA</t>
  </si>
  <si>
    <t>REINHART EASTERN PA</t>
  </si>
  <si>
    <t>REINHART SONIC LEE SUMMIT</t>
  </si>
  <si>
    <t>REINHART KANSAS CITY</t>
  </si>
  <si>
    <t>CUSTOM FOOD SERV UNIPRO</t>
  </si>
  <si>
    <t>CUSTOM FOOD SERVICE INC</t>
  </si>
  <si>
    <t>BRAUMS ICE CREAM PLANT</t>
  </si>
  <si>
    <t>WH BRAUM INC</t>
  </si>
  <si>
    <t>ADUSA DISTRIBUTION LLC</t>
  </si>
  <si>
    <t>SPRINGFIELD GRO UNIPRO</t>
  </si>
  <si>
    <t>SPRINGFIELD GROCERS CO</t>
  </si>
  <si>
    <t>ASPIRE NORTHLAKE</t>
  </si>
  <si>
    <t>DON MIGUEL FOODS-DALLAS</t>
  </si>
  <si>
    <t>DON MIGUEL MEXICAN FD INC</t>
  </si>
  <si>
    <t>ZILKS PLUS RESOURCES LLC</t>
  </si>
  <si>
    <t>REINHART TRI CITIES</t>
  </si>
  <si>
    <t>REINHART JOHNSON CITY</t>
  </si>
  <si>
    <t>MBM DENNYS COLUMBUS</t>
  </si>
  <si>
    <t>PFG CUSTOM TX OUTBACK</t>
  </si>
  <si>
    <t>PFG-PFS CUSTOM TEXAS</t>
  </si>
  <si>
    <t>SYSCO JACKSON</t>
  </si>
  <si>
    <t>SYSCO MSCS-JACKSON</t>
  </si>
  <si>
    <t>DAWN FOOD-GARLAND 60</t>
  </si>
  <si>
    <t>SOUTHWEST TR STOCK PANERA</t>
  </si>
  <si>
    <t>SOUTHWEST TRADERS INC</t>
  </si>
  <si>
    <t>PFG CUSTOM IN OUTBACK</t>
  </si>
  <si>
    <t>PFG-PFS CUSTOM INDIANA</t>
  </si>
  <si>
    <t>USF LAS VEGAS</t>
  </si>
  <si>
    <t>US FOODS-LAS VEGAS</t>
  </si>
  <si>
    <t>BAKEMARK-SHAKOPEE</t>
  </si>
  <si>
    <t>BAKEMARK  MINNEAPOLIS</t>
  </si>
  <si>
    <t>COSTCO COMPANIES INC</t>
  </si>
  <si>
    <t>REINHART PITTSBUR SUBWAY</t>
  </si>
  <si>
    <t>REINHART PITTSBURGH</t>
  </si>
  <si>
    <t>VITCO DISTRIBUTION INC</t>
  </si>
  <si>
    <t>USF SALEM</t>
  </si>
  <si>
    <t>US FOODS-SALEM</t>
  </si>
  <si>
    <t>SMART &amp; FINAL P/L</t>
  </si>
  <si>
    <t>SMART &amp; FINAL INC</t>
  </si>
  <si>
    <t>READY PAC-US COLD STORAGE</t>
  </si>
  <si>
    <t>READY PAC OF JACKSON</t>
  </si>
  <si>
    <t>ATLANTIS FOOD SERVICES</t>
  </si>
  <si>
    <t>DAWN FOOD-ONTARIO 75</t>
  </si>
  <si>
    <t>WINCO FOODS-WDBRN LOU</t>
  </si>
  <si>
    <t>WINCO FOODS INC</t>
  </si>
  <si>
    <t>BEK DFW</t>
  </si>
  <si>
    <t>BEN E KEITH-DFW</t>
  </si>
  <si>
    <t>ALBERTSONS IRVINE  P/L</t>
  </si>
  <si>
    <t>ALBERTSONS COMPANIES INC</t>
  </si>
  <si>
    <t>ST CLAIR FOODS INC</t>
  </si>
  <si>
    <t>SYSCO CHICAGO</t>
  </si>
  <si>
    <t>SYSCO MSCS-CHICAGO</t>
  </si>
  <si>
    <t>SHAMROCK FDS HARDES/CARLS</t>
  </si>
  <si>
    <t>SHAMROCK FOOD CO - CA</t>
  </si>
  <si>
    <t>MCDONALD WHOLESALE CO.</t>
  </si>
  <si>
    <t>MCDONALD WHOLESALE CO</t>
  </si>
  <si>
    <t>BEK AMARILLO</t>
  </si>
  <si>
    <t>BEN E KEITH-WEST TEXAS</t>
  </si>
  <si>
    <t>PFG CUSTOM CA TGIF</t>
  </si>
  <si>
    <t>PFG-PFS CUSTOMIZED CALIF</t>
  </si>
  <si>
    <t>NEWPORT FARMS UNIPRO</t>
  </si>
  <si>
    <t>NEWPORT FARMS INC</t>
  </si>
  <si>
    <t>USF SAN DIEGO</t>
  </si>
  <si>
    <t>US FOODS-SAN DIEGO</t>
  </si>
  <si>
    <t>SYSCO PORTLAND BAJA</t>
  </si>
  <si>
    <t>SYSCO MSCS-PORTLAND</t>
  </si>
  <si>
    <t>REINHART SHAWANO</t>
  </si>
  <si>
    <t>WM BOLTHOUSE FARMS INC</t>
  </si>
  <si>
    <t>RESTAURANT TECH ALB TOTE</t>
  </si>
  <si>
    <t>RESTAURANT TECHNOLOGIES</t>
  </si>
  <si>
    <t>MERRILL DIST</t>
  </si>
  <si>
    <t>MERRILL DISTRIBUTING INC</t>
  </si>
  <si>
    <t>RESTAURANT TECH LUNDS</t>
  </si>
  <si>
    <t>SYSCO LINCOLN</t>
  </si>
  <si>
    <t>SYSCO MSCS-LINCOLN</t>
  </si>
  <si>
    <t>MCLANE PIZHUT STURTEVANT</t>
  </si>
  <si>
    <t>H E BUTT GROC SAN ANT-NEW</t>
  </si>
  <si>
    <t>H E BUTT GROCERY CO</t>
  </si>
  <si>
    <t>SYSCO PORTLAND</t>
  </si>
  <si>
    <t>THE FATHER'S TABLE (FSI)</t>
  </si>
  <si>
    <t>THE FATHER'S TABLE LLC</t>
  </si>
  <si>
    <t>SYGMA PANERA COLUMBUS</t>
  </si>
  <si>
    <t>PFG CUSTOM MD RED LOBSTER</t>
  </si>
  <si>
    <t>SYSCO VENTURA</t>
  </si>
  <si>
    <t>SYSCO MSCS-VENTURA</t>
  </si>
  <si>
    <t>DOT FOODS DRY</t>
  </si>
  <si>
    <t>DOT FOODS INC</t>
  </si>
  <si>
    <t>MCLANE PIZHUT AURORA</t>
  </si>
  <si>
    <t>NICHOLAS SALT LK POPEYES</t>
  </si>
  <si>
    <t>BAKEMARK-PICO RIVERA 75KW</t>
  </si>
  <si>
    <t>BAKEMARK  WEST</t>
  </si>
  <si>
    <t>SHAMROCK AURO</t>
  </si>
  <si>
    <t>SHAMROCK FOOD CO - CO</t>
  </si>
  <si>
    <t>SYSCO EAST WISC</t>
  </si>
  <si>
    <t>SYSCO MSCS-EAST WISCONSIN</t>
  </si>
  <si>
    <t>READY PAC PRODUCE INC</t>
  </si>
  <si>
    <t>SYSCO BILLINGS</t>
  </si>
  <si>
    <t>SYSCO MSCS-MONTANA</t>
  </si>
  <si>
    <t>BASIC CONVENIENCE FOODS</t>
  </si>
  <si>
    <t>FREZ-N-STOR</t>
  </si>
  <si>
    <t>J M SWANK</t>
  </si>
  <si>
    <t>SYSCO NEW ORLEANS</t>
  </si>
  <si>
    <t>SYSCO MSCS-NEW ORLEANS</t>
  </si>
  <si>
    <t>WALMART #7013 CS GRN LOU</t>
  </si>
  <si>
    <t>FOX'S PIZZA DIST INC</t>
  </si>
  <si>
    <t>BRIGGS INC</t>
  </si>
  <si>
    <t>PFG CARROLL COUNTY</t>
  </si>
  <si>
    <t>PFG/CARROLL COUNTY FOODS</t>
  </si>
  <si>
    <t>VIELE &amp; SONS</t>
  </si>
  <si>
    <t>VIELE &amp; SONS INC</t>
  </si>
  <si>
    <t>SYSCO SPOKANE</t>
  </si>
  <si>
    <t>SYSCO MSCS-SPOKANE</t>
  </si>
  <si>
    <t>SHAMROCK FOODS</t>
  </si>
  <si>
    <t>PFG THOMS PROES</t>
  </si>
  <si>
    <t>PFG-PFS THOMS PROESTLER</t>
  </si>
  <si>
    <t>SYSCO RIVERSIDE MASS</t>
  </si>
  <si>
    <t>SYSCO MSCS-RIVERSIDE</t>
  </si>
  <si>
    <t>SYSCO OKLAHOMA</t>
  </si>
  <si>
    <t>SYSCO MSCS-OKLAHOMA</t>
  </si>
  <si>
    <t>OTH DISTRIBUTIONS LLC</t>
  </si>
  <si>
    <t>STATER BROS-OIL/MAYO P/L</t>
  </si>
  <si>
    <t>TOPCO ASSOCIATES LLC</t>
  </si>
  <si>
    <t>SHAMROCK FOODS NEW MEXICO</t>
  </si>
  <si>
    <t>SHAMROCK FOOD CO - NM</t>
  </si>
  <si>
    <t>STANZ FOOD SERVICE INC</t>
  </si>
  <si>
    <t>STANZ CHEESE CO INC</t>
  </si>
  <si>
    <t>WALMART #7021 GRNDVW LOU</t>
  </si>
  <si>
    <t>MEIJER LANSING DC 86 -LOU</t>
  </si>
  <si>
    <t>MEIJER INC</t>
  </si>
  <si>
    <t>MEIJER-NWPRT DC 881 -LOU</t>
  </si>
  <si>
    <t>SINGLE SOURCE HCS</t>
  </si>
  <si>
    <t>SINGLE SOURCE INC</t>
  </si>
  <si>
    <t>SUPER STORE IND-P/L</t>
  </si>
  <si>
    <t>SUPER STORES INDUSTRIES</t>
  </si>
  <si>
    <t>SYGMA PAPA MURPHY CLACKAM</t>
  </si>
  <si>
    <t>THE INDIVIDUAL GROUP</t>
  </si>
  <si>
    <t>PERRIN BERNARD SUPOWITZ</t>
  </si>
  <si>
    <t>SYSCO RIVERSIDE</t>
  </si>
  <si>
    <t>GOLD STAR FOOD CO</t>
  </si>
  <si>
    <t>GOLD STAR FOODS</t>
  </si>
  <si>
    <t>BRIDGFORD FOODS GDLATIMER</t>
  </si>
  <si>
    <t>BRIDGFORD FOOD CORP</t>
  </si>
  <si>
    <t>SYSCO SAN FRAN</t>
  </si>
  <si>
    <t>SYSCO MSCS-SAN FRANCISCO</t>
  </si>
  <si>
    <t>SHAMROCK FOODS-AURORA</t>
  </si>
  <si>
    <t>SHAMROCK AURO SUBWAY</t>
  </si>
  <si>
    <t>SYSCO SAN DIEGO</t>
  </si>
  <si>
    <t>SYSCO MSCS-SAN DIEGO</t>
  </si>
  <si>
    <t>ALBERTSONS-BOISE DELI</t>
  </si>
  <si>
    <t>MARTIN BROTHERS</t>
  </si>
  <si>
    <t>MARTIN BROS DIST CO INC</t>
  </si>
  <si>
    <t>SYSCO DENVER</t>
  </si>
  <si>
    <t>SYSCO MSCS-DENVER</t>
  </si>
  <si>
    <t>SYGMA BURGKING STOCKTON</t>
  </si>
  <si>
    <t>HY VEE-CHARITON      LOU</t>
  </si>
  <si>
    <t>HY VEE FOOD STORES INC</t>
  </si>
  <si>
    <t>NICHOLAS LAS VEG</t>
  </si>
  <si>
    <t>BEK MID SOUTH LR</t>
  </si>
  <si>
    <t>BEN E KEITH-MID SOUTH</t>
  </si>
  <si>
    <t>UNFI WEST GROC P/L</t>
  </si>
  <si>
    <t>SUPERVALU</t>
  </si>
  <si>
    <t>DAWN FOODS DISTRIBUTION</t>
  </si>
  <si>
    <t>BEK SAN ANT</t>
  </si>
  <si>
    <t>BEN E KEITH-SAN ANTONIO</t>
  </si>
  <si>
    <t>SYSCO INTRMN MASS</t>
  </si>
  <si>
    <t>SYSCO MSCS-INTERMOUNTAIN</t>
  </si>
  <si>
    <t>GFS BC CAN$            CA</t>
  </si>
  <si>
    <t>GORDON FDSVC CANADA LTD</t>
  </si>
  <si>
    <t>Canada Co Pack</t>
  </si>
  <si>
    <t>GFS SPRINGFIELD</t>
  </si>
  <si>
    <t>SYSCO LOS ANGEL</t>
  </si>
  <si>
    <t>SYSCO MSCS-LOS ANGELE</t>
  </si>
  <si>
    <t>USF LIVERMORE</t>
  </si>
  <si>
    <t>US FOODS-SAN FRANCISCO</t>
  </si>
  <si>
    <t>CLARK RESTAURANT SERVICE</t>
  </si>
  <si>
    <t>CLARK RESTAURANT SERV INC</t>
  </si>
  <si>
    <t>NICHOLAS SALT LK</t>
  </si>
  <si>
    <t>RDP FOODSERVICE SONIC</t>
  </si>
  <si>
    <t>RDP FOODSERVICE</t>
  </si>
  <si>
    <t>MCLANE PIZHUT MEMPHIS</t>
  </si>
  <si>
    <t>ADUSA DC#10 DRY</t>
  </si>
  <si>
    <t>SYSCO INTRMN</t>
  </si>
  <si>
    <t>NICHOLAS LAS VEG CONTRACT</t>
  </si>
  <si>
    <t>SYSCO CHARLOTTE</t>
  </si>
  <si>
    <t>SYSCO MSCS-CHARLOTTE</t>
  </si>
  <si>
    <t>MCLANE JIB PHOENIX</t>
  </si>
  <si>
    <t>RONWOOD PRODUCTS</t>
  </si>
  <si>
    <t>RONS HOME STYLE FOODS</t>
  </si>
  <si>
    <t>USF FIFE NORTHWEST</t>
  </si>
  <si>
    <t>US FOODS-SEATTLE</t>
  </si>
  <si>
    <t>GFS CLAY</t>
  </si>
  <si>
    <t>CASH-WA DIST</t>
  </si>
  <si>
    <t>CASH- WA DISTRIBUTING</t>
  </si>
  <si>
    <t>KWIK TRIP INC</t>
  </si>
  <si>
    <t>BEK HOUSTON</t>
  </si>
  <si>
    <t>BEN E KEITH-GULF COAST</t>
  </si>
  <si>
    <t>SALADINO'S INC SACRAMENTO</t>
  </si>
  <si>
    <t>SALADINO'S INC</t>
  </si>
  <si>
    <t>USF STREATOR</t>
  </si>
  <si>
    <t>US FOODS-STREATOR</t>
  </si>
  <si>
    <t>NEWPORT FARMS</t>
  </si>
  <si>
    <t>USF PLYMOUTH</t>
  </si>
  <si>
    <t>US FOODS-MINNESOTA</t>
  </si>
  <si>
    <t>REINHART TWIN CITIES</t>
  </si>
  <si>
    <t>PFG DOVER</t>
  </si>
  <si>
    <t>PFG-PFS DOVER</t>
  </si>
  <si>
    <t>VAN EERDEN</t>
  </si>
  <si>
    <t>THE DISTRIBUTION GROUP</t>
  </si>
  <si>
    <t>CAPITOL DISTRIBUTION CO</t>
  </si>
  <si>
    <t>SHAMROCK AZ SUBWAY</t>
  </si>
  <si>
    <t>SYGMA BURGKNG LANCASTER</t>
  </si>
  <si>
    <t>FFM/MBM TAYLRVL DENNY'S</t>
  </si>
  <si>
    <t>USF OMAHA</t>
  </si>
  <si>
    <t>US FOODS-OMAHA</t>
  </si>
  <si>
    <t>JETRO CASH &amp; CARRY #168</t>
  </si>
  <si>
    <t>JETRO CASH&amp;CARRY ENT INC</t>
  </si>
  <si>
    <t>SYSCO MODESTO</t>
  </si>
  <si>
    <t>SYSCO MSCS-CENTRAL CALIF</t>
  </si>
  <si>
    <t>JETRO CASH &amp; CARRY #43</t>
  </si>
  <si>
    <t>SOUTHWEST TR TEMEC PANERA</t>
  </si>
  <si>
    <t>SYSCO N DAKOTA</t>
  </si>
  <si>
    <t>SYSCO MSCS-NORTH DAKOTA</t>
  </si>
  <si>
    <t>SMART &amp; FINAL MARG (PL)</t>
  </si>
  <si>
    <t>JETRO CASH &amp; CARRY #601</t>
  </si>
  <si>
    <t>ROMA PORTLAND</t>
  </si>
  <si>
    <t>PERFORMANCE FOODSERVICE</t>
  </si>
  <si>
    <t>SYGMA PANDA CLACKAMAS</t>
  </si>
  <si>
    <t>DRIFTWOOD DAIRY</t>
  </si>
  <si>
    <t>DRIFTWOOD DAIRY INC</t>
  </si>
  <si>
    <t>SYSCO MINN</t>
  </si>
  <si>
    <t>SYSCO MSCS-MINNESOTA</t>
  </si>
  <si>
    <t>COTTAGE BAKERY INC</t>
  </si>
  <si>
    <t>JETRO CASH &amp; CARRY #41</t>
  </si>
  <si>
    <t>JETRO CASH &amp; CARRY #57</t>
  </si>
  <si>
    <t>AMERICOLD-CLEARFIELD MASS</t>
  </si>
  <si>
    <t>CONAGRA ACCOUNTS PAYABLE</t>
  </si>
  <si>
    <t>JETRO CASH &amp; CARRY #54</t>
  </si>
  <si>
    <t>GREAT KITCHENS FD CO INC</t>
  </si>
  <si>
    <t>JETRO CASH &amp; CARRY #38</t>
  </si>
  <si>
    <t>JETRO CASH &amp; CARRY #56</t>
  </si>
  <si>
    <t>JETRO CASH &amp; CARRY #603</t>
  </si>
  <si>
    <t>SYSCO SEATTLE</t>
  </si>
  <si>
    <t>SYSCO MSCS-SEATTLE</t>
  </si>
  <si>
    <t>BAKEMARK-MENOMONEE 34</t>
  </si>
  <si>
    <t>BAKEMARK MILWAUKEE</t>
  </si>
  <si>
    <t>SYSCO N TEXAS</t>
  </si>
  <si>
    <t>SYSCO MSCS-DALLAS</t>
  </si>
  <si>
    <t>SYSCO KANSAS</t>
  </si>
  <si>
    <t>SYSCO MSCS-KANSAS CITY</t>
  </si>
  <si>
    <t>REINHART VALDOSTA</t>
  </si>
  <si>
    <t>SYY PANAMA</t>
  </si>
  <si>
    <t>FOOD LION-DC#07 LOU</t>
  </si>
  <si>
    <t>FOOD LION LLC</t>
  </si>
  <si>
    <t>GFS SHEPH KY</t>
  </si>
  <si>
    <t>JAKE'S INC-NEW WAREHOUSE</t>
  </si>
  <si>
    <t>JAKE'S INC</t>
  </si>
  <si>
    <t>AMERICOLD INDIANA MASS</t>
  </si>
  <si>
    <t>READY PAC-SWDBORO/MISSABY</t>
  </si>
  <si>
    <t>MISSA BAY LLC</t>
  </si>
  <si>
    <t>PUBLIX DELI-LAKELAND</t>
  </si>
  <si>
    <t>PUBLIX SUPER MARKETS INC</t>
  </si>
  <si>
    <t>REINHART SHREVEPORT</t>
  </si>
  <si>
    <t>REINHART FOODSERVICE LLC</t>
  </si>
  <si>
    <t>SOUTH COAST BAKING CO</t>
  </si>
  <si>
    <t>MERCHANTS NEWBERRY POPEYE</t>
  </si>
  <si>
    <t>MERCHANTS CO INC</t>
  </si>
  <si>
    <t>STEVEN-ROBERT ORGINALS</t>
  </si>
  <si>
    <t>STEVEN-ROBERT ORIGINALS</t>
  </si>
  <si>
    <t>MCLANE PIZHUT RIVERSIDE</t>
  </si>
  <si>
    <t>JJSF HANDHELD WESTON</t>
  </si>
  <si>
    <t>J &amp; J SNACK FOODS</t>
  </si>
  <si>
    <t>TEXAS BAKERY SUPPLY</t>
  </si>
  <si>
    <t>TBSD LLC</t>
  </si>
  <si>
    <t>USF OKLAHOMA CITY MARGARI</t>
  </si>
  <si>
    <t>US FOODS-OKLAHOMA CITY</t>
  </si>
  <si>
    <t>BAKEMARK-GRAND PRAIRIE</t>
  </si>
  <si>
    <t>BAKEMARK WEST - PAMPLONA</t>
  </si>
  <si>
    <t>TAYLOR FARMS FL</t>
  </si>
  <si>
    <t>TAYLOR FARMS FLORIDA INC</t>
  </si>
  <si>
    <t>SYSCO WEST TX</t>
  </si>
  <si>
    <t>SYSCO MSCS-WEST TEXAS</t>
  </si>
  <si>
    <t>PUBLIX    LOU GREEN CHART</t>
  </si>
  <si>
    <t>PRICESMART INC         MX</t>
  </si>
  <si>
    <t>PRICESMART INC</t>
  </si>
  <si>
    <t>ASPIRE CHASKA MASS</t>
  </si>
  <si>
    <t>SCARMARDO PROD - UNIPRO</t>
  </si>
  <si>
    <t>SCARMARDO PRODUCE INC</t>
  </si>
  <si>
    <t>SAVANNAH FOOD COMPANY INC</t>
  </si>
  <si>
    <t>PFD SUPPLY/POPEYE'S</t>
  </si>
  <si>
    <t>P F D SUPPLY CORP</t>
  </si>
  <si>
    <t>BAKERY DEPOT INC</t>
  </si>
  <si>
    <t>CHOICE PRODUCTS USA LLC</t>
  </si>
  <si>
    <t>FRESHPOINT DALLAS</t>
  </si>
  <si>
    <t>AMERICAN FOODSERVICE</t>
  </si>
  <si>
    <t>BAKEMARK-SEATTLE 30</t>
  </si>
  <si>
    <t>BAKEMARK WEST  - PAMPLONA</t>
  </si>
  <si>
    <t>SYSCO CNTL TX</t>
  </si>
  <si>
    <t>SYSCO MSCS-CENTRAL TEXAS</t>
  </si>
  <si>
    <t>EL MOLINO BAKERY SUPPLIES</t>
  </si>
  <si>
    <t>VIP DRY (UCOMP)</t>
  </si>
  <si>
    <t>VALLEY ISLE PRODUCE INC</t>
  </si>
  <si>
    <t>USF OKLAHOMA CITY DRSGS</t>
  </si>
  <si>
    <t>USF LA MIRADA (PU)</t>
  </si>
  <si>
    <t>US FOODS-LOS ANGELES</t>
  </si>
  <si>
    <t>SYSCO LAS VEGAS MASS</t>
  </si>
  <si>
    <t>MBM CORDELE BURGER KING</t>
  </si>
  <si>
    <t>SYGMA PANERA KANSAS CITY</t>
  </si>
  <si>
    <t>AMERICAN VEGETABLE OILS</t>
  </si>
  <si>
    <t>SHAMROCK FOODS RAISING CA</t>
  </si>
  <si>
    <t>Y HATA &amp; CO CHILL</t>
  </si>
  <si>
    <t>Y HATA &amp; CO LTD INC</t>
  </si>
  <si>
    <t>TAYLOR FARMS SAN JUAN</t>
  </si>
  <si>
    <t>TAYLOR FARMS RETAIL INC</t>
  </si>
  <si>
    <t>PRIMA DISTRIBUTION</t>
  </si>
  <si>
    <t>PRIMA DISTRIBUTION INC</t>
  </si>
  <si>
    <t>Concession</t>
  </si>
  <si>
    <t>TAYLOR FARMS NEW ENGLAND</t>
  </si>
  <si>
    <t>H E BUTT GROCERY-DELI 206</t>
  </si>
  <si>
    <t>GOLD CROWN FOOD UNIPRO</t>
  </si>
  <si>
    <t>GOLD CROWN FOOD CO</t>
  </si>
  <si>
    <t>SUNRISE FOOD SERVICE INC</t>
  </si>
  <si>
    <t>TEXAS BAKERY SPLY HOUSTON</t>
  </si>
  <si>
    <t>SYSCO NERDC FRONT ROYAL</t>
  </si>
  <si>
    <t>SYSCO MSCS-NORTHEAST COOP</t>
  </si>
  <si>
    <t>SYSCO SERDC ALACHUA</t>
  </si>
  <si>
    <t>SYSCO MSCS-SOUTHEAST COOP</t>
  </si>
  <si>
    <t>BEN E KEITH SOUTHEAST</t>
  </si>
  <si>
    <t>BEN E KEITH-SOUTHEAST</t>
  </si>
  <si>
    <t>PALAMA HOLDS DBA H&amp;W</t>
  </si>
  <si>
    <t>PALAMA HOLDINGS LLC</t>
  </si>
  <si>
    <t>INDIANAPOLIS FROZEN BAKER</t>
  </si>
  <si>
    <t>CONAGRA FOODS INC</t>
  </si>
  <si>
    <t>MERCHANTS CLANTON</t>
  </si>
  <si>
    <t>USF ALBUQUERQUE</t>
  </si>
  <si>
    <t>US FOODS-ALBUQUERQUE</t>
  </si>
  <si>
    <t>USF-FSA WOODBURN</t>
  </si>
  <si>
    <t>US FOODS</t>
  </si>
  <si>
    <t>LABATT LUBBOCK</t>
  </si>
  <si>
    <t>LABATT INST'L SUPPLY CO</t>
  </si>
  <si>
    <t>CHURCH POINT WHLSE UNIPRO</t>
  </si>
  <si>
    <t>ACADIA WHSL TOBACCO INC</t>
  </si>
  <si>
    <t>ROMA S.CALIF</t>
  </si>
  <si>
    <t>PFG ROMA OF SOUTHERN CA</t>
  </si>
  <si>
    <t>TAYLOR FARMS-REAL FOODS</t>
  </si>
  <si>
    <t>TAYLOR FARMS NORTHWEST</t>
  </si>
  <si>
    <t>BOZZUTO'S INC (DELI)</t>
  </si>
  <si>
    <t>BOZZUTO'S INC</t>
  </si>
  <si>
    <t>PFG CUSTOM FL OUTBACK</t>
  </si>
  <si>
    <t>PFG-PFS CUSTOM FLORIDA</t>
  </si>
  <si>
    <t>MERCHANTS CLANTON POPEYES</t>
  </si>
  <si>
    <t>FRESH EXPRESS</t>
  </si>
  <si>
    <t>FRESH EXPRESS INC</t>
  </si>
  <si>
    <t>ALADDIN BAKERS INC</t>
  </si>
  <si>
    <t>CSM BAKERY-TUCKER 43 MASS</t>
  </si>
  <si>
    <t>BRILL INC</t>
  </si>
  <si>
    <t>ALBERTSONS TOLSN OIL P/L</t>
  </si>
  <si>
    <t>INVERSIONES VRR 1 SPA</t>
  </si>
  <si>
    <t>INVERSIONES VFR I SPA</t>
  </si>
  <si>
    <t>T MARZETTI CO</t>
  </si>
  <si>
    <t>JAKE'S/UNIPRO/NEW WAREHOU</t>
  </si>
  <si>
    <t>ASPIRE NEWARK</t>
  </si>
  <si>
    <t>SYGMA PANERA FORT WORTH</t>
  </si>
  <si>
    <t>AFFILIATED FOODS</t>
  </si>
  <si>
    <t>AFFILIATED FOODS INC</t>
  </si>
  <si>
    <t>INDIAN NATION UNIPRO</t>
  </si>
  <si>
    <t>STEPHENSON WHLS CO INC</t>
  </si>
  <si>
    <t>QUIRCH FOODS CO</t>
  </si>
  <si>
    <t>SYSCO HFM</t>
  </si>
  <si>
    <t>SYSCO MSCS -HFM</t>
  </si>
  <si>
    <t>SMART&amp;FINAL - TRACY P/L</t>
  </si>
  <si>
    <t>PFG TEMPLE</t>
  </si>
  <si>
    <t>PFG-PFS TEMPLE</t>
  </si>
  <si>
    <t>BROWN FOODSERVICE INC</t>
  </si>
  <si>
    <t>BROWN FOOD SERVICE INC</t>
  </si>
  <si>
    <t>W L HALSEY GROC  UNIPRO</t>
  </si>
  <si>
    <t>W L HALSEY GROCERY CO INC</t>
  </si>
  <si>
    <t>BEST AMERICAN FOODS INC</t>
  </si>
  <si>
    <t>ADUSA DC#20 SAUCE</t>
  </si>
  <si>
    <t>CHALLENGE DAIRY</t>
  </si>
  <si>
    <t>CHALLENGE DAIRY PROD CPD</t>
  </si>
  <si>
    <t>H-E-B SA GSC WHATABURGER</t>
  </si>
  <si>
    <t>A.S.K FOODS INC</t>
  </si>
  <si>
    <t>ASK FOODS INC</t>
  </si>
  <si>
    <t>JETRO CASH &amp; CARRY #653</t>
  </si>
  <si>
    <t>A LA CARTE FOODS PROP LLC</t>
  </si>
  <si>
    <t>CICI ENTPR COPPELL  JMC</t>
  </si>
  <si>
    <t>JMC RESTAURANT DIST</t>
  </si>
  <si>
    <t>NICHOLAS SALT LK SUBWAY</t>
  </si>
  <si>
    <t>SYSCO SACRAM</t>
  </si>
  <si>
    <t>SYSCO MSCS-SACRAMENTO</t>
  </si>
  <si>
    <t>USF NEVADA</t>
  </si>
  <si>
    <t>US FOODS-RENO</t>
  </si>
  <si>
    <t>REINHART SUNBURY EPA SUBW</t>
  </si>
  <si>
    <t>MCLANE BRINKER HOUSTON</t>
  </si>
  <si>
    <t>PFG LITTLE ROCK BURG KING</t>
  </si>
  <si>
    <t>PFG-PFS LITTLE ROCK</t>
  </si>
  <si>
    <t>ADUSA DC#10 SAUCE</t>
  </si>
  <si>
    <t>INTERTRADE SIGURDSSON  DE</t>
  </si>
  <si>
    <t>INTERTRADE SIGURDSSON &amp;</t>
  </si>
  <si>
    <t>MCLANE PIZHUT TRACY</t>
  </si>
  <si>
    <t>CICI ENTPR KENNESAW JMC</t>
  </si>
  <si>
    <t>BONO BURNS DIST INC DELI</t>
  </si>
  <si>
    <t>BONO BURNS DIST INC</t>
  </si>
  <si>
    <t>NISHIMOTO TRADING CO LTD</t>
  </si>
  <si>
    <t>BEK ALBUQUERQUE  SONIC</t>
  </si>
  <si>
    <t>BEK DFW SONIC</t>
  </si>
  <si>
    <t>PAPA JOHNS/DALLAS QCC</t>
  </si>
  <si>
    <t>PJ FOOD SERVICE INC</t>
  </si>
  <si>
    <t>SYSCO ALBQ</t>
  </si>
  <si>
    <t>SYSCO MSCS-NEW MEXICO</t>
  </si>
  <si>
    <t>REINHART IMA LEE'S SUMMIT</t>
  </si>
  <si>
    <t>BATORY FOODS DOUGLAS</t>
  </si>
  <si>
    <t>TOTAL SWEETENERS INC</t>
  </si>
  <si>
    <t>SYSCO ARKAN</t>
  </si>
  <si>
    <t>SYSCO MSCS-ARKANSAS</t>
  </si>
  <si>
    <t>USF-SSA POPEYES S. CALI</t>
  </si>
  <si>
    <t>PFG ORLANDO FL</t>
  </si>
  <si>
    <t>PFG ROMA OF FLORIDA</t>
  </si>
  <si>
    <t>TAYLOR FARMS THREET DELI</t>
  </si>
  <si>
    <t>TAYLOR FARMS TENNESSEE</t>
  </si>
  <si>
    <t>SYSCO HFM LA</t>
  </si>
  <si>
    <t>MBM BRINKER DALLAS</t>
  </si>
  <si>
    <t>S&amp;W WHLESL MEATS UNIPRO</t>
  </si>
  <si>
    <t>S &amp; W WHOLESALE MEATS &amp;</t>
  </si>
  <si>
    <t>BUTTE PRODUCE CO INC</t>
  </si>
  <si>
    <t>H E BUTT GROCERY CO DELI</t>
  </si>
  <si>
    <t>MBM DENNYS ORLANDO</t>
  </si>
  <si>
    <t>CIRCLE U FOODS INC</t>
  </si>
  <si>
    <t>USF CAROLINAS</t>
  </si>
  <si>
    <t>US FOODS-FORT MILL</t>
  </si>
  <si>
    <t>SYSCO DOERLE</t>
  </si>
  <si>
    <t>SYSCO MSCS</t>
  </si>
  <si>
    <t>BYRNE BROTHERS</t>
  </si>
  <si>
    <t>BYRNE BROTHERS FOODS INC</t>
  </si>
  <si>
    <t>RESERS FINE FOODS PASCO</t>
  </si>
  <si>
    <t>RESER'S FINE FOODS INC</t>
  </si>
  <si>
    <t>SYGMA TXRH ORLANDO</t>
  </si>
  <si>
    <t>SYGMA TXRH CHARLOTTE</t>
  </si>
  <si>
    <t>ASPIRE VAN NUYS MASS</t>
  </si>
  <si>
    <t>GFS DALLAS CULVERS</t>
  </si>
  <si>
    <t>COSTCO LAREDO #284   MX</t>
  </si>
  <si>
    <t>COSTCO CORPORATE OFFICES</t>
  </si>
  <si>
    <t>ROMA OF ARIZONA</t>
  </si>
  <si>
    <t>PFG-PFS OF ARIZONA</t>
  </si>
  <si>
    <t>MBM ROCKY MTN DENNY'S</t>
  </si>
  <si>
    <t>SYGMA MCALISTER PRYOR OC</t>
  </si>
  <si>
    <t>SYSCO EAST TEXAS MASS</t>
  </si>
  <si>
    <t>SYSCO MSCS-EAST TEXAS</t>
  </si>
  <si>
    <t>SYGMA PANDA STOCKTON</t>
  </si>
  <si>
    <t>GFS HOUSTON</t>
  </si>
  <si>
    <t>GORDON FOOD SERVICE</t>
  </si>
  <si>
    <t>MBM DENNYS RANCHO CUCAMON</t>
  </si>
  <si>
    <t>SHAMROCK NORTH CAL/WENDYS</t>
  </si>
  <si>
    <t>GFS SHEPH KY CULVERS</t>
  </si>
  <si>
    <t>HILLCREST FOOD SERVICE</t>
  </si>
  <si>
    <t>HILLCREST EGG &amp; CHEESE CO</t>
  </si>
  <si>
    <t>MCLANE DENNYS TRACY</t>
  </si>
  <si>
    <t>SCARMARDO PRODUCE</t>
  </si>
  <si>
    <t>SYGMA WENDY'S CHARLOTTE</t>
  </si>
  <si>
    <t>COSTCO DEPOT #961 WET</t>
  </si>
  <si>
    <t>JETRO CASH &amp; CARRY #22</t>
  </si>
  <si>
    <t>UNITED COLD STORAGE</t>
  </si>
  <si>
    <t>ARMOUR SPECIALTY MKTG</t>
  </si>
  <si>
    <t>LATITUDE SALINAS (DELI)</t>
  </si>
  <si>
    <t>ALBERTSONS-BREA DELI</t>
  </si>
  <si>
    <t>REINHART LA CROSSE</t>
  </si>
  <si>
    <t>REINHART FDSRV LLC - LAX</t>
  </si>
  <si>
    <t>USF-FSA SPOKANE</t>
  </si>
  <si>
    <t>BEK OKC SONIC</t>
  </si>
  <si>
    <t>TAYLOR FARMS GONZALES</t>
  </si>
  <si>
    <t>CHURCH POINT WHLSE GRO</t>
  </si>
  <si>
    <t>NICHOLAS SALT LK PANDA EX</t>
  </si>
  <si>
    <t>USF PHOENIX</t>
  </si>
  <si>
    <t>US FOODS-PHOENIX</t>
  </si>
  <si>
    <t>TAYLOR FARM PACIFIC</t>
  </si>
  <si>
    <t>TAYLOR FARMS PACIFIC INC</t>
  </si>
  <si>
    <t>SMART &amp; FINAL LOU</t>
  </si>
  <si>
    <t>ECONOMY C&amp;C UCOMP</t>
  </si>
  <si>
    <t>ECONOMY CASH &amp; CARRY LP</t>
  </si>
  <si>
    <t>SHAMROCK AURO HARDEES</t>
  </si>
  <si>
    <t>DOMINOS PIZZA DIST</t>
  </si>
  <si>
    <t>FRESH CREATIVE FOODS</t>
  </si>
  <si>
    <t>SOUTHWEST BAKING CO LLC</t>
  </si>
  <si>
    <t>BEK SOUTHEAST SON</t>
  </si>
  <si>
    <t>RW ZANT CO INC</t>
  </si>
  <si>
    <t>USF-SSA PHOENIX FREDDY'S</t>
  </si>
  <si>
    <t>BEK MID SOUTH SONIC LR</t>
  </si>
  <si>
    <t>CHENEY SUBWAY RIVIERA BEA</t>
  </si>
  <si>
    <t>CHENEY BROTHERS INC</t>
  </si>
  <si>
    <t>REINHART MILWAUKEE</t>
  </si>
  <si>
    <t>PFG TEMPLE POPEYE'S</t>
  </si>
  <si>
    <t>PFG SWEDESBORO</t>
  </si>
  <si>
    <t>PFG ROMA OF PHILADELPHIA</t>
  </si>
  <si>
    <t>WINCO FOODS-BOISE SAF/LOU</t>
  </si>
  <si>
    <t>HYBCO U.S.A.</t>
  </si>
  <si>
    <t>HYBCO U S A</t>
  </si>
  <si>
    <t>SAN FRANCISCO FOOD BANK</t>
  </si>
  <si>
    <t>SHARRATT PROVISIONS</t>
  </si>
  <si>
    <t>USF INDIANAPOLIS</t>
  </si>
  <si>
    <t>US FOODS-INDIANAPOLIS</t>
  </si>
  <si>
    <t>SYSCO W MINN</t>
  </si>
  <si>
    <t>SYSCO MSCS-W MINNESOTA</t>
  </si>
  <si>
    <t>CLEMSON DISTRIBUTION INC</t>
  </si>
  <si>
    <t>SYSCO ALASKA DRY</t>
  </si>
  <si>
    <t>SYSCO FOOD SVC OF ALASKA</t>
  </si>
  <si>
    <t>HOLIDAY WHOLESALE</t>
  </si>
  <si>
    <t>HOLIDAY WHOLESALE INC</t>
  </si>
  <si>
    <t>BEK SAN ANT SONIC</t>
  </si>
  <si>
    <t>USF OGDEN</t>
  </si>
  <si>
    <t>US FOODS-SALT LAKE CITY</t>
  </si>
  <si>
    <t>RESERS POTATO PLANT 6TH</t>
  </si>
  <si>
    <t>UNFI-SFSWH - CENTRALIA</t>
  </si>
  <si>
    <t>UNFI-SFSWH</t>
  </si>
  <si>
    <t>BAKEMARK-BALTIMORE</t>
  </si>
  <si>
    <t>BAKEMARK EAST  PAMPLONA</t>
  </si>
  <si>
    <t>USF-FSA WOODBURN SONIC</t>
  </si>
  <si>
    <t>CERTCO INC          LOU</t>
  </si>
  <si>
    <t>CERTCO INC</t>
  </si>
  <si>
    <t>REINHART MARSHALL</t>
  </si>
  <si>
    <t>MARTIN BROTHERS UNIPRO</t>
  </si>
  <si>
    <t>CHENEY OCALA ARAMARK</t>
  </si>
  <si>
    <t>SEA WORLD ORLANDO</t>
  </si>
  <si>
    <t>USF PORT ORANGE</t>
  </si>
  <si>
    <t>US FOODS-PORT ORANGE</t>
  </si>
  <si>
    <t>REINHART OMAHA</t>
  </si>
  <si>
    <t>COLLIN STREET BAKERY INC</t>
  </si>
  <si>
    <t>USF AUSTIN</t>
  </si>
  <si>
    <t>US FOODS-AUSTIN</t>
  </si>
  <si>
    <t>LATITUDE MERIDIAN (DELI)</t>
  </si>
  <si>
    <t>GFS GREEN OAK</t>
  </si>
  <si>
    <t>SYSCO CNTL IL</t>
  </si>
  <si>
    <t>SYSCO MSCS-CNTRL ILLINOIS</t>
  </si>
  <si>
    <t>Y HATA &amp; CO DRY BRINKER</t>
  </si>
  <si>
    <t>SYSCO RIVERSIDE CHEESECAK</t>
  </si>
  <si>
    <t>GFS BRIGHTON</t>
  </si>
  <si>
    <t>NORTHERN LIGHTS DIST</t>
  </si>
  <si>
    <t>DOT FOODS INC DRY</t>
  </si>
  <si>
    <t>BI RITE REST SUPPLY</t>
  </si>
  <si>
    <t>BI-RITE REST SUPPLY</t>
  </si>
  <si>
    <t>SINGLE SOURCE STOCKTON</t>
  </si>
  <si>
    <t>CROWN BAKERIES</t>
  </si>
  <si>
    <t>ROMA PORTLAND CHEESECAKE</t>
  </si>
  <si>
    <t>ASIAN FOODS INC</t>
  </si>
  <si>
    <t>SYSCO ASIAN FOODS INC</t>
  </si>
  <si>
    <t>BASHAS DIST CTR -TOPCO</t>
  </si>
  <si>
    <t>MCLANE BOJANGLE CONCORD</t>
  </si>
  <si>
    <t>SYSCO LINCOLN DINEEQUITY</t>
  </si>
  <si>
    <t>FARNER-BOCKEN CO INC PFG</t>
  </si>
  <si>
    <t>CORE MARK IOWA</t>
  </si>
  <si>
    <t>SOTO PROVISION/DINEEQUITY</t>
  </si>
  <si>
    <t>SOTO PROVISION INC</t>
  </si>
  <si>
    <t>DISCOVER FRESH FOODS</t>
  </si>
  <si>
    <t>DISCOVERFRESH FOODS INC</t>
  </si>
  <si>
    <t>PFG CUSTOM TX TGIF</t>
  </si>
  <si>
    <t>SYGMA PANDA DENVER</t>
  </si>
  <si>
    <t>PACIFIC PLUS INT'L</t>
  </si>
  <si>
    <t>DAWN FOOD-HOUSTON</t>
  </si>
  <si>
    <t>MARCO'S PIZZA DIST LLC</t>
  </si>
  <si>
    <t>MARCO'S PIZZA DISTRIBUTIO</t>
  </si>
  <si>
    <t>PERFECT DELIVERY CANADA</t>
  </si>
  <si>
    <t>PERFECT DELIVERY- PJN</t>
  </si>
  <si>
    <t>PFG SWEDESBORO POPEYE'S</t>
  </si>
  <si>
    <t>MCLANE KFC BURLINGTON MAS</t>
  </si>
  <si>
    <t>INT'L FOOD GP SUBWAY</t>
  </si>
  <si>
    <t>INTERNATIONAL FOOD GROUP</t>
  </si>
  <si>
    <t>REINHART LOUISVIL BURGKIN</t>
  </si>
  <si>
    <t>REINHART LOUISVILLE</t>
  </si>
  <si>
    <t>TJK POPEYES</t>
  </si>
  <si>
    <t>THEODORE J KATSIROUBAS</t>
  </si>
  <si>
    <t>PFG CUSTOM FL BRINKER</t>
  </si>
  <si>
    <t>BYRNE BROTHERS UNIPRO</t>
  </si>
  <si>
    <t>CONSOLIDATED DIST BURGKIN</t>
  </si>
  <si>
    <t>CONSOLIDATED DIST CORP</t>
  </si>
  <si>
    <t>V SUAREZ CHILLED       PR</t>
  </si>
  <si>
    <t>V SUAREZ &amp; CO INC</t>
  </si>
  <si>
    <t>PFG CUSTOM IN</t>
  </si>
  <si>
    <t>SYGMA BURGKING FORT WORTH</t>
  </si>
  <si>
    <t>CD FOODSERVICE INC</t>
  </si>
  <si>
    <t>CALIFORNIA DELI DIST INC</t>
  </si>
  <si>
    <t>KEHE DC#55 RETAIL</t>
  </si>
  <si>
    <t>KEHE FOOD DIST LLC</t>
  </si>
  <si>
    <t>MANNON SPECIALTY (MASS)</t>
  </si>
  <si>
    <t>MANNON SPECIALTY FOODS</t>
  </si>
  <si>
    <t>MARIE CALLENDERS INC</t>
  </si>
  <si>
    <t>SYGMA PAPAMURPH STOCKTON</t>
  </si>
  <si>
    <t>CHENEY PG POPEYE'S</t>
  </si>
  <si>
    <t>USF RALEIGH</t>
  </si>
  <si>
    <t>US FOODS-RALEIGH</t>
  </si>
  <si>
    <t>M &amp; L FOODS</t>
  </si>
  <si>
    <t>PFG CUSTOM TN CHEESECAKE</t>
  </si>
  <si>
    <t>10391-160</t>
  </si>
  <si>
    <t>PFG DALLAS</t>
  </si>
  <si>
    <t>PFG-ROMA OF DALLAS</t>
  </si>
  <si>
    <t>CLARK DISTRIBUTION CENTER</t>
  </si>
  <si>
    <t>CLARK FOOD SVC EQUIPMENT</t>
  </si>
  <si>
    <t>SOUTHERN STAR DIST LTD</t>
  </si>
  <si>
    <t>KT'S KITCHEN INC</t>
  </si>
  <si>
    <t>MICHAEL FOODS-LENOX 60</t>
  </si>
  <si>
    <t>MICHAEL FOODS INC</t>
  </si>
  <si>
    <t>MICHAELS COOKIES</t>
  </si>
  <si>
    <t>MICHAEL'S COOKIES LLC</t>
  </si>
  <si>
    <t>LAKEVIEW FARMS LLC</t>
  </si>
  <si>
    <t>FRESCA MEXICAN FOODS INC</t>
  </si>
  <si>
    <t>Cant Find</t>
  </si>
  <si>
    <t>Month</t>
  </si>
  <si>
    <t>Close time period</t>
  </si>
  <si>
    <t>Column1</t>
  </si>
  <si>
    <t>&lt;=2</t>
  </si>
  <si>
    <t>&lt;=4</t>
  </si>
  <si>
    <t>&lt;=3</t>
  </si>
  <si>
    <t>&gt;4</t>
  </si>
  <si>
    <t>Column Labels</t>
  </si>
  <si>
    <t>Grand Total</t>
  </si>
  <si>
    <t>Count of Ticket Owner</t>
  </si>
  <si>
    <t>Row Labels</t>
  </si>
  <si>
    <t>Closed Time Bracket</t>
  </si>
  <si>
    <t>Closure Within 2 Days</t>
  </si>
  <si>
    <t>Target</t>
  </si>
  <si>
    <t>Column2</t>
  </si>
  <si>
    <t>&lt;=1</t>
  </si>
  <si>
    <t>&gt;1</t>
  </si>
  <si>
    <t>Column12</t>
  </si>
  <si>
    <t>met</t>
  </si>
  <si>
    <t>not met</t>
  </si>
  <si>
    <t>Count of Column12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</si>
</sst>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theme="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3">
    <xf numFmtId="0" fontId="0" fillId="0" borderId="0" xfId="0"/>
    <xf numFmtId="3" fontId="0" fillId="0" borderId="0" xfId="0" applyNumberFormat="1"/>
    <xf numFmtId="49" fontId="0" fillId="0" borderId="0" xfId="0" applyNumberFormat="1"/>
    <xf numFmtId="22" fontId="0" fillId="0" borderId="0" xfId="0" applyNumberFormat="1"/>
    <xf numFmtId="14" fontId="0" fillId="0" borderId="0" xfId="0" applyNumberFormat="1"/>
    <xf numFmtId="0" fontId="0" fillId="0" borderId="0" xfId="0" applyAlignment="1">
      <alignment wrapText="1"/>
    </xf>
    <xf numFmtId="1" fontId="0" fillId="0" borderId="0" xfId="0" applyNumberFormat="1"/>
    <xf numFmtId="0" fontId="0" fillId="0" borderId="0" xfId="0" pivotButton="1"/>
    <xf numFmtId="0" fontId="16" fillId="33" borderId="10" xfId="0" applyFont="1" applyFill="1" applyBorder="1"/>
    <xf numFmtId="9" fontId="0" fillId="0" borderId="0" xfId="0" applyNumberFormat="1"/>
    <xf numFmtId="0" fontId="0" fillId="0" borderId="0" xfId="0" applyAlignment="1">
      <alignment horizontal="left"/>
    </xf>
    <xf numFmtId="0" fontId="0" fillId="0" borderId="11" xfId="0" applyBorder="1" applyAlignment="1">
      <alignment horizontal="left"/>
    </xf>
    <xf numFmtId="0" fontId="0" fillId="0" borderId="11" xfId="0" pivotButton="1" applyBorder="1"/>
    <xf numFmtId="0" fontId="0" fillId="0" borderId="11" xfId="0" applyBorder="1"/>
    <xf numFmtId="9" fontId="0" fillId="0" borderId="11" xfId="0" applyNumberFormat="1" applyBorder="1" applyAlignment="1">
      <alignment horizontal="left"/>
    </xf>
    <xf numFmtId="0" fontId="13" fillId="34" borderId="12" xfId="0" applyFont="1" applyFill="1" applyBorder="1"/>
    <xf numFmtId="0" fontId="13" fillId="34" borderId="13" xfId="0" applyFont="1" applyFill="1" applyBorder="1"/>
    <xf numFmtId="0" fontId="0" fillId="0" borderId="13" xfId="0" applyBorder="1"/>
    <xf numFmtId="0" fontId="0" fillId="33" borderId="13" xfId="0" applyFill="1" applyBorder="1"/>
    <xf numFmtId="14" fontId="13" fillId="34" borderId="13" xfId="0" applyNumberFormat="1" applyFont="1" applyFill="1" applyBorder="1"/>
    <xf numFmtId="1" fontId="13" fillId="34" borderId="13" xfId="0" applyNumberFormat="1" applyFont="1" applyFill="1" applyBorder="1"/>
    <xf numFmtId="3" fontId="0" fillId="33" borderId="12" xfId="0" applyNumberFormat="1" applyFill="1" applyBorder="1"/>
    <xf numFmtId="49" fontId="0" fillId="33" borderId="13" xfId="0" applyNumberFormat="1" applyFill="1" applyBorder="1"/>
    <xf numFmtId="14" fontId="0" fillId="33" borderId="13" xfId="0" applyNumberFormat="1" applyFill="1" applyBorder="1"/>
    <xf numFmtId="22" fontId="0" fillId="33" borderId="13" xfId="0" applyNumberFormat="1" applyFill="1" applyBorder="1"/>
    <xf numFmtId="1" fontId="0" fillId="33" borderId="13" xfId="0" applyNumberFormat="1" applyFill="1" applyBorder="1"/>
    <xf numFmtId="0" fontId="0" fillId="33" borderId="13" xfId="0" applyFill="1" applyBorder="1" applyAlignment="1">
      <alignment wrapText="1"/>
    </xf>
    <xf numFmtId="3" fontId="0" fillId="0" borderId="12" xfId="0" applyNumberFormat="1" applyBorder="1"/>
    <xf numFmtId="49" fontId="0" fillId="0" borderId="13" xfId="0" applyNumberFormat="1" applyBorder="1"/>
    <xf numFmtId="14" fontId="0" fillId="0" borderId="13" xfId="0" applyNumberFormat="1" applyBorder="1"/>
    <xf numFmtId="22" fontId="0" fillId="0" borderId="13" xfId="0" applyNumberFormat="1" applyBorder="1"/>
    <xf numFmtId="1" fontId="0" fillId="0" borderId="13" xfId="0" applyNumberFormat="1" applyBorder="1"/>
    <xf numFmtId="0" fontId="0" fillId="0" borderId="13" xfId="0"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4" formatCode="0.00%"/>
    </dxf>
    <dxf>
      <numFmt numFmtId="13" formatCode="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1" formatCode="0"/>
    </dxf>
    <dxf>
      <numFmt numFmtId="1" formatCode="0"/>
    </dxf>
    <dxf>
      <numFmt numFmtId="1" formatCode="0"/>
    </dxf>
    <dxf>
      <numFmt numFmtId="1" formatCode="0"/>
    </dxf>
    <dxf>
      <numFmt numFmtId="19" formatCode="m/d/yyyy"/>
    </dxf>
    <dxf>
      <numFmt numFmtId="30" formatCode="@"/>
    </dxf>
    <dxf>
      <numFmt numFmtId="0" formatCode="General"/>
    </dxf>
    <dxf>
      <numFmt numFmtId="0" formatCode="General"/>
    </dxf>
    <dxf>
      <numFmt numFmtId="0" formatCode="General"/>
    </dxf>
    <dxf>
      <numFmt numFmtId="0" formatCode="General"/>
    </dxf>
    <dxf>
      <numFmt numFmtId="30" formatCode="@"/>
      <alignment horizontal="general" vertical="bottom" textRotation="0" wrapText="0" indent="0" justifyLastLine="0" shrinkToFit="0" readingOrder="0"/>
    </dxf>
    <dxf>
      <numFmt numFmtId="19" formatCode="m/d/yyyy"/>
    </dxf>
    <dxf>
      <numFmt numFmtId="27" formatCode="m/d/yyyy\ h:mm"/>
    </dxf>
    <dxf>
      <numFmt numFmtId="27" formatCode="m/d/yyyy\ h:mm"/>
    </dxf>
    <dxf>
      <numFmt numFmtId="19" formatCode="m/d/yyyy"/>
    </dxf>
    <dxf>
      <numFmt numFmtId="30" formatCode="@"/>
    </dxf>
    <dxf>
      <numFmt numFmtId="30" formatCode="@"/>
      <alignment horizontal="general" vertical="bottom" textRotation="0" wrapText="0" indent="0" justifyLastLine="0" shrinkToFit="0" readingOrder="0"/>
    </dxf>
    <dxf>
      <numFmt numFmtId="30" formatCode="@"/>
    </dxf>
    <dxf>
      <numFmt numFmtId="3" formatCode="#,##0"/>
    </dxf>
    <dxf>
      <numFmt numFmtId="1" formatCode="0"/>
    </dxf>
    <dxf>
      <numFmt numFmtId="13" formatCode="0%"/>
    </dxf>
    <dxf>
      <numFmt numFmtId="0" formatCode="General"/>
    </dxf>
    <dxf>
      <numFmt numFmtId="1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AFA6EDEA-B4B6-4A88-A2C0-A5B87D7A091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Closure Time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KPIs!$A$3</c:f>
              <c:strCache>
                <c:ptCount val="1"/>
                <c:pt idx="0">
                  <c:v>&lt;=2</c:v>
                </c:pt>
              </c:strCache>
            </c:strRef>
          </c:tx>
          <c:spPr>
            <a:ln w="28575" cap="rnd">
              <a:solidFill>
                <a:schemeClr val="accent1"/>
              </a:solidFill>
              <a:round/>
            </a:ln>
            <a:effectLst/>
          </c:spPr>
          <c:marker>
            <c:symbol val="none"/>
          </c:marker>
          <c:val>
            <c:numRef>
              <c:f>KPIs!$B$3:$K$3</c:f>
            </c:numRef>
          </c:val>
          <c:smooth val="0"/>
          <c:extLst>
            <c:ext xmlns:c15="http://schemas.microsoft.com/office/drawing/2012/chart" uri="{02D57815-91ED-43cb-92C2-25804820EDAC}">
              <c15:filteredCategoryTitle>
                <c15:cat>
                  <c:multiLvlStrRef>
                    <c:extLst>
                      <c:ext uri="{02D57815-91ED-43cb-92C2-25804820EDAC}">
                        <c15:formulaRef>
                          <c15:sqref>KPIs!$B$2:$K$2</c15:sqref>
                        </c15:formulaRef>
                      </c:ext>
                    </c:extLst>
                  </c:multiLvlStrRef>
                </c15:cat>
              </c15:filteredCategoryTitle>
            </c:ext>
            <c:ext xmlns:c16="http://schemas.microsoft.com/office/drawing/2014/chart" uri="{C3380CC4-5D6E-409C-BE32-E72D297353CC}">
              <c16:uniqueId val="{00000000-7C07-4BE6-9BBE-B75F833004A4}"/>
            </c:ext>
          </c:extLst>
        </c:ser>
        <c:ser>
          <c:idx val="1"/>
          <c:order val="1"/>
          <c:tx>
            <c:strRef>
              <c:f>KPIs!$A$4</c:f>
              <c:strCache>
                <c:ptCount val="1"/>
                <c:pt idx="0">
                  <c:v>&lt;=3</c:v>
                </c:pt>
              </c:strCache>
            </c:strRef>
          </c:tx>
          <c:spPr>
            <a:ln w="28575" cap="rnd">
              <a:solidFill>
                <a:schemeClr val="accent2"/>
              </a:solidFill>
              <a:round/>
            </a:ln>
            <a:effectLst/>
          </c:spPr>
          <c:marker>
            <c:symbol val="none"/>
          </c:marker>
          <c:val>
            <c:numRef>
              <c:f>KPIs!$B$4:$K$4</c:f>
            </c:numRef>
          </c:val>
          <c:smooth val="0"/>
          <c:extLst>
            <c:ext xmlns:c15="http://schemas.microsoft.com/office/drawing/2012/chart" uri="{02D57815-91ED-43cb-92C2-25804820EDAC}">
              <c15:filteredCategoryTitle>
                <c15:cat>
                  <c:multiLvlStrRef>
                    <c:extLst>
                      <c:ext uri="{02D57815-91ED-43cb-92C2-25804820EDAC}">
                        <c15:formulaRef>
                          <c15:sqref>KPIs!$B$2:$K$2</c15:sqref>
                        </c15:formulaRef>
                      </c:ext>
                    </c:extLst>
                  </c:multiLvlStrRef>
                </c15:cat>
              </c15:filteredCategoryTitle>
            </c:ext>
            <c:ext xmlns:c16="http://schemas.microsoft.com/office/drawing/2014/chart" uri="{C3380CC4-5D6E-409C-BE32-E72D297353CC}">
              <c16:uniqueId val="{00000001-7C07-4BE6-9BBE-B75F833004A4}"/>
            </c:ext>
          </c:extLst>
        </c:ser>
        <c:ser>
          <c:idx val="2"/>
          <c:order val="2"/>
          <c:tx>
            <c:strRef>
              <c:f>KPIs!$A$5</c:f>
              <c:strCache>
                <c:ptCount val="1"/>
                <c:pt idx="0">
                  <c:v>&lt;=4</c:v>
                </c:pt>
              </c:strCache>
            </c:strRef>
          </c:tx>
          <c:spPr>
            <a:ln w="28575" cap="rnd">
              <a:solidFill>
                <a:schemeClr val="accent3"/>
              </a:solidFill>
              <a:round/>
            </a:ln>
            <a:effectLst/>
          </c:spPr>
          <c:marker>
            <c:symbol val="none"/>
          </c:marker>
          <c:val>
            <c:numRef>
              <c:f>KPIs!$B$5:$K$5</c:f>
            </c:numRef>
          </c:val>
          <c:smooth val="0"/>
          <c:extLst>
            <c:ext xmlns:c15="http://schemas.microsoft.com/office/drawing/2012/chart" uri="{02D57815-91ED-43cb-92C2-25804820EDAC}">
              <c15:filteredCategoryTitle>
                <c15:cat>
                  <c:multiLvlStrRef>
                    <c:extLst>
                      <c:ext uri="{02D57815-91ED-43cb-92C2-25804820EDAC}">
                        <c15:formulaRef>
                          <c15:sqref>KPIs!$B$2:$K$2</c15:sqref>
                        </c15:formulaRef>
                      </c:ext>
                    </c:extLst>
                  </c:multiLvlStrRef>
                </c15:cat>
              </c15:filteredCategoryTitle>
            </c:ext>
            <c:ext xmlns:c16="http://schemas.microsoft.com/office/drawing/2014/chart" uri="{C3380CC4-5D6E-409C-BE32-E72D297353CC}">
              <c16:uniqueId val="{00000002-7C07-4BE6-9BBE-B75F833004A4}"/>
            </c:ext>
          </c:extLst>
        </c:ser>
        <c:dLbls>
          <c:showLegendKey val="0"/>
          <c:showVal val="0"/>
          <c:showCatName val="0"/>
          <c:showSerName val="0"/>
          <c:showPercent val="0"/>
          <c:showBubbleSize val="0"/>
        </c:dLbls>
        <c:marker val="1"/>
        <c:smooth val="0"/>
        <c:axId val="1898887679"/>
        <c:axId val="1146079535"/>
      </c:lineChart>
      <c:catAx>
        <c:axId val="189888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6079535"/>
        <c:crosses val="autoZero"/>
        <c:auto val="1"/>
        <c:lblAlgn val="ctr"/>
        <c:lblOffset val="100"/>
        <c:noMultiLvlLbl val="0"/>
      </c:catAx>
      <c:valAx>
        <c:axId val="1146079535"/>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887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[master file_closed.xlsx]KPIs!PivotTable28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
            </a:r>
            <a:r>
              <a:rPr lang="en-US" baseline="0"/>
              <a:t> of Tickets Closed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KPIs!$B$24</c:f>
              <c:strCache>
                <c:ptCount val="1"/>
                <c:pt idx="0">
                  <c:v>Total</c:v>
                </c:pt>
              </c:strCache>
            </c:strRef>
          </c:tx>
          <c:spPr>
            <a:solidFill>
              <a:schemeClr val="accent1"/>
            </a:solidFill>
            <a:ln>
              <a:noFill/>
            </a:ln>
            <a:effectLst/>
          </c:spPr>
          <c:invertIfNegative val="0"/>
          <c:cat>
            <c:strRef>
              <c:f>KPIs!$A$25:$A$34</c:f>
              <c:strCache>
                <c:ptCount val="9"/>
                <c:pt idx="0">
                  <c:v>Feb</c:v>
                </c:pt>
                <c:pt idx="1">
                  <c:v>Mar</c:v>
                </c:pt>
                <c:pt idx="2">
                  <c:v>Apr</c:v>
                </c:pt>
                <c:pt idx="3">
                  <c:v>May</c:v>
                </c:pt>
                <c:pt idx="4">
                  <c:v>Jun</c:v>
                </c:pt>
                <c:pt idx="5">
                  <c:v>Jul</c:v>
                </c:pt>
                <c:pt idx="6">
                  <c:v>Aug</c:v>
                </c:pt>
                <c:pt idx="7">
                  <c:v>Sep</c:v>
                </c:pt>
                <c:pt idx="8">
                  <c:v>Oct</c:v>
                </c:pt>
              </c:strCache>
            </c:strRef>
          </c:cat>
          <c:val>
            <c:numRef>
              <c:f>KPIs!$B$25:$B$34</c:f>
              <c:numCache>
                <c:formatCode>0</c:formatCode>
                <c:ptCount val="9"/>
                <c:pt idx="0">
                  <c:v>19</c:v>
                </c:pt>
                <c:pt idx="1">
                  <c:v>67</c:v>
                </c:pt>
                <c:pt idx="2">
                  <c:v>105</c:v>
                </c:pt>
                <c:pt idx="3">
                  <c:v>159</c:v>
                </c:pt>
                <c:pt idx="4">
                  <c:v>108</c:v>
                </c:pt>
                <c:pt idx="5">
                  <c:v>121</c:v>
                </c:pt>
                <c:pt idx="6">
                  <c:v>225</c:v>
                </c:pt>
                <c:pt idx="7">
                  <c:v>306</c:v>
                </c:pt>
                <c:pt idx="8">
                  <c:v>268</c:v>
                </c:pt>
              </c:numCache>
            </c:numRef>
          </c:val>
          <c:extLst>
            <c:ext xmlns:c16="http://schemas.microsoft.com/office/drawing/2014/chart" uri="{C3380CC4-5D6E-409C-BE32-E72D297353CC}">
              <c16:uniqueId val="{00000000-403C-4556-B667-4CEDD8410508}"/>
            </c:ext>
          </c:extLst>
        </c:ser>
        <c:dLbls>
          <c:showLegendKey val="0"/>
          <c:showVal val="0"/>
          <c:showCatName val="0"/>
          <c:showSerName val="0"/>
          <c:showPercent val="0"/>
          <c:showBubbleSize val="0"/>
        </c:dLbls>
        <c:gapWidth val="219"/>
        <c:overlap val="-27"/>
        <c:axId val="1160007551"/>
        <c:axId val="2074152335"/>
      </c:barChart>
      <c:catAx>
        <c:axId val="116000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152335"/>
        <c:crosses val="autoZero"/>
        <c:auto val="1"/>
        <c:lblAlgn val="ctr"/>
        <c:lblOffset val="100"/>
        <c:noMultiLvlLbl val="0"/>
      </c:catAx>
      <c:valAx>
        <c:axId val="20741523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00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Tickets within</a:t>
            </a:r>
            <a:r>
              <a:rPr lang="en-US" baseline="0"/>
              <a:t> 2 Days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KPIs!$A$9</c:f>
              <c:strCache>
                <c:ptCount val="1"/>
                <c:pt idx="0">
                  <c:v>Closure Within 2 Days</c:v>
                </c:pt>
              </c:strCache>
            </c:strRef>
          </c:tx>
          <c:spPr>
            <a:ln w="28575" cap="rnd">
              <a:solidFill>
                <a:schemeClr val="accent1"/>
              </a:solidFill>
              <a:round/>
            </a:ln>
            <a:effectLst/>
          </c:spPr>
          <c:marker>
            <c:symbol val="none"/>
          </c:marker>
          <c:cat>
            <c:strRef>
              <c:f>KPIs!$B$8:$J$8</c:f>
              <c:strCache>
                <c:ptCount val="9"/>
                <c:pt idx="0">
                  <c:v>Feb</c:v>
                </c:pt>
                <c:pt idx="1">
                  <c:v>Mar</c:v>
                </c:pt>
                <c:pt idx="2">
                  <c:v>Apr</c:v>
                </c:pt>
                <c:pt idx="3">
                  <c:v>May</c:v>
                </c:pt>
                <c:pt idx="4">
                  <c:v>Jun</c:v>
                </c:pt>
                <c:pt idx="5">
                  <c:v>Jul</c:v>
                </c:pt>
                <c:pt idx="6">
                  <c:v>Aug</c:v>
                </c:pt>
                <c:pt idx="7">
                  <c:v>Sep</c:v>
                </c:pt>
                <c:pt idx="8">
                  <c:v>Oct</c:v>
                </c:pt>
              </c:strCache>
            </c:strRef>
          </c:cat>
          <c:val>
            <c:numRef>
              <c:f>KPIs!$B$9:$J$9</c:f>
              <c:numCache>
                <c:formatCode>0%</c:formatCode>
                <c:ptCount val="9"/>
                <c:pt idx="0">
                  <c:v>0.61538461538461542</c:v>
                </c:pt>
                <c:pt idx="1">
                  <c:v>0.52564102564102566</c:v>
                </c:pt>
                <c:pt idx="2">
                  <c:v>0.58677685950413228</c:v>
                </c:pt>
                <c:pt idx="3">
                  <c:v>0.69461077844311381</c:v>
                </c:pt>
                <c:pt idx="4">
                  <c:v>0.55660377358490565</c:v>
                </c:pt>
                <c:pt idx="5">
                  <c:v>0.60416666666666663</c:v>
                </c:pt>
                <c:pt idx="6">
                  <c:v>0.75097276264591439</c:v>
                </c:pt>
                <c:pt idx="7">
                  <c:v>0.84269662921348309</c:v>
                </c:pt>
                <c:pt idx="8">
                  <c:v>0.88518518518518519</c:v>
                </c:pt>
              </c:numCache>
            </c:numRef>
          </c:val>
          <c:smooth val="0"/>
          <c:extLst>
            <c:ext xmlns:c16="http://schemas.microsoft.com/office/drawing/2014/chart" uri="{C3380CC4-5D6E-409C-BE32-E72D297353CC}">
              <c16:uniqueId val="{00000000-BA41-4C66-BCBF-AE31B5265853}"/>
            </c:ext>
          </c:extLst>
        </c:ser>
        <c:ser>
          <c:idx val="1"/>
          <c:order val="1"/>
          <c:tx>
            <c:strRef>
              <c:f>KPIs!$A$10</c:f>
              <c:strCache>
                <c:ptCount val="1"/>
                <c:pt idx="0">
                  <c:v>Target</c:v>
                </c:pt>
              </c:strCache>
            </c:strRef>
          </c:tx>
          <c:spPr>
            <a:ln w="28575" cap="rnd">
              <a:solidFill>
                <a:schemeClr val="accent2"/>
              </a:solidFill>
              <a:round/>
            </a:ln>
            <a:effectLst/>
          </c:spPr>
          <c:marker>
            <c:symbol val="none"/>
          </c:marker>
          <c:cat>
            <c:strRef>
              <c:f>KPIs!$B$8:$J$8</c:f>
              <c:strCache>
                <c:ptCount val="9"/>
                <c:pt idx="0">
                  <c:v>Feb</c:v>
                </c:pt>
                <c:pt idx="1">
                  <c:v>Mar</c:v>
                </c:pt>
                <c:pt idx="2">
                  <c:v>Apr</c:v>
                </c:pt>
                <c:pt idx="3">
                  <c:v>May</c:v>
                </c:pt>
                <c:pt idx="4">
                  <c:v>Jun</c:v>
                </c:pt>
                <c:pt idx="5">
                  <c:v>Jul</c:v>
                </c:pt>
                <c:pt idx="6">
                  <c:v>Aug</c:v>
                </c:pt>
                <c:pt idx="7">
                  <c:v>Sep</c:v>
                </c:pt>
                <c:pt idx="8">
                  <c:v>Oct</c:v>
                </c:pt>
              </c:strCache>
            </c:strRef>
          </c:cat>
          <c:val>
            <c:numRef>
              <c:f>KPIs!$B$10:$J$10</c:f>
              <c:numCache>
                <c:formatCode>0%</c:formatCode>
                <c:ptCount val="9"/>
                <c:pt idx="0">
                  <c:v>0.85</c:v>
                </c:pt>
                <c:pt idx="1">
                  <c:v>0.85</c:v>
                </c:pt>
                <c:pt idx="2">
                  <c:v>0.85</c:v>
                </c:pt>
                <c:pt idx="3">
                  <c:v>0.85</c:v>
                </c:pt>
                <c:pt idx="4">
                  <c:v>0.85</c:v>
                </c:pt>
                <c:pt idx="5">
                  <c:v>0.85</c:v>
                </c:pt>
                <c:pt idx="6">
                  <c:v>0.85</c:v>
                </c:pt>
                <c:pt idx="7">
                  <c:v>0.85</c:v>
                </c:pt>
                <c:pt idx="8">
                  <c:v>0.85</c:v>
                </c:pt>
              </c:numCache>
            </c:numRef>
          </c:val>
          <c:smooth val="0"/>
          <c:extLst>
            <c:ext xmlns:c16="http://schemas.microsoft.com/office/drawing/2014/chart" uri="{C3380CC4-5D6E-409C-BE32-E72D297353CC}">
              <c16:uniqueId val="{00000001-BA41-4C66-BCBF-AE31B5265853}"/>
            </c:ext>
          </c:extLst>
        </c:ser>
        <c:dLbls>
          <c:showLegendKey val="0"/>
          <c:showVal val="0"/>
          <c:showCatName val="0"/>
          <c:showSerName val="0"/>
          <c:showPercent val="0"/>
          <c:showBubbleSize val="0"/>
        </c:dLbls>
        <c:smooth val="0"/>
        <c:axId val="1790160783"/>
        <c:axId val="1139057263"/>
      </c:lineChart>
      <c:catAx>
        <c:axId val="179016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9057263"/>
        <c:crosses val="autoZero"/>
        <c:auto val="1"/>
        <c:lblAlgn val="ctr"/>
        <c:lblOffset val="100"/>
        <c:noMultiLvlLbl val="0"/>
      </c:catAx>
      <c:valAx>
        <c:axId val="11390572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160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&lt;=2</c:v>
          </c:tx>
          <c:spPr>
            <a:solidFill>
              <a:schemeClr val="accent1"/>
            </a:solidFill>
            <a:ln>
              <a:noFill/>
            </a:ln>
            <a:effectLst/>
          </c:spPr>
          <c:invertIfNegative val="0"/>
          <c:cat>
            <c:strLit>
              <c:ptCount val="5"/>
              <c:pt idx="0">
                <c:v>Field Foodservice</c:v>
              </c:pt>
              <c:pt idx="1">
                <c:v>Ingredients Group</c:v>
              </c:pt>
              <c:pt idx="2">
                <c:v>National Accounts</c:v>
              </c:pt>
              <c:pt idx="3">
                <c:v>Retail</c:v>
              </c:pt>
              <c:pt idx="4">
                <c:v>Multiple</c:v>
              </c:pt>
            </c:strLit>
          </c:cat>
          <c:val>
            <c:numLit>
              <c:formatCode>General</c:formatCode>
              <c:ptCount val="5"/>
              <c:pt idx="0">
                <c:v>0.14705882352941177</c:v>
              </c:pt>
              <c:pt idx="1">
                <c:v>0.2</c:v>
              </c:pt>
              <c:pt idx="2">
                <c:v>0.23076923076923078</c:v>
              </c:pt>
              <c:pt idx="3">
                <c:v>7.407407407407407E-2</c:v>
              </c:pt>
              <c:pt idx="4">
                <c:v>0.18181818181818182</c:v>
              </c:pt>
            </c:numLit>
          </c:val>
          <c:extLst>
            <c:ext xmlns:c16="http://schemas.microsoft.com/office/drawing/2014/chart" uri="{C3380CC4-5D6E-409C-BE32-E72D297353CC}">
              <c16:uniqueId val="{00000000-73B9-485E-B92A-46A7D1CE8C1F}"/>
            </c:ext>
          </c:extLst>
        </c:ser>
        <c:ser>
          <c:idx val="1"/>
          <c:order val="1"/>
          <c:tx>
            <c:v>&lt;=3</c:v>
          </c:tx>
          <c:spPr>
            <a:solidFill>
              <a:schemeClr val="accent2"/>
            </a:solidFill>
            <a:ln>
              <a:noFill/>
            </a:ln>
            <a:effectLst/>
          </c:spPr>
          <c:invertIfNegative val="0"/>
          <c:cat>
            <c:strLit>
              <c:ptCount val="5"/>
              <c:pt idx="0">
                <c:v>Field Foodservice</c:v>
              </c:pt>
              <c:pt idx="1">
                <c:v>Ingredients Group</c:v>
              </c:pt>
              <c:pt idx="2">
                <c:v>National Accounts</c:v>
              </c:pt>
              <c:pt idx="3">
                <c:v>Retail</c:v>
              </c:pt>
              <c:pt idx="4">
                <c:v>Multiple</c:v>
              </c:pt>
            </c:strLit>
          </c:cat>
          <c:val>
            <c:numLit>
              <c:formatCode>General</c:formatCode>
              <c:ptCount val="5"/>
              <c:pt idx="0">
                <c:v>6.4705882352941183E-2</c:v>
              </c:pt>
              <c:pt idx="1">
                <c:v>5.7142857142857141E-2</c:v>
              </c:pt>
              <c:pt idx="2">
                <c:v>0.19230769230769232</c:v>
              </c:pt>
              <c:pt idx="3">
                <c:v>3.7037037037037035E-2</c:v>
              </c:pt>
              <c:pt idx="4">
                <c:v>0</c:v>
              </c:pt>
            </c:numLit>
          </c:val>
          <c:extLst>
            <c:ext xmlns:c16="http://schemas.microsoft.com/office/drawing/2014/chart" uri="{C3380CC4-5D6E-409C-BE32-E72D297353CC}">
              <c16:uniqueId val="{00000001-73B9-485E-B92A-46A7D1CE8C1F}"/>
            </c:ext>
          </c:extLst>
        </c:ser>
        <c:ser>
          <c:idx val="2"/>
          <c:order val="2"/>
          <c:tx>
            <c:v>&lt;=4</c:v>
          </c:tx>
          <c:spPr>
            <a:solidFill>
              <a:schemeClr val="accent3"/>
            </a:solidFill>
            <a:ln>
              <a:noFill/>
            </a:ln>
            <a:effectLst/>
          </c:spPr>
          <c:invertIfNegative val="0"/>
          <c:cat>
            <c:strLit>
              <c:ptCount val="5"/>
              <c:pt idx="0">
                <c:v>Field Foodservice</c:v>
              </c:pt>
              <c:pt idx="1">
                <c:v>Ingredients Group</c:v>
              </c:pt>
              <c:pt idx="2">
                <c:v>National Accounts</c:v>
              </c:pt>
              <c:pt idx="3">
                <c:v>Retail</c:v>
              </c:pt>
              <c:pt idx="4">
                <c:v>Multiple</c:v>
              </c:pt>
            </c:strLit>
          </c:cat>
          <c:val>
            <c:numLit>
              <c:formatCode>General</c:formatCode>
              <c:ptCount val="5"/>
              <c:pt idx="0">
                <c:v>2.9411764705882353E-2</c:v>
              </c:pt>
              <c:pt idx="1">
                <c:v>0.11428571428571428</c:v>
              </c:pt>
              <c:pt idx="2">
                <c:v>0</c:v>
              </c:pt>
              <c:pt idx="3">
                <c:v>3.7037037037037035E-2</c:v>
              </c:pt>
              <c:pt idx="4">
                <c:v>0</c:v>
              </c:pt>
            </c:numLit>
          </c:val>
          <c:extLst>
            <c:ext xmlns:c16="http://schemas.microsoft.com/office/drawing/2014/chart" uri="{C3380CC4-5D6E-409C-BE32-E72D297353CC}">
              <c16:uniqueId val="{00000002-73B9-485E-B92A-46A7D1CE8C1F}"/>
            </c:ext>
          </c:extLst>
        </c:ser>
        <c:ser>
          <c:idx val="3"/>
          <c:order val="3"/>
          <c:tx>
            <c:v>&gt;4</c:v>
          </c:tx>
          <c:spPr>
            <a:solidFill>
              <a:schemeClr val="accent4"/>
            </a:solidFill>
            <a:ln>
              <a:noFill/>
            </a:ln>
            <a:effectLst/>
          </c:spPr>
          <c:invertIfNegative val="0"/>
          <c:cat>
            <c:strLit>
              <c:ptCount val="5"/>
              <c:pt idx="0">
                <c:v>Field Foodservice</c:v>
              </c:pt>
              <c:pt idx="1">
                <c:v>Ingredients Group</c:v>
              </c:pt>
              <c:pt idx="2">
                <c:v>National Accounts</c:v>
              </c:pt>
              <c:pt idx="3">
                <c:v>Retail</c:v>
              </c:pt>
              <c:pt idx="4">
                <c:v>Multiple</c:v>
              </c:pt>
            </c:strLit>
          </c:cat>
          <c:val>
            <c:numLit>
              <c:formatCode>General</c:formatCode>
              <c:ptCount val="5"/>
              <c:pt idx="0">
                <c:v>5.8823529411764705E-3</c:v>
              </c:pt>
              <c:pt idx="1">
                <c:v>2.8571428571428571E-2</c:v>
              </c:pt>
              <c:pt idx="2">
                <c:v>0</c:v>
              </c:pt>
              <c:pt idx="3">
                <c:v>0</c:v>
              </c:pt>
              <c:pt idx="4">
                <c:v>0</c:v>
              </c:pt>
            </c:numLit>
          </c:val>
          <c:extLst>
            <c:ext xmlns:c16="http://schemas.microsoft.com/office/drawing/2014/chart" uri="{C3380CC4-5D6E-409C-BE32-E72D297353CC}">
              <c16:uniqueId val="{00000003-73B9-485E-B92A-46A7D1CE8C1F}"/>
            </c:ext>
          </c:extLst>
        </c:ser>
        <c:ser>
          <c:idx val="4"/>
          <c:order val="4"/>
          <c:tx>
            <c:v>&lt;=1</c:v>
          </c:tx>
          <c:spPr>
            <a:solidFill>
              <a:schemeClr val="accent5"/>
            </a:solidFill>
            <a:ln>
              <a:noFill/>
            </a:ln>
            <a:effectLst/>
          </c:spPr>
          <c:invertIfNegative val="0"/>
          <c:cat>
            <c:strLit>
              <c:ptCount val="5"/>
              <c:pt idx="0">
                <c:v>Field Foodservice</c:v>
              </c:pt>
              <c:pt idx="1">
                <c:v>Ingredients Group</c:v>
              </c:pt>
              <c:pt idx="2">
                <c:v>National Accounts</c:v>
              </c:pt>
              <c:pt idx="3">
                <c:v>Retail</c:v>
              </c:pt>
              <c:pt idx="4">
                <c:v>Multiple</c:v>
              </c:pt>
            </c:strLit>
          </c:cat>
          <c:val>
            <c:numLit>
              <c:formatCode>General</c:formatCode>
              <c:ptCount val="5"/>
              <c:pt idx="0">
                <c:v>0.75294117647058822</c:v>
              </c:pt>
              <c:pt idx="1">
                <c:v>0.6</c:v>
              </c:pt>
              <c:pt idx="2">
                <c:v>0.57692307692307687</c:v>
              </c:pt>
              <c:pt idx="3">
                <c:v>0.85185185185185186</c:v>
              </c:pt>
              <c:pt idx="4">
                <c:v>0.81818181818181823</c:v>
              </c:pt>
            </c:numLit>
          </c:val>
          <c:extLst>
            <c:ext xmlns:c16="http://schemas.microsoft.com/office/drawing/2014/chart" uri="{C3380CC4-5D6E-409C-BE32-E72D297353CC}">
              <c16:uniqueId val="{00000004-73B9-485E-B92A-46A7D1CE8C1F}"/>
            </c:ext>
          </c:extLst>
        </c:ser>
        <c:dLbls>
          <c:showLegendKey val="0"/>
          <c:showVal val="0"/>
          <c:showCatName val="0"/>
          <c:showSerName val="0"/>
          <c:showPercent val="0"/>
          <c:showBubbleSize val="0"/>
        </c:dLbls>
        <c:gapWidth val="150"/>
        <c:overlap val="100"/>
        <c:axId val="1160005695"/>
        <c:axId val="1140929103"/>
      </c:barChart>
      <c:catAx>
        <c:axId val="116000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929103"/>
        <c:crosses val="autoZero"/>
        <c:auto val="1"/>
        <c:lblAlgn val="ctr"/>
        <c:lblOffset val="100"/>
        <c:noMultiLvlLbl val="0"/>
      </c:catAx>
      <c:valAx>
        <c:axId val="114092910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000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Concession</c:v>
          </c:tx>
          <c:spPr>
            <a:solidFill>
              <a:schemeClr val="accent1"/>
            </a:solidFill>
            <a:ln>
              <a:noFill/>
            </a:ln>
            <a:effectLst/>
          </c:spPr>
          <c:invertIfNegative val="0"/>
          <c:cat>
            <c:strLit>
              <c:ptCount val="7"/>
              <c:pt idx="0">
                <c:v>Apr</c:v>
              </c:pt>
              <c:pt idx="1">
                <c:v>May</c:v>
              </c:pt>
              <c:pt idx="2">
                <c:v>Jun</c:v>
              </c:pt>
              <c:pt idx="3">
                <c:v>Jul</c:v>
              </c:pt>
              <c:pt idx="4">
                <c:v>Aug</c:v>
              </c:pt>
              <c:pt idx="5">
                <c:v>Sep</c:v>
              </c:pt>
              <c:pt idx="6">
                <c:v>Oct</c:v>
              </c:pt>
            </c:strLit>
          </c:cat>
          <c:val>
            <c:numLit>
              <c:formatCode>General</c:formatCode>
              <c:ptCount val="7"/>
              <c:pt idx="0">
                <c:v>0</c:v>
              </c:pt>
              <c:pt idx="1">
                <c:v>1</c:v>
              </c:pt>
              <c:pt idx="2">
                <c:v>0</c:v>
              </c:pt>
              <c:pt idx="3">
                <c:v>0</c:v>
              </c:pt>
              <c:pt idx="4">
                <c:v>0</c:v>
              </c:pt>
              <c:pt idx="5">
                <c:v>0</c:v>
              </c:pt>
              <c:pt idx="6">
                <c:v>0</c:v>
              </c:pt>
            </c:numLit>
          </c:val>
          <c:extLst>
            <c:ext xmlns:c16="http://schemas.microsoft.com/office/drawing/2014/chart" uri="{C3380CC4-5D6E-409C-BE32-E72D297353CC}">
              <c16:uniqueId val="{00000000-9AB6-4BB1-99BF-FBBDED934636}"/>
            </c:ext>
          </c:extLst>
        </c:ser>
        <c:ser>
          <c:idx val="1"/>
          <c:order val="1"/>
          <c:tx>
            <c:v>Export Sales</c:v>
          </c:tx>
          <c:spPr>
            <a:solidFill>
              <a:schemeClr val="accent2"/>
            </a:solidFill>
            <a:ln>
              <a:noFill/>
            </a:ln>
            <a:effectLst/>
          </c:spPr>
          <c:invertIfNegative val="0"/>
          <c:cat>
            <c:strLit>
              <c:ptCount val="7"/>
              <c:pt idx="0">
                <c:v>Apr</c:v>
              </c:pt>
              <c:pt idx="1">
                <c:v>May</c:v>
              </c:pt>
              <c:pt idx="2">
                <c:v>Jun</c:v>
              </c:pt>
              <c:pt idx="3">
                <c:v>Jul</c:v>
              </c:pt>
              <c:pt idx="4">
                <c:v>Aug</c:v>
              </c:pt>
              <c:pt idx="5">
                <c:v>Sep</c:v>
              </c:pt>
              <c:pt idx="6">
                <c:v>Oct</c:v>
              </c:pt>
            </c:strLit>
          </c:cat>
          <c:val>
            <c:numLit>
              <c:formatCode>General</c:formatCode>
              <c:ptCount val="7"/>
              <c:pt idx="0">
                <c:v>1</c:v>
              </c:pt>
              <c:pt idx="1">
                <c:v>8</c:v>
              </c:pt>
              <c:pt idx="2">
                <c:v>0</c:v>
              </c:pt>
              <c:pt idx="3">
                <c:v>4</c:v>
              </c:pt>
              <c:pt idx="4">
                <c:v>1</c:v>
              </c:pt>
              <c:pt idx="5">
                <c:v>2</c:v>
              </c:pt>
              <c:pt idx="6">
                <c:v>0</c:v>
              </c:pt>
            </c:numLit>
          </c:val>
          <c:extLst>
            <c:ext xmlns:c16="http://schemas.microsoft.com/office/drawing/2014/chart" uri="{C3380CC4-5D6E-409C-BE32-E72D297353CC}">
              <c16:uniqueId val="{00000001-9AB6-4BB1-99BF-FBBDED934636}"/>
            </c:ext>
          </c:extLst>
        </c:ser>
        <c:ser>
          <c:idx val="2"/>
          <c:order val="2"/>
          <c:tx>
            <c:v>Field Foodservice</c:v>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Apr</c:v>
              </c:pt>
              <c:pt idx="1">
                <c:v>May</c:v>
              </c:pt>
              <c:pt idx="2">
                <c:v>Jun</c:v>
              </c:pt>
              <c:pt idx="3">
                <c:v>Jul</c:v>
              </c:pt>
              <c:pt idx="4">
                <c:v>Aug</c:v>
              </c:pt>
              <c:pt idx="5">
                <c:v>Sep</c:v>
              </c:pt>
              <c:pt idx="6">
                <c:v>Oct</c:v>
              </c:pt>
            </c:strLit>
          </c:cat>
          <c:val>
            <c:numLit>
              <c:formatCode>General</c:formatCode>
              <c:ptCount val="7"/>
              <c:pt idx="0">
                <c:v>57</c:v>
              </c:pt>
              <c:pt idx="1">
                <c:v>101</c:v>
              </c:pt>
              <c:pt idx="2">
                <c:v>41</c:v>
              </c:pt>
              <c:pt idx="3">
                <c:v>38</c:v>
              </c:pt>
              <c:pt idx="4">
                <c:v>151</c:v>
              </c:pt>
              <c:pt idx="5">
                <c:v>146</c:v>
              </c:pt>
              <c:pt idx="6">
                <c:v>170</c:v>
              </c:pt>
            </c:numLit>
          </c:val>
          <c:extLst>
            <c:ext xmlns:c16="http://schemas.microsoft.com/office/drawing/2014/chart" uri="{C3380CC4-5D6E-409C-BE32-E72D297353CC}">
              <c16:uniqueId val="{00000002-9AB6-4BB1-99BF-FBBDED934636}"/>
            </c:ext>
          </c:extLst>
        </c:ser>
        <c:ser>
          <c:idx val="3"/>
          <c:order val="3"/>
          <c:tx>
            <c:v>Ingredients Group</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Apr</c:v>
              </c:pt>
              <c:pt idx="1">
                <c:v>May</c:v>
              </c:pt>
              <c:pt idx="2">
                <c:v>Jun</c:v>
              </c:pt>
              <c:pt idx="3">
                <c:v>Jul</c:v>
              </c:pt>
              <c:pt idx="4">
                <c:v>Aug</c:v>
              </c:pt>
              <c:pt idx="5">
                <c:v>Sep</c:v>
              </c:pt>
              <c:pt idx="6">
                <c:v>Oct</c:v>
              </c:pt>
            </c:strLit>
          </c:cat>
          <c:val>
            <c:numLit>
              <c:formatCode>General</c:formatCode>
              <c:ptCount val="7"/>
              <c:pt idx="0">
                <c:v>25</c:v>
              </c:pt>
              <c:pt idx="1">
                <c:v>20</c:v>
              </c:pt>
              <c:pt idx="2">
                <c:v>29</c:v>
              </c:pt>
              <c:pt idx="3">
                <c:v>21</c:v>
              </c:pt>
              <c:pt idx="4">
                <c:v>51</c:v>
              </c:pt>
              <c:pt idx="5">
                <c:v>36</c:v>
              </c:pt>
              <c:pt idx="6">
                <c:v>35</c:v>
              </c:pt>
            </c:numLit>
          </c:val>
          <c:extLst>
            <c:ext xmlns:c16="http://schemas.microsoft.com/office/drawing/2014/chart" uri="{C3380CC4-5D6E-409C-BE32-E72D297353CC}">
              <c16:uniqueId val="{00000003-9AB6-4BB1-99BF-FBBDED934636}"/>
            </c:ext>
          </c:extLst>
        </c:ser>
        <c:ser>
          <c:idx val="4"/>
          <c:order val="4"/>
          <c:tx>
            <c:v>National Accounts</c:v>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Apr</c:v>
              </c:pt>
              <c:pt idx="1">
                <c:v>May</c:v>
              </c:pt>
              <c:pt idx="2">
                <c:v>Jun</c:v>
              </c:pt>
              <c:pt idx="3">
                <c:v>Jul</c:v>
              </c:pt>
              <c:pt idx="4">
                <c:v>Aug</c:v>
              </c:pt>
              <c:pt idx="5">
                <c:v>Sep</c:v>
              </c:pt>
              <c:pt idx="6">
                <c:v>Oct</c:v>
              </c:pt>
            </c:strLit>
          </c:cat>
          <c:val>
            <c:numLit>
              <c:formatCode>General</c:formatCode>
              <c:ptCount val="7"/>
              <c:pt idx="0">
                <c:v>15</c:v>
              </c:pt>
              <c:pt idx="1">
                <c:v>10</c:v>
              </c:pt>
              <c:pt idx="2">
                <c:v>9</c:v>
              </c:pt>
              <c:pt idx="3">
                <c:v>22</c:v>
              </c:pt>
              <c:pt idx="4">
                <c:v>15</c:v>
              </c:pt>
              <c:pt idx="5">
                <c:v>26</c:v>
              </c:pt>
              <c:pt idx="6">
                <c:v>26</c:v>
              </c:pt>
            </c:numLit>
          </c:val>
          <c:extLst>
            <c:ext xmlns:c16="http://schemas.microsoft.com/office/drawing/2014/chart" uri="{C3380CC4-5D6E-409C-BE32-E72D297353CC}">
              <c16:uniqueId val="{00000004-9AB6-4BB1-99BF-FBBDED934636}"/>
            </c:ext>
          </c:extLst>
        </c:ser>
        <c:ser>
          <c:idx val="5"/>
          <c:order val="5"/>
          <c:tx>
            <c:v>Retail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Apr</c:v>
              </c:pt>
              <c:pt idx="1">
                <c:v>May</c:v>
              </c:pt>
              <c:pt idx="2">
                <c:v>Jun</c:v>
              </c:pt>
              <c:pt idx="3">
                <c:v>Jul</c:v>
              </c:pt>
              <c:pt idx="4">
                <c:v>Aug</c:v>
              </c:pt>
              <c:pt idx="5">
                <c:v>Sep</c:v>
              </c:pt>
              <c:pt idx="6">
                <c:v>Oct</c:v>
              </c:pt>
            </c:strLit>
          </c:cat>
          <c:val>
            <c:numLit>
              <c:formatCode>General</c:formatCode>
              <c:ptCount val="7"/>
              <c:pt idx="0">
                <c:v>2</c:v>
              </c:pt>
              <c:pt idx="1">
                <c:v>2</c:v>
              </c:pt>
              <c:pt idx="2">
                <c:v>5</c:v>
              </c:pt>
              <c:pt idx="3">
                <c:v>2</c:v>
              </c:pt>
              <c:pt idx="4">
                <c:v>11</c:v>
              </c:pt>
              <c:pt idx="5">
                <c:v>25</c:v>
              </c:pt>
              <c:pt idx="6">
                <c:v>27</c:v>
              </c:pt>
            </c:numLit>
          </c:val>
          <c:extLst>
            <c:ext xmlns:c16="http://schemas.microsoft.com/office/drawing/2014/chart" uri="{C3380CC4-5D6E-409C-BE32-E72D297353CC}">
              <c16:uniqueId val="{00000005-9AB6-4BB1-99BF-FBBDED934636}"/>
            </c:ext>
          </c:extLst>
        </c:ser>
        <c:ser>
          <c:idx val="6"/>
          <c:order val="6"/>
          <c:tx>
            <c:v>Multiple</c:v>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7"/>
              <c:pt idx="0">
                <c:v>Apr</c:v>
              </c:pt>
              <c:pt idx="1">
                <c:v>May</c:v>
              </c:pt>
              <c:pt idx="2">
                <c:v>Jun</c:v>
              </c:pt>
              <c:pt idx="3">
                <c:v>Jul</c:v>
              </c:pt>
              <c:pt idx="4">
                <c:v>Aug</c:v>
              </c:pt>
              <c:pt idx="5">
                <c:v>Sep</c:v>
              </c:pt>
              <c:pt idx="6">
                <c:v>Oct</c:v>
              </c:pt>
            </c:strLit>
          </c:cat>
          <c:val>
            <c:numLit>
              <c:formatCode>General</c:formatCode>
              <c:ptCount val="7"/>
              <c:pt idx="0">
                <c:v>21</c:v>
              </c:pt>
              <c:pt idx="1">
                <c:v>25</c:v>
              </c:pt>
              <c:pt idx="2">
                <c:v>22</c:v>
              </c:pt>
              <c:pt idx="3">
                <c:v>9</c:v>
              </c:pt>
              <c:pt idx="4">
                <c:v>28</c:v>
              </c:pt>
              <c:pt idx="5">
                <c:v>31</c:v>
              </c:pt>
              <c:pt idx="6">
                <c:v>11</c:v>
              </c:pt>
            </c:numLit>
          </c:val>
          <c:extLst>
            <c:ext xmlns:c16="http://schemas.microsoft.com/office/drawing/2014/chart" uri="{C3380CC4-5D6E-409C-BE32-E72D297353CC}">
              <c16:uniqueId val="{00000006-9AB6-4BB1-99BF-FBBDED934636}"/>
            </c:ext>
          </c:extLst>
        </c:ser>
        <c:dLbls>
          <c:showLegendKey val="0"/>
          <c:showVal val="0"/>
          <c:showCatName val="0"/>
          <c:showSerName val="0"/>
          <c:showPercent val="0"/>
          <c:showBubbleSize val="0"/>
        </c:dLbls>
        <c:gapWidth val="150"/>
        <c:overlap val="100"/>
        <c:axId val="1556018751"/>
        <c:axId val="1562530831"/>
      </c:barChart>
      <c:catAx>
        <c:axId val="155601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530831"/>
        <c:crosses val="autoZero"/>
        <c:auto val="1"/>
        <c:lblAlgn val="ctr"/>
        <c:lblOffset val="100"/>
        <c:noMultiLvlLbl val="0"/>
      </c:catAx>
      <c:valAx>
        <c:axId val="156253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0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76200</xdr:colOff>
      <xdr:row>1</xdr:row>
      <xdr:rowOff>0</xdr:rowOff>
    </xdr:from>
    <xdr:to>
      <xdr:col>20</xdr:col>
      <xdr:colOff>438150</xdr:colOff>
      <xdr:row>5</xdr:row>
      <xdr:rowOff>19050</xdr:rowOff>
    </xdr:to>
    <xdr:graphicFrame macro="">
      <xdr:nvGraphicFramePr>
        <xdr:cNvPr id="3" name="Chart 2">
          <a:extLst>
            <a:ext uri="{FF2B5EF4-FFF2-40B4-BE49-F238E27FC236}">
              <a16:creationId xmlns:a16="http://schemas.microsoft.com/office/drawing/2014/main" id="{29F528A8-5371-0964-2A3E-0790F09A15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406400</xdr:colOff>
      <xdr:row>21</xdr:row>
      <xdr:rowOff>171450</xdr:rowOff>
    </xdr:from>
    <xdr:to>
      <xdr:col>17</xdr:col>
      <xdr:colOff>349250</xdr:colOff>
      <xdr:row>35</xdr:row>
      <xdr:rowOff>0</xdr:rowOff>
    </xdr:to>
    <xdr:graphicFrame macro="">
      <xdr:nvGraphicFramePr>
        <xdr:cNvPr id="6" name="Chart 5">
          <a:extLst>
            <a:ext uri="{FF2B5EF4-FFF2-40B4-BE49-F238E27FC236}">
              <a16:creationId xmlns:a16="http://schemas.microsoft.com/office/drawing/2014/main" id="{4A66F0CC-A296-6081-CF69-B3D8A069C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406400</xdr:colOff>
      <xdr:row>6</xdr:row>
      <xdr:rowOff>12700</xdr:rowOff>
    </xdr:from>
    <xdr:to>
      <xdr:col>17</xdr:col>
      <xdr:colOff>320675</xdr:colOff>
      <xdr:row>20</xdr:row>
      <xdr:rowOff>174625</xdr:rowOff>
    </xdr:to>
    <xdr:graphicFrame macro="">
      <xdr:nvGraphicFramePr>
        <xdr:cNvPr id="7" name="Chart 6">
          <a:extLst>
            <a:ext uri="{FF2B5EF4-FFF2-40B4-BE49-F238E27FC236}">
              <a16:creationId xmlns:a16="http://schemas.microsoft.com/office/drawing/2014/main" id="{F16F67B1-A401-8DF6-5B4D-4FCC646EB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152400</xdr:colOff>
      <xdr:row>38</xdr:row>
      <xdr:rowOff>63500</xdr:rowOff>
    </xdr:from>
    <xdr:to>
      <xdr:col>16</xdr:col>
      <xdr:colOff>317500</xdr:colOff>
      <xdr:row>54</xdr:row>
      <xdr:rowOff>57150</xdr:rowOff>
    </xdr:to>
    <xdr:graphicFrame macro="">
      <xdr:nvGraphicFramePr>
        <xdr:cNvPr id="2" name="Chart 1">
          <a:extLst>
            <a:ext uri="{FF2B5EF4-FFF2-40B4-BE49-F238E27FC236}">
              <a16:creationId xmlns:a16="http://schemas.microsoft.com/office/drawing/2014/main" id="{9094065C-E8D6-49A6-BC53-0CCF63B75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171450</xdr:colOff>
      <xdr:row>57</xdr:row>
      <xdr:rowOff>19050</xdr:rowOff>
    </xdr:from>
    <xdr:to>
      <xdr:col>22</xdr:col>
      <xdr:colOff>50800</xdr:colOff>
      <xdr:row>72</xdr:row>
      <xdr:rowOff>0</xdr:rowOff>
    </xdr:to>
    <xdr:graphicFrame macro="">
      <xdr:nvGraphicFramePr>
        <xdr:cNvPr id="4" name="Chart 3">
          <a:extLst>
            <a:ext uri="{FF2B5EF4-FFF2-40B4-BE49-F238E27FC236}">
              <a16:creationId xmlns:a16="http://schemas.microsoft.com/office/drawing/2014/main" id="{B9BFD02A-BE41-47C6-88E3-39A844525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e, Stan" refreshedDate="45294.593798032409" createdVersion="8" refreshedVersion="8" minRefreshableVersion="3" recordCount="1438" xr:uid="{BAFEB7C2-3B14-4BEF-A726-99CBB104D3AA}">
  <cacheSource type="worksheet">
    <worksheetSource name="Table_query__6"/>
  </cacheSource>
  <cacheFields count="23">
    <cacheField name="DaysToClose" numFmtId="3">
      <sharedItems containsString="0" containsBlank="1" containsNumber="1" minValue="0" maxValue="190.64652777777499"/>
    </cacheField>
    <cacheField name="Ticket Owner" numFmtId="49">
      <sharedItems/>
    </cacheField>
    <cacheField name="Ticket" numFmtId="49">
      <sharedItems/>
    </cacheField>
    <cacheField name="Request Status" numFmtId="49">
      <sharedItems/>
    </cacheField>
    <cacheField name="Created" numFmtId="14">
      <sharedItems containsSemiMixedTypes="0" containsNonDate="0" containsDate="1" containsString="0" minDate="2023-01-05T00:00:00" maxDate="2023-11-07T14:11:50"/>
    </cacheField>
    <cacheField name="Month" numFmtId="22">
      <sharedItems count="11">
        <s v="Jan"/>
        <s v="Jul"/>
        <s v="Feb"/>
        <s v="Mar"/>
        <s v="Apr"/>
        <s v="May"/>
        <s v="Jun"/>
        <s v="Oct"/>
        <s v="Aug"/>
        <s v="Sep"/>
        <s v="Nov"/>
      </sharedItems>
    </cacheField>
    <cacheField name="Due By" numFmtId="0">
      <sharedItems containsSemiMixedTypes="0" containsNonDate="0" containsDate="1" containsString="0" minDate="2023-01-07T00:00:00" maxDate="2023-11-09T14:11:50"/>
    </cacheField>
    <cacheField name="Closed" numFmtId="14">
      <sharedItems containsSemiMixedTypes="0" containsNonDate="0" containsDate="1" containsString="0" minDate="2023-01-16T00:00:00" maxDate="2023-11-07T16:11:38"/>
    </cacheField>
    <cacheField name="Customer #" numFmtId="49">
      <sharedItems/>
    </cacheField>
    <cacheField name="Customer ship to name" numFmtId="0">
      <sharedItems/>
    </cacheField>
    <cacheField name="Customer sold to" numFmtId="0">
      <sharedItems containsMixedTypes="1" containsNumber="1" containsInteger="1" minValue="85" maxValue="40236"/>
    </cacheField>
    <cacheField name="Customer sold to name" numFmtId="0">
      <sharedItems/>
    </cacheField>
    <cacheField name="Selling Region" numFmtId="0">
      <sharedItems count="9">
        <s v="Field Foodservice"/>
        <s v="Multiple"/>
        <s v="Ingredients Group"/>
        <s v="National Accounts"/>
        <s v="Retail"/>
        <s v="Canada Co Pack"/>
        <s v="Export Sales"/>
        <s v="Concession"/>
        <s v="Cant Find" u="1"/>
      </sharedItems>
    </cacheField>
    <cacheField name="Location" numFmtId="49">
      <sharedItems/>
    </cacheField>
    <cacheField name="CreatedMonth" numFmtId="14">
      <sharedItems count="11">
        <s v="Jan"/>
        <s v="Feb"/>
        <s v="Mar"/>
        <s v="Apr"/>
        <s v="May"/>
        <s v="Jun"/>
        <s v="Jul"/>
        <s v="Aug"/>
        <s v="Sep"/>
        <s v="Oct"/>
        <s v="Nov"/>
      </sharedItems>
    </cacheField>
    <cacheField name="Close time period" numFmtId="1">
      <sharedItems containsSemiMixedTypes="0" containsString="0" containsNumber="1" containsInteger="1" minValue="0" maxValue="136"/>
    </cacheField>
    <cacheField name="Column2" numFmtId="1">
      <sharedItems/>
    </cacheField>
    <cacheField name="Column1" numFmtId="1">
      <sharedItems count="5">
        <s v="&gt;4"/>
        <s v="&lt;=2"/>
        <s v="&lt;=3"/>
        <s v="&lt;=1"/>
        <s v="&lt;=4"/>
      </sharedItems>
    </cacheField>
    <cacheField name="Column12" numFmtId="1">
      <sharedItems count="2">
        <s v="not met"/>
        <s v="met"/>
      </sharedItems>
    </cacheField>
    <cacheField name="Issue" numFmtId="0">
      <sharedItems longText="1"/>
    </cacheField>
    <cacheField name="Item Type" numFmtId="49">
      <sharedItems/>
    </cacheField>
    <cacheField name="Path" numFmtId="49">
      <sharedItems/>
    </cacheField>
    <cacheField name="CreatedDay"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38">
  <r>
    <n v="11.643749999995601"/>
    <s v="Chartier, Devyn"/>
    <s v="442"/>
    <s v="Closed"/>
    <d v="2023-01-05T00:00:00"/>
    <x v="0"/>
    <d v="2023-01-07T00:00:00"/>
    <d v="2023-01-16T00:00:00"/>
    <s v="30922-001"/>
    <s v="REBHAN MEAT CO INC (R&amp;W)"/>
    <n v="30922"/>
    <s v="REBHAN R &amp; W MEAT CO INC"/>
    <x v="0"/>
    <s v="L55 St Joseph"/>
    <x v="0"/>
    <n v="7"/>
    <s v="&gt;1"/>
    <x v="0"/>
    <x v="0"/>
    <s v="I entered backorder 55-34389 which is for 1171cs of 21547-GNS that was shorted from 55-33324. "/>
    <s v="Item"/>
    <s v="sites/operations/SUPPLYCHAIN/SCS/Lists/Service Escalation Tracker"/>
    <m/>
  </r>
  <r>
    <n v="190.64652777777499"/>
    <s v="Chartier, Devyn"/>
    <s v="448"/>
    <s v="Closed"/>
    <d v="2023-01-09T12:00:45"/>
    <x v="1"/>
    <d v="2023-01-11T12:00:45"/>
    <d v="2023-07-18T15:31:00"/>
    <s v="40102-004"/>
    <s v="SYSCO JACKSON"/>
    <n v="40102"/>
    <s v="SYSCO MSCS-JACKSON"/>
    <x v="0"/>
    <s v="L43 Birmingham"/>
    <x v="0"/>
    <n v="136"/>
    <s v="&gt;1"/>
    <x v="0"/>
    <x v="0"/>
    <s v="I entered backorder 43-48852 which is for 840cs of 12299-GNS that was shorted from 043-48101. "/>
    <s v="Item"/>
    <s v="sites/operations/SUPPLYCHAIN/SCS/Lists/Service Escalation Tracker"/>
    <m/>
  </r>
  <r>
    <n v="170.456250000003"/>
    <s v="Mendoza, Steven"/>
    <s v="466"/>
    <s v="Closed"/>
    <d v="2023-01-16T15:15:12"/>
    <x v="1"/>
    <d v="2023-01-18T15:15:12"/>
    <d v="2023-07-05T10:57:00"/>
    <s v="02232-718"/>
    <s v="Cant Find"/>
    <s v="Cant Find"/>
    <s v="Cant Find"/>
    <x v="1"/>
    <s v="L34 Albert Lea"/>
    <x v="0"/>
    <n v="122"/>
    <s v="&gt;1"/>
    <x v="0"/>
    <x v="0"/>
    <s v="Customer was shorted 432 cases of item 22257AMG on order 34-08837 and needs to receive them asap."/>
    <s v="Item"/>
    <s v="sites/operations/SUPPLYCHAIN/SCS/Lists/Service Escalation Tracker"/>
    <m/>
  </r>
  <r>
    <n v="166.63680555555001"/>
    <s v="Mendoza, Steven"/>
    <s v="482"/>
    <s v="Closed"/>
    <d v="2023-01-20T11:43:28"/>
    <x v="1"/>
    <d v="2023-01-22T11:43:28"/>
    <d v="2023-07-05T15:17:00"/>
    <s v="10459-009"/>
    <s v="ASPIRE NORTHLAKE"/>
    <n v="10459"/>
    <s v="ASPIRE BAKERIES LLC"/>
    <x v="2"/>
    <s v="L34 Albert Lea"/>
    <x v="0"/>
    <n v="118"/>
    <s v="&gt;1"/>
    <x v="0"/>
    <x v="0"/>
    <s v="COA needed to receive order."/>
    <s v="Item"/>
    <s v="sites/operations/SUPPLYCHAIN/SCS/Lists/Service Escalation Tracker"/>
    <m/>
  </r>
  <r>
    <n v="173.55486111110801"/>
    <s v="Patil, Kaleb"/>
    <s v="486"/>
    <s v="Closed"/>
    <d v="2023-01-20T15:59:52"/>
    <x v="1"/>
    <d v="2023-01-22T15:59:52"/>
    <d v="2023-07-12T13:19:00"/>
    <s v="00723-007"/>
    <s v="JORDANOS INC"/>
    <n v="723"/>
    <s v="JORDANO'S INC"/>
    <x v="0"/>
    <s v="L75 Ontario"/>
    <x v="0"/>
    <n v="123"/>
    <s v="&gt;1"/>
    <x v="0"/>
    <x v="0"/>
    <s v="Shorted 22773-SCR on orders 75-22698 &amp; 75-23622 due to transfer not being placed in timely manner and not fulfilled by L208._x000a_B/T was placed on 1/05 for 1/10 ship date."/>
    <s v="Item"/>
    <s v="sites/operations/SUPPLYCHAIN/SCS/Lists/Service Escalation Tracker"/>
    <m/>
  </r>
  <r>
    <n v="173.636805555558"/>
    <s v="Chartier, Devyn"/>
    <s v="495"/>
    <s v="Closed"/>
    <d v="2023-01-26T11:51:10"/>
    <x v="1"/>
    <d v="2023-01-28T11:51:10"/>
    <d v="2023-07-18T15:17:00"/>
    <s v="35870-001"/>
    <s v="M &amp; L FOODS"/>
    <n v="35870"/>
    <s v="M &amp; L FOODS"/>
    <x v="0"/>
    <s v="L55 St Joseph"/>
    <x v="0"/>
    <n v="123"/>
    <s v="&gt;1"/>
    <x v="0"/>
    <x v="0"/>
    <s v="I entered backorder 55-35595 and 55-35596 which is for the below items shorted from 055-34560 and 055-34561. _x000a_Items: _x000a_23134-HMT - 138cs_x000a_17741-CGS - 18cs_x000a_17705-HVR - 20cs _x000a_10968-HME - 12cs"/>
    <s v="Item"/>
    <s v="sites/operations/SUPPLYCHAIN/SCS/Lists/Service Escalation Tracker"/>
    <m/>
  </r>
  <r>
    <n v="172.64027777777699"/>
    <s v="Chartier, Devyn"/>
    <s v="498"/>
    <s v="Closed"/>
    <d v="2023-01-27T15:19:40"/>
    <x v="1"/>
    <d v="2023-01-29T15:19:40"/>
    <d v="2023-07-18T15:22:00"/>
    <s v="30363-015"/>
    <s v="REINHART SONIC LEE SUMMIT"/>
    <n v="30363"/>
    <s v="REINHART KANSAS CITY"/>
    <x v="3"/>
    <s v="L55 St Joseph"/>
    <x v="0"/>
    <n v="122"/>
    <s v="&gt;1"/>
    <x v="0"/>
    <x v="0"/>
    <s v="I entered backorder 55-35686 which is for 812cs of 45531-SON which was shorted from order 055-34796. "/>
    <s v="Item"/>
    <s v="sites/operations/SUPPLYCHAIN/SCS/Lists/Service Escalation Tracker"/>
    <m/>
  </r>
  <r>
    <n v="168.64236111110901"/>
    <s v="Chartier, Devyn"/>
    <s v="510"/>
    <s v="Closed"/>
    <d v="2023-01-31T10:58:36"/>
    <x v="1"/>
    <d v="2023-02-02T10:58:36"/>
    <d v="2023-07-18T15:25:00"/>
    <s v="10248-010"/>
    <s v="SPRINGFIELD GRO UNIPRO"/>
    <n v="10248"/>
    <s v="SPRINGFIELD GROCERS CO"/>
    <x v="0"/>
    <s v="L55 St Joseph"/>
    <x v="0"/>
    <n v="120"/>
    <s v="&gt;1"/>
    <x v="0"/>
    <x v="0"/>
    <s v="I entered backorder 55-35807 which is for 350cs of 21841-COD that was shorted off of 55-34915. Please advise the very earliest availability date for backorder 55-35807."/>
    <s v="Item"/>
    <s v="sites/operations/SUPPLYCHAIN/SCS/Lists/Service Escalation Tracker"/>
    <m/>
  </r>
  <r>
    <n v="147.46875"/>
    <s v="Lopez, Orianna"/>
    <s v="535"/>
    <s v="Closed"/>
    <d v="2023-02-08T16:16:08"/>
    <x v="1"/>
    <d v="2023-02-10T16:16:08"/>
    <d v="2023-07-05T11:15:00"/>
    <s v="40062-371"/>
    <s v="SYGMA TXRH DENVER"/>
    <n v="40062"/>
    <s v="SYGMA CENTRAL BILLING"/>
    <x v="3"/>
    <s v="L34 Albert Lea"/>
    <x v="1"/>
    <n v="105"/>
    <s v="&gt;1"/>
    <x v="0"/>
    <x v="0"/>
    <s v="No production schedule posted. Order 34-11070 in jeopardy of shorting. "/>
    <s v="Item"/>
    <s v="sites/operations/SUPPLYCHAIN/SCS/Lists/Service Escalation Tracker"/>
    <m/>
  </r>
  <r>
    <n v="144.45833333333599"/>
    <s v="Mendoza, Steven"/>
    <s v="569"/>
    <s v="Closed"/>
    <d v="2023-02-13T15:22:51"/>
    <x v="1"/>
    <d v="2023-02-15T15:22:51"/>
    <d v="2023-07-07T11:00:00"/>
    <s v="27637-019"/>
    <s v="Cant Find"/>
    <s v="Cant Find"/>
    <s v="Cant Find"/>
    <x v="1"/>
    <s v="L34 Albert Lea"/>
    <x v="1"/>
    <n v="104"/>
    <s v="&gt;1"/>
    <x v="0"/>
    <x v="0"/>
    <s v="Order was short-shipped prior to item availability on order 34-10682.  Customer requests delivery.  "/>
    <s v="Item"/>
    <s v="sites/operations/SUPPLYCHAIN/SCS/Lists/Service Escalation Tracker"/>
    <m/>
  </r>
  <r>
    <n v="2.6201388888875998"/>
    <s v="Karr, Ronald"/>
    <s v="570"/>
    <s v="Closed"/>
    <d v="2023-02-14T07:35:35"/>
    <x v="2"/>
    <d v="2023-02-16T07:35:35"/>
    <d v="2023-02-16T14:53:00"/>
    <s v="32843-004"/>
    <s v="LISANTI FOODSERVICE OF TX"/>
    <n v="32843"/>
    <s v="LISANTI FOODSERVICE OF TX"/>
    <x v="0"/>
    <s v="L60 Saginaw"/>
    <x v="1"/>
    <n v="2"/>
    <s v="&gt;1"/>
    <x v="1"/>
    <x v="1"/>
    <s v="Need to know when backorder 208-05427 will be available to ship. _x000a_21547GNS - 720 cs - 22,320 lbs"/>
    <s v="Item"/>
    <s v="sites/operations/SUPPLYCHAIN/SCS/Lists/Service Escalation Tracker"/>
    <m/>
  </r>
  <r>
    <n v="3.6493055555547498"/>
    <s v="Karr, Ronald"/>
    <s v="571"/>
    <s v="Closed"/>
    <d v="2023-02-14T07:37:07"/>
    <x v="2"/>
    <d v="2023-02-16T07:37:07"/>
    <d v="2023-02-17T15:35:00"/>
    <s v="32843-004"/>
    <s v="LISANTI FOODSERVICE OF TX"/>
    <n v="32843"/>
    <s v="LISANTI FOODSERVICE OF TX"/>
    <x v="0"/>
    <s v="L60 Saginaw"/>
    <x v="1"/>
    <n v="3"/>
    <s v="&gt;1"/>
    <x v="2"/>
    <x v="0"/>
    <s v="need to know when backorder 208-05428 will be available to ship_x000a_22091WCP - 4 cs_x000a_85625HVR - 100 cs_x000a_1,100 LBS_x000a_"/>
    <s v="Item"/>
    <s v="sites/operations/SUPPLYCHAIN/SCS/Lists/Service Escalation Tracker"/>
    <m/>
  </r>
  <r>
    <n v="1.6479166666613301"/>
    <s v="Rogers, Keena"/>
    <s v="572"/>
    <s v="Closed"/>
    <d v="2023-02-14T09:12:36"/>
    <x v="2"/>
    <d v="2023-02-16T09:12:36"/>
    <d v="2023-02-15T15:33:00"/>
    <s v="32397-042"/>
    <s v="Cant Find"/>
    <s v="Cant Find"/>
    <s v="Cant Find"/>
    <x v="1"/>
    <s v="L25 Chambersburg"/>
    <x v="1"/>
    <n v="1"/>
    <s v="&lt;=1"/>
    <x v="3"/>
    <x v="1"/>
    <s v="Order 203-24198 was short 2018 cases of 22770BRK"/>
    <s v="Item"/>
    <s v="sites/operations/SUPPLYCHAIN/SCS/Lists/Service Escalation Tracker"/>
    <m/>
  </r>
  <r>
    <n v="12.649999999994201"/>
    <s v="Blocker, Sharrocca"/>
    <s v="573"/>
    <s v="Closed"/>
    <d v="2023-02-15T07:36:47"/>
    <x v="2"/>
    <d v="2023-02-17T07:36:47"/>
    <d v="2023-02-27T15:36:00"/>
    <s v="35144-001"/>
    <s v="ROMA OF ARIZONA"/>
    <n v="35144"/>
    <s v="PFG-PFS OF ARIZONA"/>
    <x v="0"/>
    <s v="L75 Ontario"/>
    <x v="1"/>
    <n v="8"/>
    <s v="&gt;1"/>
    <x v="0"/>
    <x v="0"/>
    <s v="Need BT of 23725-FBD before 02/21/23."/>
    <s v="Item"/>
    <s v="sites/operations/SUPPLYCHAIN/SCS/Lists/Service Escalation Tracker"/>
    <m/>
  </r>
  <r>
    <n v="0.65347222222044399"/>
    <s v="Villegas, Yosalet"/>
    <s v="574"/>
    <s v="Closed"/>
    <d v="2023-02-15T11:06:57"/>
    <x v="2"/>
    <d v="2023-02-17T11:06:57"/>
    <d v="2023-02-15T15:41:00"/>
    <s v="35723-028"/>
    <s v="MCLANE WHATABURGER SAN AN"/>
    <n v="35723"/>
    <s v="WB SUPPLY &amp; MERCHANDISING"/>
    <x v="3"/>
    <s v="L60 Saginaw"/>
    <x v="1"/>
    <n v="0"/>
    <s v="&lt;=1"/>
    <x v="3"/>
    <x v="1"/>
    <s v="Whataburger's LTO is being moved up, is it possible to improve production date for 21270WHA? "/>
    <s v="Item"/>
    <s v="sites/operations/SUPPLYCHAIN/SCS/Lists/Service Escalation Tracker"/>
    <m/>
  </r>
  <r>
    <n v="7.6520833333270302"/>
    <s v="Marksch, Jackie"/>
    <s v="575"/>
    <s v="Closed"/>
    <d v="2023-02-15T13:27:08"/>
    <x v="2"/>
    <d v="2023-02-17T13:27:08"/>
    <d v="2023-02-22T15:39:00"/>
    <s v="01674-188"/>
    <s v="COSTCO DEPOT #961 WET"/>
    <n v="1674"/>
    <s v="COSTCO COMPANIES INC"/>
    <x v="4"/>
    <s v="L75 Ontario"/>
    <x v="1"/>
    <n v="5"/>
    <s v="&gt;1"/>
    <x v="0"/>
    <x v="0"/>
    <s v="Costco needs 75-26072 and 75-26018 shipped and delivered tomorrow. They have a plane scheduled to fly product to HI."/>
    <s v="Item"/>
    <s v="sites/operations/SUPPLYCHAIN/SCS/Lists/Service Escalation Tracker"/>
    <m/>
  </r>
  <r>
    <n v="1.65416666666715"/>
    <s v="Karr, Ronald"/>
    <s v="576"/>
    <s v="Closed"/>
    <d v="2023-02-16T13:17:02"/>
    <x v="2"/>
    <d v="2023-02-18T13:17:02"/>
    <d v="2023-02-17T15:42:00"/>
    <s v="00203-010"/>
    <s v="BYRNE BROTHERS"/>
    <n v="203"/>
    <s v="BYRNE BROTHERS FOODS INC"/>
    <x v="0"/>
    <s v="L10 Opelousas"/>
    <x v="1"/>
    <n v="1"/>
    <s v="&lt;=1"/>
    <x v="3"/>
    <x v="1"/>
    <s v="Are we able to produce item 18762EXT any sooner. I have a customer out of US Cold that will be out of product over the weekend. Currently it is going to 02-27 before available for US Cold Storage in Ft Worth."/>
    <s v="Item"/>
    <s v="sites/operations/SUPPLYCHAIN/SCS/Lists/Service Escalation Tracker"/>
    <m/>
  </r>
  <r>
    <n v="0.91111111111240495"/>
    <s v="Jennings, Jennifer"/>
    <s v="578"/>
    <s v="Closed"/>
    <d v="2023-02-17T16:55:12"/>
    <x v="2"/>
    <d v="2023-02-19T16:55:12"/>
    <d v="2023-02-17T21:52:00"/>
    <s v="36180-002"/>
    <s v="Cant Find"/>
    <s v="Cant Find"/>
    <s v="Cant Find"/>
    <x v="1"/>
    <s v="L60 Saginaw"/>
    <x v="1"/>
    <n v="0"/>
    <s v="&lt;=1"/>
    <x v="3"/>
    <x v="1"/>
    <s v="Customer requested COAs for 208-05703._x000a_23707ABM_x000a_Lot codes F01823 and F01923"/>
    <s v="Item"/>
    <s v="sites/operations/SUPPLYCHAIN/SCS/Lists/Service Escalation Tracker"/>
    <m/>
  </r>
  <r>
    <n v="1.39583333333576"/>
    <s v="Washington, Jennifer"/>
    <s v="579"/>
    <s v="Closed"/>
    <d v="2023-02-20T09:01:05"/>
    <x v="2"/>
    <d v="2023-02-22T09:01:05"/>
    <d v="2023-02-21T09:30:00"/>
    <s v="00000-000"/>
    <s v="Cant Find"/>
    <s v="Cant Find"/>
    <s v="Cant Find"/>
    <x v="1"/>
    <s v="L25 Chambersburg"/>
    <x v="1"/>
    <n v="1"/>
    <s v="&lt;=1"/>
    <x v="3"/>
    <x v="1"/>
    <s v="Can you please let me know when item# 85638HVR will be available?  Is this item still producing?"/>
    <s v="Item"/>
    <s v="sites/operations/SUPPLYCHAIN/SCS/Lists/Service Escalation Tracker"/>
    <m/>
  </r>
  <r>
    <n v="1.9194444444437999"/>
    <s v="Wilson, LaTosha"/>
    <s v="580"/>
    <s v="Closed"/>
    <d v="2023-02-20T14:29:40"/>
    <x v="2"/>
    <d v="2023-02-22T14:29:40"/>
    <d v="2023-02-21T22:04:00"/>
    <s v="11056-005"/>
    <s v="PECAN DELUXE CANDY CO"/>
    <n v="11056"/>
    <s v="PECAN DELUXE CANDY CO INC"/>
    <x v="2"/>
    <s v="L60 Saginaw"/>
    <x v="1"/>
    <n v="1"/>
    <s v="&lt;=1"/>
    <x v="3"/>
    <x v="1"/>
    <s v="We have received this lot twice with no COA. Please see PO for both loads. When can we expect COA?_x000a__x000a_FA203  SOYBEAN OIL  PO150108       F00423                        6,300   LB        2/10/2023_x000a_FA203  SOYBEAN OIL  PO150218       F00423                        14,700 LB        2/17/2023_x000a_"/>
    <s v="Item"/>
    <s v="sites/operations/SUPPLYCHAIN/SCS/Lists/Service Escalation Tracker"/>
    <m/>
  </r>
  <r>
    <n v="0.60416666666424101"/>
    <s v="Salcedo, Daisey"/>
    <s v="581"/>
    <s v="Closed"/>
    <d v="2023-02-21T08:35:37"/>
    <x v="2"/>
    <d v="2023-02-23T08:35:37"/>
    <d v="2023-02-21T14:30:00"/>
    <s v="55-32332"/>
    <s v="Cant Find"/>
    <s v="Cant Find"/>
    <s v="Cant Find"/>
    <x v="1"/>
    <s v="L55 St Joseph"/>
    <x v="1"/>
    <n v="0"/>
    <s v="&lt;=1"/>
    <x v="3"/>
    <x v="1"/>
    <s v="Can I please get COA for item 17961-NTR Lot Code:02423 &amp; 03323_x000a_Order#55-32332"/>
    <s v="Item"/>
    <s v="sites/operations/SUPPLYCHAIN/SCS/Lists/Service Escalation Tracker"/>
    <m/>
  </r>
  <r>
    <n v="0.9375"/>
    <s v="Villegas, Yosalet"/>
    <s v="582"/>
    <s v="Closed"/>
    <d v="2023-02-21T10:01:43"/>
    <x v="2"/>
    <d v="2023-02-23T10:01:43"/>
    <d v="2023-02-21T22:30:00"/>
    <s v="35488-056"/>
    <s v="BEK HOUSTON"/>
    <n v="35488"/>
    <s v="BEN E KEITH-GULF COAST"/>
    <x v="0"/>
    <s v="L34 Albert Lea"/>
    <x v="1"/>
    <n v="0"/>
    <s v="&lt;=1"/>
    <x v="3"/>
    <x v="1"/>
    <s v="Please advise next production date for 22229BKE"/>
    <s v="Item"/>
    <s v="sites/operations/SUPPLYCHAIN/SCS/Lists/Service Escalation Tracker"/>
    <m/>
  </r>
  <r>
    <n v="0.97847222221753305"/>
    <s v="Wilson, LaTosha"/>
    <s v="583"/>
    <s v="Closed"/>
    <d v="2023-02-21T12:15:34"/>
    <x v="2"/>
    <d v="2023-02-23T12:15:34"/>
    <d v="2023-02-21T23:29:00"/>
    <s v="20882-017"/>
    <s v="JOHNSON BROS BKRY SUP INC"/>
    <n v="20882"/>
    <s v="JOHNSON BROS BKRY SUP INC"/>
    <x v="0"/>
    <s v="L60 Saginaw"/>
    <x v="1"/>
    <n v="0"/>
    <s v="&lt;=1"/>
    <x v="3"/>
    <x v="1"/>
    <s v="Good morning. May I please have the COA for the following item, and lot as soon as possible? Ventura team, I really must insist you look into why we are not receiving these. We need these COAs with every order. Unfortunately there is no traceability so I cannot confirm which PO this lot was received. It may have been PO 152352, or 152823. _x000a__x000a__x000a_Item 15144WCP - SWEDISH GOLD PASTRY MARGARINE_x000a__x000a_"/>
    <s v="Item"/>
    <s v="sites/operations/SUPPLYCHAIN/SCS/Lists/Service Escalation Tracker"/>
    <m/>
  </r>
  <r>
    <n v="22.4694444444394"/>
    <s v="Covington, Derek"/>
    <s v="584"/>
    <s v="Closed"/>
    <d v="2023-02-21T16:23:16"/>
    <x v="3"/>
    <d v="2023-02-23T16:23:16"/>
    <d v="2023-03-15T11:16:00"/>
    <s v="Multiple - Brinker National Account"/>
    <s v="Cant Find"/>
    <s v="Cant Find"/>
    <s v="Cant Find"/>
    <x v="1"/>
    <s v="L60 Saginaw"/>
    <x v="1"/>
    <n v="16"/>
    <s v="&gt;1"/>
    <x v="0"/>
    <x v="0"/>
    <s v="There is no inventory of 45532-BNK at L208, and L60 isn't manufacturing this item until tomorrow, 2/22, however there are no active b/t's scheduled to bring in this item from L60 to L208 once it's manufactured tomorrow and Friday. "/>
    <s v="Item"/>
    <s v="sites/operations/SUPPLYCHAIN/SCS/Lists/Service Escalation Tracker"/>
    <m/>
  </r>
  <r>
    <n v="0.65277777777373602"/>
    <s v="Hayes, Karen"/>
    <s v="586"/>
    <s v="Closed"/>
    <d v="2023-02-22T10:24:02"/>
    <x v="2"/>
    <d v="2023-02-24T10:24:02"/>
    <d v="2023-02-22T15:40:00"/>
    <s v="35023-007, 36338-001, and 35023-007"/>
    <s v="Cant Find"/>
    <s v="Cant Find"/>
    <s v="Cant Find"/>
    <x v="1"/>
    <s v="L75 Ontario"/>
    <x v="1"/>
    <n v="0"/>
    <s v="&lt;=1"/>
    <x v="3"/>
    <x v="1"/>
    <s v="L75 was shorted 23024 WEN on their last 2 BT's from L208.  _x000a_On 2/16 they only received 264 cases of the 504 ordered._x000a_On 2/24 they will be receiving none of the 504 cases ordered (as L208 had no inventory- their BT from L86 was delayed in arriving).  _x000a_AS400 shows that L75's next BT order (208-5755) with 252 cases of 23024 WEN won't arrive until 3/6.  _x000a_That's too late as 3 Wendy's DC's will be shorted (order 75-26952, 75-27133, 75-27275).  "/>
    <s v="Item"/>
    <s v="sites/operations/SUPPLYCHAIN/SCS/Lists/Service Escalation Tracker"/>
    <m/>
  </r>
  <r>
    <n v="2.4541666666700599"/>
    <s v="Villegas, Yosalet"/>
    <s v="587"/>
    <s v="Closed"/>
    <d v="2023-02-22T11:07:32"/>
    <x v="2"/>
    <d v="2023-02-24T11:07:32"/>
    <d v="2023-02-24T10:54:00"/>
    <s v="35723-028"/>
    <s v="MCLANE WHATABURGER SAN AN"/>
    <n v="35723"/>
    <s v="WB SUPPLY &amp; MERCHANDISING"/>
    <x v="3"/>
    <s v="L60 Saginaw"/>
    <x v="1"/>
    <n v="2"/>
    <s v="&gt;1"/>
    <x v="1"/>
    <x v="1"/>
    <s v="Please advise soonest backorder 208-06171 can ship. "/>
    <s v="Item"/>
    <s v="sites/operations/SUPPLYCHAIN/SCS/Lists/Service Escalation Tracker"/>
    <m/>
  </r>
  <r>
    <n v="2.2826388888861402"/>
    <s v="Karr, Ronald"/>
    <s v="588"/>
    <s v="Closed"/>
    <d v="2023-02-22T12:47:25"/>
    <x v="2"/>
    <d v="2023-02-24T12:47:25"/>
    <d v="2023-02-24T06:47:00"/>
    <s v="40062-397"/>
    <s v="SYGMA BURGKING SANANTONIO"/>
    <n v="40062"/>
    <s v="SYGMA CENTRAL BILLING"/>
    <x v="3"/>
    <s v="L60 Saginaw"/>
    <x v="1"/>
    <n v="2"/>
    <s v="&gt;1"/>
    <x v="1"/>
    <x v="1"/>
    <s v="Need to see when backorder 208-06139 will be available to ship._x000a_288 cs item 23382BRK / 5,556 LBS"/>
    <s v="Item"/>
    <s v="sites/operations/SUPPLYCHAIN/SCS/Lists/Service Escalation Tracker"/>
    <m/>
  </r>
  <r>
    <n v="0.98750000000291005"/>
    <s v="Covington, Derek"/>
    <s v="589"/>
    <s v="Closed"/>
    <d v="2023-02-23T11:18:54"/>
    <x v="2"/>
    <d v="2023-02-25T11:18:54"/>
    <d v="2023-02-23T23:42:00"/>
    <s v="11657-081"/>
    <s v="Cant Find"/>
    <s v="Cant Find"/>
    <s v="Cant Find"/>
    <x v="1"/>
    <s v="L60 Saginaw"/>
    <x v="1"/>
    <n v="0"/>
    <s v="&lt;=1"/>
    <x v="3"/>
    <x v="1"/>
    <s v="208-04655 shorted 144cs of 23382-BRK"/>
    <s v="Item"/>
    <s v="sites/operations/SUPPLYCHAIN/SCS/Lists/Service Escalation Tracker"/>
    <m/>
  </r>
  <r>
    <n v="0.99652777778101198"/>
    <s v="Covington, Derek"/>
    <s v="591"/>
    <s v="Closed"/>
    <d v="2023-02-24T10:17:42"/>
    <x v="2"/>
    <d v="2023-02-26T10:17:42"/>
    <d v="2023-02-24T23:55:00"/>
    <s v="Multiple"/>
    <s v="Cant Find"/>
    <s v="Cant Find"/>
    <s v="Cant Find"/>
    <x v="1"/>
    <s v="L60 Saginaw"/>
    <x v="1"/>
    <n v="0"/>
    <s v="&lt;=1"/>
    <x v="3"/>
    <x v="1"/>
    <s v="21547-GNS is critically low at L208 and there isn't production posted at L60 until 3/02. This will lead to the shortage of thousands of cases between now and 3/02. "/>
    <s v="Item"/>
    <s v="sites/operations/SUPPLYCHAIN/SCS/Lists/Service Escalation Tracker"/>
    <m/>
  </r>
  <r>
    <n v="5.9979166666598802"/>
    <s v="Villegas, Yosalet"/>
    <s v="592"/>
    <s v="Closed"/>
    <d v="2023-02-24T10:58:23"/>
    <x v="3"/>
    <d v="2023-02-26T10:58:23"/>
    <d v="2023-03-01T23:57:00"/>
    <s v="40062-390"/>
    <s v="SYGMA WENDY'S CHARLOTTE"/>
    <n v="40062"/>
    <s v="SYGMA CENTRAL BILLING"/>
    <x v="3"/>
    <s v="L60 Saginaw"/>
    <x v="1"/>
    <n v="3"/>
    <s v="&gt;1"/>
    <x v="2"/>
    <x v="0"/>
    <s v="Please advise soonest backorder 208-06334 can ship. _x000a_"/>
    <s v="Item"/>
    <s v="sites/operations/SUPPLYCHAIN/SCS/Lists/Service Escalation Tracker"/>
    <m/>
  </r>
  <r>
    <n v="5.9958333333270302"/>
    <s v="Salcedo, Daisey"/>
    <s v="593"/>
    <s v="Closed"/>
    <d v="2023-02-24T13:28:00"/>
    <x v="3"/>
    <d v="2023-02-26T13:28:00"/>
    <d v="2023-03-01T23:54:00"/>
    <s v="35778-001"/>
    <s v="L &amp; L FOODS HOLDINGS INDU"/>
    <n v="35778"/>
    <s v="HEARTHSIDE USA-PRODUCE &amp;"/>
    <x v="2"/>
    <s v="L25 Chambersburg"/>
    <x v="1"/>
    <n v="3"/>
    <s v="&gt;1"/>
    <x v="2"/>
    <x v="0"/>
    <s v="_x000a_Can I please get the COA for item 23427 DLE Lot B34322, B00423 order#75-24973. _x000a_"/>
    <s v="Item"/>
    <s v="sites/operations/SUPPLYCHAIN/SCS/Lists/Service Escalation Tracker"/>
    <m/>
  </r>
  <r>
    <n v="10.3958333333358"/>
    <s v="Hines, Kiarra"/>
    <s v="594"/>
    <s v="Closed"/>
    <d v="2023-02-24T17:28:25"/>
    <x v="3"/>
    <d v="2023-02-26T17:28:25"/>
    <d v="2023-03-06T09:30:00"/>
    <s v="00375-091"/>
    <s v="MBM DENNYS RANCHO CUCAMON"/>
    <n v="375"/>
    <s v="MCLANE CO INC"/>
    <x v="3"/>
    <s v="L60 Saginaw"/>
    <x v="1"/>
    <n v="6"/>
    <s v="&gt;1"/>
    <x v="0"/>
    <x v="0"/>
    <s v="Customer has been shorted multiple orders of 45531CHP and they are out and need product desperately - most recent shortage was order # 75-26325"/>
    <s v="Item"/>
    <s v="sites/operations/SUPPLYCHAIN/SCS/Lists/Service Escalation Tracker"/>
    <m/>
  </r>
  <r>
    <n v="53.583333333335801"/>
    <s v="Karr, Ronald"/>
    <s v="595"/>
    <s v="Closed"/>
    <d v="2023-02-27T12:58:51"/>
    <x v="4"/>
    <d v="2023-03-01T12:58:51"/>
    <d v="2023-04-21T14:00:00"/>
    <s v="10412-008"/>
    <s v="SHAVER'S INC"/>
    <n v="10412"/>
    <s v="SHAVER FOODS LLC"/>
    <x v="0"/>
    <s v="L55 St Joseph"/>
    <x v="1"/>
    <n v="39"/>
    <s v="&gt;1"/>
    <x v="0"/>
    <x v="0"/>
    <s v="Order 55-34588 was updated to new quantity, could you please let me know when we would be able to have item 22069GNS available. "/>
    <s v="Item"/>
    <s v="sites/operations/SUPPLYCHAIN/SCS/Lists/Service Escalation Tracker"/>
    <m/>
  </r>
  <r>
    <n v="0.99861111111386003"/>
    <s v="Jennings, Jennifer"/>
    <s v="596"/>
    <s v="Closed"/>
    <d v="2023-02-27T17:21:03"/>
    <x v="2"/>
    <d v="2023-03-01T17:21:03"/>
    <d v="2023-02-27T23:58:00"/>
    <s v="36180-002"/>
    <s v="Cant Find"/>
    <s v="Cant Find"/>
    <s v="Cant Find"/>
    <x v="1"/>
    <s v="L60 Saginaw"/>
    <x v="1"/>
    <n v="0"/>
    <s v="&lt;=1"/>
    <x v="3"/>
    <x v="1"/>
    <s v="Customer requested COAs for this load."/>
    <s v="Item"/>
    <s v="sites/operations/SUPPLYCHAIN/SCS/Lists/Service Escalation Tracker"/>
    <m/>
  </r>
  <r>
    <n v="1.45833333333576"/>
    <s v="Karr, Ronald"/>
    <s v="597"/>
    <s v="Closed"/>
    <d v="2023-03-01T13:49:38"/>
    <x v="3"/>
    <d v="2023-03-03T13:49:38"/>
    <d v="2023-03-02T11:00:00"/>
    <s v="32843-004"/>
    <s v="LISANTI FOODSERVICE OF TX"/>
    <n v="32843"/>
    <s v="LISANTI FOODSERVICE OF TX"/>
    <x v="0"/>
    <s v="L60 Saginaw"/>
    <x v="2"/>
    <n v="1"/>
    <s v="&lt;=1"/>
    <x v="3"/>
    <x v="1"/>
    <s v="Item 85512-HVR. Last 2 PO's shorted by manufacturing plant, need to know when item 85512-HVR is able to be transferred to L208. This is for backorder 60-01959"/>
    <s v="Item"/>
    <s v="sites/operations/SUPPLYCHAIN/SCS/Lists/Service Escalation Tracker"/>
    <m/>
  </r>
  <r>
    <n v="5.4986111111065803"/>
    <s v="Patil, Kaleb"/>
    <s v="598"/>
    <s v="Closed"/>
    <d v="2023-03-02T10:49:48"/>
    <x v="3"/>
    <d v="2023-03-04T10:49:48"/>
    <d v="2023-03-07T11:58:00"/>
    <s v="32856-003"/>
    <s v="Cant Find"/>
    <s v="Cant Find"/>
    <s v="Cant Find"/>
    <x v="1"/>
    <s v="L75 Ontario"/>
    <x v="2"/>
    <n v="3"/>
    <s v="&gt;1"/>
    <x v="2"/>
    <x v="0"/>
    <s v="Shorted 75-26863. When can backorder 75-28884 ship?"/>
    <s v="Item"/>
    <s v="sites/operations/SUPPLYCHAIN/SCS/Lists/Service Escalation Tracker"/>
    <m/>
  </r>
  <r>
    <n v="8.4027777775190798E-2"/>
    <s v="Karr, Ronald"/>
    <s v="599"/>
    <s v="Closed"/>
    <d v="2023-03-02T11:59:02"/>
    <x v="3"/>
    <d v="2023-03-04T11:59:02"/>
    <d v="2023-03-02T02:01:00"/>
    <s v="09363-006"/>
    <s v="SCARMARDO PRODUCE"/>
    <n v="9363"/>
    <s v="SCARMARDO PRODUCE INC"/>
    <x v="0"/>
    <s v="L60 Saginaw"/>
    <x v="2"/>
    <n v="0"/>
    <s v="&lt;=1"/>
    <x v="3"/>
    <x v="1"/>
    <s v="Customer shorted 56 cs of item 21841NGT on order 208-05472. No production showing in as400, please provide next availability."/>
    <s v="Item"/>
    <s v="sites/operations/SUPPLYCHAIN/SCS/Lists/Service Escalation Tracker"/>
    <m/>
  </r>
  <r>
    <n v="4.50208333333285"/>
    <s v="Patil, Kaleb"/>
    <s v="601"/>
    <s v="Closed"/>
    <d v="2023-03-03T14:09:08"/>
    <x v="3"/>
    <d v="2023-03-05T14:09:08"/>
    <d v="2023-03-07T12:03:00"/>
    <s v="01124-029"/>
    <s v="USF LA MIRADA (PU)"/>
    <n v="1124"/>
    <s v="US FOODS-LOS ANGELES"/>
    <x v="0"/>
    <s v="L75 Ontario"/>
    <x v="2"/>
    <n v="2"/>
    <s v="&gt;1"/>
    <x v="1"/>
    <x v="1"/>
    <s v="Order 75-28014 is shorting Item 19673-CGS and Order 75-28578 is also scheduled to short."/>
    <s v="Item"/>
    <s v="sites/operations/SUPPLYCHAIN/SCS/Lists/Service Escalation Tracker"/>
    <m/>
  </r>
  <r>
    <n v="13.493055555554699"/>
    <s v="Patil, Kaleb"/>
    <s v="602"/>
    <s v="Closed"/>
    <d v="2023-03-03T14:12:38"/>
    <x v="3"/>
    <d v="2023-03-05T14:12:38"/>
    <d v="2023-03-16T11:50:00"/>
    <s v="01124-029"/>
    <s v="USF LA MIRADA (PU)"/>
    <n v="1124"/>
    <s v="US FOODS-LOS ANGELES"/>
    <x v="0"/>
    <s v="L75 Ontario"/>
    <x v="2"/>
    <n v="9"/>
    <s v="&gt;1"/>
    <x v="0"/>
    <x v="0"/>
    <s v="Item 20654-MIL has shorted on POs1111924C &amp; 9087704C and I am looking for a recovery date._x000a__x000a_I was checking on availability for this item and saw production at 25 was delayed until 3/07. Can you reschedule the transfer to 75 so it fulfills please?_x000a_"/>
    <s v="Item"/>
    <s v="sites/operations/SUPPLYCHAIN/SCS/Lists/Service Escalation Tracker"/>
    <m/>
  </r>
  <r>
    <n v="59.521527777775198"/>
    <s v="Marksch, Jackie"/>
    <s v="603"/>
    <s v="Closed"/>
    <d v="2023-03-03T15:52:07"/>
    <x v="5"/>
    <d v="2023-03-05T15:52:07"/>
    <d v="2023-05-01T12:31:00"/>
    <s v="32153-532"/>
    <s v="MCLANE DENNYS TRACY"/>
    <n v="32153"/>
    <s v="MCLANE COMPANY INC"/>
    <x v="3"/>
    <s v="L75 Ontario"/>
    <x v="2"/>
    <n v="41"/>
    <s v="&gt;1"/>
    <x v="0"/>
    <x v="0"/>
    <s v="We need production for 19742DEN moved up to prevent shorting several orders."/>
    <s v="Item"/>
    <s v="sites/operations/SUPPLYCHAIN/SCS/Lists/Service Escalation Tracker"/>
    <m/>
  </r>
  <r>
    <n v="13.495833333327001"/>
    <s v="Patil, Kaleb"/>
    <s v="604"/>
    <s v="Closed"/>
    <d v="2023-03-03T16:08:37"/>
    <x v="3"/>
    <d v="2023-03-05T16:08:37"/>
    <d v="2023-03-16T11:54:00"/>
    <s v="10302-003"/>
    <s v="Cant Find"/>
    <s v="Cant Find"/>
    <s v="Cant Find"/>
    <x v="1"/>
    <s v="L75 Ontario"/>
    <x v="2"/>
    <n v="9"/>
    <s v="&gt;1"/>
    <x v="0"/>
    <x v="0"/>
    <s v="When can we next produce 17343SCR?"/>
    <s v="Item"/>
    <s v="sites/operations/SUPPLYCHAIN/SCS/Lists/Service Escalation Tracker"/>
    <m/>
  </r>
  <r>
    <n v="0.75277777777955601"/>
    <s v="Plunkett, Ryan"/>
    <s v="605"/>
    <s v="Closed"/>
    <d v="2023-03-03T17:44:21"/>
    <x v="3"/>
    <d v="2023-03-05T17:44:21"/>
    <d v="2023-03-03T18:04:00"/>
    <s v="04017"/>
    <s v="Cant Find"/>
    <s v="Cant Find"/>
    <s v="Cant Find"/>
    <x v="1"/>
    <s v="L75 Ontario"/>
    <x v="2"/>
    <n v="0"/>
    <s v="&lt;=1"/>
    <x v="3"/>
    <x v="1"/>
    <s v="When is the earliest the following POs could be moved up? (M/B 75-0444081)_x000a_- 2396049P (Order 75-28330)_x000a_- 2396059P (Order 75-28331)_x000a_- 2476789P (Order 75-28355)"/>
    <s v="Item"/>
    <s v="sites/operations/SUPPLYCHAIN/SCS/Lists/Service Escalation Tracker"/>
    <m/>
  </r>
  <r>
    <n v="0.49236111110803898"/>
    <s v="Karr, Ronald"/>
    <s v="606"/>
    <s v="Closed"/>
    <d v="2023-03-06T07:10:54"/>
    <x v="3"/>
    <d v="2023-03-08T07:10:54"/>
    <d v="2023-03-06T11:49:00"/>
    <s v="09363-005"/>
    <s v="SCARMARDO PROD - UNIPRO"/>
    <n v="9363"/>
    <s v="SCARMARDO PRODUCE INC"/>
    <x v="0"/>
    <s v="L60 Saginaw"/>
    <x v="2"/>
    <n v="0"/>
    <s v="&lt;=1"/>
    <x v="3"/>
    <x v="1"/>
    <s v="Need to see when item 15507-VPR will be available. 70 cs are showing were due 02-23. Customer was shorted on previous order and needs to see how soon they can pick up order 208-06819"/>
    <s v="Item"/>
    <s v="sites/operations/SUPPLYCHAIN/SCS/Lists/Service Escalation Tracker"/>
    <m/>
  </r>
  <r>
    <n v="4.5173611111094898"/>
    <s v="Patil, Kaleb"/>
    <s v="607"/>
    <s v="Closed"/>
    <d v="2023-03-06T13:41:18"/>
    <x v="3"/>
    <d v="2023-03-08T13:41:18"/>
    <d v="2023-03-10T12:25:00"/>
    <s v="01496-005"/>
    <s v="VIELE &amp; SONS"/>
    <n v="1496"/>
    <s v="VIELE &amp; SONS INC"/>
    <x v="0"/>
    <s v="L75 Ontario"/>
    <x v="2"/>
    <n v="4"/>
    <s v="&gt;1"/>
    <x v="4"/>
    <x v="0"/>
    <s v="When can backorder 75-29182 ship?"/>
    <s v="Item"/>
    <s v="sites/operations/SUPPLYCHAIN/SCS/Lists/Service Escalation Tracker"/>
    <m/>
  </r>
  <r>
    <n v="1.52291666666861"/>
    <s v="Plunkett, Ryan"/>
    <s v="608"/>
    <s v="Closed"/>
    <d v="2023-03-06T18:44:57"/>
    <x v="3"/>
    <d v="2023-03-08T18:44:57"/>
    <d v="2023-03-07T12:33:00"/>
    <s v="40236-005"/>
    <s v="SYSCO PORTLAND"/>
    <n v="40236"/>
    <s v="SYSCO MSCS-PORTLAND"/>
    <x v="0"/>
    <s v="L36 Portland"/>
    <x v="2"/>
    <n v="1"/>
    <s v="&lt;=1"/>
    <x v="3"/>
    <x v="1"/>
    <s v="Can we move up B/T for item 23127 NWN?"/>
    <s v="Item"/>
    <s v="sites/operations/SUPPLYCHAIN/SCS/Lists/Service Escalation Tracker"/>
    <m/>
  </r>
  <r>
    <n v="0.47986111111094898"/>
    <s v="Summons, Sharita"/>
    <s v="609"/>
    <s v="Closed"/>
    <d v="2023-03-07T07:22:50"/>
    <x v="3"/>
    <d v="2023-03-09T07:22:50"/>
    <d v="2023-03-07T11:31:00"/>
    <s v="33482-004"/>
    <s v="PERFECT DELIVERY CANADA"/>
    <n v="33482"/>
    <s v="PERFECT DELIVERY- PJN"/>
    <x v="5"/>
    <s v="L75 Ontario"/>
    <x v="2"/>
    <n v="0"/>
    <s v="&lt;=1"/>
    <x v="3"/>
    <x v="1"/>
    <s v="shorted items 21260PJN and 22823PJN or the last order (75-27333). please advise on the soonest that backorder (75-29215) can ship? sales is asking for the order to deliver by the 13th. "/>
    <s v="Item"/>
    <s v="sites/operations/SUPPLYCHAIN/SCS/Lists/Service Escalation Tracker"/>
    <m/>
  </r>
  <r>
    <n v="1"/>
    <s v="Rogers, Keena"/>
    <s v="610"/>
    <s v="Closed"/>
    <d v="2023-03-07T14:03:56"/>
    <x v="3"/>
    <d v="2023-03-09T14:03:56"/>
    <d v="2023-03-08T00:00:00"/>
    <s v="20308-106"/>
    <s v="GFS SHEPH KY CULVERS"/>
    <n v="20308"/>
    <s v="GORDON FOOD SERVICE INC"/>
    <x v="3"/>
    <s v="L25 Chambersburg"/>
    <x v="2"/>
    <n v="1"/>
    <s v="&lt;=1"/>
    <x v="3"/>
    <x v="1"/>
    <s v="Customer needing to add item 23418CVR to order and there is no production scheduled"/>
    <s v="Item"/>
    <s v="sites/operations/SUPPLYCHAIN/SCS/Lists/Service Escalation Tracker"/>
    <m/>
  </r>
  <r>
    <n v="8.5131944444437995"/>
    <s v="Patil, Kaleb"/>
    <s v="611"/>
    <s v="Closed"/>
    <d v="2023-03-07T14:11:30"/>
    <x v="3"/>
    <d v="2023-03-09T14:11:30"/>
    <d v="2023-03-15T12:19:00"/>
    <s v="00723-007"/>
    <s v="JORDANOS INC"/>
    <n v="723"/>
    <s v="JORDANO'S INC"/>
    <x v="0"/>
    <s v="L75 Ontario"/>
    <x v="2"/>
    <n v="6"/>
    <s v="&gt;1"/>
    <x v="0"/>
    <x v="0"/>
    <s v="Can we ship backorder 75-29350 on 3/09 or 3/10?"/>
    <s v="Item"/>
    <s v="sites/operations/SUPPLYCHAIN/SCS/Lists/Service Escalation Tracker"/>
    <m/>
  </r>
  <r>
    <n v="2.4777777777780998"/>
    <s v="Patil, Kaleb"/>
    <s v="612"/>
    <s v="Closed"/>
    <d v="2023-03-08T10:44:12"/>
    <x v="3"/>
    <d v="2023-03-10T10:44:12"/>
    <d v="2023-03-10T11:28:00"/>
    <s v="09926-054"/>
    <s v="JETRO CASH &amp; CARRY #22"/>
    <n v="9926"/>
    <s v="JETRO CASH&amp;CARRY ENT INC"/>
    <x v="0"/>
    <s v="L60 Saginaw"/>
    <x v="2"/>
    <n v="2"/>
    <s v="&gt;1"/>
    <x v="1"/>
    <x v="1"/>
    <s v="Transfers to L75 of 22175-GNS are far out. Production is not scheduled out of L60. _x000a__x000a_When will L60 be able to produce? What is delaying production?"/>
    <s v="Item"/>
    <s v="sites/operations/SUPPLYCHAIN/SCS/Lists/Service Escalation Tracker"/>
    <m/>
  </r>
  <r>
    <n v="5.3055555555547498"/>
    <s v="Baker, Tosha"/>
    <s v="613"/>
    <s v="Closed"/>
    <d v="2023-03-08T12:36:28"/>
    <x v="3"/>
    <d v="2023-03-10T12:36:28"/>
    <d v="2023-03-13T07:20:00"/>
    <s v="10517-004"/>
    <s v="HILLCREST FOOD SERVICE"/>
    <n v="10517"/>
    <s v="HILLCREST EGG &amp; CHEESE CO"/>
    <x v="0"/>
    <s v="L25 Chambersburg"/>
    <x v="2"/>
    <n v="3"/>
    <s v="&gt;1"/>
    <x v="2"/>
    <x v="0"/>
    <s v="Order NO: 25-06547// PO 456879_x000a_Customer was shorted 85512-HVR on PO #455880 | Order No: 55-36945 _x000a_How soon can this item be shipped for delivery from L25?_x000a__x000a_Sales is willing to cover the costs on this one."/>
    <s v="Item"/>
    <s v="sites/operations/SUPPLYCHAIN/SCS/Lists/Service Escalation Tracker"/>
    <m/>
  </r>
  <r>
    <n v="9.1138888888890506"/>
    <s v="Patil, Kaleb"/>
    <s v="614"/>
    <s v="Closed"/>
    <d v="2023-03-08T12:54:27"/>
    <x v="3"/>
    <d v="2023-03-10T12:54:27"/>
    <d v="2023-03-17T02:44:00"/>
    <s v="35852-001"/>
    <s v="SHAMROCK NORTH CAL/WENDYS"/>
    <n v="35852"/>
    <s v="SHAMROCK FOOD CO - CO"/>
    <x v="3"/>
    <s v="L75 Ontario"/>
    <x v="2"/>
    <n v="7"/>
    <s v="&gt;1"/>
    <x v="0"/>
    <x v="0"/>
    <s v="My customer is wanting to order 46 cases of 23024-WEN, when will it next be available?"/>
    <s v="Item"/>
    <s v="sites/operations/SUPPLYCHAIN/SCS/Lists/Service Escalation Tracker"/>
    <m/>
  </r>
  <r>
    <n v="12.5180555555489"/>
    <s v="Plunkett, Ryan"/>
    <s v="615"/>
    <s v="Closed"/>
    <d v="2023-03-08T13:30:07"/>
    <x v="3"/>
    <d v="2023-03-10T13:30:07"/>
    <d v="2023-03-20T12:26:00"/>
    <s v="11361-003"/>
    <s v="PANTELIDES WHLS GROCERIES"/>
    <n v="11361"/>
    <s v="GEORGE PANTELIDES INC"/>
    <x v="0"/>
    <s v="L75 Ontario"/>
    <x v="2"/>
    <n v="8"/>
    <s v="&gt;1"/>
    <x v="0"/>
    <x v="0"/>
    <s v="When can we get 60cs of 22681 VRP to location 75?_x000a__x000a_Need 60cs of 22681 VPR transferred from 55 to 75._x000a_- Per OFR we will short order 75-28722 PO 54117 on 3/13/23"/>
    <s v="Item"/>
    <s v="sites/operations/SUPPLYCHAIN/SCS/Lists/Service Escalation Tracker"/>
    <m/>
  </r>
  <r>
    <n v="9.5069444444379805"/>
    <s v="Patil, Kaleb"/>
    <s v="616"/>
    <s v="Closed"/>
    <d v="2023-03-08T14:06:37"/>
    <x v="3"/>
    <d v="2023-03-10T14:06:37"/>
    <d v="2023-03-17T12:10:00"/>
    <s v="21578-027"/>
    <s v="SOUTHWEST TR STOCK PANERA"/>
    <n v="21578"/>
    <s v="SOUTHWEST TRADERS INC"/>
    <x v="3"/>
    <s v="L75 Ontario"/>
    <x v="2"/>
    <n v="7"/>
    <s v="&gt;1"/>
    <x v="0"/>
    <x v="0"/>
    <s v="When can backorder 75-29474 ship?_x000a__x000a_ Customer will take cuts on other orders to fulfill backorder earlier so product should be available. "/>
    <s v="Item"/>
    <s v="sites/operations/SUPPLYCHAIN/SCS/Lists/Service Escalation Tracker"/>
    <m/>
  </r>
  <r>
    <n v="5.4965277777810098"/>
    <s v="Karr, Ronald"/>
    <s v="617"/>
    <s v="Closed"/>
    <d v="2023-03-09T07:08:36"/>
    <x v="3"/>
    <d v="2023-03-11T07:08:36"/>
    <d v="2023-03-14T11:55:00"/>
    <s v="20035-134"/>
    <s v="MBM ROCKY MTN DENNY'S"/>
    <n v="20035"/>
    <s v="MCLANE CO INC"/>
    <x v="3"/>
    <s v="L43 Birmingham"/>
    <x v="2"/>
    <n v="3"/>
    <s v="&gt;1"/>
    <x v="2"/>
    <x v="0"/>
    <s v="please advise when backorder 43-51229 will be available to ship_x000a_218 cs item 13506DEN - 8,001 LBS"/>
    <s v="Item"/>
    <s v="sites/operations/SUPPLYCHAIN/SCS/Lists/Service Escalation Tracker"/>
    <m/>
  </r>
  <r>
    <n v="47.478472222224802"/>
    <s v="Karr, Ronald"/>
    <s v="618"/>
    <s v="Closed"/>
    <d v="2023-03-09T08:11:48"/>
    <x v="4"/>
    <d v="2023-03-11T08:11:48"/>
    <d v="2023-04-25T11:29:00"/>
    <s v="21578-026"/>
    <s v="SOUTHWEST TR TEMEC PANERA"/>
    <n v="21578"/>
    <s v="SOUTHWEST TRADERS INC"/>
    <x v="3"/>
    <s v="L75 Ontario"/>
    <x v="2"/>
    <n v="33"/>
    <s v="&gt;1"/>
    <x v="0"/>
    <x v="0"/>
    <s v="I am not seeing any transfer requests, please let know if there are any isues. L75 - Item 23038PNA_x000a_Trying to make sure we do not have any shortages"/>
    <s v="Item"/>
    <s v="sites/operations/SUPPLYCHAIN/SCS/Lists/Service Escalation Tracker"/>
    <m/>
  </r>
  <r>
    <n v="5.5124999999970896"/>
    <s v="Blocker, Sharrocca"/>
    <s v="619"/>
    <s v="Closed"/>
    <d v="2023-03-09T10:19:50"/>
    <x v="3"/>
    <d v="2023-03-11T10:19:50"/>
    <d v="2023-03-14T12:18:00"/>
    <s v="32153-277"/>
    <s v="MCLANE JIB PHOENIX"/>
    <n v="32153"/>
    <s v="MCLANE COMPANY INC"/>
    <x v="3"/>
    <s v="L75 Ontario"/>
    <x v="2"/>
    <n v="3"/>
    <s v="&gt;1"/>
    <x v="2"/>
    <x v="0"/>
    <s v="Customer shorted product"/>
    <s v="Item"/>
    <s v="sites/operations/SUPPLYCHAIN/SCS/Lists/Service Escalation Tracker"/>
    <m/>
  </r>
  <r>
    <n v="6.4770833333313904"/>
    <s v="Patil, Kaleb"/>
    <s v="620"/>
    <s v="Closed"/>
    <d v="2023-03-09T11:57:28"/>
    <x v="3"/>
    <d v="2023-03-11T11:57:28"/>
    <d v="2023-03-15T11:27:00"/>
    <s v="21578-027"/>
    <s v="SOUTHWEST TR STOCK PANERA"/>
    <n v="21578"/>
    <s v="SOUTHWEST TRADERS INC"/>
    <x v="3"/>
    <s v="L75 Ontario"/>
    <x v="2"/>
    <n v="4"/>
    <s v="&gt;1"/>
    <x v="4"/>
    <x v="0"/>
    <s v="Item 23370-PNA will potentially short on many future orders._x000a__x000a_Can a B/T be scheduled to prevent shortages at L75? Inventory is being reallocated for locations so product should become available."/>
    <s v="Item"/>
    <s v="sites/operations/SUPPLYCHAIN/SCS/Lists/Service Escalation Tracker"/>
    <m/>
  </r>
  <r>
    <n v="3.4993055555532901"/>
    <s v="Plunkett, Ryan"/>
    <s v="621"/>
    <s v="Closed"/>
    <d v="2023-03-10T13:01:46"/>
    <x v="3"/>
    <d v="2023-03-12T13:01:46"/>
    <d v="2023-03-13T11:59:00"/>
    <s v="008068-001"/>
    <s v="Cant Find"/>
    <s v="Cant Find"/>
    <s v="Cant Find"/>
    <x v="1"/>
    <s v="L30 Salem"/>
    <x v="2"/>
    <n v="1"/>
    <s v="&lt;=1"/>
    <x v="3"/>
    <x v="1"/>
    <s v="How soon can we get item 22281 GND to location 30?_x000a_- There are other customers that will be shorted on 3/15, 3/23, &amp; 3/27._x000a__x000a_Thank you"/>
    <s v="Item"/>
    <s v="sites/operations/SUPPLYCHAIN/SCS/Lists/Service Escalation Tracker"/>
    <m/>
  </r>
  <r>
    <n v="5.5062499999985404"/>
    <s v="Harden, Jasmine"/>
    <s v="622"/>
    <s v="Closed"/>
    <d v="2023-03-10T15:17:18"/>
    <x v="3"/>
    <d v="2023-03-12T15:17:18"/>
    <d v="2023-03-15T12:09:00"/>
    <s v="02799-012"/>
    <s v="S&amp;W WHLESL MEATS UNIPRO"/>
    <n v="2799"/>
    <s v="S &amp; W WHOLESALE MEATS &amp;"/>
    <x v="0"/>
    <s v="L60 Saginaw"/>
    <x v="2"/>
    <n v="3"/>
    <s v="&gt;1"/>
    <x v="2"/>
    <x v="0"/>
    <s v="Entered backorder 208-07437 and 208-07438 which is for 324cs 21547-GNS replacing the 324cs 21841-POC , 160cs  17716-CGS , 36cs 17716-CGS that were shorted from 208-05459. Please advise when backorder 208-07437 and 208-07438 will be available to ship."/>
    <s v="Item"/>
    <s v="sites/operations/SUPPLYCHAIN/SCS/Lists/Service Escalation Tracker"/>
    <m/>
  </r>
  <r>
    <n v="0.54999999999563398"/>
    <s v="Karr, Ronald"/>
    <s v="623"/>
    <s v="Closed"/>
    <d v="2023-03-14T08:12:38"/>
    <x v="3"/>
    <d v="2023-03-16T08:12:38"/>
    <d v="2023-03-14T13:12:00"/>
    <s v="09720-002"/>
    <s v="Cant Find"/>
    <s v="Cant Find"/>
    <s v="Cant Find"/>
    <x v="1"/>
    <s v="L60 Saginaw"/>
    <x v="2"/>
    <n v="0"/>
    <s v="&lt;=1"/>
    <x v="3"/>
    <x v="1"/>
    <s v="Need to see when inventory available to ship backorder 208-07636._x000a_210 cs item 21547GNS - 6,510 LBS_x000a_Orig order 208-05279"/>
    <s v="Item"/>
    <s v="sites/operations/SUPPLYCHAIN/SCS/Lists/Service Escalation Tracker"/>
    <m/>
  </r>
  <r>
    <n v="2.6284722222189898"/>
    <s v="Mendoza, Steven"/>
    <s v="624"/>
    <s v="Closed"/>
    <d v="2023-03-14T11:57:36"/>
    <x v="3"/>
    <d v="2023-03-16T11:57:36"/>
    <d v="2023-03-16T15:05:00"/>
    <s v="31100-030"/>
    <s v="ASPIRE VAN NUYS MASS"/>
    <n v="31100"/>
    <s v="ASPIRE BAKERIES LLC"/>
    <x v="2"/>
    <s v="L75 Ontario"/>
    <x v="2"/>
    <n v="2"/>
    <s v="&gt;1"/>
    <x v="1"/>
    <x v="1"/>
    <s v="Backorder for items shorted on 75-28412."/>
    <s v="Item"/>
    <s v="sites/operations/SUPPLYCHAIN/SCS/Lists/Service Escalation Tracker"/>
    <m/>
  </r>
  <r>
    <n v="1.5493055555489299"/>
    <s v="Plunkett, Ryan"/>
    <s v="625"/>
    <s v="Closed"/>
    <d v="2023-03-14T14:43:05"/>
    <x v="3"/>
    <d v="2023-03-16T14:43:05"/>
    <d v="2023-03-15T13:11:00"/>
    <s v="40119-005 &amp; 40236-005"/>
    <s v="Cant Find"/>
    <s v="Cant Find"/>
    <s v="Cant Find"/>
    <x v="1"/>
    <s v="L36 Portland"/>
    <x v="2"/>
    <n v="1"/>
    <s v="&lt;=1"/>
    <x v="3"/>
    <x v="1"/>
    <s v="Shorting Item 23114 NWN out of location 036._x000a_- How soon can we get this product to 036?_x000a_- Can we see about getting this from 075 instead of 025?"/>
    <s v="Item"/>
    <s v="sites/operations/SUPPLYCHAIN/SCS/Lists/Service Escalation Tracker"/>
    <m/>
  </r>
  <r>
    <n v="2.5493055555489299"/>
    <s v="Karr, Ronald"/>
    <s v="626"/>
    <s v="Closed"/>
    <d v="2023-03-14T15:36:04"/>
    <x v="3"/>
    <d v="2023-03-16T15:36:04"/>
    <d v="2023-03-16T13:11:00"/>
    <s v="32843-004"/>
    <s v="LISANTI FOODSERVICE OF TX"/>
    <n v="32843"/>
    <s v="LISANTI FOODSERVICE OF TX"/>
    <x v="0"/>
    <s v="L60 Saginaw"/>
    <x v="2"/>
    <n v="2"/>
    <s v="&gt;1"/>
    <x v="1"/>
    <x v="1"/>
    <s v="Need to know when inventory available to ship backorder 208-07716_x000a_orig 208-05837 - Shortage code C"/>
    <s v="Item"/>
    <s v="sites/operations/SUPPLYCHAIN/SCS/Lists/Service Escalation Tracker"/>
    <m/>
  </r>
  <r>
    <n v="6.45624999999563"/>
    <s v="Salcedo, Daisey"/>
    <s v="628"/>
    <s v="Closed"/>
    <d v="2023-03-15T15:57:29"/>
    <x v="3"/>
    <d v="2023-03-17T15:57:29"/>
    <d v="2023-03-21T10:57:00"/>
    <s v="02014-021"/>
    <s v="Cant Find"/>
    <s v="Cant Find"/>
    <s v="Cant Find"/>
    <x v="1"/>
    <s v="L75 Ontario"/>
    <x v="2"/>
    <n v="4"/>
    <s v="&gt;1"/>
    <x v="4"/>
    <x v="0"/>
    <s v="Can this back order#75-30139 be delivered on 3/17/23."/>
    <s v="Item"/>
    <s v="sites/operations/SUPPLYCHAIN/SCS/Lists/Service Escalation Tracker"/>
    <m/>
  </r>
  <r>
    <n v="4.4375"/>
    <s v="Karr, Ronald"/>
    <s v="629"/>
    <s v="Closed"/>
    <d v="2023-03-16T12:08:11"/>
    <x v="3"/>
    <d v="2023-03-18T12:08:11"/>
    <d v="2023-03-20T10:30:00"/>
    <s v="09974-090"/>
    <s v="GFS HOUSTON"/>
    <n v="9974"/>
    <s v="GORDON FOOD SERVICE"/>
    <x v="0"/>
    <s v="L25 Chambersburg"/>
    <x v="2"/>
    <n v="2"/>
    <s v="&gt;1"/>
    <x v="1"/>
    <x v="1"/>
    <s v="Have a customer wanting to add product to open orders, need to know when the below items will be available._x000a_23793-PPM DSG RCHBMLK 60/1.5OZ_x000a_23759-PPM DSG BALSM VNGR 1.5OZ_x000a_23758-PPM DSG ITAL CLSC 60/1.5"/>
    <s v="Item"/>
    <s v="sites/operations/SUPPLYCHAIN/SCS/Lists/Service Escalation Tracker"/>
    <m/>
  </r>
  <r>
    <n v="4.50208333333285"/>
    <s v="Plunkett, Ryan"/>
    <s v="630"/>
    <s v="Closed"/>
    <d v="2023-03-16T14:58:45"/>
    <x v="3"/>
    <d v="2023-03-18T14:58:45"/>
    <d v="2023-03-20T12:03:00"/>
    <s v="00402-018"/>
    <s v="USF LAS VEGAS"/>
    <n v="402"/>
    <s v="US FOODS-LAS VEGAS"/>
    <x v="0"/>
    <s v="L75 Ontario"/>
    <x v="2"/>
    <n v="2"/>
    <s v="&gt;1"/>
    <x v="1"/>
    <x v="1"/>
    <s v="Can we get more of 22774 SCR from 208 to 075 to arrive prior to 3/29/23_x000a_- We need a little more product to cover order 75-30144 PO 5389323M._x000a__x000a_Thank you"/>
    <s v="Item"/>
    <s v="sites/operations/SUPPLYCHAIN/SCS/Lists/Service Escalation Tracker"/>
    <m/>
  </r>
  <r>
    <n v="6.4881944444423398"/>
    <s v="Plunkett, Ryan"/>
    <s v="631"/>
    <s v="Closed"/>
    <d v="2023-03-17T13:35:22"/>
    <x v="3"/>
    <d v="2023-03-19T13:35:22"/>
    <d v="2023-03-23T11:43:00"/>
    <s v="36344-001"/>
    <s v="SYSCO HFM LA"/>
    <n v="36344"/>
    <s v="SYSCO MSCS -HFM"/>
    <x v="0"/>
    <s v="L75 Ontario"/>
    <x v="2"/>
    <n v="4"/>
    <s v="&gt;1"/>
    <x v="4"/>
    <x v="0"/>
    <s v="Shorting item 86354 CLG at location 075."/>
    <s v="Item"/>
    <s v="sites/operations/SUPPLYCHAIN/SCS/Lists/Service Escalation Tracker"/>
    <m/>
  </r>
  <r>
    <n v="6.4895833333357604"/>
    <s v="Patil, Kaleb"/>
    <s v="632"/>
    <s v="Closed"/>
    <d v="2023-03-17T17:53:51"/>
    <x v="3"/>
    <d v="2023-03-19T17:53:51"/>
    <d v="2023-03-23T11:45:00"/>
    <s v="21578-026"/>
    <s v="SOUTHWEST TR TEMEC PANERA"/>
    <n v="21578"/>
    <s v="SOUTHWEST TRADERS INC"/>
    <x v="3"/>
    <s v="L75 Ontario"/>
    <x v="2"/>
    <n v="4"/>
    <s v="&gt;1"/>
    <x v="4"/>
    <x v="0"/>
    <s v="Shorted customer."/>
    <s v="Item"/>
    <s v="sites/operations/SUPPLYCHAIN/SCS/Lists/Service Escalation Tracker"/>
    <m/>
  </r>
  <r>
    <n v="3.7048611111094898"/>
    <s v="Lopez, Orianna"/>
    <s v="633"/>
    <s v="Closed"/>
    <d v="2023-03-20T15:25:23"/>
    <x v="3"/>
    <d v="2023-03-22T15:25:23"/>
    <d v="2023-03-23T16:55:00"/>
    <s v="40126-096"/>
    <s v="SYGMA PANDA STOCKTON"/>
    <n v="40126"/>
    <s v="SYGMA CENTRAL BILLING"/>
    <x v="3"/>
    <s v="L75 Ontario"/>
    <x v="2"/>
    <n v="3"/>
    <s v="&gt;1"/>
    <x v="2"/>
    <x v="0"/>
    <s v="No production scheduled before order ships causing shortages. "/>
    <s v="Item"/>
    <s v="sites/operations/SUPPLYCHAIN/SCS/Lists/Service Escalation Tracker"/>
    <m/>
  </r>
  <r>
    <n v="4.4888888888817702"/>
    <s v="Diaz, Rebecca"/>
    <s v="634"/>
    <s v="Closed"/>
    <d v="2023-03-20T15:37:14"/>
    <x v="3"/>
    <d v="2023-03-22T15:37:14"/>
    <d v="2023-03-24T11:44:00"/>
    <s v="Various"/>
    <s v="Cant Find"/>
    <s v="Cant Find"/>
    <s v="Cant Find"/>
    <x v="1"/>
    <s v="L60 Saginaw"/>
    <x v="2"/>
    <n v="4"/>
    <s v="&gt;1"/>
    <x v="4"/>
    <x v="0"/>
    <s v="We will be transitioning to the new item# 23814FRD on 4/6, so we will need to keep filling orders of 22788FRD. We do not have enough production scheduled to fill remaining orders in the system through 4/06. "/>
    <s v="Item"/>
    <s v="sites/operations/SUPPLYCHAIN/SCS/Lists/Service Escalation Tracker"/>
    <m/>
  </r>
  <r>
    <n v="2.5500000000029099"/>
    <s v="Marksch, Jackie"/>
    <s v="635"/>
    <s v="Closed"/>
    <d v="2023-03-21T14:16:46"/>
    <x v="3"/>
    <d v="2023-03-23T14:16:46"/>
    <d v="2023-03-23T13:12:00"/>
    <s v="09994-058"/>
    <s v="USF FIFE NORTHWEST"/>
    <n v="9994"/>
    <s v="US FOODS-SEATTLE"/>
    <x v="0"/>
    <s v="L75 Ontario"/>
    <x v="2"/>
    <n v="2"/>
    <s v="&gt;1"/>
    <x v="1"/>
    <x v="1"/>
    <s v="There isn't a branch transfer in the system for 23851CFL from L25 to L75"/>
    <s v="Item"/>
    <s v="sites/operations/SUPPLYCHAIN/SCS/Lists/Service Escalation Tracker"/>
    <m/>
  </r>
  <r>
    <n v="0.66736111111094898"/>
    <s v="Ness, Samantha"/>
    <s v="636"/>
    <s v="Closed"/>
    <d v="2023-03-22T09:46:07"/>
    <x v="3"/>
    <d v="2023-03-24T09:46:07"/>
    <d v="2023-03-22T16:01:00"/>
    <s v="36436-003"/>
    <s v="Cant Find"/>
    <s v="Cant Find"/>
    <s v="Cant Find"/>
    <x v="1"/>
    <s v="L55 St Joseph"/>
    <x v="2"/>
    <n v="0"/>
    <s v="&lt;=1"/>
    <x v="3"/>
    <x v="1"/>
    <s v="No COAs sent with order 55-37378"/>
    <s v="Item"/>
    <s v="sites/operations/SUPPLYCHAIN/SCS/Lists/Service Escalation Tracker"/>
    <m/>
  </r>
  <r>
    <n v="0"/>
    <s v="Harden, Jasmine"/>
    <s v="637"/>
    <s v="Closed"/>
    <d v="2023-03-22T11:37:41"/>
    <x v="3"/>
    <d v="2023-03-24T11:37:41"/>
    <d v="2023-03-22T00:00:00"/>
    <s v="Multiple"/>
    <s v="Cant Find"/>
    <s v="Cant Find"/>
    <s v="Cant Find"/>
    <x v="1"/>
    <s v="L55 St Joseph"/>
    <x v="2"/>
    <n v="0"/>
    <s v="&lt;=1"/>
    <x v="3"/>
    <x v="1"/>
    <s v="Do you have an update on availability for item 23545-MFY, when/is there production scheduled?"/>
    <s v="Item"/>
    <s v="sites/operations/SUPPLYCHAIN/SCS/Lists/Service Escalation Tracker"/>
    <m/>
  </r>
  <r>
    <n v="21.545833333329899"/>
    <s v="Mendoza, Steven"/>
    <s v="638"/>
    <s v="Closed"/>
    <d v="2023-03-22T11:51:12"/>
    <x v="4"/>
    <d v="2023-03-24T11:51:12"/>
    <d v="2023-04-12T13:06:00"/>
    <s v="34367-012"/>
    <s v="Cant Find"/>
    <s v="Cant Find"/>
    <s v="Cant Find"/>
    <x v="1"/>
    <s v="L75 Ontario"/>
    <x v="2"/>
    <n v="15"/>
    <s v="&gt;1"/>
    <x v="0"/>
    <x v="0"/>
    <s v="Backorder for shortage on 75-27394.  Shorted 367 cases.  Production complete. Customer needs product asap."/>
    <s v="Item"/>
    <s v="sites/operations/SUPPLYCHAIN/SCS/Lists/Service Escalation Tracker"/>
    <m/>
  </r>
  <r>
    <n v="5.5465277777766504"/>
    <s v="Plunkett, Ryan"/>
    <s v="639"/>
    <s v="Closed"/>
    <d v="2023-03-22T12:19:19"/>
    <x v="3"/>
    <d v="2023-03-24T12:19:19"/>
    <d v="2023-03-27T13:07:00"/>
    <s v="40127-053"/>
    <s v="SYSCO LAS VEGAS"/>
    <n v="40127"/>
    <s v="SYSCO MSCS-LAS VEGAS"/>
    <x v="0"/>
    <s v="L75 Ontario"/>
    <x v="2"/>
    <n v="3"/>
    <s v="&gt;1"/>
    <x v="2"/>
    <x v="0"/>
    <s v="Shortages on item 23127 NWN._x000a_- Order 25-05651 was cut 1080cs on 3/9."/>
    <s v="Item"/>
    <s v="sites/operations/SUPPLYCHAIN/SCS/Lists/Service Escalation Tracker"/>
    <m/>
  </r>
  <r>
    <n v="0.57638888889050599"/>
    <s v="Villegas, Yosalet"/>
    <s v="644"/>
    <s v="Closed"/>
    <d v="2023-03-24T09:16:39"/>
    <x v="3"/>
    <d v="2023-03-26T09:16:39"/>
    <d v="2023-03-24T13:50:00"/>
    <s v="07737-071"/>
    <s v="BEK OKC"/>
    <n v="7737"/>
    <s v="BEN E KEITH-OKLAHOMA"/>
    <x v="0"/>
    <s v="L25 Chambersburg"/>
    <x v="2"/>
    <n v="0"/>
    <s v="&lt;=1"/>
    <x v="3"/>
    <x v="1"/>
    <s v="Can production be improved? We are shorting several orders out of L208. BEK pulls about 450cs a week._x000a_23284BKE"/>
    <s v="Item"/>
    <s v="sites/operations/SUPPLYCHAIN/SCS/Lists/Service Escalation Tracker"/>
    <m/>
  </r>
  <r>
    <n v="117.053472222222"/>
    <s v="Mendoza, Steven"/>
    <s v="645"/>
    <s v="Closed"/>
    <d v="2023-03-24T09:20:59"/>
    <x v="1"/>
    <d v="2023-03-26T09:20:59"/>
    <d v="2023-07-19T01:17:00"/>
    <s v="31100-056"/>
    <s v="ASPIRE NEWARK"/>
    <n v="31100"/>
    <s v="ASPIRE BAKERIES LLC"/>
    <x v="2"/>
    <s v="L34 Albert Lea"/>
    <x v="2"/>
    <n v="83"/>
    <s v="&gt;1"/>
    <x v="0"/>
    <x v="0"/>
    <s v="Production stoppage in Ontario necessitated shipment from Albert Lea.  Customer out of product.  Please approve this one-time shipment  for order 34-13025"/>
    <s v="Item"/>
    <s v="sites/operations/SUPPLYCHAIN/SCS/Lists/Service Escalation Tracker"/>
    <m/>
  </r>
  <r>
    <n v="6.70833333332848"/>
    <s v="Beightol, Jenny"/>
    <s v="646"/>
    <s v="Closed"/>
    <d v="2023-03-24T10:13:57"/>
    <x v="3"/>
    <d v="2023-03-26T10:13:57"/>
    <d v="2023-03-30T17:00:00"/>
    <s v="Sysco"/>
    <s v="Cant Find"/>
    <s v="Cant Find"/>
    <s v="Cant Find"/>
    <x v="1"/>
    <s v="L75 Ontario"/>
    <x v="2"/>
    <n v="4"/>
    <s v="&gt;1"/>
    <x v="4"/>
    <x v="0"/>
    <s v="99928-COM is being discontinued asap and the transfer order from Opelousas location 10 needs to be reduced from 288 cases to 123 cases.  Ship date is 4/6.  This will use up the last of the inventory."/>
    <s v="Item"/>
    <s v="sites/operations/SUPPLYCHAIN/SCS/Lists/Service Escalation Tracker"/>
    <m/>
  </r>
  <r>
    <n v="19.761805555550399"/>
    <s v="Beightol, Jenny"/>
    <s v="647"/>
    <s v="Closed"/>
    <d v="2023-03-24T14:19:00"/>
    <x v="4"/>
    <d v="2023-03-26T14:19:00"/>
    <d v="2023-04-12T18:17:00"/>
    <s v="40126-116"/>
    <s v="SYGMA MCALISTER PRYOR OC"/>
    <n v="40126"/>
    <s v="SYGMA CENTRAL BILLING"/>
    <x v="0"/>
    <s v="L60 Saginaw"/>
    <x v="2"/>
    <n v="13"/>
    <s v="&gt;1"/>
    <x v="0"/>
    <x v="0"/>
    <s v="Requesting Fort Worth Location 208  move up transfer from Waukesha to arrive by March 30th if possible as we will short this customer on 120 cases."/>
    <s v="Item"/>
    <s v="sites/operations/SUPPLYCHAIN/SCS/Lists/Service Escalation Tracker"/>
    <m/>
  </r>
  <r>
    <n v="0.64791666666133096"/>
    <s v="Patil, Kaleb"/>
    <s v="648"/>
    <s v="Closed"/>
    <d v="2023-03-24T14:41:02"/>
    <x v="3"/>
    <d v="2023-03-26T14:41:02"/>
    <d v="2023-03-24T15:33:00"/>
    <s v="21578-027"/>
    <s v="SOUTHWEST TR STOCK PANERA"/>
    <n v="21578"/>
    <s v="SOUTHWEST TRADERS INC"/>
    <x v="3"/>
    <s v="L75 Ontario"/>
    <x v="2"/>
    <n v="0"/>
    <s v="&lt;=1"/>
    <x v="3"/>
    <x v="1"/>
    <s v="Backorder 75-31051 was placed for well past lead time. Can we ensure a MBL is attached and carrier assigned?"/>
    <s v="Item"/>
    <s v="sites/operations/SUPPLYCHAIN/SCS/Lists/Service Escalation Tracker"/>
    <m/>
  </r>
  <r>
    <n v="0"/>
    <s v="Miller, Michelle L"/>
    <s v="649"/>
    <s v="Closed"/>
    <d v="2023-03-27T08:57:32"/>
    <x v="3"/>
    <d v="2023-03-29T08:57:32"/>
    <d v="2023-03-27T00:00:00"/>
    <s v="20143-013 "/>
    <s v="Cant Find"/>
    <s v="Cant Find"/>
    <s v="Cant Find"/>
    <x v="1"/>
    <s v="L25 Chambersburg"/>
    <x v="2"/>
    <n v="0"/>
    <s v="&lt;=1"/>
    <x v="3"/>
    <x v="1"/>
    <s v="Item 85656-HVR has been shorting. Sales is asking for this item to be produced so we stop shorting this item on future orders. "/>
    <s v="Item"/>
    <s v="sites/operations/SUPPLYCHAIN/SCS/Lists/Service Escalation Tracker"/>
    <m/>
  </r>
  <r>
    <n v="0.60416666666424101"/>
    <s v="Karr, Ronald"/>
    <s v="650"/>
    <s v="Closed"/>
    <d v="2023-03-27T08:59:20"/>
    <x v="3"/>
    <d v="2023-03-29T08:59:20"/>
    <d v="2023-03-27T14:30:00"/>
    <s v="00375-197"/>
    <s v="MBM BRINKER DALLAS"/>
    <n v="375"/>
    <s v="MCLANE CO INC"/>
    <x v="3"/>
    <s v="L60 Saginaw"/>
    <x v="2"/>
    <n v="0"/>
    <s v="&lt;=1"/>
    <x v="3"/>
    <x v="1"/>
    <s v="Looking for production dates for item 22833BNK. Customers will start being shorted end of next week"/>
    <s v="Item"/>
    <s v="sites/operations/SUPPLYCHAIN/SCS/Lists/Service Escalation Tracker"/>
    <m/>
  </r>
  <r>
    <n v="0.65972222221898802"/>
    <s v="Plunkett, Ryan"/>
    <s v="651"/>
    <s v="Closed"/>
    <d v="2023-03-27T10:42:07"/>
    <x v="3"/>
    <d v="2023-03-29T10:42:07"/>
    <d v="2023-03-27T15:50:00"/>
    <s v="40119-003"/>
    <s v="SYSCO SEATTLE"/>
    <n v="40119"/>
    <s v="SYSCO MSCS-SEATTLE"/>
    <x v="0"/>
    <s v="L30 Salem"/>
    <x v="2"/>
    <n v="0"/>
    <s v="&lt;=1"/>
    <x v="3"/>
    <x v="1"/>
    <s v="Shortages on 21721 WFS out of 030."/>
    <s v="Item"/>
    <s v="sites/operations/SUPPLYCHAIN/SCS/Lists/Service Escalation Tracker"/>
    <m/>
  </r>
  <r>
    <n v="0.66180555555911302"/>
    <s v="Miller, Michelle L"/>
    <s v="652"/>
    <s v="Closed"/>
    <d v="2023-03-27T11:39:21"/>
    <x v="3"/>
    <d v="2023-03-29T11:39:21"/>
    <d v="2023-03-27T15:53:00"/>
    <s v="35023-018"/>
    <s v="SHAMROCK FDS HARDES/CARLS"/>
    <n v="35023"/>
    <s v="SHAMROCK FOOD CO - CA"/>
    <x v="3"/>
    <s v="L75 Ontario"/>
    <x v="2"/>
    <n v="0"/>
    <s v="&lt;=1"/>
    <x v="3"/>
    <x v="1"/>
    <s v="23817-CKE can we move up production to avoid moving out orders for this new national account we acquired? "/>
    <s v="Item"/>
    <s v="sites/operations/SUPPLYCHAIN/SCS/Lists/Service Escalation Tracker"/>
    <m/>
  </r>
  <r>
    <n v="114.036805555559"/>
    <s v="Mendoza, Steven"/>
    <s v="653"/>
    <s v="Closed"/>
    <d v="2023-03-27T13:55:23"/>
    <x v="1"/>
    <d v="2023-03-29T13:55:23"/>
    <d v="2023-07-19T00:53:00"/>
    <s v="31100-056"/>
    <s v="ASPIRE NEWARK"/>
    <n v="31100"/>
    <s v="ASPIRE BAKERIES LLC"/>
    <x v="2"/>
    <s v="L75 Ontario"/>
    <x v="2"/>
    <n v="82"/>
    <s v="&gt;1"/>
    <x v="0"/>
    <x v="0"/>
    <s v="Order 75-26851 was cancelled in error.  Needs truck under load asap."/>
    <s v="Item"/>
    <s v="sites/operations/SUPPLYCHAIN/SCS/Lists/Service Escalation Tracker"/>
    <m/>
  </r>
  <r>
    <n v="3.39097222222335"/>
    <s v="Karr, Ronald"/>
    <s v="654"/>
    <s v="Closed"/>
    <d v="2023-03-27T14:11:24"/>
    <x v="3"/>
    <d v="2023-03-29T14:11:24"/>
    <d v="2023-03-30T09:23:00"/>
    <s v="35895-034"/>
    <s v="GFS DALLAS CULVERS"/>
    <n v="35895"/>
    <s v="GORDON FOOD SERVICE INC"/>
    <x v="3"/>
    <s v="L60 Saginaw"/>
    <x v="2"/>
    <n v="3"/>
    <s v="&gt;1"/>
    <x v="2"/>
    <x v="0"/>
    <s v="need to see when available for backorder 208-08426. customer wanting to pick up, working on getting credit to release the order_x000a_Orig shortage 208-06929 100 cs item 23162CVR"/>
    <s v="Item"/>
    <s v="sites/operations/SUPPLYCHAIN/SCS/Lists/Service Escalation Tracker"/>
    <m/>
  </r>
  <r>
    <n v="3.5326388888861402"/>
    <s v="Plunkett, Ryan"/>
    <s v="655"/>
    <s v="Closed"/>
    <d v="2023-03-27T14:26:22"/>
    <x v="3"/>
    <d v="2023-03-29T14:26:22"/>
    <d v="2023-03-30T12:47:00"/>
    <s v="35535-003"/>
    <s v="SYSCO RIVERSIDE"/>
    <n v="35535"/>
    <s v="SYSCO MSCS-RIVERSIDE"/>
    <x v="0"/>
    <s v="L75 Ontario"/>
    <x v="2"/>
    <n v="3"/>
    <s v="&gt;1"/>
    <x v="2"/>
    <x v="0"/>
    <s v="Shorting item 22180 SYS at location 075"/>
    <s v="Item"/>
    <s v="sites/operations/SUPPLYCHAIN/SCS/Lists/Service Escalation Tracker"/>
    <m/>
  </r>
  <r>
    <n v="1.375"/>
    <s v="Covington, Derek"/>
    <s v="656"/>
    <s v="Closed"/>
    <d v="2023-03-27T15:01:04"/>
    <x v="3"/>
    <d v="2023-03-29T15:01:04"/>
    <d v="2023-03-28T09:00:00"/>
    <s v="40062-330"/>
    <s v="SYGMA TXRH ORLANDO"/>
    <n v="40062"/>
    <s v="SYGMA CENTRAL BILLING"/>
    <x v="3"/>
    <s v="L43 Birmingham"/>
    <x v="2"/>
    <n v="1"/>
    <s v="&lt;=1"/>
    <x v="3"/>
    <x v="1"/>
    <s v="Production of 21549-GNS isn't scheduled to run in time to ship 43-51149 in full. "/>
    <s v="Item"/>
    <s v="sites/operations/SUPPLYCHAIN/SCS/Lists/Service Escalation Tracker"/>
    <m/>
  </r>
  <r>
    <n v="16.7381944444423"/>
    <s v="Patil, Kaleb"/>
    <s v="657"/>
    <s v="Closed"/>
    <d v="2023-03-27T16:29:32"/>
    <x v="4"/>
    <d v="2023-03-29T16:29:32"/>
    <d v="2023-04-12T17:43:00"/>
    <s v="01124-029"/>
    <s v="USF LA MIRADA (PU)"/>
    <n v="1124"/>
    <s v="US FOODS-LOS ANGELES"/>
    <x v="0"/>
    <s v="L75 Ontario"/>
    <x v="2"/>
    <n v="12"/>
    <s v="&gt;1"/>
    <x v="0"/>
    <x v="0"/>
    <s v="USF urgently needs item 23328-SCR. When is the earliest can we transfer some in from 208?_x000a__x000a_60 is producing on 3/29."/>
    <s v="Item"/>
    <s v="sites/operations/SUPPLYCHAIN/SCS/Lists/Service Escalation Tracker"/>
    <m/>
  </r>
  <r>
    <n v="15.7652777777766"/>
    <s v="Harden, Jasmine"/>
    <s v="658"/>
    <s v="Closed"/>
    <d v="2023-03-28T13:02:12"/>
    <x v="4"/>
    <d v="2023-03-30T13:02:12"/>
    <d v="2023-04-12T18:22:00"/>
    <s v="Multiple"/>
    <s v="Cant Find"/>
    <s v="Cant Find"/>
    <s v="Cant Find"/>
    <x v="1"/>
    <s v="L25 Chambersburg"/>
    <x v="2"/>
    <n v="11"/>
    <s v="&gt;1"/>
    <x v="0"/>
    <x v="0"/>
    <s v="Customer shorted 85655-HVR requesting product availability."/>
    <s v="Item"/>
    <s v="sites/operations/SUPPLYCHAIN/SCS/Lists/Service Escalation Tracker"/>
    <m/>
  </r>
  <r>
    <n v="93.349999999998502"/>
    <s v="Miller, Michelle L"/>
    <s v="660"/>
    <s v="Closed"/>
    <d v="2023-03-29T13:31:07"/>
    <x v="6"/>
    <d v="2023-03-31T13:31:07"/>
    <d v="2023-06-30T08:24:00"/>
    <s v="00375-091"/>
    <s v="MBM DENNYS RANCHO CUCAMON"/>
    <n v="375"/>
    <s v="MCLANE CO INC"/>
    <x v="3"/>
    <s v="L75 Ontario"/>
    <x v="2"/>
    <n v="67"/>
    <s v="&gt;1"/>
    <x v="0"/>
    <x v="0"/>
    <s v="19742 DEN.  We need an update on how we plan to move forward with this one.   We currently have inventory, but I do not see another production scheduled at this time.  We have 1,651 cases on hand and orders for 3,108._x000a__x000a_"/>
    <s v="Item"/>
    <s v="sites/operations/SUPPLYCHAIN/SCS/Lists/Service Escalation Tracker"/>
    <m/>
  </r>
  <r>
    <n v="14.53125"/>
    <s v="Patil, Kaleb"/>
    <s v="661"/>
    <s v="Closed"/>
    <d v="2023-03-29T13:36:39"/>
    <x v="4"/>
    <d v="2023-03-31T13:36:39"/>
    <d v="2023-04-12T12:45:00"/>
    <s v="21578-027"/>
    <s v="SOUTHWEST TR STOCK PANERA"/>
    <n v="21578"/>
    <s v="SOUTHWEST TRADERS INC"/>
    <x v="3"/>
    <s v="L75 Ontario"/>
    <x v="2"/>
    <n v="10"/>
    <s v="&gt;1"/>
    <x v="0"/>
    <x v="0"/>
    <s v="When can backorder 75-31481 ship?"/>
    <s v="Item"/>
    <s v="sites/operations/SUPPLYCHAIN/SCS/Lists/Service Escalation Tracker"/>
    <m/>
  </r>
  <r>
    <n v="14.429861111108"/>
    <s v="Patil, Kaleb"/>
    <s v="662"/>
    <s v="Closed"/>
    <d v="2023-03-29T16:25:31"/>
    <x v="4"/>
    <d v="2023-03-31T16:25:31"/>
    <d v="2023-04-12T10:19:00"/>
    <s v="21578-026"/>
    <s v="SOUTHWEST TR TEMEC PANERA"/>
    <n v="21578"/>
    <s v="SOUTHWEST TRADERS INC"/>
    <x v="3"/>
    <s v="L75 Ontario"/>
    <x v="2"/>
    <n v="10"/>
    <s v="&gt;1"/>
    <x v="0"/>
    <x v="0"/>
    <s v="When can backorder 75-31536 ship? "/>
    <s v="Item"/>
    <s v="sites/operations/SUPPLYCHAIN/SCS/Lists/Service Escalation Tracker"/>
    <m/>
  </r>
  <r>
    <n v="14.531944444446699"/>
    <s v="Patil, Kaleb"/>
    <s v="663"/>
    <s v="Closed"/>
    <d v="2023-03-29T16:26:53"/>
    <x v="4"/>
    <d v="2023-03-31T16:26:53"/>
    <d v="2023-04-12T12:46:00"/>
    <s v="21578-026"/>
    <s v="SOUTHWEST TR TEMEC PANERA"/>
    <n v="21578"/>
    <s v="SOUTHWEST TRADERS INC"/>
    <x v="3"/>
    <s v="L75 Ontario"/>
    <x v="2"/>
    <n v="10"/>
    <s v="&gt;1"/>
    <x v="0"/>
    <x v="0"/>
    <s v="When can backorder 75-31523 ship?"/>
    <s v="Item"/>
    <s v="sites/operations/SUPPLYCHAIN/SCS/Lists/Service Escalation Tracker"/>
    <m/>
  </r>
  <r>
    <n v="0.35972222221607802"/>
    <s v="Ness, Samantha"/>
    <s v="664"/>
    <s v="Closed"/>
    <d v="2023-03-30T09:46:14"/>
    <x v="3"/>
    <d v="2023-04-01T09:46:14"/>
    <d v="2023-03-30T08:38:00"/>
    <s v="11056-005"/>
    <s v="PECAN DELUXE CANDY CO"/>
    <n v="11056"/>
    <s v="PECAN DELUXE CANDY CO INC"/>
    <x v="2"/>
    <s v="L60 Saginaw"/>
    <x v="2"/>
    <n v="0"/>
    <s v="&lt;=1"/>
    <x v="3"/>
    <x v="1"/>
    <s v="Customer did not receive COAs with the order or by email prior to the order arriving. "/>
    <s v="Item"/>
    <s v="sites/operations/SUPPLYCHAIN/SCS/Lists/Service Escalation Tracker"/>
    <m/>
  </r>
  <r>
    <n v="0.35902777777664602"/>
    <s v="Ness, Samantha"/>
    <s v="665"/>
    <s v="Closed"/>
    <d v="2023-03-30T09:53:36"/>
    <x v="3"/>
    <d v="2023-04-01T09:53:36"/>
    <d v="2023-03-30T08:37:00"/>
    <s v="36436-003"/>
    <s v="Cant Find"/>
    <s v="Cant Find"/>
    <s v="Cant Find"/>
    <x v="1"/>
    <s v="L55 St Joseph"/>
    <x v="2"/>
    <n v="0"/>
    <s v="&lt;=1"/>
    <x v="3"/>
    <x v="1"/>
    <s v="COA not sent with order or emailed prior to receiving. "/>
    <s v="Item"/>
    <s v="sites/operations/SUPPLYCHAIN/SCS/Lists/Service Escalation Tracker"/>
    <m/>
  </r>
  <r>
    <n v="0.47708333333139302"/>
    <s v="Ness, Samantha"/>
    <s v="666"/>
    <s v="Closed"/>
    <d v="2023-03-30T09:55:45"/>
    <x v="3"/>
    <d v="2023-04-01T09:55:45"/>
    <d v="2023-03-30T11:27:00"/>
    <s v="36436-003"/>
    <s v="Cant Find"/>
    <s v="Cant Find"/>
    <s v="Cant Find"/>
    <x v="1"/>
    <s v="L55 St Joseph"/>
    <x v="2"/>
    <n v="0"/>
    <s v="&lt;=1"/>
    <x v="3"/>
    <x v="1"/>
    <s v="No COA sent with order or sent prior to order arriving. "/>
    <s v="Item"/>
    <s v="sites/operations/SUPPLYCHAIN/SCS/Lists/Service Escalation Tracker"/>
    <m/>
  </r>
  <r>
    <n v="0.50555555555911302"/>
    <s v="Ness, Samantha"/>
    <s v="667"/>
    <s v="Closed"/>
    <d v="2023-03-30T09:57:58"/>
    <x v="3"/>
    <d v="2023-04-01T09:57:58"/>
    <d v="2023-03-30T12:08:00"/>
    <s v="36436-002"/>
    <s v="CHEFCO FOODS"/>
    <n v="36436"/>
    <s v="CTI ARLINGTON LLC"/>
    <x v="2"/>
    <s v="L60 Saginaw"/>
    <x v="2"/>
    <n v="0"/>
    <s v="&lt;=1"/>
    <x v="3"/>
    <x v="1"/>
    <s v="COA not sent with order or prior to order arriving. "/>
    <s v="Item"/>
    <s v="sites/operations/SUPPLYCHAIN/SCS/Lists/Service Escalation Tracker"/>
    <m/>
  </r>
  <r>
    <n v="0.46666666666715201"/>
    <s v="Ness, Samantha"/>
    <s v="668"/>
    <s v="Closed"/>
    <d v="2023-03-30T10:02:08"/>
    <x v="3"/>
    <d v="2023-04-01T10:02:08"/>
    <d v="2023-03-30T11:12:00"/>
    <s v="36552-001"/>
    <s v="MARIE CALLENDERS INC"/>
    <n v="36552"/>
    <s v="MARIE CALLENDERS INC"/>
    <x v="2"/>
    <s v="L75 Ontario"/>
    <x v="2"/>
    <n v="0"/>
    <s v="&lt;=1"/>
    <x v="3"/>
    <x v="1"/>
    <s v="COA not sent with order or prior to order arriving."/>
    <s v="Item"/>
    <s v="sites/operations/SUPPLYCHAIN/SCS/Lists/Service Escalation Tracker"/>
    <m/>
  </r>
  <r>
    <n v="0.14513888888177501"/>
    <s v="Ness, Samantha"/>
    <s v="669"/>
    <s v="Closed"/>
    <d v="2023-03-30T10:04:30"/>
    <x v="3"/>
    <d v="2023-04-01T10:04:30"/>
    <d v="2023-03-30T03:29:00"/>
    <s v="36368-019"/>
    <s v="LINEAGE LOGISTICS KERRY"/>
    <n v="36368"/>
    <s v="KERRY INGREDIENTS &amp; FLAVO"/>
    <x v="2"/>
    <s v="L60 Saginaw"/>
    <x v="2"/>
    <n v="0"/>
    <s v="&lt;=1"/>
    <x v="3"/>
    <x v="1"/>
    <s v="COA not sent with order or prior to order arriving. "/>
    <s v="Item"/>
    <s v="sites/operations/SUPPLYCHAIN/SCS/Lists/Service Escalation Tracker"/>
    <m/>
  </r>
  <r>
    <n v="0.47083333333284799"/>
    <s v="Valle, Sheri"/>
    <s v="670"/>
    <s v="Closed"/>
    <d v="2023-03-30T10:29:46"/>
    <x v="3"/>
    <d v="2023-04-01T10:29:46"/>
    <d v="2023-03-30T11:18:00"/>
    <s v="10078-016"/>
    <s v="Cant Find"/>
    <s v="Cant Find"/>
    <s v="Cant Find"/>
    <x v="1"/>
    <s v="L60 Saginaw"/>
    <x v="2"/>
    <n v="0"/>
    <s v="&lt;=1"/>
    <x v="3"/>
    <x v="1"/>
    <s v="Can I please get the COA for this order? _x000a_PO-4500970365 208-07097_x000a_"/>
    <s v="Item"/>
    <s v="sites/operations/SUPPLYCHAIN/SCS/Lists/Service Escalation Tracker"/>
    <m/>
  </r>
  <r>
    <n v="0.50208333333284805"/>
    <s v="Ness, Samantha"/>
    <s v="671"/>
    <s v="Closed"/>
    <d v="2023-03-30T10:35:20"/>
    <x v="3"/>
    <d v="2023-04-01T10:35:20"/>
    <d v="2023-03-30T12:03:00"/>
    <s v="35022-004"/>
    <s v="Cant Find"/>
    <s v="Cant Find"/>
    <s v="Cant Find"/>
    <x v="1"/>
    <s v="L60 Saginaw"/>
    <x v="2"/>
    <n v="0"/>
    <s v="&lt;=1"/>
    <x v="3"/>
    <x v="1"/>
    <s v="No COA sent with order or prior to order arriving."/>
    <s v="Item"/>
    <s v="sites/operations/SUPPLYCHAIN/SCS/Lists/Service Escalation Tracker"/>
    <m/>
  </r>
  <r>
    <n v="0.46944444443943201"/>
    <s v="Ness, Samantha"/>
    <s v="672"/>
    <s v="Closed"/>
    <d v="2023-03-30T10:36:23"/>
    <x v="3"/>
    <d v="2023-04-01T10:36:23"/>
    <d v="2023-03-30T11:16:00"/>
    <s v="35022-004"/>
    <s v="Cant Find"/>
    <s v="Cant Find"/>
    <s v="Cant Find"/>
    <x v="1"/>
    <s v="L60 Saginaw"/>
    <x v="2"/>
    <n v="0"/>
    <s v="&lt;=1"/>
    <x v="3"/>
    <x v="1"/>
    <s v="No COA sent with order or prior to order arriving"/>
    <s v="Item"/>
    <s v="sites/operations/SUPPLYCHAIN/SCS/Lists/Service Escalation Tracker"/>
    <m/>
  </r>
  <r>
    <n v="0.94583333333139297"/>
    <s v="Ness, Samantha"/>
    <s v="673"/>
    <s v="Closed"/>
    <d v="2023-03-30T10:37:23"/>
    <x v="3"/>
    <d v="2023-04-01T10:37:23"/>
    <d v="2023-03-30T22:42:00"/>
    <s v="35022-004"/>
    <s v="Cant Find"/>
    <s v="Cant Find"/>
    <s v="Cant Find"/>
    <x v="1"/>
    <s v="L60 Saginaw"/>
    <x v="2"/>
    <n v="0"/>
    <s v="&lt;=1"/>
    <x v="3"/>
    <x v="1"/>
    <s v="No COA sent with order or prior to order arriving"/>
    <s v="Item"/>
    <s v="sites/operations/SUPPLYCHAIN/SCS/Lists/Service Escalation Tracker"/>
    <m/>
  </r>
  <r>
    <n v="0.47638888889196102"/>
    <s v="Ness, Samantha"/>
    <s v="674"/>
    <s v="Closed"/>
    <d v="2023-03-30T10:43:18"/>
    <x v="3"/>
    <d v="2023-04-01T10:43:18"/>
    <d v="2023-03-30T11:26:00"/>
    <s v="20882-017"/>
    <s v="JOHNSON BROS BKRY SUP INC"/>
    <n v="20882"/>
    <s v="JOHNSON BROS BKRY SUP INC"/>
    <x v="0"/>
    <s v="L60 Saginaw"/>
    <x v="2"/>
    <n v="0"/>
    <s v="&lt;=1"/>
    <x v="3"/>
    <x v="1"/>
    <s v="No COA sent with order or prior to order arriving"/>
    <s v="Item"/>
    <s v="sites/operations/SUPPLYCHAIN/SCS/Lists/Service Escalation Tracker"/>
    <m/>
  </r>
  <r>
    <n v="0.50555555555183695"/>
    <s v="Ness, Samantha"/>
    <s v="675"/>
    <s v="Closed"/>
    <d v="2023-03-30T10:44:28"/>
    <x v="3"/>
    <d v="2023-04-01T10:44:28"/>
    <d v="2023-03-30T12:08:00"/>
    <s v="36368-019"/>
    <s v="LINEAGE LOGISTICS KERRY"/>
    <n v="36368"/>
    <s v="KERRY INGREDIENTS &amp; FLAVO"/>
    <x v="2"/>
    <s v="L60 Saginaw"/>
    <x v="2"/>
    <n v="0"/>
    <s v="&lt;=1"/>
    <x v="3"/>
    <x v="1"/>
    <s v="COA not sent with order or prior to order arriving."/>
    <s v="Item"/>
    <s v="sites/operations/SUPPLYCHAIN/SCS/Lists/Service Escalation Tracker"/>
    <m/>
  </r>
  <r>
    <n v="0.46736111111385997"/>
    <s v="Ness, Samantha"/>
    <s v="676"/>
    <s v="Closed"/>
    <d v="2023-03-30T10:45:53"/>
    <x v="3"/>
    <d v="2023-04-01T10:45:53"/>
    <d v="2023-03-30T11:13:00"/>
    <s v="10459-011"/>
    <s v="ASPIRE NORTHLAKE"/>
    <n v="10459"/>
    <s v="ASPIRE BAKERIES LLC"/>
    <x v="2"/>
    <s v="L55 St Joseph"/>
    <x v="2"/>
    <n v="0"/>
    <s v="&lt;=1"/>
    <x v="3"/>
    <x v="1"/>
    <s v="No COA sent with order or prior to order arriving."/>
    <s v="Item"/>
    <s v="sites/operations/SUPPLYCHAIN/SCS/Lists/Service Escalation Tracker"/>
    <m/>
  </r>
  <r>
    <n v="0.50277777777955601"/>
    <s v="Ness, Samantha"/>
    <s v="677"/>
    <s v="Closed"/>
    <d v="2023-03-30T10:47:31"/>
    <x v="3"/>
    <d v="2023-04-01T10:47:31"/>
    <d v="2023-03-30T12:04:00"/>
    <s v="10374-018"/>
    <s v="DON MIGUEL FOODS-DALLAS"/>
    <n v="10374"/>
    <s v="DON MIGUEL MEXICAN FD INC"/>
    <x v="2"/>
    <s v="L60 Saginaw"/>
    <x v="2"/>
    <n v="0"/>
    <s v="&lt;=1"/>
    <x v="3"/>
    <x v="1"/>
    <s v="No COA sent with order or prior to order arriving"/>
    <s v="Item"/>
    <s v="sites/operations/SUPPLYCHAIN/SCS/Lists/Service Escalation Tracker"/>
    <m/>
  </r>
  <r>
    <n v="1.4736111111124"/>
    <s v="Baker, Tosha"/>
    <s v="678"/>
    <s v="Closed"/>
    <d v="2023-03-30T10:49:41"/>
    <x v="3"/>
    <d v="2023-04-01T10:49:41"/>
    <d v="2023-03-31T11:22:00"/>
    <s v="24106-005"/>
    <s v="RDP FOODSERVICE"/>
    <n v="24106"/>
    <s v="RDP FOODSERVICE"/>
    <x v="0"/>
    <s v="L55 St Joseph"/>
    <x v="2"/>
    <n v="1"/>
    <s v="&lt;=1"/>
    <x v="3"/>
    <x v="1"/>
    <s v="Item 71068-HVR will short from PO #001404//55-38508_x000a__x000a_From production side I see there is a very small quantity of this item being produced at this time. Is it possible to increase production to cover this order and avoid any subsequent future shorts for this item? And if not _x000a_On the above referenced order, 300 cases were ordered, however the order was cut down to 18 due to production concerns.  For now, I've communicated with L55 and plan to push order out to future date. Doing this will not prevent order from shorting; taking this action will only decrease the quantity we will short."/>
    <s v="Item"/>
    <s v="sites/operations/SUPPLYCHAIN/SCS/Lists/Service Escalation Tracker"/>
    <m/>
  </r>
  <r>
    <n v="13.7583333333314"/>
    <s v="Plunkett, Ryan"/>
    <s v="679"/>
    <s v="Closed"/>
    <d v="2023-03-30T13:23:20"/>
    <x v="4"/>
    <d v="2023-04-01T13:23:20"/>
    <d v="2023-04-12T18:12:00"/>
    <s v="40127-053"/>
    <s v="SYSCO LAS VEGAS"/>
    <n v="40127"/>
    <s v="SYSCO MSCS-LAS VEGAS"/>
    <x v="0"/>
    <s v="L75 Ontario"/>
    <x v="2"/>
    <n v="9"/>
    <s v="&gt;1"/>
    <x v="0"/>
    <x v="0"/>
    <s v="Shorting the following items out of 075:_x000a_- 22324 SYS_x000a_- 22325 SYS"/>
    <s v="Item"/>
    <s v="sites/operations/SUPPLYCHAIN/SCS/Lists/Service Escalation Tracker"/>
    <m/>
  </r>
  <r>
    <n v="13.756944444438"/>
    <s v="Covington, Derek"/>
    <s v="680"/>
    <s v="Closed"/>
    <d v="2023-03-30T15:31:29"/>
    <x v="4"/>
    <d v="2023-04-01T15:31:29"/>
    <d v="2023-04-12T18:10:00"/>
    <s v="00375-203"/>
    <s v="MBM DENNYS ORLANDO"/>
    <n v="375"/>
    <s v="MCLANE CO INC"/>
    <x v="3"/>
    <s v="L60 Saginaw"/>
    <x v="2"/>
    <n v="9"/>
    <s v="&gt;1"/>
    <x v="0"/>
    <x v="0"/>
    <s v="Ship backorder 208-07270"/>
    <s v="Item"/>
    <s v="sites/operations/SUPPLYCHAIN/SCS/Lists/Service Escalation Tracker"/>
    <m/>
  </r>
  <r>
    <n v="7.6624999999985404"/>
    <s v="Plunkett, Ryan"/>
    <s v="681"/>
    <s v="Closed"/>
    <d v="2023-03-31T13:46:28"/>
    <x v="4"/>
    <d v="2023-04-02T13:46:28"/>
    <d v="2023-04-07T15:54:00"/>
    <s v="00402-018"/>
    <s v="USF LAS VEGAS"/>
    <n v="402"/>
    <s v="US FOODS-LAS VEGAS"/>
    <x v="0"/>
    <s v="L75 Ontario"/>
    <x v="2"/>
    <n v="5"/>
    <s v="&gt;1"/>
    <x v="0"/>
    <x v="0"/>
    <s v="Shortage on 22226 USS at 075."/>
    <s v="Item"/>
    <s v="sites/operations/SUPPLYCHAIN/SCS/Lists/Service Escalation Tracker"/>
    <m/>
  </r>
  <r>
    <n v="0.975694444445253"/>
    <s v="Hayes, Karen"/>
    <s v="682"/>
    <s v="Closed"/>
    <d v="2023-04-03T07:20:37"/>
    <x v="4"/>
    <d v="2023-04-05T07:20:37"/>
    <d v="2023-04-03T23:25:00"/>
    <s v="35023007, 40212059, 36338001, 35023007, 402120[58, 9553037"/>
    <s v="Cant Find"/>
    <s v="Cant Find"/>
    <s v="Cant Find"/>
    <x v="1"/>
    <s v="L75 Ontario"/>
    <x v="3"/>
    <n v="0"/>
    <s v="&lt;=1"/>
    <x v="3"/>
    <x v="1"/>
    <s v="AS400 is showing that multiple Ontario Wendy's DC orders for Wendy's 21403 WEN Mayo will be shorted this week.   An Ontario run that had previously been showing on AS400 as being scheduled for 4/1/23 was pushed back to 4/11/23 which is too late.  AS400 is showing that uniques (42645 shippers, 32599 white mustard paste) are in stock at Ontario.   We are Wendy's sole supplier of 21403 WEN Mayo, which is a must have for their restaurants to sell signature Hamburgers and Chicken Sandwiches.  Shorting Wendy's would put our business at risk.  BT's from L60 can't arrive soon enough. "/>
    <s v="Item"/>
    <s v="sites/operations/SUPPLYCHAIN/SCS/Lists/Service Escalation Tracker"/>
    <m/>
  </r>
  <r>
    <n v="0.53472222221898802"/>
    <s v="Johnson, Travis"/>
    <s v="683"/>
    <s v="Closed"/>
    <d v="2023-04-03T10:20:31"/>
    <x v="4"/>
    <d v="2023-04-05T10:20:31"/>
    <d v="2023-04-03T12:50:00"/>
    <s v="06059-068"/>
    <s v="PFG TEMPLE"/>
    <n v="6059"/>
    <s v="PFG-PFS TEMPLE"/>
    <x v="0"/>
    <s v="L60 Saginaw"/>
    <x v="3"/>
    <n v="0"/>
    <s v="&lt;=1"/>
    <x v="3"/>
    <x v="1"/>
    <s v="Customer was shorted item 71064CHU (450873) MAYO PREM 4"/>
    <s v="Item"/>
    <s v="sites/operations/SUPPLYCHAIN/SCS/Lists/Service Escalation Tracker"/>
    <m/>
  </r>
  <r>
    <n v="0.93958333333284805"/>
    <s v="Salcedo, Daisey"/>
    <s v="684"/>
    <s v="Closed"/>
    <d v="2023-04-03T10:39:07"/>
    <x v="4"/>
    <d v="2023-04-05T10:39:07"/>
    <d v="2023-04-03T22:33:00"/>
    <s v="34220-006"/>
    <s v="RESERS FINE FOODS PASCO"/>
    <n v="34220"/>
    <s v="RESER'S FINE FOODS INC"/>
    <x v="2"/>
    <s v="L30 Salem"/>
    <x v="3"/>
    <n v="0"/>
    <s v="&lt;=1"/>
    <x v="3"/>
    <x v="1"/>
    <s v="COA for item 20212-VEN not provided for order#30-52182"/>
    <s v="Item"/>
    <s v="sites/operations/SUPPLYCHAIN/SCS/Lists/Service Escalation Tracker"/>
    <m/>
  </r>
  <r>
    <n v="0.35486111111094898"/>
    <s v="Salcedo, Daisey"/>
    <s v="685"/>
    <s v="Closed"/>
    <d v="2023-04-03T10:56:28"/>
    <x v="4"/>
    <d v="2023-04-05T10:56:28"/>
    <d v="2023-04-03T08:31:00"/>
    <s v="36368-019"/>
    <s v="LINEAGE LOGISTICS KERRY"/>
    <n v="36368"/>
    <s v="KERRY INGREDIENTS &amp; FLAVO"/>
    <x v="2"/>
    <s v="L60 Saginaw"/>
    <x v="3"/>
    <n v="0"/>
    <s v="&lt;=1"/>
    <x v="3"/>
    <x v="1"/>
    <s v="COA was not provided for order#208-07371"/>
    <s v="Item"/>
    <s v="sites/operations/SUPPLYCHAIN/SCS/Lists/Service Escalation Tracker"/>
    <m/>
  </r>
  <r>
    <n v="4"/>
    <s v="Plunkett, Ryan"/>
    <s v="686"/>
    <s v="Closed"/>
    <d v="2023-04-03T15:42:24"/>
    <x v="4"/>
    <d v="2023-04-05T15:42:24"/>
    <d v="2023-04-07T00:00:00"/>
    <s v="11361-003"/>
    <s v="PANTELIDES WHLS GROCERIES"/>
    <n v="11361"/>
    <s v="GEORGE PANTELIDES INC"/>
    <x v="0"/>
    <s v="L75 Ontario"/>
    <x v="3"/>
    <n v="4"/>
    <s v="&gt;1"/>
    <x v="4"/>
    <x v="0"/>
    <s v="Shortage on 75-30993 item 22681 VPR."/>
    <s v="Item"/>
    <s v="sites/operations/SUPPLYCHAIN/SCS/Lists/Service Escalation Tracker"/>
    <m/>
  </r>
  <r>
    <n v="9.9402777777722804"/>
    <s v="Covington, Derek"/>
    <s v="687"/>
    <s v="Closed"/>
    <d v="2023-04-03T15:58:01"/>
    <x v="4"/>
    <d v="2023-04-05T15:58:01"/>
    <d v="2023-04-12T22:34:00"/>
    <s v="Brinker"/>
    <s v="Cant Find"/>
    <s v="Cant Find"/>
    <s v="Cant Find"/>
    <x v="1"/>
    <s v="L75 Ontario"/>
    <x v="3"/>
    <n v="7"/>
    <s v="&gt;1"/>
    <x v="0"/>
    <x v="0"/>
    <s v="22834-BNK will begin shorting orders on 4/06 due to production not running until 4/15. "/>
    <s v="Item"/>
    <s v="sites/operations/SUPPLYCHAIN/SCS/Lists/Service Escalation Tracker"/>
    <m/>
  </r>
  <r>
    <n v="8.9145833333313895"/>
    <s v="Karr, Ronald"/>
    <s v="688"/>
    <s v="Closed"/>
    <d v="2023-04-04T08:48:29"/>
    <x v="4"/>
    <d v="2023-04-06T08:48:29"/>
    <d v="2023-04-12T21:57:00"/>
    <s v="04085-024"/>
    <s v="USF CAROLINAS"/>
    <n v="4085"/>
    <s v="US FOODS-FORT MILL"/>
    <x v="0"/>
    <s v="L25 Chambersburg"/>
    <x v="3"/>
    <n v="6"/>
    <s v="&gt;1"/>
    <x v="0"/>
    <x v="0"/>
    <s v="Need to see when inventory available for backorder 25-08480, this was on OFR Report for Code R_x000a_Orig 25-06787_x000a_960 cs item 13907HVR_x000a_13,920 LBS"/>
    <s v="Item"/>
    <s v="sites/operations/SUPPLYCHAIN/SCS/Lists/Service Escalation Tracker"/>
    <m/>
  </r>
  <r>
    <n v="8.9388888888861402"/>
    <s v="Salcedo, Daisey"/>
    <s v="689"/>
    <s v="Closed"/>
    <d v="2023-04-04T14:33:51"/>
    <x v="4"/>
    <d v="2023-04-06T14:33:51"/>
    <d v="2023-04-12T22:32:00"/>
    <s v="35778-001"/>
    <s v="L &amp; L FOODS HOLDINGS INDU"/>
    <n v="35778"/>
    <s v="HEARTHSIDE USA-PRODUCE &amp;"/>
    <x v="2"/>
    <s v="L75 Ontario"/>
    <x v="3"/>
    <n v="6"/>
    <s v="&gt;1"/>
    <x v="0"/>
    <x v="0"/>
    <s v="Can this back-order# 75-32064 deliver on Friday 4/7/23. "/>
    <s v="Item"/>
    <s v="sites/operations/SUPPLYCHAIN/SCS/Lists/Service Escalation Tracker"/>
    <m/>
  </r>
  <r>
    <n v="92.683333333334303"/>
    <s v="Salcedo, Daisey"/>
    <s v="690"/>
    <s v="Closed"/>
    <d v="2023-04-04T15:10:26"/>
    <x v="1"/>
    <d v="2023-04-06T15:10:26"/>
    <d v="2023-07-05T16:24:00"/>
    <s v="36005-001"/>
    <s v="Cant Find"/>
    <s v="Cant Find"/>
    <s v="Cant Find"/>
    <x v="1"/>
    <s v="L60 Saginaw"/>
    <x v="3"/>
    <n v="66"/>
    <s v="&gt;1"/>
    <x v="0"/>
    <x v="0"/>
    <s v="Item 14803 WCP was left out of order and buyer needs it ASAP."/>
    <s v="Item"/>
    <s v="sites/operations/SUPPLYCHAIN/SCS/Lists/Service Escalation Tracker"/>
    <m/>
  </r>
  <r>
    <n v="0.5"/>
    <s v="Salcedo, Daisey"/>
    <s v="691"/>
    <s v="Closed"/>
    <d v="2023-04-04T15:39:11"/>
    <x v="4"/>
    <d v="2023-04-06T15:39:11"/>
    <d v="2023-04-04T12:00:00"/>
    <s v="34300-007"/>
    <s v="MI RANCHO"/>
    <n v="34300"/>
    <s v="BERBER FOOD MFG INC"/>
    <x v="2"/>
    <s v="L55 St Joseph"/>
    <x v="3"/>
    <n v="0"/>
    <s v="&lt;=1"/>
    <x v="3"/>
    <x v="1"/>
    <s v="COA not provided for order 55-37590"/>
    <s v="Item"/>
    <s v="sites/operations/SUPPLYCHAIN/SCS/Lists/Service Escalation Tracker"/>
    <m/>
  </r>
  <r>
    <n v="0.5"/>
    <s v="Salcedo, Daisey"/>
    <s v="692"/>
    <s v="Closed"/>
    <d v="2023-04-04T15:43:05"/>
    <x v="4"/>
    <d v="2023-04-06T15:43:05"/>
    <d v="2023-04-04T12:00:00"/>
    <s v="35778-001"/>
    <s v="L &amp; L FOODS HOLDINGS INDU"/>
    <n v="35778"/>
    <s v="HEARTHSIDE USA-PRODUCE &amp;"/>
    <x v="2"/>
    <s v="L75 Ontario"/>
    <x v="3"/>
    <n v="0"/>
    <s v="&lt;=1"/>
    <x v="3"/>
    <x v="1"/>
    <s v="COA missing viscosity 22488 DLE Order#75-29695"/>
    <s v="Item"/>
    <s v="sites/operations/SUPPLYCHAIN/SCS/Lists/Service Escalation Tracker"/>
    <m/>
  </r>
  <r>
    <n v="0.90972222221898802"/>
    <s v="Wilson, LaTosha"/>
    <s v="694"/>
    <s v="Closed"/>
    <d v="2023-04-05T09:28:33"/>
    <x v="4"/>
    <d v="2023-04-07T09:28:33"/>
    <d v="2023-04-05T21:50:00"/>
    <s v="35778-001"/>
    <s v="L &amp; L FOODS HOLDINGS INDU"/>
    <n v="35778"/>
    <s v="HEARTHSIDE USA-PRODUCE &amp;"/>
    <x v="2"/>
    <s v="L75 Ontario"/>
    <x v="3"/>
    <n v="0"/>
    <s v="&lt;=1"/>
    <x v="3"/>
    <x v="1"/>
    <s v="Can you please send the COA for item 23427 Lot B34322, B02923 PO# 273762? It was not included with the shipment."/>
    <s v="Item"/>
    <s v="sites/operations/SUPPLYCHAIN/SCS/Lists/Service Escalation Tracker"/>
    <m/>
  </r>
  <r>
    <n v="0"/>
    <s v="Wilson, LaTosha"/>
    <s v="695"/>
    <s v="Closed"/>
    <d v="2023-04-05T10:35:19"/>
    <x v="4"/>
    <d v="2023-04-07T10:35:19"/>
    <d v="2023-04-05T00:00:00"/>
    <s v="33818-002"/>
    <s v="BAKERY DEPOT INC"/>
    <n v="33818"/>
    <s v="BAKERY DEPOT INC"/>
    <x v="0"/>
    <s v="L75 Ontario"/>
    <x v="3"/>
    <n v="0"/>
    <s v="&lt;=1"/>
    <x v="3"/>
    <x v="1"/>
    <s v="COA not sent to customer prior to shipping or with the shipment."/>
    <s v="Item"/>
    <s v="sites/operations/SUPPLYCHAIN/SCS/Lists/Service Escalation Tracker"/>
    <m/>
  </r>
  <r>
    <n v="0.94166666666569698"/>
    <s v="Wilson, LaTosha"/>
    <s v="696"/>
    <s v="Closed"/>
    <d v="2023-04-05T10:59:24"/>
    <x v="4"/>
    <d v="2023-04-07T10:59:24"/>
    <d v="2023-04-05T22:36:00"/>
    <s v="34260-005"/>
    <s v="BC WILLIAMS BAKERY SRVC"/>
    <n v="34260"/>
    <s v="BCW FOOD PRODUCTS"/>
    <x v="2"/>
    <s v="L60 Saginaw"/>
    <x v="3"/>
    <n v="0"/>
    <s v="&lt;=1"/>
    <x v="3"/>
    <x v="1"/>
    <s v="Customer not provided with COA prior to shipment, nor with the shipment."/>
    <s v="Item"/>
    <s v="sites/operations/SUPPLYCHAIN/SCS/Lists/Service Escalation Tracker"/>
    <m/>
  </r>
  <r>
    <n v="7.9076388888861402"/>
    <s v="Kirkwood, Michele"/>
    <s v="697"/>
    <s v="Closed"/>
    <d v="2023-04-05T11:19:35"/>
    <x v="4"/>
    <d v="2023-04-07T11:19:35"/>
    <d v="2023-04-12T21:47:00"/>
    <s v="09900-004"/>
    <s v="BUTTE PRODUCE CO INC"/>
    <n v="9900"/>
    <s v="BUTTE PRODUCE CO INC"/>
    <x v="0"/>
    <s v="L34 Albert Lea"/>
    <x v="3"/>
    <n v="5"/>
    <s v="&gt;1"/>
    <x v="0"/>
    <x v="0"/>
    <s v="Customer was shorted the below items on PO 64288 Order 34-12047, and is requesting to know the earliest they can pick the product up?_x000a__x000a_11364WCP - 96cs_x000a_22234WCP - 12cs_x000a__x000a_*Edit:  Customer needs to add another shorted item to this back order PO 64506 Order 34-13272 due to shorted product on the original order PO 64288 Order 34-12047._x000a__x000a_Add 42cs of 15507VPR to PO PO 64506 Order 34-13272"/>
    <s v="Item"/>
    <s v="sites/operations/SUPPLYCHAIN/SCS/Lists/Service Escalation Tracker"/>
    <m/>
  </r>
  <r>
    <n v="2.9513888888832298"/>
    <s v="Plunkett, Ryan"/>
    <s v="698"/>
    <s v="Closed"/>
    <d v="2023-04-05T13:20:48"/>
    <x v="4"/>
    <d v="2023-04-07T13:20:48"/>
    <d v="2023-04-07T22:50:00"/>
    <s v="40236-005"/>
    <s v="SYSCO PORTLAND"/>
    <n v="40236"/>
    <s v="SYSCO MSCS-PORTLAND"/>
    <x v="0"/>
    <s v="L36 Portland"/>
    <x v="3"/>
    <n v="2"/>
    <s v="&gt;1"/>
    <x v="1"/>
    <x v="1"/>
    <s v="Shorting item 23125 NWN out of 036."/>
    <s v="Item"/>
    <s v="sites/operations/SUPPLYCHAIN/SCS/Lists/Service Escalation Tracker"/>
    <m/>
  </r>
  <r>
    <n v="92.426388888889093"/>
    <s v="Mendoza, Steven"/>
    <s v="699"/>
    <s v="Closed"/>
    <d v="2023-04-05T14:54:45"/>
    <x v="1"/>
    <d v="2023-04-07T14:54:45"/>
    <d v="2023-07-06T10:14:00"/>
    <s v="35287-012"/>
    <s v="Cant Find"/>
    <s v="Cant Find"/>
    <s v="Cant Find"/>
    <x v="1"/>
    <s v="L34 Albert Lea"/>
    <x v="3"/>
    <n v="66"/>
    <s v="&gt;1"/>
    <x v="0"/>
    <x v="0"/>
    <s v="Customer out of product for production.  Needs product not able to produce in Ontario to fill gap."/>
    <s v="Item"/>
    <s v="sites/operations/SUPPLYCHAIN/SCS/Lists/Service Escalation Tracker"/>
    <m/>
  </r>
  <r>
    <n v="7.9465277777781003"/>
    <s v="Salcedo, Daisey"/>
    <s v="701"/>
    <s v="Closed"/>
    <d v="2023-04-05T16:44:11"/>
    <x v="4"/>
    <d v="2023-04-07T16:44:11"/>
    <d v="2023-04-12T22:43:00"/>
    <s v="36697-002"/>
    <s v="Cant Find"/>
    <s v="Cant Find"/>
    <s v="Cant Find"/>
    <x v="1"/>
    <s v="L25 Chambersburg"/>
    <x v="3"/>
    <n v="5"/>
    <s v="&gt;1"/>
    <x v="0"/>
    <x v="0"/>
    <s v="Is it possible for this backorder 203-24955 to deliver on 4/7/23 or 4/10/23?"/>
    <s v="Item"/>
    <s v="sites/operations/SUPPLYCHAIN/SCS/Lists/Service Escalation Tracker"/>
    <m/>
  </r>
  <r>
    <n v="8.9090277777795599"/>
    <s v="Villegas, Yosalet"/>
    <s v="702"/>
    <s v="Closed"/>
    <d v="2023-04-05T17:20:58"/>
    <x v="4"/>
    <d v="2023-04-07T17:20:58"/>
    <d v="2023-04-13T21:49:00"/>
    <s v="11822-002"/>
    <s v="BRIGGS INC"/>
    <n v="11822"/>
    <s v="BRIGGS INC"/>
    <x v="0"/>
    <s v="L25 Chambersburg"/>
    <x v="3"/>
    <n v="6"/>
    <s v="&gt;1"/>
    <x v="0"/>
    <x v="0"/>
    <s v="Please advise soonest backorder 25-08837 can ship. "/>
    <s v="Item"/>
    <s v="sites/operations/SUPPLYCHAIN/SCS/Lists/Service Escalation Tracker"/>
    <m/>
  </r>
  <r>
    <n v="0.79027777777082497"/>
    <s v="Wilson, LaTosha"/>
    <s v="703"/>
    <s v="Closed"/>
    <d v="2023-04-06T12:25:41"/>
    <x v="4"/>
    <d v="2023-04-08T12:25:41"/>
    <d v="2023-04-06T18:58:00"/>
    <s v="09887-009"/>
    <s v="CIRCLE U FOODS INC"/>
    <n v="9887"/>
    <s v="CIRCLE U FOODS INC"/>
    <x v="2"/>
    <s v="L55 St Joseph"/>
    <x v="3"/>
    <n v="0"/>
    <s v="&lt;=1"/>
    <x v="3"/>
    <x v="1"/>
    <s v="Could one of you please help us get the COAs for this order? I've included the lot numbers below for reference. Let me know if I can provide any additional information. Thank you!_x000a_ _x000a_139-0038 C NTRANS - 17961-NTR_x000a_Lot # _x000a_J08423_x000a_J09023_x000a_J07223_x000a_J09123_x000a_ _x000a_132-0001 CSALAD OIL - 89187-VEN_x000a_Lot#_x000a_J09323_x000a_J08623_x000a__x000a_PO is 102043 and Ventura order number is 55-38603."/>
    <s v="Item"/>
    <s v="sites/operations/SUPPLYCHAIN/SCS/Lists/Service Escalation Tracker"/>
    <m/>
  </r>
  <r>
    <n v="0.5"/>
    <s v="Wilson, LaTosha"/>
    <s v="704"/>
    <s v="Closed"/>
    <d v="2023-04-06T12:33:01"/>
    <x v="4"/>
    <d v="2023-04-08T12:33:01"/>
    <d v="2023-04-06T12:00:00"/>
    <s v="35562-011"/>
    <s v="CHB - LINEAGE LOGISTICS"/>
    <n v="35562"/>
    <s v="COUNTRY HOME BAKERS LLC"/>
    <x v="2"/>
    <s v="L43 Birmingham"/>
    <x v="3"/>
    <n v="0"/>
    <s v="&lt;=1"/>
    <x v="3"/>
    <x v="1"/>
    <s v="Please send the COA for PO# OR12069_x000a__x000a_P.O. OR12069 – Ventura Foods LLC. – 61315 – Butter Blend Elite Summit 40NH – Qty. 828 – Received 03/28/2023_x000a_"/>
    <s v="Item"/>
    <s v="sites/operations/SUPPLYCHAIN/SCS/Lists/Service Escalation Tracker"/>
    <m/>
  </r>
  <r>
    <n v="6.6680555555576602"/>
    <s v="Plunkett, Ryan"/>
    <s v="705"/>
    <s v="Closed"/>
    <d v="2023-04-06T12:51:06"/>
    <x v="4"/>
    <d v="2023-04-08T12:51:06"/>
    <d v="2023-04-12T16:02:00"/>
    <s v="00939-019"/>
    <s v="NICHOLAS SALT LK"/>
    <n v="939"/>
    <s v="NICHOLAS AND CO"/>
    <x v="0"/>
    <s v="L36 Portland"/>
    <x v="3"/>
    <n v="4"/>
    <s v="&gt;1"/>
    <x v="4"/>
    <x v="0"/>
    <s v="More 17245 CHP needed at 036."/>
    <s v="Item"/>
    <s v="sites/operations/SUPPLYCHAIN/SCS/Lists/Service Escalation Tracker"/>
    <m/>
  </r>
  <r>
    <n v="0.5"/>
    <s v="Wilson, LaTosha"/>
    <s v="706"/>
    <s v="Closed"/>
    <d v="2023-04-06T14:24:26"/>
    <x v="4"/>
    <d v="2023-04-08T14:24:26"/>
    <d v="2023-04-06T12:00:00"/>
    <s v="36420-001"/>
    <s v="STEVEN-ROBERT ORGINALS"/>
    <n v="36420"/>
    <s v="STEVEN-ROBERT ORIGINALS"/>
    <x v="2"/>
    <s v="L55 St Joseph"/>
    <x v="3"/>
    <n v="0"/>
    <s v="&lt;=1"/>
    <x v="3"/>
    <x v="1"/>
    <s v="PO 740011_x000a__x000a_X04010 - OIL SOYBEAN 35#_x000a_Vendor Lots:_x000a_J08723 – 1,020 Pails_x000a_J09423 – 120 Pails_x000a__x000a_ _x000a_"/>
    <s v="Item"/>
    <s v="sites/operations/SUPPLYCHAIN/SCS/Lists/Service Escalation Tracker"/>
    <m/>
  </r>
  <r>
    <n v="0.86458333332848303"/>
    <s v="Salcedo, Daisey"/>
    <s v="707"/>
    <s v="Closed"/>
    <d v="2023-04-06T15:55:24"/>
    <x v="4"/>
    <d v="2023-04-08T15:55:24"/>
    <d v="2023-04-06T20:45:00"/>
    <s v="35778-001"/>
    <s v="L &amp; L FOODS HOLDINGS INDU"/>
    <n v="35778"/>
    <s v="HEARTHSIDE USA-PRODUCE &amp;"/>
    <x v="2"/>
    <s v="L75 Ontario"/>
    <x v="3"/>
    <n v="0"/>
    <s v="&lt;=1"/>
    <x v="3"/>
    <x v="1"/>
    <s v="COA missing from order#75-31047"/>
    <s v="Item"/>
    <s v="sites/operations/SUPPLYCHAIN/SCS/Lists/Service Escalation Tracker"/>
    <m/>
  </r>
  <r>
    <n v="5.8618055555561996"/>
    <s v="Plunkett, Ryan"/>
    <s v="708"/>
    <s v="Closed"/>
    <d v="2023-04-07T16:08:06"/>
    <x v="4"/>
    <d v="2023-04-09T16:08:06"/>
    <d v="2023-04-12T20:41:00"/>
    <s v="09553-018"/>
    <s v="Y HATA &amp; CO CHILL"/>
    <n v="9553"/>
    <s v="Y HATA &amp; CO LTD INC"/>
    <x v="0"/>
    <s v="L75 Ontario"/>
    <x v="3"/>
    <n v="3"/>
    <s v="&gt;1"/>
    <x v="2"/>
    <x v="0"/>
    <s v="Shortage of 4cs item 21554 MRE at location 075._x000a_- order 75-31376 / PO 549795"/>
    <s v="Item"/>
    <s v="sites/operations/SUPPLYCHAIN/SCS/Lists/Service Escalation Tracker"/>
    <m/>
  </r>
  <r>
    <n v="5.8611111111094898"/>
    <s v="Plunkett, Ryan"/>
    <s v="709"/>
    <s v="Closed"/>
    <d v="2023-04-07T19:21:58"/>
    <x v="4"/>
    <d v="2023-04-09T19:21:58"/>
    <d v="2023-04-12T20:40:00"/>
    <s v="33074-002"/>
    <s v="CAPITOL DISTRIBUTION CO"/>
    <n v="33074"/>
    <s v="CAPITOL DISTRIBUTION CO"/>
    <x v="0"/>
    <s v="L34 Albert Lea"/>
    <x v="3"/>
    <n v="3"/>
    <s v="&gt;1"/>
    <x v="2"/>
    <x v="0"/>
    <s v="Need more 11381 WCP produced at 034."/>
    <s v="Item"/>
    <s v="sites/operations/SUPPLYCHAIN/SCS/Lists/Service Escalation Tracker"/>
    <m/>
  </r>
  <r>
    <n v="93.514583333329895"/>
    <s v="Mendoza, Steven"/>
    <s v="710"/>
    <s v="Closed"/>
    <d v="2023-04-10T09:21:32"/>
    <x v="1"/>
    <d v="2023-04-12T09:21:32"/>
    <d v="2023-07-12T12:21:00"/>
    <s v="10120-024"/>
    <s v="Cant Find"/>
    <s v="Cant Find"/>
    <s v="Cant Find"/>
    <x v="1"/>
    <s v="L43 Birmingham"/>
    <x v="3"/>
    <n v="67"/>
    <s v="&gt;1"/>
    <x v="0"/>
    <x v="0"/>
    <s v="Customer product 21781WCP was DNRR out of Ontariio.  The only location with product on hand is BHM under the CFM label.  received approval from sales to offer the CFM product."/>
    <s v="Item"/>
    <s v="sites/operations/SUPPLYCHAIN/SCS/Lists/Service Escalation Tracker"/>
    <m/>
  </r>
  <r>
    <n v="0.5"/>
    <s v="Wilson, LaTosha"/>
    <s v="711"/>
    <s v="Closed"/>
    <d v="2023-04-10T14:29:43"/>
    <x v="4"/>
    <d v="2023-04-12T14:29:43"/>
    <d v="2023-04-10T12:00:00"/>
    <s v="35221-012"/>
    <s v="Cant Find"/>
    <s v="Cant Find"/>
    <s v="Cant Find"/>
    <x v="1"/>
    <s v="L43 Birmingham"/>
    <x v="3"/>
    <n v="0"/>
    <s v="&lt;=1"/>
    <x v="3"/>
    <x v="1"/>
    <s v="Customer did not receive COA with shipment or prior to. Please send over the COA for AP015356 / 043-52110 for item 58505 canola oil_x000a__x000a_58505-CHP   CHEFPRIDE 35# CANOLA/SALAD       LJJJYY                    60                      J08623"/>
    <s v="Item"/>
    <s v="sites/operations/SUPPLYCHAIN/SCS/Lists/Service Escalation Tracker"/>
    <m/>
  </r>
  <r>
    <n v="0.5"/>
    <s v="Wilson, LaTosha"/>
    <s v="712"/>
    <s v="Closed"/>
    <d v="2023-04-10T14:43:00"/>
    <x v="4"/>
    <d v="2023-04-12T14:43:00"/>
    <d v="2023-04-10T12:00:00"/>
    <s v="36420-001"/>
    <s v="STEVEN-ROBERT ORGINALS"/>
    <n v="36420"/>
    <s v="STEVEN-ROBERT ORIGINALS"/>
    <x v="2"/>
    <s v="L55 St Joseph"/>
    <x v="3"/>
    <n v="0"/>
    <s v="&lt;=1"/>
    <x v="3"/>
    <x v="1"/>
    <s v="Please assist us with COAs for PO 739649 that arrived yesterday_x000a_54135-CHP   X04010 C  PR SOY SALAD OIL 35#   LJJJYY                   960        09123 _x000a_                                                                      180        09423 "/>
    <s v="Item"/>
    <s v="sites/operations/SUPPLYCHAIN/SCS/Lists/Service Escalation Tracker"/>
    <m/>
  </r>
  <r>
    <n v="0.86111111110949401"/>
    <s v="Wilson, LaTosha"/>
    <s v="713"/>
    <s v="Closed"/>
    <d v="2023-04-10T14:51:12"/>
    <x v="4"/>
    <d v="2023-04-12T14:51:12"/>
    <d v="2023-04-10T20:40:00"/>
    <s v="35562-011"/>
    <s v="CHB - LINEAGE LOGISTICS"/>
    <n v="35562"/>
    <s v="COUNTRY HOME BAKERS LLC"/>
    <x v="2"/>
    <s v="L43 Birmingham"/>
    <x v="3"/>
    <n v="0"/>
    <s v="&lt;=1"/>
    <x v="3"/>
    <x v="1"/>
    <s v="Customer did not receive COA prior to shipment, nor was it included with shipment. Please forward COA asap for COUNTRY HOME BAKERS/LINEAGE LOGISTICS PO#OR12116 VENTURA #260-30944_x000a_20707-WCP   WHITECAP MARG BB NPRES 50#       LJJJYY                   612                      A06823 _x000a_                                                                      216                      A07323 _x000a_"/>
    <s v="Item"/>
    <s v="sites/operations/SUPPLYCHAIN/SCS/Lists/Service Escalation Tracker"/>
    <m/>
  </r>
  <r>
    <n v="1.9055555555532899"/>
    <s v="Karr, Ronald"/>
    <s v="714"/>
    <s v="Closed"/>
    <d v="2023-04-11T14:23:12"/>
    <x v="4"/>
    <d v="2023-04-13T14:23:12"/>
    <d v="2023-04-12T21:44:00"/>
    <s v="40062-368"/>
    <s v="SYGMA PANERA FORT WORTH"/>
    <n v="40062"/>
    <s v="SYGMA CENTRAL BILLING"/>
    <x v="3"/>
    <s v="L60 Saginaw"/>
    <x v="3"/>
    <n v="1"/>
    <s v="&lt;=1"/>
    <x v="3"/>
    <x v="1"/>
    <s v="Need to see when backorder 208-09404 will be available to ship._x000a_90 cs item 23370PNA - 1,554 LBS"/>
    <s v="Item"/>
    <s v="sites/operations/SUPPLYCHAIN/SCS/Lists/Service Escalation Tracker"/>
    <m/>
  </r>
  <r>
    <n v="7.9159722222248101"/>
    <s v="Patil, Kaleb"/>
    <s v="715"/>
    <s v="Closed"/>
    <d v="2023-04-11T18:55:02"/>
    <x v="4"/>
    <d v="2023-04-13T18:55:02"/>
    <d v="2023-04-18T21:59:00"/>
    <s v="21578-026"/>
    <s v="SOUTHWEST TR TEMEC PANERA"/>
    <n v="21578"/>
    <s v="SOUTHWEST TRADERS INC"/>
    <x v="3"/>
    <s v="L75 Ontario"/>
    <x v="3"/>
    <n v="5"/>
    <s v="&gt;1"/>
    <x v="0"/>
    <x v="0"/>
    <s v="When can we ship backorder 75-32749?"/>
    <s v="Item"/>
    <s v="sites/operations/SUPPLYCHAIN/SCS/Lists/Service Escalation Tracker"/>
    <m/>
  </r>
  <r>
    <n v="0.94930555555038199"/>
    <s v="Salcedo, Daisey"/>
    <s v="716"/>
    <s v="Closed"/>
    <d v="2023-04-12T08:23:39"/>
    <x v="4"/>
    <d v="2023-04-14T08:23:39"/>
    <d v="2023-04-12T22:47:00"/>
    <s v="35778-001"/>
    <s v="L &amp; L FOODS HOLDINGS INDU"/>
    <n v="35778"/>
    <s v="HEARTHSIDE USA-PRODUCE &amp;"/>
    <x v="2"/>
    <s v="L75 Ontario"/>
    <x v="3"/>
    <n v="0"/>
    <s v="&lt;=1"/>
    <x v="3"/>
    <x v="1"/>
    <s v="COA missing viscosity order#75-30722 item 23510 DLE Lot Code C07523"/>
    <s v="Item"/>
    <s v="sites/operations/SUPPLYCHAIN/SCS/Lists/Service Escalation Tracker"/>
    <m/>
  </r>
  <r>
    <n v="8.9180555555503798"/>
    <s v="Mendoza, Steven"/>
    <s v="717"/>
    <s v="Closed"/>
    <d v="2023-04-12T10:14:07"/>
    <x v="4"/>
    <d v="2023-04-14T10:14:07"/>
    <d v="2023-04-20T22:02:00"/>
    <s v="31100-056"/>
    <s v="ASPIRE NEWARK"/>
    <n v="31100"/>
    <s v="ASPIRE BAKERIES LLC"/>
    <x v="2"/>
    <s v="L75 Ontario"/>
    <x v="3"/>
    <n v="6"/>
    <s v="&gt;1"/>
    <x v="0"/>
    <x v="0"/>
    <s v="Please move up production for item 15712ASP as soon as possible to make up for shortages on previous order 75-30151.  "/>
    <s v="Item"/>
    <s v="sites/operations/SUPPLYCHAIN/SCS/Lists/Service Escalation Tracker"/>
    <m/>
  </r>
  <r>
    <n v="37.947916666664199"/>
    <s v="Patil, Kaleb"/>
    <s v="718"/>
    <s v="Closed"/>
    <d v="2023-04-12T11:45:48"/>
    <x v="5"/>
    <d v="2023-04-14T11:45:48"/>
    <d v="2023-05-19T22:45:00"/>
    <s v="00723-007"/>
    <s v="JORDANOS INC"/>
    <n v="723"/>
    <s v="JORDANO'S INC"/>
    <x v="0"/>
    <s v="L75 Ontario"/>
    <x v="3"/>
    <n v="27"/>
    <s v="&gt;1"/>
    <x v="0"/>
    <x v="0"/>
    <s v="Can B/T 121805 be moved up to deliver by 4/17? Or any earlier? I want to add at least 12 cases of 21550-MRE to an order shipping on 4/18."/>
    <s v="Item"/>
    <s v="sites/operations/SUPPLYCHAIN/SCS/Lists/Service Escalation Tracker"/>
    <m/>
  </r>
  <r>
    <n v="6.9138888888919601"/>
    <s v="Patil, Kaleb"/>
    <s v="719"/>
    <s v="Closed"/>
    <d v="2023-04-12T12:19:52"/>
    <x v="4"/>
    <d v="2023-04-14T12:19:52"/>
    <d v="2023-04-18T21:56:00"/>
    <s v="34211-008"/>
    <s v="Cant Find"/>
    <s v="Cant Find"/>
    <s v="Cant Find"/>
    <x v="1"/>
    <s v="L75 Ontario"/>
    <x v="3"/>
    <n v="4"/>
    <s v="&gt;1"/>
    <x v="4"/>
    <x v="0"/>
    <s v="Can B/T 121828 please be moved up? Please transfer in 23370-PNA as soon as possible. Thanks."/>
    <s v="Item"/>
    <s v="sites/operations/SUPPLYCHAIN/SCS/Lists/Service Escalation Tracker"/>
    <m/>
  </r>
  <r>
    <n v="8.9499999999970896"/>
    <s v="Mendoza, Steven"/>
    <s v="723"/>
    <s v="Closed"/>
    <d v="2023-04-12T14:26:24"/>
    <x v="4"/>
    <d v="2023-04-14T14:26:24"/>
    <d v="2023-04-20T22:48:00"/>
    <s v="01379-008"/>
    <s v="BAKEMARK-PICO RIVERA 75KW"/>
    <n v="1379"/>
    <s v="BAKEMARK  WEST"/>
    <x v="0"/>
    <s v="L75 Ontario"/>
    <x v="3"/>
    <n v="6"/>
    <s v="&gt;1"/>
    <x v="0"/>
    <x v="0"/>
    <s v="Order 75-31392 will be short of item 17745WCP. Instead of pushing order out, customer requested FTL of this item shipped when available.  Is it possible to run sooner than 4/18 so it can be made available to ship on 4/21?  "/>
    <s v="Item"/>
    <s v="sites/operations/SUPPLYCHAIN/SCS/Lists/Service Escalation Tracker"/>
    <m/>
  </r>
  <r>
    <n v="6.9486111111109503"/>
    <s v="Plunkett, Ryan"/>
    <s v="724"/>
    <s v="Closed"/>
    <d v="2023-04-12T14:42:02"/>
    <x v="4"/>
    <d v="2023-04-14T14:42:02"/>
    <d v="2023-04-18T22:46:00"/>
    <s v="40188-035"/>
    <s v="SYSCO SACRAM"/>
    <n v="40188"/>
    <s v="SYSCO MSCS-SACRAMENTO"/>
    <x v="0"/>
    <s v="L75 Ontario"/>
    <x v="3"/>
    <n v="4"/>
    <s v="&gt;1"/>
    <x v="4"/>
    <x v="0"/>
    <s v="More 72809 SYS needed at location 075."/>
    <s v="Item"/>
    <s v="sites/operations/SUPPLYCHAIN/SCS/Lists/Service Escalation Tracker"/>
    <m/>
  </r>
  <r>
    <n v="5.9173611111109503"/>
    <s v="Karr, Ronald"/>
    <s v="725"/>
    <s v="Closed"/>
    <d v="2023-04-12T15:44:21"/>
    <x v="4"/>
    <d v="2023-04-14T15:44:21"/>
    <d v="2023-04-17T22:01:00"/>
    <s v="40062-368"/>
    <s v="SYGMA PANERA FORT WORTH"/>
    <n v="40062"/>
    <s v="SYGMA CENTRAL BILLING"/>
    <x v="3"/>
    <s v="L60 Saginaw"/>
    <x v="3"/>
    <n v="3"/>
    <s v="&gt;1"/>
    <x v="2"/>
    <x v="0"/>
    <s v="Backorder 208-09404 Sygma Panera Ft Worth_x000a_customer will be out of product by weekend, shorted on last 2 PO's.  To ship LTL it would deliver 04-18 per transportation. would we be able to get approval to ship this as TL in order to get to customer faster"/>
    <s v="Item"/>
    <s v="sites/operations/SUPPLYCHAIN/SCS/Lists/Service Escalation Tracker"/>
    <m/>
  </r>
  <r>
    <n v="0.91249999999854503"/>
    <s v="Wilson, LaTosha"/>
    <s v="726"/>
    <s v="Closed"/>
    <d v="2023-04-13T12:58:23"/>
    <x v="4"/>
    <d v="2023-04-15T12:58:23"/>
    <d v="2023-04-13T21:54:00"/>
    <s v="11056-005"/>
    <s v="PECAN DELUXE CANDY CO"/>
    <n v="11056"/>
    <s v="PECAN DELUXE CANDY CO INC"/>
    <x v="2"/>
    <s v="L60 Saginaw"/>
    <x v="3"/>
    <n v="0"/>
    <s v="&lt;=1"/>
    <x v="3"/>
    <x v="1"/>
    <s v="Customer was not provided COA's with shipment or prior to._x000a__x000a_Could you please provide COA: _x000a_Item No.          Description      Source No.       Lot No. Quantity          Unit of Measure Code    Registering Date_x000a_FA203  SOYBEAN OIL   PO151391       F03023            2,240   LB        4/12/2023_x000a_Item No.          Description      Source No.       Lot No. Quantity          Unit of Measure Code    Registering Date_x000a_FA203  SOYBEAN OIL   PO151391       F04823            6,300   LB        4/12/2023_x000a_"/>
    <s v="Item"/>
    <s v="sites/operations/SUPPLYCHAIN/SCS/Lists/Service Escalation Tracker"/>
    <m/>
  </r>
  <r>
    <n v="0.5"/>
    <s v="Wilson, LaTosha"/>
    <s v="727"/>
    <s v="Closed"/>
    <d v="2023-04-13T15:06:51"/>
    <x v="4"/>
    <d v="2023-04-15T15:06:51"/>
    <d v="2023-04-13T12:00:00"/>
    <s v="34488-003"/>
    <s v="FGF BRANDS"/>
    <n v="34488"/>
    <s v="FGF BRANDS INC"/>
    <x v="2"/>
    <s v="L60 Saginaw"/>
    <x v="3"/>
    <n v="0"/>
    <s v="&lt;=1"/>
    <x v="3"/>
    <x v="1"/>
    <s v="Customer did not receive the COA's with the shipment or prior to shipping._x000a_May I please have the CoA for 4500119167 _x000a_All purpose palm shortening lots F09523 and F10023?"/>
    <s v="Item"/>
    <s v="sites/operations/SUPPLYCHAIN/SCS/Lists/Service Escalation Tracker"/>
    <m/>
  </r>
  <r>
    <n v="5.91180555555911"/>
    <s v="Patil, Kaleb"/>
    <s v="728"/>
    <s v="Closed"/>
    <d v="2023-04-13T15:07:21"/>
    <x v="4"/>
    <d v="2023-04-15T15:07:21"/>
    <d v="2023-04-18T21:53:00"/>
    <s v="01124-029"/>
    <s v="USF LA MIRADA (PU)"/>
    <n v="1124"/>
    <s v="US FOODS-LOS ANGELES"/>
    <x v="0"/>
    <s v="L75 Ontario"/>
    <x v="3"/>
    <n v="3"/>
    <s v="&gt;1"/>
    <x v="2"/>
    <x v="0"/>
    <s v="We are shorting my customer 60 cases of 85646-HVR on Order 75-31897. Could we schedule a B/T for recovery?"/>
    <s v="Item"/>
    <s v="sites/operations/SUPPLYCHAIN/SCS/Lists/Service Escalation Tracker"/>
    <m/>
  </r>
  <r>
    <n v="0.5"/>
    <s v="Wilson, LaTosha"/>
    <s v="729"/>
    <s v="Closed"/>
    <d v="2023-04-13T15:42:05"/>
    <x v="4"/>
    <d v="2023-04-15T15:42:05"/>
    <d v="2023-04-13T12:00:00"/>
    <s v="10459-009"/>
    <s v="ASPIRE NORTHLAKE"/>
    <n v="10459"/>
    <s v="ASPIRE BAKERIES LLC"/>
    <x v="2"/>
    <s v="L34 Albert Lea"/>
    <x v="3"/>
    <n v="0"/>
    <s v="&lt;=1"/>
    <x v="3"/>
    <x v="1"/>
    <s v="Customer not provided COA with shipment or prior to._x000a_I need COA for lot # M08123"/>
    <s v="Item"/>
    <s v="sites/operations/SUPPLYCHAIN/SCS/Lists/Service Escalation Tracker"/>
    <m/>
  </r>
  <r>
    <n v="0.5"/>
    <s v="Wilson, LaTosha"/>
    <s v="730"/>
    <s v="Closed"/>
    <d v="2023-04-13T15:47:30"/>
    <x v="4"/>
    <d v="2023-04-15T15:47:30"/>
    <d v="2023-04-13T12:00:00"/>
    <s v="01379-009"/>
    <s v="Cant Find"/>
    <s v="Cant Find"/>
    <s v="Cant Find"/>
    <x v="1"/>
    <s v="L55 St Joseph"/>
    <x v="3"/>
    <n v="0"/>
    <s v="&lt;=1"/>
    <x v="3"/>
    <x v="1"/>
    <s v="Customer not provided COA with shipment nor prior to._x000a_Can you send over the COA for the following item,_x000a__x000a_17066 Margarine Table Grade Lot# J07323_x000a_"/>
    <s v="Item"/>
    <s v="sites/operations/SUPPLYCHAIN/SCS/Lists/Service Escalation Tracker"/>
    <m/>
  </r>
  <r>
    <n v="5.9138888888919601"/>
    <s v="Patil, Kaleb"/>
    <s v="731"/>
    <s v="Closed"/>
    <d v="2023-04-13T15:54:49"/>
    <x v="4"/>
    <d v="2023-04-15T15:54:49"/>
    <d v="2023-04-18T21:56:00"/>
    <s v="01194-024"/>
    <s v="SMART &amp; FINAL P/L"/>
    <n v="1194"/>
    <s v="SMART &amp; FINAL INC"/>
    <x v="4"/>
    <s v="L75 Ontario"/>
    <x v="3"/>
    <n v="3"/>
    <s v="&gt;1"/>
    <x v="2"/>
    <x v="0"/>
    <s v="Can production for 23376-FSF be moved up to avoid shortages?"/>
    <s v="Item"/>
    <s v="sites/operations/SUPPLYCHAIN/SCS/Lists/Service Escalation Tracker"/>
    <m/>
  </r>
  <r>
    <n v="35.798611111109501"/>
    <s v="Patil, Kaleb"/>
    <s v="732"/>
    <s v="Closed"/>
    <d v="2023-04-13T18:46:47"/>
    <x v="5"/>
    <d v="2023-04-15T18:46:47"/>
    <d v="2023-05-18T19:10:00"/>
    <s v="40227-048"/>
    <s v="SYSCO LOS ANGEL"/>
    <n v="40227"/>
    <s v="SYSCO MSCS-LOS ANGELE"/>
    <x v="0"/>
    <s v="L75 Ontario"/>
    <x v="3"/>
    <n v="25"/>
    <s v="&gt;1"/>
    <x v="0"/>
    <x v="0"/>
    <s v="All 21375-SYS is SSL and shorted. Please schedule a new B/T for 21375-SYS."/>
    <s v="Item"/>
    <s v="sites/operations/SUPPLYCHAIN/SCS/Lists/Service Escalation Tracker"/>
    <m/>
  </r>
  <r>
    <n v="5.61944444444089"/>
    <s v="Patil, Kaleb"/>
    <s v="733"/>
    <s v="Closed"/>
    <d v="2023-04-13T18:58:59"/>
    <x v="4"/>
    <d v="2023-04-15T18:58:59"/>
    <d v="2023-04-18T14:52:00"/>
    <s v="06651-004"/>
    <s v="DRIFTWOOD DAIRY"/>
    <n v="6651"/>
    <s v="DRIFTWOOD DAIRY INC"/>
    <x v="0"/>
    <s v="L75 Ontario"/>
    <x v="3"/>
    <n v="3"/>
    <s v="&gt;1"/>
    <x v="2"/>
    <x v="0"/>
    <s v="When can we ship backorder 75-33042?"/>
    <s v="Item"/>
    <s v="sites/operations/SUPPLYCHAIN/SCS/Lists/Service Escalation Tracker"/>
    <m/>
  </r>
  <r>
    <n v="4.7416666666613301"/>
    <s v="Patil, Kaleb"/>
    <s v="738"/>
    <s v="Closed"/>
    <d v="2023-04-14T13:10:49"/>
    <x v="4"/>
    <d v="2023-04-16T13:10:49"/>
    <d v="2023-04-18T17:48:00"/>
    <s v="34731-001"/>
    <s v="BEST AMERICAN FOODS INC"/>
    <n v="34731"/>
    <s v="BEST AMERICAN FOODS INC"/>
    <x v="0"/>
    <s v="L75 Ontario"/>
    <x v="3"/>
    <n v="2"/>
    <s v="&gt;1"/>
    <x v="1"/>
    <x v="1"/>
    <s v="Can we please schedule a B/T for 40024-CTA? We will short 252 cases currently."/>
    <s v="Item"/>
    <s v="sites/operations/SUPPLYCHAIN/SCS/Lists/Service Escalation Tracker"/>
    <m/>
  </r>
  <r>
    <n v="35.609027777776603"/>
    <s v="Summons, Sharita"/>
    <s v="741"/>
    <s v="Closed"/>
    <d v="2023-04-14T13:36:15"/>
    <x v="5"/>
    <d v="2023-04-16T13:36:15"/>
    <d v="2023-05-19T14:37:00"/>
    <s v="32153-652"/>
    <s v="MCLANE KFC BURLINGTON MAS"/>
    <n v="32153"/>
    <s v="MCLANE COMPANY INC"/>
    <x v="3"/>
    <s v="L25 Chambersburg"/>
    <x v="3"/>
    <n v="25"/>
    <s v="&gt;1"/>
    <x v="0"/>
    <x v="0"/>
    <s v="plant shorted order to ship with the rest of the order 203-24866."/>
    <s v="Item"/>
    <s v="sites/operations/SUPPLYCHAIN/SCS/Lists/Service Escalation Tracker"/>
    <m/>
  </r>
  <r>
    <n v="4.6173611111080399"/>
    <s v="Plunkett, Ryan"/>
    <s v="742"/>
    <s v="Closed"/>
    <d v="2023-04-14T13:54:33"/>
    <x v="4"/>
    <d v="2023-04-16T13:54:33"/>
    <d v="2023-04-18T14:49:00"/>
    <s v="36344-006"/>
    <s v="SYSCO HFM"/>
    <n v="36344"/>
    <s v="SYSCO MSCS -HFM"/>
    <x v="0"/>
    <s v="L75 Ontario"/>
    <x v="3"/>
    <n v="2"/>
    <s v="&gt;1"/>
    <x v="1"/>
    <x v="1"/>
    <s v="Shorting 21553 MRE and 21552 MRE out of 075._x000a_"/>
    <s v="Item"/>
    <s v="sites/operations/SUPPLYCHAIN/SCS/Lists/Service Escalation Tracker"/>
    <m/>
  </r>
  <r>
    <n v="4.5715277777781003"/>
    <s v="Plunkett, Ryan"/>
    <s v="743"/>
    <s v="Closed"/>
    <d v="2023-04-14T15:48:44"/>
    <x v="4"/>
    <d v="2023-04-16T15:48:44"/>
    <d v="2023-04-18T13:43:00"/>
    <s v="40126-093"/>
    <s v="SYGMA PANDA CLACKAMAS"/>
    <n v="40126"/>
    <s v="SYGMA CENTRAL BILLING"/>
    <x v="3"/>
    <s v="L30 Salem"/>
    <x v="3"/>
    <n v="2"/>
    <s v="&gt;1"/>
    <x v="1"/>
    <x v="1"/>
    <s v="Move up 60cs of 54135 PAD from 4/28 to 4/25 at location 030?"/>
    <s v="Item"/>
    <s v="sites/operations/SUPPLYCHAIN/SCS/Lists/Service Escalation Tracker"/>
    <m/>
  </r>
  <r>
    <n v="7.6159722222218997"/>
    <s v="Villegas, Yosalet"/>
    <s v="744"/>
    <s v="Closed"/>
    <d v="2023-04-14T16:46:06"/>
    <x v="4"/>
    <d v="2023-04-16T16:46:06"/>
    <d v="2023-04-21T14:47:00"/>
    <s v="40062-179"/>
    <s v="SYGMA TXRH CHARLOTTE"/>
    <n v="40062"/>
    <s v="SYGMA CENTRAL BILLING"/>
    <x v="3"/>
    <s v="L43 Birmingham"/>
    <x v="3"/>
    <n v="5"/>
    <s v="&gt;1"/>
    <x v="0"/>
    <x v="0"/>
    <s v="Please advise soonest backorder 43-52647 can ship"/>
    <s v="Item"/>
    <s v="sites/operations/SUPPLYCHAIN/SCS/Lists/Service Escalation Tracker"/>
    <m/>
  </r>
  <r>
    <n v="0.65277777778101198"/>
    <s v="Hayes, Karen"/>
    <s v="745"/>
    <s v="Closed"/>
    <d v="2023-04-17T08:51:16"/>
    <x v="4"/>
    <d v="2023-04-19T08:51:16"/>
    <d v="2023-04-17T15:40:00"/>
    <s v="40062-369, 40062-387"/>
    <s v="Cant Find"/>
    <s v="Cant Find"/>
    <s v="Cant Find"/>
    <x v="1"/>
    <s v="L60 Saginaw"/>
    <x v="3"/>
    <n v="0"/>
    <s v="&lt;=1"/>
    <x v="3"/>
    <x v="1"/>
    <s v="AS400 shows that 3 DC orders out of L208 for Wendy's 21403 WEN Mayo are likely to short this week: 208-8561, 8676, 8852l"/>
    <s v="Item"/>
    <s v="sites/operations/SUPPLYCHAIN/SCS/Lists/Service Escalation Tracker"/>
    <m/>
  </r>
  <r>
    <n v="1.83263888888177"/>
    <s v="Salcedo, Adriana"/>
    <s v="746"/>
    <s v="Closed"/>
    <d v="2023-04-17T10:38:41"/>
    <x v="4"/>
    <d v="2023-04-19T10:38:41"/>
    <d v="2023-04-18T19:59:00"/>
    <s v="32651-008"/>
    <s v="COSTCO LAREDO #284   MX"/>
    <n v="32651"/>
    <s v="COSTCO CORPORATE OFFICES"/>
    <x v="6"/>
    <s v="L75 Ontario"/>
    <x v="3"/>
    <n v="1"/>
    <s v="&lt;=1"/>
    <x v="3"/>
    <x v="1"/>
    <s v="In the last 2 deliveries we sent the product in 22 non Costco-specifications pallets. So the customer re-palletize these and charge us $1650usd for each re-palletization. "/>
    <s v="Item"/>
    <s v="sites/operations/SUPPLYCHAIN/SCS/Lists/Service Escalation Tracker"/>
    <m/>
  </r>
  <r>
    <n v="3.5562500000014601"/>
    <s v="Plunkett, Ryan"/>
    <s v="747"/>
    <s v="Closed"/>
    <d v="2023-04-17T11:01:38"/>
    <x v="4"/>
    <d v="2023-04-19T11:01:38"/>
    <d v="2023-04-20T13:21:00"/>
    <s v="06068-011"/>
    <s v="Cant Find"/>
    <s v="Cant Find"/>
    <s v="Cant Find"/>
    <x v="1"/>
    <s v="L75 Ontario"/>
    <x v="3"/>
    <n v="3"/>
    <s v="&gt;1"/>
    <x v="2"/>
    <x v="0"/>
    <s v="Shorting item 17712 CGS out of 075"/>
    <s v="Item"/>
    <s v="sites/operations/SUPPLYCHAIN/SCS/Lists/Service Escalation Tracker"/>
    <m/>
  </r>
  <r>
    <n v="0.85902777777664596"/>
    <s v="Wilson, LaTosha"/>
    <s v="748"/>
    <s v="Closed"/>
    <d v="2023-04-17T11:14:34"/>
    <x v="4"/>
    <d v="2023-04-19T11:14:34"/>
    <d v="2023-04-17T20:37:00"/>
    <s v="36005-002"/>
    <s v="Cant Find"/>
    <s v="Cant Find"/>
    <s v="Cant Find"/>
    <x v="1"/>
    <s v="L60 Saginaw"/>
    <x v="3"/>
    <n v="0"/>
    <s v="&lt;=1"/>
    <x v="3"/>
    <x v="1"/>
    <s v="Customer not provided COA with shipment or prior to._x000a__x000a_I received my solid margarine this morning, there was no packing slip or COA’s with this shipment , can you please provide us with that information? _x000a_14803-WCP   9000000090 PA   50# MAR NT REF   LJJJYY                   160                      F08423 "/>
    <s v="Item"/>
    <s v="sites/operations/SUPPLYCHAIN/SCS/Lists/Service Escalation Tracker"/>
    <m/>
  </r>
  <r>
    <n v="0"/>
    <s v="Wilson, LaTosha"/>
    <s v="749"/>
    <s v="Closed"/>
    <d v="2023-04-17T11:51:05"/>
    <x v="4"/>
    <d v="2023-04-19T11:51:05"/>
    <d v="2023-04-17T00:00:00"/>
    <s v="20882-017"/>
    <s v="JOHNSON BROS BKRY SUP INC"/>
    <n v="20882"/>
    <s v="JOHNSON BROS BKRY SUP INC"/>
    <x v="0"/>
    <s v="L60 Saginaw"/>
    <x v="3"/>
    <n v="0"/>
    <s v="&lt;=1"/>
    <x v="3"/>
    <x v="1"/>
    <s v="Customer nt provided COA with shipment or prior to._x000a_14422-WCP   144220 PA CAKE &amp; ICING SHG NTF   LJJJYY                    12                      F06223 _x000a_                                                                                                      _x000a_15144-WCP   151440 PA   MARG PASTRY NTF IE   LJJJYY                    61                      F01223 _x000a_                                                                                                      _x000a_                                                                                                      _x000a_15174-WCP   151740 PA SHTG PUFF PASTRY NTF   LJJJYY                     2                      F07923 _x000a_                                                                      140                      F07923 _x000a_                                                                       28                      F05223 _x000a_                                                                       10                      F05123 _x000a_                                                                                                      _x000a_21547-GNS   215470 PA   MARG PALM IE KDARY   LJJJYY                   410                      F09323 "/>
    <s v="Item"/>
    <s v="sites/operations/SUPPLYCHAIN/SCS/Lists/Service Escalation Tracker"/>
    <m/>
  </r>
  <r>
    <n v="3.55694444444089"/>
    <s v="Mendoza, Steven"/>
    <s v="750"/>
    <s v="Closed"/>
    <d v="2023-04-17T12:25:45"/>
    <x v="4"/>
    <d v="2023-04-19T12:25:45"/>
    <d v="2023-04-20T13:22:00"/>
    <s v="36724-002"/>
    <s v="Cant Find"/>
    <s v="Cant Find"/>
    <s v="Cant Find"/>
    <x v="1"/>
    <s v="L25 Chambersburg"/>
    <x v="3"/>
    <n v="3"/>
    <s v="&gt;1"/>
    <x v="2"/>
    <x v="0"/>
    <s v="Back order for shortage of 311 cases on order 25-06327 needs to be made available asap."/>
    <s v="Item"/>
    <s v="sites/operations/SUPPLYCHAIN/SCS/Lists/Service Escalation Tracker"/>
    <m/>
  </r>
  <r>
    <n v="0.85972222221607797"/>
    <s v="Wilson, LaTosha"/>
    <s v="751"/>
    <s v="Closed"/>
    <d v="2023-04-17T13:25:27"/>
    <x v="4"/>
    <d v="2023-04-19T13:25:27"/>
    <d v="2023-04-17T20:38:00"/>
    <s v="34260-005"/>
    <s v="BC WILLIAMS BAKERY SRVC"/>
    <n v="34260"/>
    <s v="BCW FOOD PRODUCTS"/>
    <x v="2"/>
    <s v="L60 Saginaw"/>
    <x v="3"/>
    <n v="0"/>
    <s v="&lt;=1"/>
    <x v="3"/>
    <x v="1"/>
    <s v="Customer not provided COA with shipment nor prior to._x000a_14421-WCP   SH03101 C   A/P PALM SHTG NTFF   LJJJYY                   828                      F10023 "/>
    <s v="Item"/>
    <s v="sites/operations/SUPPLYCHAIN/SCS/Lists/Service Escalation Tracker"/>
    <m/>
  </r>
  <r>
    <n v="39.369444444440902"/>
    <s v="Harden, Jasmine"/>
    <s v="752"/>
    <s v="Closed"/>
    <d v="2023-04-17T13:28:39"/>
    <x v="5"/>
    <d v="2023-04-19T13:28:39"/>
    <d v="2023-05-26T08:52:00"/>
    <s v="11822-002"/>
    <s v="BRIGGS INC"/>
    <n v="11822"/>
    <s v="BRIGGS INC"/>
    <x v="0"/>
    <s v="L25 Chambersburg"/>
    <x v="3"/>
    <n v="29"/>
    <s v="&gt;1"/>
    <x v="0"/>
    <x v="0"/>
    <s v="Entered backorder 25-08837 which is for 33cs 23134-HMT that were shorted from 25-06951. Please advise when backorder 25-08837 will be available to ship."/>
    <s v="Item"/>
    <s v="sites/operations/SUPPLYCHAIN/SCS/Lists/Service Escalation Tracker"/>
    <m/>
  </r>
  <r>
    <n v="0.5"/>
    <s v="Wilson, LaTosha"/>
    <s v="753"/>
    <s v="Closed"/>
    <d v="2023-04-17T15:23:11"/>
    <x v="4"/>
    <d v="2023-04-19T15:23:11"/>
    <d v="2023-04-17T12:00:00"/>
    <s v="34300-007"/>
    <s v="MI RANCHO"/>
    <n v="34300"/>
    <s v="BERBER FOOD MFG INC"/>
    <x v="2"/>
    <s v="L55 St Joseph"/>
    <x v="3"/>
    <n v="0"/>
    <s v="&lt;=1"/>
    <x v="3"/>
    <x v="1"/>
    <s v="Customer not provided COA with shipment nor prior to._x000a_17961-NTR   NTRANS SHTG A/P NTF              LJJJYY                   540        09123 _x000a_                                                                      252        09523 _x000a_                                                                                       _x000a_19674-PAT   PATN FORM MARG,PARV,NO LECITHN   LJJJYY                    36        01723 "/>
    <s v="Item"/>
    <s v="sites/operations/SUPPLYCHAIN/SCS/Lists/Service Escalation Tracker"/>
    <m/>
  </r>
  <r>
    <n v="78.588888888887595"/>
    <s v="Wilson, LaTosha"/>
    <s v="754"/>
    <s v="Closed"/>
    <d v="2023-04-18T09:18:07"/>
    <x v="1"/>
    <d v="2023-04-20T09:18:07"/>
    <d v="2023-07-05T14:08:00"/>
    <s v="36368-019"/>
    <s v="LINEAGE LOGISTICS KERRY"/>
    <n v="36368"/>
    <s v="KERRY INGREDIENTS &amp; FLAVO"/>
    <x v="2"/>
    <s v="L60 Saginaw"/>
    <x v="3"/>
    <n v="56"/>
    <s v="&gt;1"/>
    <x v="0"/>
    <x v="0"/>
    <s v="Customer not provided COA with shipment nor prior to._x000a_Could you send us a copy of the COA _x000a_14411-WCP   20610578   C MARG BAKER ROLLIN   LJJJYY                   827                      F09523_x000a_                                                                        1                      F06923"/>
    <s v="Item"/>
    <s v="sites/operations/SUPPLYCHAIN/SCS/Lists/Service Escalation Tracker"/>
    <m/>
  </r>
  <r>
    <n v="2.5576388888875998"/>
    <s v="Plunkett, Ryan"/>
    <s v="756"/>
    <s v="Closed"/>
    <d v="2023-04-18T17:07:53"/>
    <x v="4"/>
    <d v="2023-04-20T17:07:53"/>
    <d v="2023-04-20T13:23:00"/>
    <s v="29072-005"/>
    <s v="Cant Find"/>
    <s v="Cant Find"/>
    <s v="Cant Find"/>
    <x v="1"/>
    <s v="L75 Ontario"/>
    <x v="3"/>
    <n v="2"/>
    <s v="&gt;1"/>
    <x v="1"/>
    <x v="1"/>
    <s v="Need more 21841 COD produced and available by 5/1."/>
    <s v="Item"/>
    <s v="sites/operations/SUPPLYCHAIN/SCS/Lists/Service Escalation Tracker"/>
    <m/>
  </r>
  <r>
    <n v="0.600694444445253"/>
    <s v="Diaz, Rebecca"/>
    <s v="757"/>
    <s v="Closed"/>
    <d v="2023-04-19T09:10:25"/>
    <x v="4"/>
    <d v="2023-04-21T09:10:25"/>
    <d v="2023-04-19T14:25:00"/>
    <s v="33904-028"/>
    <s v="SYGMA BURGKNG LANCASTER"/>
    <n v="33904"/>
    <s v="SYGMA CENTRAL BILLING"/>
    <x v="3"/>
    <s v="L75 Ontario"/>
    <x v="3"/>
    <n v="0"/>
    <s v="&lt;=1"/>
    <x v="3"/>
    <x v="1"/>
    <s v="Sales is asking if order# 75-33388 can ship LTL this week to receive by 4/26? Sales is approving to cover the freight. "/>
    <s v="Item"/>
    <s v="sites/operations/SUPPLYCHAIN/SCS/Lists/Service Escalation Tracker"/>
    <m/>
  </r>
  <r>
    <n v="0.87569444443943201"/>
    <s v="Mendoza, Steven"/>
    <s v="758"/>
    <s v="Closed"/>
    <d v="2023-04-19T10:13:01"/>
    <x v="4"/>
    <d v="2023-04-21T10:13:01"/>
    <d v="2023-04-19T21:01:00"/>
    <s v="29088-316"/>
    <s v="BATORY FOODS DOUGLAS"/>
    <n v="29088"/>
    <s v="TOTAL SWEETENERS INC"/>
    <x v="0"/>
    <s v="L43 Birmingham"/>
    <x v="3"/>
    <n v="0"/>
    <s v="&lt;=1"/>
    <x v="3"/>
    <x v="1"/>
    <s v="COA requested"/>
    <s v="Item"/>
    <s v="sites/operations/SUPPLYCHAIN/SCS/Lists/Service Escalation Tracker"/>
    <m/>
  </r>
  <r>
    <n v="5.4749999999985404"/>
    <s v="Karr, Ronald"/>
    <s v="759"/>
    <s v="Closed"/>
    <d v="2023-04-19T11:50:26"/>
    <x v="4"/>
    <d v="2023-04-21T11:50:26"/>
    <d v="2023-04-24T11:24:00"/>
    <s v="40062-406"/>
    <s v="Cant Find"/>
    <s v="Cant Find"/>
    <s v="Cant Find"/>
    <x v="1"/>
    <s v="L60 Saginaw"/>
    <x v="3"/>
    <n v="3"/>
    <s v="&gt;1"/>
    <x v="2"/>
    <x v="0"/>
    <s v="Could you please let me know if a transfer could be placed for item 23914-LFL in L208. Order 208-09559"/>
    <s v="Item"/>
    <s v="sites/operations/SUPPLYCHAIN/SCS/Lists/Service Escalation Tracker"/>
    <m/>
  </r>
  <r>
    <n v="1"/>
    <s v="Plunkett, Ryan"/>
    <s v="760"/>
    <s v="Closed"/>
    <d v="2023-04-19T12:47:25"/>
    <x v="4"/>
    <d v="2023-04-21T12:47:25"/>
    <d v="2023-04-20T00:00:00"/>
    <s v="04017-009"/>
    <s v="USF-FSA WOODBURN"/>
    <n v="4017"/>
    <s v="US FOODS"/>
    <x v="0"/>
    <s v="L30 Salem"/>
    <x v="3"/>
    <n v="1"/>
    <s v="&lt;=1"/>
    <x v="3"/>
    <x v="1"/>
    <s v="Shorting 22281 GND at location 030."/>
    <s v="Item"/>
    <s v="sites/operations/SUPPLYCHAIN/SCS/Lists/Service Escalation Tracker"/>
    <m/>
  </r>
  <r>
    <n v="7"/>
    <s v="Valle, Sheri"/>
    <s v="761"/>
    <s v="Closed"/>
    <d v="2023-04-19T13:19:15"/>
    <x v="4"/>
    <d v="2023-04-21T13:19:15"/>
    <d v="2023-04-26T00:00:00"/>
    <s v="10078-017"/>
    <s v="DAWN FOOD-GARLAND 60"/>
    <n v="10078"/>
    <s v="DAWN FOOD PRODUCTS INC"/>
    <x v="0"/>
    <s v="L60 Saginaw"/>
    <x v="3"/>
    <n v="5"/>
    <s v="&gt;1"/>
    <x v="0"/>
    <x v="0"/>
    <s v="208-09891 is a backorder due to shortages on 208-08037 that needs to ship next week. "/>
    <s v="Item"/>
    <s v="sites/operations/SUPPLYCHAIN/SCS/Lists/Service Escalation Tracker"/>
    <m/>
  </r>
  <r>
    <n v="0.5"/>
    <s v="Wilson, LaTosha"/>
    <s v="762"/>
    <s v="Closed"/>
    <d v="2023-04-19T13:51:46"/>
    <x v="4"/>
    <d v="2023-04-21T13:51:46"/>
    <d v="2023-04-19T12:00:00"/>
    <s v="26200-002"/>
    <s v="BAKEMARK-SEATTLE 30"/>
    <n v="26200"/>
    <s v="BAKEMARK WEST  - PAMPLONA"/>
    <x v="0"/>
    <s v="L60 Saginaw"/>
    <x v="3"/>
    <n v="0"/>
    <s v="&lt;=1"/>
    <x v="3"/>
    <x v="1"/>
    <s v="Customer not provided COA with shipment nor prior to._x000a_Requesting COA for item 9468 lot F05123_x000a__x000a_ _x000a_"/>
    <s v="Item"/>
    <s v="sites/operations/SUPPLYCHAIN/SCS/Lists/Service Escalation Tracker"/>
    <m/>
  </r>
  <r>
    <n v="0.5"/>
    <s v="Wilson, LaTosha"/>
    <s v="763"/>
    <s v="Closed"/>
    <d v="2023-04-19T14:16:07"/>
    <x v="4"/>
    <d v="2023-04-21T14:16:07"/>
    <d v="2023-04-19T12:00:00"/>
    <s v="01379-008"/>
    <s v="BAKEMARK-PICO RIVERA 75KW"/>
    <n v="1379"/>
    <s v="BAKEMARK  WEST"/>
    <x v="0"/>
    <s v="L75 Ontario"/>
    <x v="3"/>
    <n v="0"/>
    <s v="&lt;=1"/>
    <x v="3"/>
    <x v="1"/>
    <s v="Customer not provided COA with shipment nor prior to._x000a_Requesting COA for 22284-WCP   72177 C  MARG PASTRY WB 10/5#    LJJJYY                    36                      F02623 _x000a_"/>
    <s v="Item"/>
    <s v="sites/operations/SUPPLYCHAIN/SCS/Lists/Service Escalation Tracker"/>
    <m/>
  </r>
  <r>
    <n v="0.5"/>
    <s v="Wilson, LaTosha"/>
    <s v="764"/>
    <s v="Closed"/>
    <d v="2023-04-19T17:02:46"/>
    <x v="4"/>
    <d v="2023-04-21T17:02:46"/>
    <d v="2023-04-19T12:00:00"/>
    <s v="11056-005"/>
    <s v="PECAN DELUXE CANDY CO"/>
    <n v="11056"/>
    <s v="PECAN DELUXE CANDY CO INC"/>
    <x v="2"/>
    <s v="L60 Saginaw"/>
    <x v="3"/>
    <n v="0"/>
    <s v="&lt;=1"/>
    <x v="3"/>
    <x v="1"/>
    <s v="Customer not provided COA with shipment nor prior to._x000a_Could you please provide COA: _x000a_Item No.          Description      Source No.       Lot No. Quantity          Unit of Measure Code    Registering Date_x000a_FA203  SOYBEAN OIL   PO151513       F04923            2,100   LB        4/14/2023_x000a_"/>
    <s v="Item"/>
    <s v="sites/operations/SUPPLYCHAIN/SCS/Lists/Service Escalation Tracker"/>
    <m/>
  </r>
  <r>
    <n v="0.5"/>
    <s v="Patil, Kaleb"/>
    <s v="765"/>
    <s v="Closed"/>
    <d v="2023-04-19T18:06:06"/>
    <x v="4"/>
    <d v="2023-04-21T18:06:06"/>
    <d v="2023-04-19T12:00:00"/>
    <s v="00267-005"/>
    <s v="CHALLENGE DAIRY"/>
    <n v="267"/>
    <s v="CHALLENGE DAIRY PROD CPD"/>
    <x v="0"/>
    <s v="L75 Ontario"/>
    <x v="3"/>
    <n v="0"/>
    <s v="&lt;=1"/>
    <x v="3"/>
    <x v="1"/>
    <s v="When is the earliest backorder 75-33544 can be picked up?"/>
    <s v="Item"/>
    <s v="sites/operations/SUPPLYCHAIN/SCS/Lists/Service Escalation Tracker"/>
    <m/>
  </r>
  <r>
    <n v="29"/>
    <s v="Patil, Kaleb"/>
    <s v="766"/>
    <s v="Closed"/>
    <d v="2023-04-19T20:54:43"/>
    <x v="5"/>
    <d v="2023-04-21T20:54:43"/>
    <d v="2023-05-18T00:00:00"/>
    <s v="40227-048"/>
    <s v="SYSCO LOS ANGEL"/>
    <n v="40227"/>
    <s v="SYSCO MSCS-LOS ANGELE"/>
    <x v="0"/>
    <s v="L75 Ontario"/>
    <x v="3"/>
    <n v="21"/>
    <s v="&gt;1"/>
    <x v="0"/>
    <x v="0"/>
    <s v="When will 13699SYS next be available?"/>
    <s v="Item"/>
    <s v="sites/operations/SUPPLYCHAIN/SCS/Lists/Service Escalation Tracker"/>
    <m/>
  </r>
  <r>
    <n v="13.401388888887601"/>
    <s v="Harden, Jasmine"/>
    <s v="768"/>
    <s v="Closed"/>
    <d v="2023-04-20T15:34:59"/>
    <x v="5"/>
    <d v="2023-04-22T15:34:59"/>
    <d v="2023-05-03T09:38:00"/>
    <s v="40061-004"/>
    <s v="SYGMA PANERA KANSAS CITY"/>
    <n v="40061"/>
    <s v="SYGMA CENTRAL BILLING"/>
    <x v="3"/>
    <s v="L55 St Joseph"/>
    <x v="3"/>
    <n v="9"/>
    <s v="&gt;1"/>
    <x v="0"/>
    <x v="0"/>
    <s v="Entered backorder 55-40240 which is for below cases that were shorted from 55-39450. Please advise when backorder 55-40240 will be available to ship._x000a_ 22444-PNA  133cs_x000a_ 22711-PNA  76cs_x000a_ 23038-PNA  140cs_x000a_ 23370-PNA  77cs"/>
    <s v="Item"/>
    <s v="sites/operations/SUPPLYCHAIN/SCS/Lists/Service Escalation Tracker"/>
    <m/>
  </r>
  <r>
    <n v="13.401388888887601"/>
    <s v="Harden, Jasmine"/>
    <s v="769"/>
    <s v="Closed"/>
    <d v="2023-04-20T15:44:18"/>
    <x v="5"/>
    <d v="2023-04-22T15:44:18"/>
    <d v="2023-05-03T09:38:00"/>
    <s v="40061-004"/>
    <s v="SYGMA PANERA KANSAS CITY"/>
    <n v="40061"/>
    <s v="SYGMA CENTRAL BILLING"/>
    <x v="3"/>
    <s v="L55 St Joseph"/>
    <x v="3"/>
    <n v="9"/>
    <s v="&gt;1"/>
    <x v="0"/>
    <x v="0"/>
    <s v="Entered backorder 55-40241 which is for 115cs 23529-PNA that were shorted from 55-39449. Please advise when backorder 55-40241 will be available to ship."/>
    <s v="Item"/>
    <s v="sites/operations/SUPPLYCHAIN/SCS/Lists/Service Escalation Tracker"/>
    <m/>
  </r>
  <r>
    <n v="0.5"/>
    <s v="Wilson, LaTosha"/>
    <s v="770"/>
    <s v="Closed"/>
    <d v="2023-04-20T16:26:09"/>
    <x v="4"/>
    <d v="2023-04-22T16:26:09"/>
    <d v="2023-04-20T12:00:00"/>
    <s v="36436-002"/>
    <s v="CHEFCO FOODS"/>
    <n v="36436"/>
    <s v="CTI ARLINGTON LLC"/>
    <x v="2"/>
    <s v="L60 Saginaw"/>
    <x v="3"/>
    <n v="0"/>
    <s v="&lt;=1"/>
    <x v="3"/>
    <x v="1"/>
    <s v="Customer not provided COA with shipment nor prior to._x000a_Please provide COA for 92342._x000a_54135-CHP   200004 PA   SOY SALAD OIL 35#    LJJJYY                   900                      F08723 "/>
    <s v="Item"/>
    <s v="sites/operations/SUPPLYCHAIN/SCS/Lists/Service Escalation Tracker"/>
    <m/>
  </r>
  <r>
    <n v="1.8312500000029099"/>
    <s v="Patil, Kaleb"/>
    <s v="771"/>
    <s v="Closed"/>
    <d v="2023-04-20T21:35:46"/>
    <x v="4"/>
    <d v="2023-04-22T21:35:46"/>
    <d v="2023-04-21T19:57:00"/>
    <s v="35177-001"/>
    <s v="ROMA S.CALIF"/>
    <n v="35177"/>
    <s v="PFG ROMA OF SOUTHERN CA"/>
    <x v="0"/>
    <s v="L75 Ontario"/>
    <x v="3"/>
    <n v="1"/>
    <s v="&lt;=1"/>
    <x v="3"/>
    <x v="1"/>
    <s v="All on-hand product is SSL, can we increase the B/T for 22434-MRE with this and recovery in mind?"/>
    <s v="Item"/>
    <s v="sites/operations/SUPPLYCHAIN/SCS/Lists/Service Escalation Tracker"/>
    <m/>
  </r>
  <r>
    <n v="3.8270833333299401"/>
    <s v="Plunkett, Ryan"/>
    <s v="772"/>
    <s v="Closed"/>
    <d v="2023-04-21T12:36:03"/>
    <x v="4"/>
    <d v="2023-04-23T12:36:03"/>
    <d v="2023-04-24T19:51:00"/>
    <s v="40127-072"/>
    <s v="SYSCO LAS VEGAS MASS"/>
    <n v="40127"/>
    <s v="SYSCO MSCS-LAS VEGAS"/>
    <x v="0"/>
    <s v="L75 Ontario"/>
    <x v="3"/>
    <n v="1"/>
    <s v="&lt;=1"/>
    <x v="3"/>
    <x v="1"/>
    <s v="Shorting 22129 WFS out of 075._x000a_- 75-32612 PO 24256300"/>
    <s v="Item"/>
    <s v="sites/operations/SUPPLYCHAIN/SCS/Lists/Service Escalation Tracker"/>
    <m/>
  </r>
  <r>
    <n v="3.8305555555489299"/>
    <s v="Plunkett, Ryan"/>
    <s v="773"/>
    <s v="Closed"/>
    <d v="2023-04-21T13:03:21"/>
    <x v="4"/>
    <d v="2023-04-23T13:03:21"/>
    <d v="2023-04-24T19:56:00"/>
    <s v="00402-018"/>
    <s v="USF LAS VEGAS"/>
    <n v="402"/>
    <s v="US FOODS-LAS VEGAS"/>
    <x v="0"/>
    <s v="L75 Ontario"/>
    <x v="3"/>
    <n v="1"/>
    <s v="&lt;=1"/>
    <x v="3"/>
    <x v="1"/>
    <s v="Shortage item 22226 USS out of 075._x000a_- 75-32821 PO 9631603M"/>
    <s v="Item"/>
    <s v="sites/operations/SUPPLYCHAIN/SCS/Lists/Service Escalation Tracker"/>
    <m/>
  </r>
  <r>
    <n v="0.5"/>
    <s v="Wilson, LaTosha"/>
    <s v="774"/>
    <s v="Closed"/>
    <d v="2023-04-21T16:23:31"/>
    <x v="4"/>
    <d v="2023-04-23T16:23:31"/>
    <d v="2023-04-21T12:00:00"/>
    <s v="31100-006"/>
    <s v="ASPIRE ALSIP"/>
    <n v="31100"/>
    <s v="ASPIRE BAKERIES LLC"/>
    <x v="2"/>
    <s v="L34 Albert Lea"/>
    <x v="3"/>
    <n v="0"/>
    <s v="&lt;=1"/>
    <x v="3"/>
    <x v="1"/>
    <s v="Customer not provided COA with shipment nr prior to._x000a_Can you please send COAs for item 1011551?_x000a_15712-ASP   1011550 C MARG COKIE N/PRSV50#   LJJJYY                   144                      M03923"/>
    <s v="Item"/>
    <s v="sites/operations/SUPPLYCHAIN/SCS/Lists/Service Escalation Tracker"/>
    <m/>
  </r>
  <r>
    <n v="0.68333333332702795"/>
    <s v="Karr, Ronald"/>
    <s v="775"/>
    <s v="Closed"/>
    <d v="2023-04-24T07:38:52"/>
    <x v="4"/>
    <d v="2023-04-26T07:38:52"/>
    <d v="2023-04-24T16:24:00"/>
    <s v="40062-406"/>
    <s v="Cant Find"/>
    <s v="Cant Find"/>
    <s v="Cant Find"/>
    <x v="1"/>
    <s v="L43 Birmingham"/>
    <x v="3"/>
    <n v="0"/>
    <s v="&lt;=1"/>
    <x v="3"/>
    <x v="1"/>
    <s v="Need to see if Item 23914LFL can be produced sooner. Currently showing production and transfer to L208 would be 05-04 delivery. This will short order 208-09559 for 1,320 cs that is due to pick up 04-27. Please advise if can be done."/>
    <s v="Item"/>
    <s v="sites/operations/SUPPLYCHAIN/SCS/Lists/Service Escalation Tracker"/>
    <m/>
  </r>
  <r>
    <n v="0.80972222222044399"/>
    <s v="Plunkett, Ryan"/>
    <s v="776"/>
    <s v="Closed"/>
    <d v="2023-04-24T12:33:08"/>
    <x v="4"/>
    <d v="2023-04-26T12:33:08"/>
    <d v="2023-04-24T19:26:00"/>
    <s v="40236-005"/>
    <s v="SYSCO PORTLAND"/>
    <n v="40236"/>
    <s v="SYSCO MSCS-PORTLAND"/>
    <x v="0"/>
    <s v="L36 Portland"/>
    <x v="3"/>
    <n v="0"/>
    <s v="&lt;=1"/>
    <x v="3"/>
    <x v="1"/>
    <s v="Shorting item 72804 SYS out of location 036"/>
    <s v="Item"/>
    <s v="sites/operations/SUPPLYCHAIN/SCS/Lists/Service Escalation Tracker"/>
    <m/>
  </r>
  <r>
    <n v="11.5486111111095"/>
    <s v="Harden, Jasmine"/>
    <s v="777"/>
    <s v="Closed"/>
    <d v="2023-04-24T16:48:34"/>
    <x v="5"/>
    <d v="2023-04-26T16:48:34"/>
    <d v="2023-05-05T13:10:00"/>
    <s v="10104-002"/>
    <s v="MARRONE'S INC UNIPRO"/>
    <n v="10104"/>
    <s v="MARRONE'S INC"/>
    <x v="0"/>
    <s v="L55 St Joseph"/>
    <x v="3"/>
    <n v="9"/>
    <s v="&gt;1"/>
    <x v="0"/>
    <x v="0"/>
    <s v="Entered backorder 55-40428 which is for 144cs 11364-WCP that were shorted from 55-39696. Please advise when backorder 55-40428 will be available to ship."/>
    <s v="Item"/>
    <s v="sites/operations/SUPPLYCHAIN/SCS/Lists/Service Escalation Tracker"/>
    <m/>
  </r>
  <r>
    <n v="0.82430555555038199"/>
    <s v="Karr, Ronald"/>
    <s v="778"/>
    <s v="Closed"/>
    <d v="2023-04-25T08:44:01"/>
    <x v="4"/>
    <d v="2023-04-27T08:44:01"/>
    <d v="2023-04-25T19:47:00"/>
    <s v="32843-004"/>
    <s v="LISANTI FOODSERVICE OF TX"/>
    <n v="32843"/>
    <s v="LISANTI FOODSERVICE OF TX"/>
    <x v="0"/>
    <s v="L60 Saginaw"/>
    <x v="3"/>
    <n v="0"/>
    <s v="&lt;=1"/>
    <x v="3"/>
    <x v="1"/>
    <s v="Need to see when inventory would be available for backorder 208-10178_x000a_62 cs item 21484-GND / 2,313 LBS"/>
    <s v="Item"/>
    <s v="sites/operations/SUPPLYCHAIN/SCS/Lists/Service Escalation Tracker"/>
    <m/>
  </r>
  <r>
    <n v="3.3701388888875998"/>
    <s v="Marksch, Jackie"/>
    <s v="779"/>
    <s v="Closed"/>
    <d v="2023-04-25T09:17:25"/>
    <x v="4"/>
    <d v="2023-04-27T09:17:25"/>
    <d v="2023-04-28T08:53:00"/>
    <s v="32153-096"/>
    <s v="MCLANE PIZHUT TRACY"/>
    <n v="32153"/>
    <s v="MCLANE COMPANY INC"/>
    <x v="3"/>
    <s v="L75 Ontario"/>
    <x v="3"/>
    <n v="3"/>
    <s v="&gt;1"/>
    <x v="2"/>
    <x v="0"/>
    <s v="Customer was shorted on 21108PHI"/>
    <s v="Item"/>
    <s v="sites/operations/SUPPLYCHAIN/SCS/Lists/Service Escalation Tracker"/>
    <m/>
  </r>
  <r>
    <n v="0"/>
    <s v="Salcedo, Daisey"/>
    <s v="780"/>
    <s v="Closed"/>
    <d v="2023-04-25T10:35:11"/>
    <x v="4"/>
    <d v="2023-04-27T10:35:11"/>
    <d v="2023-04-25T00:00:00"/>
    <s v="35778-001"/>
    <s v="L &amp; L FOODS HOLDINGS INDU"/>
    <n v="35778"/>
    <s v="HEARTHSIDE USA-PRODUCE &amp;"/>
    <x v="2"/>
    <s v="L75 Ontario"/>
    <x v="3"/>
    <n v="0"/>
    <s v="&lt;=1"/>
    <x v="3"/>
    <x v="1"/>
    <s v="Viscosity missing from COA-Item 23919 DLE Order#75-31989"/>
    <s v="Item"/>
    <s v="sites/operations/SUPPLYCHAIN/SCS/Lists/Service Escalation Tracker"/>
    <m/>
  </r>
  <r>
    <n v="1.8256944444437999"/>
    <s v="Villegas, Yosalet"/>
    <s v="781"/>
    <s v="Closed"/>
    <d v="2023-04-25T11:10:03"/>
    <x v="4"/>
    <d v="2023-04-27T11:10:03"/>
    <d v="2023-04-26T19:49:00"/>
    <s v="35488-056"/>
    <s v="BEK HOUSTON"/>
    <n v="35488"/>
    <s v="BEN E KEITH-GULF COAST"/>
    <x v="0"/>
    <s v="L60 Saginaw"/>
    <x v="3"/>
    <n v="1"/>
    <s v="&lt;=1"/>
    <x v="3"/>
    <x v="1"/>
    <s v="Item 15487GNS on order number 208-10181 failed CTP process during order entry.  The requested qty is 240, please respond with next available date within 24hrs._x000a__x000a_Item 21129BKE on order number 208-10181 failed CTP process during order entry.  The requested qty is 99, please respond with next available date within 24hrs."/>
    <s v="Item"/>
    <s v="sites/operations/SUPPLYCHAIN/SCS/Lists/Service Escalation Tracker"/>
    <m/>
  </r>
  <r>
    <n v="1.8062499999941799"/>
    <s v="Covington, Derek"/>
    <s v="782"/>
    <s v="Closed"/>
    <d v="2023-04-25T16:42:05"/>
    <x v="4"/>
    <d v="2023-04-27T16:42:05"/>
    <d v="2023-04-26T19:21:00"/>
    <s v="40214-098"/>
    <s v="SYSCO CNTL TX"/>
    <n v="40214"/>
    <s v="SYSCO MSCS-CENTRAL TEXAS"/>
    <x v="0"/>
    <s v="L60 Saginaw"/>
    <x v="3"/>
    <n v="1"/>
    <s v="&lt;=1"/>
    <x v="3"/>
    <x v="1"/>
    <s v="17739-CGS is not scheduled to run production at L60. As a result, order # 208-09136 shorted all 60cs, and all open orders of this item at L208 are poised to short unless production can be run at L60. "/>
    <s v="Item"/>
    <s v="sites/operations/SUPPLYCHAIN/SCS/Lists/Service Escalation Tracker"/>
    <m/>
  </r>
  <r>
    <n v="23"/>
    <s v="Summons, Sharita"/>
    <s v="783"/>
    <s v="Closed"/>
    <d v="2023-04-26T07:44:54"/>
    <x v="5"/>
    <d v="2023-04-28T07:44:54"/>
    <d v="2023-05-19T00:00:00"/>
    <s v="09965-002"/>
    <s v="VAN EERDEN"/>
    <n v="9965"/>
    <s v="THE DISTRIBUTION GROUP"/>
    <x v="0"/>
    <s v="L55 St Joseph"/>
    <x v="3"/>
    <n v="17"/>
    <s v="&gt;1"/>
    <x v="0"/>
    <x v="0"/>
    <s v="shorted 420cs of item 21547GNS on order 55-39416"/>
    <s v="Item"/>
    <s v="sites/operations/SUPPLYCHAIN/SCS/Lists/Service Escalation Tracker"/>
    <m/>
  </r>
  <r>
    <n v="0.4375"/>
    <s v="Blocker, Sharrocca"/>
    <s v="784"/>
    <s v="Closed"/>
    <d v="2023-04-26T08:30:41"/>
    <x v="4"/>
    <d v="2023-04-28T08:30:41"/>
    <d v="2023-04-26T10:30:00"/>
    <s v="40045-169"/>
    <s v="SYSCO DENVER"/>
    <n v="40045"/>
    <s v="SYSCO MSCS-DENVER"/>
    <x v="0"/>
    <s v="L60 Saginaw"/>
    <x v="3"/>
    <n v="0"/>
    <s v="&lt;=1"/>
    <x v="3"/>
    <x v="1"/>
    <s v="failed CTP"/>
    <s v="Item"/>
    <s v="sites/operations/SUPPLYCHAIN/SCS/Lists/Service Escalation Tracker"/>
    <m/>
  </r>
  <r>
    <n v="0.66249999999854503"/>
    <s v="Washington, Jennifer"/>
    <s v="785"/>
    <s v="Closed"/>
    <d v="2023-04-26T09:51:56"/>
    <x v="4"/>
    <d v="2023-04-28T09:51:56"/>
    <d v="2023-04-26T15:54:00"/>
    <s v="9974-090"/>
    <s v="Cant Find"/>
    <s v="Cant Find"/>
    <s v="Cant Find"/>
    <x v="1"/>
    <s v="L25 Chambersburg"/>
    <x v="3"/>
    <n v="0"/>
    <s v="&lt;=1"/>
    <x v="3"/>
    <x v="1"/>
    <s v="Gordon Choice Golden Italian Dressing.  I keep seeing shorts and I do not see this item on the production schedule.  Can you please provide any info on this item? Thank you!"/>
    <s v="Item"/>
    <s v="sites/operations/SUPPLYCHAIN/SCS/Lists/Service Escalation Tracker"/>
    <m/>
  </r>
  <r>
    <n v="0.48888888888905102"/>
    <s v="Patil, Kaleb"/>
    <s v="786"/>
    <s v="Closed"/>
    <d v="2023-04-26T11:26:48"/>
    <x v="4"/>
    <d v="2023-04-28T11:26:48"/>
    <d v="2023-04-26T11:44:00"/>
    <s v="01194-032"/>
    <s v="SMART&amp;FINAL - TRACY P/L"/>
    <n v="1194"/>
    <s v="SMART &amp; FINAL INC"/>
    <x v="4"/>
    <s v="L75 Ontario"/>
    <x v="3"/>
    <n v="0"/>
    <s v="&lt;=1"/>
    <x v="3"/>
    <x v="1"/>
    <s v="Hello, can production for 14159-SFV be moved up? What is the cause of the delay?"/>
    <s v="Item"/>
    <s v="sites/operations/SUPPLYCHAIN/SCS/Lists/Service Escalation Tracker"/>
    <m/>
  </r>
  <r>
    <n v="2.2944444444437999"/>
    <s v="Karr, Ronald"/>
    <s v="787"/>
    <s v="Closed"/>
    <d v="2023-04-26T12:25:32"/>
    <x v="4"/>
    <d v="2023-04-28T12:25:32"/>
    <d v="2023-04-28T07:04:00"/>
    <s v="40062-397"/>
    <s v="SYGMA BURGKING SANANTONIO"/>
    <n v="40062"/>
    <s v="SYGMA CENTRAL BILLING"/>
    <x v="3"/>
    <s v="L60 Saginaw"/>
    <x v="3"/>
    <n v="2"/>
    <s v="&gt;1"/>
    <x v="1"/>
    <x v="1"/>
    <s v="Please let me know when inventory will be available for backorder 208-10266. _x000a_408 CS item 22868BRK / 2,876 LBS_x000a_Code C"/>
    <s v="Item"/>
    <s v="sites/operations/SUPPLYCHAIN/SCS/Lists/Service Escalation Tracker"/>
    <m/>
  </r>
  <r>
    <n v="5.4458333333313904"/>
    <s v="Baker, Tosha"/>
    <s v="788"/>
    <s v="Closed"/>
    <d v="2023-04-26T15:18:22"/>
    <x v="5"/>
    <d v="2023-04-28T15:18:22"/>
    <d v="2023-05-01T10:42:00"/>
    <s v="24106-007"/>
    <s v="RDP FOODSERVICE SONIC"/>
    <n v="24106"/>
    <s v="RDP FOODSERVICE"/>
    <x v="3"/>
    <s v="L55 St Joseph"/>
    <x v="3"/>
    <n v="3"/>
    <s v="&gt;1"/>
    <x v="2"/>
    <x v="0"/>
    <s v="Order No: 55-40557// PO #002314_x000a_REF #55-39842//PO #001897  _x000a_Item 22008-SON shorted 375 units_x000a_Please share how soon this BACKORDER ship."/>
    <s v="Item"/>
    <s v="sites/operations/SUPPLYCHAIN/SCS/Lists/Service Escalation Tracker"/>
    <m/>
  </r>
  <r>
    <n v="0.16666666666424099"/>
    <s v="Villegas, Yosalet"/>
    <s v="789"/>
    <s v="Closed"/>
    <d v="2023-04-26T15:39:27"/>
    <x v="4"/>
    <d v="2023-04-28T15:39:27"/>
    <d v="2023-04-26T04:00:00"/>
    <s v="31688-105"/>
    <s v="BEK DFW"/>
    <n v="31688"/>
    <s v="BEN E KEITH-DFW"/>
    <x v="0"/>
    <s v="L60 Saginaw"/>
    <x v="3"/>
    <n v="0"/>
    <s v="&lt;=1"/>
    <x v="3"/>
    <x v="1"/>
    <s v="Item above on order number 208-10284 failed CTP process during order entry.  The requested qty is 11 , please respond with next available date within 24hrs."/>
    <s v="Item"/>
    <s v="sites/operations/SUPPLYCHAIN/SCS/Lists/Service Escalation Tracker"/>
    <m/>
  </r>
  <r>
    <n v="0"/>
    <s v="Villegas, Yosalet"/>
    <s v="790"/>
    <s v="Closed"/>
    <d v="2023-04-27T09:25:04"/>
    <x v="4"/>
    <d v="2023-04-29T09:25:04"/>
    <d v="2023-04-27T00:00:00"/>
    <s v="31688-105"/>
    <s v="BEK DFW"/>
    <n v="31688"/>
    <s v="BEN E KEITH-DFW"/>
    <x v="0"/>
    <s v="L60 Saginaw"/>
    <x v="3"/>
    <n v="0"/>
    <s v="&lt;=1"/>
    <x v="3"/>
    <x v="1"/>
    <s v="Item above on order number 208-10313 failed CTP process during order entry.  The requested qty is , please respond with next available date within 24hrs. 11597BKE_x000a_Item above on order number 208-10313 failed CTP process during order entry.  The requested qty is XXX, please respond with next available date within 24hrs.14803BKE "/>
    <s v="Item"/>
    <s v="sites/operations/SUPPLYCHAIN/SCS/Lists/Service Escalation Tracker"/>
    <m/>
  </r>
  <r>
    <n v="182.57980324074001"/>
    <s v="Sirman, Hollie"/>
    <s v="791"/>
    <s v="Closed"/>
    <d v="2023-04-27T11:57:48"/>
    <x v="7"/>
    <d v="2023-04-29T11:57:48"/>
    <d v="2023-10-26T13:54:55"/>
    <s v="Red Robin"/>
    <s v="Cant Find"/>
    <s v="Cant Find"/>
    <s v="Cant Find"/>
    <x v="1"/>
    <s v="L75 Ontario"/>
    <x v="3"/>
    <n v="130"/>
    <s v="&gt;1"/>
    <x v="0"/>
    <x v="0"/>
    <s v="I need product 18013 UBA reduced to 133 cases on branch transfer order 75-33533. "/>
    <s v="Item"/>
    <s v="sites/operations/SUPPLYCHAIN/SCS/Lists/Service Escalation Tracker"/>
    <m/>
  </r>
  <r>
    <n v="18.3944444444423"/>
    <s v="Beightol, Jenny"/>
    <s v="792"/>
    <s v="Closed"/>
    <d v="2023-04-27T12:04:54"/>
    <x v="5"/>
    <d v="2023-04-29T12:04:54"/>
    <d v="2023-05-15T09:28:00"/>
    <s v="40197-007"/>
    <s v="SYSCO SPOKANE"/>
    <n v="40197"/>
    <s v="SYSCO MSCS-SPOKANE"/>
    <x v="0"/>
    <s v="L36 Portland"/>
    <x v="3"/>
    <n v="12"/>
    <s v="&gt;1"/>
    <x v="0"/>
    <x v="0"/>
    <s v="All product of 71416-SYS put on QC hold due to bloating and nitrogen issue and "/>
    <s v="Item"/>
    <s v="sites/operations/SUPPLYCHAIN/SCS/Lists/Service Escalation Tracker"/>
    <m/>
  </r>
  <r>
    <n v="1.3006944444423401"/>
    <s v="Karr, Ronald"/>
    <s v="793"/>
    <s v="Closed"/>
    <d v="2023-04-27T13:34:22"/>
    <x v="4"/>
    <d v="2023-04-29T13:34:22"/>
    <d v="2023-04-28T07:13:00"/>
    <s v="36162-002"/>
    <s v="PACIFIC PLUS INT'L"/>
    <n v="36162"/>
    <s v="PACIFIC PLUS INT'L"/>
    <x v="0"/>
    <s v="L60 Saginaw"/>
    <x v="3"/>
    <n v="1"/>
    <s v="&lt;=1"/>
    <x v="3"/>
    <x v="1"/>
    <s v="Need to see when item 72048VEN will produce. Showing up on the CTP Report"/>
    <s v="Item"/>
    <s v="sites/operations/SUPPLYCHAIN/SCS/Lists/Service Escalation Tracker"/>
    <m/>
  </r>
  <r>
    <m/>
    <s v="Plunkett, Ryan"/>
    <s v="794"/>
    <s v="Closed"/>
    <d v="2023-04-27T14:12:57"/>
    <x v="4"/>
    <d v="2023-04-29T14:12:57"/>
    <d v="2023-04-28T15:29:00"/>
    <s v="00984-020"/>
    <s v="USF NEVADA"/>
    <n v="984"/>
    <s v="US FOODS-RENO"/>
    <x v="0"/>
    <s v="L75 Ontario"/>
    <x v="3"/>
    <n v="1"/>
    <s v="&lt;=1"/>
    <x v="3"/>
    <x v="1"/>
    <s v="Shorting 22094 USS out of 075."/>
    <s v="Item"/>
    <s v="sites/operations/SUPPLYCHAIN/SCS/Lists/Service Escalation Tracker"/>
    <m/>
  </r>
  <r>
    <n v="1.4833333333299401"/>
    <s v="Patil, Kaleb"/>
    <s v="795"/>
    <s v="Closed"/>
    <d v="2023-04-27T14:53:28"/>
    <x v="4"/>
    <d v="2023-04-29T14:53:28"/>
    <d v="2023-04-28T11:36:00"/>
    <s v="34424-003"/>
    <s v="SYSCO SERDC ALACHUA"/>
    <n v="34424"/>
    <s v="SYSCO MSCS-SOUTHEAST COOP"/>
    <x v="0"/>
    <s v="L25 Chambersburg"/>
    <x v="3"/>
    <n v="1"/>
    <s v="&lt;=1"/>
    <x v="3"/>
    <x v="1"/>
    <s v="When will 12701-SYS (SUPC 3609443) next be available? What is causing there to not be production scheduled?"/>
    <s v="Item"/>
    <s v="sites/operations/SUPPLYCHAIN/SCS/Lists/Service Escalation Tracker"/>
    <m/>
  </r>
  <r>
    <n v="5.6131944444423398"/>
    <s v="Diaz, Rebecca"/>
    <s v="796"/>
    <s v="Closed"/>
    <d v="2023-04-27T14:57:13"/>
    <x v="5"/>
    <d v="2023-04-29T14:57:13"/>
    <d v="2023-05-02T14:43:00"/>
    <s v="27641-016"/>
    <s v="Cant Find"/>
    <s v="Cant Find"/>
    <s v="Cant Find"/>
    <x v="1"/>
    <s v="L34 Albert Lea"/>
    <x v="3"/>
    <n v="3"/>
    <s v="&gt;1"/>
    <x v="2"/>
    <x v="0"/>
    <s v="Please advise when item 22815-WLN will be produced for order 260-31032 at Birmingham which was placed 4/13 with a requested pick up date of 5/02. "/>
    <s v="Item"/>
    <s v="sites/operations/SUPPLYCHAIN/SCS/Lists/Service Escalation Tracker"/>
    <m/>
  </r>
  <r>
    <n v="5.4479166666642396"/>
    <s v="Johnson, Travis"/>
    <s v="798"/>
    <s v="Closed"/>
    <d v="2023-04-27T15:29:48"/>
    <x v="5"/>
    <d v="2023-04-29T15:29:48"/>
    <d v="2023-05-02T10:45:00"/>
    <s v="40139-066"/>
    <s v="SYSCO ARKAN"/>
    <n v="40139"/>
    <s v="SYSCO MSCS-ARKANSAS"/>
    <x v="0"/>
    <s v="L60 Saginaw"/>
    <x v="3"/>
    <n v="3"/>
    <s v="&gt;1"/>
    <x v="2"/>
    <x v="0"/>
    <s v="Item above on order number 208-10263 failed CTP process during order entry.  The requested qty is 33, please respond with next available date within 24hrs. 22324-SYS (4606228)_x000a__x000a_Item above on order number 208-10263 failed CTP process during order entry.  The requested qty is 18, please respond with next available date within 24hrs. 71706-SYS (5438205)"/>
    <s v="Item"/>
    <s v="sites/operations/SUPPLYCHAIN/SCS/Lists/Service Escalation Tracker"/>
    <m/>
  </r>
  <r>
    <n v="5.4305555555547498"/>
    <s v="Johnson, Travis"/>
    <s v="799"/>
    <s v="Closed"/>
    <d v="2023-04-27T15:35:11"/>
    <x v="5"/>
    <d v="2023-04-29T15:35:11"/>
    <d v="2023-05-02T10:20:00"/>
    <s v="40131-120"/>
    <s v="SYSCO N TEXAS"/>
    <n v="40131"/>
    <s v="SYSCO MSCS-DALLAS"/>
    <x v="0"/>
    <s v="L60 Saginaw"/>
    <x v="3"/>
    <n v="3"/>
    <s v="&gt;1"/>
    <x v="2"/>
    <x v="0"/>
    <s v="Item above on order number 208-10161 failed CTP process during order entry.  The requested qty is 52, please respond with next available date within 24hrs.72048-VEN"/>
    <s v="Item"/>
    <s v="sites/operations/SUPPLYCHAIN/SCS/Lists/Service Escalation Tracker"/>
    <m/>
  </r>
  <r>
    <n v="0.66180555555911302"/>
    <s v="Harden, Jasmine"/>
    <s v="800"/>
    <s v="Closed"/>
    <d v="2023-04-27T15:35:32"/>
    <x v="4"/>
    <d v="2023-04-29T15:35:32"/>
    <d v="2023-04-27T15:53:00"/>
    <s v="10585-031"/>
    <s v="USF ALBUQUERQUE"/>
    <n v="10585"/>
    <s v="US FOODS-ALBUQUERQUE"/>
    <x v="0"/>
    <s v="L60 Saginaw"/>
    <x v="3"/>
    <n v="0"/>
    <s v="&lt;=1"/>
    <x v="3"/>
    <x v="1"/>
    <s v="17710-CGS failed CTP Process during order entry. Please respond with next available date within 24hrs."/>
    <s v="Item"/>
    <s v="sites/operations/SUPPLYCHAIN/SCS/Lists/Service Escalation Tracker"/>
    <m/>
  </r>
  <r>
    <n v="1.3555555555576599"/>
    <s v="Harden, Jasmine"/>
    <s v="801"/>
    <s v="Closed"/>
    <d v="2023-04-27T15:40:34"/>
    <x v="4"/>
    <d v="2023-04-29T15:40:34"/>
    <d v="2023-04-28T08:32:00"/>
    <s v="36531-002"/>
    <s v="A LA CARTE FOODS PROP LLC"/>
    <n v="36531"/>
    <s v="A LA CARTE FOODS PROP LLC"/>
    <x v="0"/>
    <s v="L60 Saginaw"/>
    <x v="3"/>
    <n v="1"/>
    <s v="&lt;=1"/>
    <x v="3"/>
    <x v="1"/>
    <s v="14803-WCP failed CTP Process during order entry. Please respond with next available date within 24hrs."/>
    <s v="Item"/>
    <s v="sites/operations/SUPPLYCHAIN/SCS/Lists/Service Escalation Tracker"/>
    <m/>
  </r>
  <r>
    <n v="5.4520833333299397"/>
    <s v="Johnson, Travis"/>
    <s v="803"/>
    <s v="Closed"/>
    <d v="2023-04-27T16:02:54"/>
    <x v="5"/>
    <d v="2023-04-29T16:02:54"/>
    <d v="2023-05-02T10:51:00"/>
    <s v="208-10155"/>
    <s v="Cant Find"/>
    <s v="Cant Find"/>
    <s v="Cant Find"/>
    <x v="1"/>
    <s v="L60 Saginaw"/>
    <x v="3"/>
    <n v="3"/>
    <s v="&gt;1"/>
    <x v="2"/>
    <x v="0"/>
    <s v="Item above on order number 208-10155 failed CTP process during order entry.  The requested qty is 54, please respond with next available date within 24hrs. 71706-SYS (5438205)"/>
    <s v="Item"/>
    <s v="sites/operations/SUPPLYCHAIN/SCS/Lists/Service Escalation Tracker"/>
    <m/>
  </r>
  <r>
    <n v="5.4534722222160799"/>
    <s v="Johnson, Travis"/>
    <s v="804"/>
    <s v="Closed"/>
    <d v="2023-04-27T16:14:51"/>
    <x v="5"/>
    <d v="2023-04-29T16:14:51"/>
    <d v="2023-05-02T10:53:00"/>
    <s v="40131-120"/>
    <s v="SYSCO N TEXAS"/>
    <n v="40131"/>
    <s v="SYSCO MSCS-DALLAS"/>
    <x v="0"/>
    <s v="L60 Saginaw"/>
    <x v="3"/>
    <n v="3"/>
    <s v="&gt;1"/>
    <x v="2"/>
    <x v="0"/>
    <s v="Item above on order number 208-10169 failed CTP process during order entry.  The requested qty is 48, please respond with next available date within 24hrs. 71706-SYS (5438205)"/>
    <s v="Item"/>
    <s v="sites/operations/SUPPLYCHAIN/SCS/Lists/Service Escalation Tracker"/>
    <m/>
  </r>
  <r>
    <n v="5.4548611111094898"/>
    <s v="Johnson, Travis"/>
    <s v="805"/>
    <s v="Closed"/>
    <d v="2023-04-27T16:44:35"/>
    <x v="5"/>
    <d v="2023-04-29T16:44:35"/>
    <d v="2023-05-02T10:55:00"/>
    <s v="40214-098"/>
    <s v="SYSCO CNTL TX"/>
    <n v="40214"/>
    <s v="SYSCO MSCS-CENTRAL TEXAS"/>
    <x v="0"/>
    <s v="L60 Saginaw"/>
    <x v="3"/>
    <n v="3"/>
    <s v="&gt;1"/>
    <x v="2"/>
    <x v="0"/>
    <s v="Item above on order number 208-10327 failed CTP process during order entry.  The requested qty is 6, please respond with next available date within 24hrs. 14190-SYS (1200278)_x000a__x000a_Item above on order number 208-10327 failed CTP process during order entry.  The requested qty is 117, please respond with next available date within 24hrs. 72896-SYS (5682935)"/>
    <s v="Item"/>
    <s v="sites/operations/SUPPLYCHAIN/SCS/Lists/Service Escalation Tracker"/>
    <m/>
  </r>
  <r>
    <n v="1.4180555555576599"/>
    <s v="Villegas, Yosalet"/>
    <s v="806"/>
    <s v="Closed"/>
    <d v="2023-04-27T17:02:30"/>
    <x v="4"/>
    <d v="2023-04-29T17:02:30"/>
    <d v="2023-04-28T10:02:00"/>
    <s v="35488-056"/>
    <s v="BEK HOUSTON"/>
    <n v="35488"/>
    <s v="BEN E KEITH-GULF COAST"/>
    <x v="0"/>
    <s v="L60 Saginaw"/>
    <x v="3"/>
    <n v="1"/>
    <s v="&lt;=1"/>
    <x v="3"/>
    <x v="1"/>
    <s v="Item above on order number 208-10361 failed CTP process during order entry.  The requested qty is 300cs  please respond with next available date within 24hrs.  18036BEK _x000a_"/>
    <s v="Item"/>
    <s v="sites/operations/SUPPLYCHAIN/SCS/Lists/Service Escalation Tracker"/>
    <m/>
  </r>
  <r>
    <n v="1.6500000000014601"/>
    <s v="Plunkett, Ryan"/>
    <s v="807"/>
    <s v="Closed"/>
    <d v="2023-04-27T18:29:49"/>
    <x v="4"/>
    <d v="2023-04-29T18:29:49"/>
    <d v="2023-04-28T15:36:00"/>
    <s v="40236-005"/>
    <s v="SYSCO PORTLAND"/>
    <n v="40236"/>
    <s v="SYSCO MSCS-PORTLAND"/>
    <x v="0"/>
    <s v="L36 Portland"/>
    <x v="3"/>
    <n v="1"/>
    <s v="&lt;=1"/>
    <x v="3"/>
    <x v="1"/>
    <s v="Shorting 21409 SYS out of 036."/>
    <s v="Item"/>
    <s v="sites/operations/SUPPLYCHAIN/SCS/Lists/Service Escalation Tracker"/>
    <m/>
  </r>
  <r>
    <n v="3.6763888888890501"/>
    <s v="Harden, Jasmine"/>
    <s v="808"/>
    <s v="Closed"/>
    <d v="2023-04-28T08:25:13"/>
    <x v="5"/>
    <d v="2023-04-30T08:25:13"/>
    <d v="2023-05-01T16:14:00"/>
    <s v="33342-040"/>
    <s v="PFG BATESVILLE BURGER KIN"/>
    <n v="33342"/>
    <s v="PFG-PFS BATESVILLE"/>
    <x v="3"/>
    <s v="L60 Saginaw"/>
    <x v="3"/>
    <n v="1"/>
    <s v="&lt;=1"/>
    <x v="3"/>
    <x v="1"/>
    <s v="Entered backorder 208-10362 which is for 432cs 23382-BRK  that were shorted from 208-09238. Please advise when backorder208-10362 will be available to ship._x000a_"/>
    <s v="Item"/>
    <s v="sites/operations/SUPPLYCHAIN/SCS/Lists/Service Escalation Tracker"/>
    <m/>
  </r>
  <r>
    <n v="3.3409722222204401"/>
    <s v="Karr, Ronald"/>
    <s v="809"/>
    <s v="Closed"/>
    <d v="2023-04-28T08:39:50"/>
    <x v="5"/>
    <d v="2023-04-30T08:39:50"/>
    <d v="2023-05-01T08:11:00"/>
    <s v="40062-359"/>
    <s v="SYGMA TXRH FORT WORTH"/>
    <n v="40062"/>
    <s v="SYGMA CENTRAL BILLING"/>
    <x v="3"/>
    <s v="L60 Saginaw"/>
    <x v="3"/>
    <n v="1"/>
    <s v="&lt;=1"/>
    <x v="3"/>
    <x v="1"/>
    <s v="Please let me know when inventory should be available for backorder 208-10393_x000a_232 cs item 23379LFL"/>
    <s v="Item"/>
    <s v="sites/operations/SUPPLYCHAIN/SCS/Lists/Service Escalation Tracker"/>
    <m/>
  </r>
  <r>
    <n v="0.47916666666424101"/>
    <s v="Villegas, Yosalet"/>
    <s v="810"/>
    <s v="Closed"/>
    <d v="2023-04-28T10:05:40"/>
    <x v="4"/>
    <d v="2023-04-30T10:05:40"/>
    <d v="2023-04-28T11:30:00"/>
    <s v="06230-043"/>
    <s v="BEK MID SOUTH LR"/>
    <n v="6230"/>
    <s v="BEN E KEITH-MID SOUTH"/>
    <x v="0"/>
    <s v="L60 Saginaw"/>
    <x v="3"/>
    <n v="0"/>
    <s v="&lt;=1"/>
    <x v="3"/>
    <x v="1"/>
    <s v="Item above on order number 208-10395 failed CTP process during order entry.  The requested qty is 30, please respond with next available date within 24hrs._x000a_22227BKE"/>
    <s v="Item"/>
    <s v="sites/operations/SUPPLYCHAIN/SCS/Lists/Service Escalation Tracker"/>
    <m/>
  </r>
  <r>
    <n v="0.47986111111094898"/>
    <s v="Villegas, Yosalet"/>
    <s v="811"/>
    <s v="Closed"/>
    <d v="2023-04-28T10:10:11"/>
    <x v="4"/>
    <d v="2023-04-30T10:10:11"/>
    <d v="2023-04-28T11:31:00"/>
    <s v="01001-063"/>
    <s v="BEK AMARILLO"/>
    <n v="1001"/>
    <s v="BEN E KEITH-WEST TEXAS"/>
    <x v="0"/>
    <s v="L60 Saginaw"/>
    <x v="3"/>
    <n v="0"/>
    <s v="&lt;=1"/>
    <x v="3"/>
    <x v="1"/>
    <s v="Item above on order number 208-10411 failed CTP process during order entry.  The requested qty is 24, please respond with next available date within 24hrs._x000a_22227BKE"/>
    <s v="Item"/>
    <s v="sites/operations/SUPPLYCHAIN/SCS/Lists/Service Escalation Tracker"/>
    <m/>
  </r>
  <r>
    <n v="0.77222222222189896"/>
    <s v="Patil, Kaleb"/>
    <s v="812"/>
    <s v="Closed"/>
    <d v="2023-04-28T12:59:48"/>
    <x v="4"/>
    <d v="2023-04-30T12:59:48"/>
    <d v="2023-04-28T18:32:00"/>
    <s v="34089-009"/>
    <s v="SYSCO NERDC FRONT ROYAL"/>
    <n v="34089"/>
    <s v="SYSCO MSCS-NORTHEAST COOP"/>
    <x v="0"/>
    <s v="L25 Chambersburg"/>
    <x v="3"/>
    <n v="0"/>
    <s v="&lt;=1"/>
    <x v="3"/>
    <x v="1"/>
    <s v="Sysco RDC has 4 Sygma loads that require appointments on 5/01 &amp; 5/02, early morning ~1AM. They cannot change the date and have concerns with switching out with other loads already scheduled because those will be pushed to 5/04 &amp; 5/05._x000a_"/>
    <s v="Item"/>
    <s v="sites/operations/SUPPLYCHAIN/SCS/Lists/Service Escalation Tracker"/>
    <m/>
  </r>
  <r>
    <n v="90.530173611106903"/>
    <s v="Covington, Derek"/>
    <s v="813"/>
    <s v="Closed"/>
    <d v="2023-04-28T13:35:35"/>
    <x v="1"/>
    <d v="2023-04-30T13:35:35"/>
    <d v="2023-07-27T12:43:27"/>
    <s v="34370-003"/>
    <s v="QUIRCH FOODS CO"/>
    <n v="34370"/>
    <s v="QUIRCH FOODS CO"/>
    <x v="0"/>
    <s v="L60 Saginaw"/>
    <x v="3"/>
    <n v="64"/>
    <s v="&gt;1"/>
    <x v="0"/>
    <x v="0"/>
    <s v="Item 72048-VEN on order number 208-10434 failed CTP process during order entry.  The requested qty is 1248cs, please respond with next available date within 24hrs._x000a__x000a_Note: the task owner didn't respond within 24 hours, so I am closing this ticket with no response and keeping the item on the order, per CTP Lite policy. - DCovington 05/01/23 1:35 PM (24 hours after ticket creation) "/>
    <s v="Item"/>
    <s v="sites/operations/SUPPLYCHAIN/SCS/Lists/Service Escalation Tracker"/>
    <m/>
  </r>
  <r>
    <n v="7.4951388888875998"/>
    <s v="Valle, Sheri"/>
    <s v="814"/>
    <s v="Closed"/>
    <d v="2023-04-28T13:49:00"/>
    <x v="5"/>
    <d v="2023-04-30T13:49:00"/>
    <d v="2023-05-05T11:53:00"/>
    <s v="34118-004"/>
    <s v="TEXAS BAKERY SUPPLY"/>
    <n v="34118"/>
    <s v="TBSD LLC"/>
    <x v="0"/>
    <s v="L60 Saginaw"/>
    <x v="3"/>
    <n v="5"/>
    <s v="&gt;1"/>
    <x v="0"/>
    <x v="0"/>
    <s v="Order failed CTP check."/>
    <s v="Item"/>
    <s v="sites/operations/SUPPLYCHAIN/SCS/Lists/Service Escalation Tracker"/>
    <m/>
  </r>
  <r>
    <n v="68.625"/>
    <s v="Mendoza, Steven"/>
    <s v="815"/>
    <s v="Closed"/>
    <d v="2023-04-28T14:40:30"/>
    <x v="1"/>
    <d v="2023-04-30T14:40:30"/>
    <d v="2023-07-05T15:00:00"/>
    <s v="01379-009"/>
    <s v="Cant Find"/>
    <s v="Cant Find"/>
    <s v="Cant Find"/>
    <x v="1"/>
    <s v="L55 St Joseph"/>
    <x v="3"/>
    <n v="48"/>
    <s v="&gt;1"/>
    <x v="0"/>
    <x v="0"/>
    <s v="Customer needs product shipped urgently from St Joseph since their original product was DNRR out of Ontario. "/>
    <s v="Item"/>
    <s v="sites/operations/SUPPLYCHAIN/SCS/Lists/Service Escalation Tracker"/>
    <m/>
  </r>
  <r>
    <n v="0.70694444444234295"/>
    <s v="Villegas, Yosalet"/>
    <s v="816"/>
    <s v="Closed"/>
    <d v="2023-04-28T16:35:49"/>
    <x v="4"/>
    <d v="2023-04-30T16:35:49"/>
    <d v="2023-04-28T16:58:00"/>
    <s v="31688-105"/>
    <s v="BEK DFW"/>
    <n v="31688"/>
    <s v="BEN E KEITH-DFW"/>
    <x v="0"/>
    <s v="L60 Saginaw"/>
    <x v="3"/>
    <n v="0"/>
    <s v="&lt;=1"/>
    <x v="3"/>
    <x v="1"/>
    <s v="Item above on order number 208-10427 failed CTP process during order entry.  The requested qty is 4, please respond with next available date within 24hrs. _x000a__x000a_49580LOU, - transfer scheduled isn't enough to cover and following transfer is scheduled to arrive after. "/>
    <s v="Item"/>
    <s v="sites/operations/SUPPLYCHAIN/SCS/Lists/Service Escalation Tracker"/>
    <m/>
  </r>
  <r>
    <n v="3.6104166666700599"/>
    <s v="Baker, Tosha"/>
    <s v="817"/>
    <s v="Closed"/>
    <d v="2023-04-28T17:17:43"/>
    <x v="5"/>
    <d v="2023-04-30T17:17:43"/>
    <d v="2023-05-01T14:39:00"/>
    <s v="35109-003"/>
    <s v="PFG CUSTOM IN OUTBACK"/>
    <n v="35109"/>
    <s v="PFG-PFS CUSTOM INDIANA"/>
    <x v="3"/>
    <s v="L43 Birmingham"/>
    <x v="3"/>
    <n v="1"/>
    <s v="&lt;=1"/>
    <x v="3"/>
    <x v="1"/>
    <s v="Order No: 43-53126 // PO #9432063_x000a_REF #43-52040//PO #2432063_x000a_Item 19961-CCD shorted 52 units_x000a_Please share how soon this BACKORDER ship"/>
    <s v="Item"/>
    <s v="sites/operations/SUPPLYCHAIN/SCS/Lists/Service Escalation Tracker"/>
    <m/>
  </r>
  <r>
    <n v="0.70277777777664596"/>
    <s v="Blocker, Sharrocca"/>
    <s v="818"/>
    <s v="Closed"/>
    <d v="2023-05-01T08:56:37"/>
    <x v="5"/>
    <d v="2023-05-03T08:56:37"/>
    <d v="2023-05-01T16:52:00"/>
    <s v="35144-001"/>
    <s v="ROMA OF ARIZONA"/>
    <n v="35144"/>
    <s v="PFG-PFS OF ARIZONA"/>
    <x v="0"/>
    <s v="L75 Ontario"/>
    <x v="4"/>
    <n v="0"/>
    <s v="&lt;=1"/>
    <x v="3"/>
    <x v="1"/>
    <s v="23725-FBD; when will B/T be scheduled to cover 75-24137"/>
    <s v="Item"/>
    <s v="sites/operations/SUPPLYCHAIN/SCS/Lists/Service Escalation Tracker"/>
    <m/>
  </r>
  <r>
    <n v="1.3173611111124"/>
    <s v="Rogers, Keena"/>
    <s v="819"/>
    <s v="Closed"/>
    <d v="2023-05-01T10:15:14"/>
    <x v="5"/>
    <d v="2023-05-03T10:15:14"/>
    <d v="2023-05-02T07:37:00"/>
    <s v="31783-001"/>
    <s v="PRIMA DISTRIBUTION"/>
    <n v="31783"/>
    <s v="PRIMA DISTRIBUTION INC"/>
    <x v="7"/>
    <s v="L10 Opelousas"/>
    <x v="4"/>
    <n v="1"/>
    <s v="&lt;=1"/>
    <x v="3"/>
    <x v="1"/>
    <s v="Missing COA's on arrival"/>
    <s v="Item"/>
    <s v="sites/operations/SUPPLYCHAIN/SCS/Lists/Service Escalation Tracker"/>
    <m/>
  </r>
  <r>
    <n v="0"/>
    <s v="Wisniewski, Laura M"/>
    <s v="820"/>
    <s v="Closed"/>
    <d v="2023-05-01T11:46:21"/>
    <x v="5"/>
    <d v="2023-05-03T11:46:21"/>
    <d v="2023-05-01T00:00:00"/>
    <s v="36404-013"/>
    <s v="LATITUDE LONGITUDE (DELI)"/>
    <n v="36404"/>
    <s v="LATITUDE 36 FOODS LLC"/>
    <x v="2"/>
    <s v="L75 Ontario"/>
    <x v="4"/>
    <n v="0"/>
    <s v="&lt;=1"/>
    <x v="3"/>
    <x v="1"/>
    <s v="Needing the COA for this order that was shipped in March"/>
    <s v="Item"/>
    <s v="sites/operations/SUPPLYCHAIN/SCS/Lists/Service Escalation Tracker"/>
    <m/>
  </r>
  <r>
    <n v="0.48541666666278599"/>
    <s v="Wilson, LaTosha"/>
    <s v="821"/>
    <s v="Closed"/>
    <d v="2023-05-01T11:59:01"/>
    <x v="5"/>
    <d v="2023-05-03T11:59:01"/>
    <d v="2023-05-01T11:39:00"/>
    <s v="01379-008"/>
    <s v="BAKEMARK-PICO RIVERA 75KW"/>
    <n v="1379"/>
    <s v="BAKEMARK  WEST"/>
    <x v="0"/>
    <s v="L75 Ontario"/>
    <x v="4"/>
    <n v="0"/>
    <s v="&lt;=1"/>
    <x v="3"/>
    <x v="1"/>
    <s v="Customer did not receive COA with shipment nor prior to."/>
    <s v="Item"/>
    <s v="sites/operations/SUPPLYCHAIN/SCS/Lists/Service Escalation Tracker"/>
    <m/>
  </r>
  <r>
    <n v="1.43541666666715"/>
    <s v="Patil, Kaleb"/>
    <s v="822"/>
    <s v="Closed"/>
    <d v="2023-05-01T12:07:40"/>
    <x v="5"/>
    <d v="2023-05-03T12:07:40"/>
    <d v="2023-05-02T10:27:00"/>
    <s v="00751-003"/>
    <s v="KNOTTS BERRY FARM"/>
    <n v="751"/>
    <s v="KNOTTS BERRY FARM"/>
    <x v="0"/>
    <s v="L75 Ontario"/>
    <x v="4"/>
    <n v="1"/>
    <s v="&lt;=1"/>
    <x v="3"/>
    <x v="1"/>
    <s v="We are shorting 4 totes of 45563-CHP from order 75-33435. _x000a__x000a_Can we produce 45563-CHP sometime this week so I can add it back to the order and ship before this weekend? The customer urgently needs product by 5/05."/>
    <s v="Item"/>
    <s v="sites/operations/SUPPLYCHAIN/SCS/Lists/Service Escalation Tracker"/>
    <m/>
  </r>
  <r>
    <n v="0.69930555555765705"/>
    <s v="Plunkett, Ryan"/>
    <s v="823"/>
    <s v="Closed"/>
    <d v="2023-05-01T14:32:45"/>
    <x v="5"/>
    <d v="2023-05-03T14:32:45"/>
    <d v="2023-05-01T16:47:00"/>
    <s v="32990-009"/>
    <s v="PALAMA HOLDS DBA H&amp;W"/>
    <n v="32990"/>
    <s v="PALAMA HOLDINGS LLC"/>
    <x v="0"/>
    <s v="L75 Ontario"/>
    <x v="4"/>
    <n v="0"/>
    <s v="&lt;=1"/>
    <x v="3"/>
    <x v="1"/>
    <s v="Shorting 17737 CGS out of 075._x000a_- All current inventory expires in less than 30 days."/>
    <s v="Item"/>
    <s v="sites/operations/SUPPLYCHAIN/SCS/Lists/Service Escalation Tracker"/>
    <m/>
  </r>
  <r>
    <n v="0.66458333333139297"/>
    <s v="Covington, Derek"/>
    <s v="824"/>
    <s v="Closed"/>
    <d v="2023-05-01T15:46:24"/>
    <x v="5"/>
    <d v="2023-05-03T15:46:24"/>
    <d v="2023-05-01T15:57:00"/>
    <s v="03025-105"/>
    <s v="LABATT LUBBOCK"/>
    <n v="3025"/>
    <s v="LABATT INST'L SUPPLY CO"/>
    <x v="0"/>
    <s v="L60 Saginaw"/>
    <x v="4"/>
    <n v="0"/>
    <s v="&lt;=1"/>
    <x v="3"/>
    <x v="1"/>
    <s v="Item 16640-HVR on order number 208-10486 failed CTP process during order entry.  The requested qty is 24cs, please respond with next available date within 24hrs."/>
    <s v="Item"/>
    <s v="sites/operations/SUPPLYCHAIN/SCS/Lists/Service Escalation Tracker"/>
    <m/>
  </r>
  <r>
    <n v="1.4486111111109501"/>
    <s v="Salcedo, Daisey"/>
    <s v="825"/>
    <s v="Closed"/>
    <d v="2023-05-01T16:09:05"/>
    <x v="5"/>
    <d v="2023-05-03T16:09:05"/>
    <d v="2023-05-02T10:46:00"/>
    <s v="33362-020"/>
    <s v="Cant Find"/>
    <s v="Cant Find"/>
    <s v="Cant Find"/>
    <x v="1"/>
    <s v="L25 Chambersburg"/>
    <x v="4"/>
    <n v="1"/>
    <s v="&lt;=1"/>
    <x v="3"/>
    <x v="1"/>
    <s v="Can this back order#25-10749 deliver on 5/3/23"/>
    <s v="Item"/>
    <s v="sites/operations/SUPPLYCHAIN/SCS/Lists/Service Escalation Tracker"/>
    <m/>
  </r>
  <r>
    <n v="0.72708333333139297"/>
    <s v="Villegas, Yosalet"/>
    <s v="826"/>
    <s v="Closed"/>
    <d v="2023-05-01T17:10:56"/>
    <x v="5"/>
    <d v="2023-05-03T17:10:56"/>
    <d v="2023-05-01T17:27:00"/>
    <s v="06230-043"/>
    <s v="BEK MID SOUTH LR"/>
    <n v="6230"/>
    <s v="BEN E KEITH-MID SOUTH"/>
    <x v="0"/>
    <s v="L60 Saginaw"/>
    <x v="4"/>
    <n v="0"/>
    <s v="&lt;=1"/>
    <x v="3"/>
    <x v="1"/>
    <s v="Item above on order number 208-10479 failed CTP process during order entry.  The requested qty is 48cs , please respond with next available date within 24hrs._x000a_22227BKE"/>
    <s v="Item"/>
    <s v="sites/operations/SUPPLYCHAIN/SCS/Lists/Service Escalation Tracker"/>
    <m/>
  </r>
  <r>
    <n v="0.72777777777082497"/>
    <s v="Villegas, Yosalet"/>
    <s v="827"/>
    <s v="Closed"/>
    <d v="2023-05-01T17:15:12"/>
    <x v="5"/>
    <d v="2023-05-03T17:15:12"/>
    <d v="2023-05-01T17:28:00"/>
    <s v="31688-105"/>
    <s v="BEK DFW"/>
    <n v="31688"/>
    <s v="BEN E KEITH-DFW"/>
    <x v="0"/>
    <s v="L60 Saginaw"/>
    <x v="4"/>
    <n v="0"/>
    <s v="&lt;=1"/>
    <x v="3"/>
    <x v="1"/>
    <s v="_x0009__x000a_Item above on order number 208-10540 failed CTP process during order entry.  The requested qty is 22cs , please respond with next available date within 24hrs._x000a_22227BKE"/>
    <s v="Item"/>
    <s v="sites/operations/SUPPLYCHAIN/SCS/Lists/Service Escalation Tracker"/>
    <m/>
  </r>
  <r>
    <n v="1.43541666665988"/>
    <s v="Patil, Kaleb"/>
    <s v="828"/>
    <s v="Closed"/>
    <d v="2023-05-01T18:06:11"/>
    <x v="5"/>
    <d v="2023-05-03T18:06:11"/>
    <d v="2023-05-02T10:27:00"/>
    <s v="21578-027"/>
    <s v="SOUTHWEST TR STOCK PANERA"/>
    <n v="21578"/>
    <s v="SOUTHWEST TRADERS INC"/>
    <x v="3"/>
    <s v="L75 Ontario"/>
    <x v="4"/>
    <n v="1"/>
    <s v="&lt;=1"/>
    <x v="3"/>
    <x v="1"/>
    <s v="When will item 23506-PNA next be available?"/>
    <s v="Item"/>
    <s v="sites/operations/SUPPLYCHAIN/SCS/Lists/Service Escalation Tracker"/>
    <m/>
  </r>
  <r>
    <n v="1.64583333333576"/>
    <s v="Johnson, Travis"/>
    <s v="829"/>
    <s v="Closed"/>
    <d v="2023-05-02T10:39:12"/>
    <x v="5"/>
    <d v="2023-05-04T10:39:12"/>
    <d v="2023-05-03T15:30:00"/>
    <s v="09216-036"/>
    <s v="USF OKLAHOMA CITY DRSGS"/>
    <n v="9216"/>
    <s v="US FOODS-OKLAHOMA CITY"/>
    <x v="0"/>
    <s v="L60 Saginaw"/>
    <x v="4"/>
    <n v="1"/>
    <s v="&lt;=1"/>
    <x v="3"/>
    <x v="1"/>
    <s v="Item above on order number 208-10489 failed CTP process during order entry.  The requested qty is 26, please respond with next available date within 24hrs. 21471-MIL (4550578)"/>
    <s v="Item"/>
    <s v="sites/operations/SUPPLYCHAIN/SCS/Lists/Service Escalation Tracker"/>
    <m/>
  </r>
  <r>
    <n v="7.3958333333357604"/>
    <s v="Harden, Jasmine"/>
    <s v="830"/>
    <s v="Closed"/>
    <d v="2023-05-02T10:49:22"/>
    <x v="5"/>
    <d v="2023-05-04T10:49:22"/>
    <d v="2023-05-09T09:30:00"/>
    <s v="34259-010"/>
    <s v="SHAMROCK FOODS NEW MEXICO"/>
    <n v="34259"/>
    <s v="SHAMROCK FOOD CO - NM"/>
    <x v="0"/>
    <s v="L60 Saginaw"/>
    <x v="4"/>
    <n v="5"/>
    <s v="&gt;1"/>
    <x v="0"/>
    <x v="0"/>
    <s v="16625-KKF on 208-10575 failed CTP Process during order entry. Please respond with next available date within 24hrs."/>
    <s v="Item"/>
    <s v="sites/operations/SUPPLYCHAIN/SCS/Lists/Service Escalation Tracker"/>
    <m/>
  </r>
  <r>
    <n v="1.37708333333285"/>
    <s v="Bower, Jared Karr"/>
    <s v="831"/>
    <s v="Closed"/>
    <d v="2023-05-02T10:50:08"/>
    <x v="5"/>
    <d v="2023-05-04T10:50:08"/>
    <d v="2023-05-03T09:03:00"/>
    <s v="36678-033"/>
    <s v="ADUSA DC#20 SAUCE"/>
    <n v="36678"/>
    <s v="ADUSA DISTRIBUTION LLC"/>
    <x v="4"/>
    <s v="L25 Chambersburg"/>
    <x v="4"/>
    <n v="1"/>
    <s v="&lt;=1"/>
    <x v="3"/>
    <x v="1"/>
    <s v="Shorting 21037SCR on multiple orders causing backorders and tension with cusotmer. "/>
    <s v="Item"/>
    <s v="sites/operations/SUPPLYCHAIN/SCS/Lists/Service Escalation Tracker"/>
    <m/>
  </r>
  <r>
    <n v="3.3812499999985399"/>
    <s v="Sanchez, Fabiola"/>
    <s v="832"/>
    <s v="Closed"/>
    <d v="2023-05-02T11:32:35"/>
    <x v="5"/>
    <d v="2023-05-04T11:32:35"/>
    <d v="2023-05-05T09:09:00"/>
    <s v="36378-001"/>
    <s v="Cant Find"/>
    <s v="Cant Find"/>
    <s v="Cant Find"/>
    <x v="1"/>
    <s v="L60 Saginaw"/>
    <x v="4"/>
    <n v="3"/>
    <s v="&gt;1"/>
    <x v="2"/>
    <x v="0"/>
    <s v="There is not enough 22377spn product to fill the order and there is no production scheduled to transfer to L208"/>
    <s v="Item"/>
    <s v="sites/operations/SUPPLYCHAIN/SCS/Lists/Service Escalation Tracker"/>
    <m/>
  </r>
  <r>
    <n v="0.54722222222335404"/>
    <s v="Wilson, LaTosha"/>
    <s v="833"/>
    <s v="Closed"/>
    <d v="2023-05-02T13:12:05"/>
    <x v="5"/>
    <d v="2023-05-04T13:12:05"/>
    <d v="2023-05-02T13:08:00"/>
    <s v="20882-017"/>
    <s v="JOHNSON BROS BKRY SUP INC"/>
    <n v="20882"/>
    <s v="JOHNSON BROS BKRY SUP INC"/>
    <x v="0"/>
    <s v="L60 Saginaw"/>
    <x v="4"/>
    <n v="0"/>
    <s v="&lt;=1"/>
    <x v="3"/>
    <x v="1"/>
    <s v="COA not provided to customer with shipment nor prior to._x000a_PO 154023_x000a_14422-WCP   144220 PA CAKE &amp; ICING SHG NTF   LJJJYY                     6                      F06223 _x000a_                                                                                                      _x000a_15144-WCP   151440 PA   MARG PASTRY NTF IE   LJJJYY                   108                      F11423 _x000a_                                                                      108                      F11423 _x000a_                                                                                                      _x000a_15174-WCP   151740 PA SHTG PUFF PASTRY NTF   LJJJYY                   109                      F10423 _x000a_                                                                       35                      F10223 _x000a_                                                                                                      _x000a_21547-GNS   215470 PA   MARG PALM IE KDARY   LJJJYY                   410                      F11523 "/>
    <s v="Item"/>
    <s v="sites/operations/SUPPLYCHAIN/SCS/Lists/Service Escalation Tracker"/>
    <m/>
  </r>
  <r>
    <n v="7.4770833333313904"/>
    <s v="Harden, Jasmine"/>
    <s v="834"/>
    <s v="Closed"/>
    <d v="2023-05-02T15:02:25"/>
    <x v="5"/>
    <d v="2023-05-04T15:02:25"/>
    <d v="2023-05-09T11:27:00"/>
    <s v="40175-088"/>
    <s v="SYSCO KANSAS"/>
    <n v="40175"/>
    <s v="SYSCO MSCS-KANSAS CITY"/>
    <x v="0"/>
    <s v="L60 Saginaw"/>
    <x v="4"/>
    <n v="5"/>
    <s v="&gt;1"/>
    <x v="0"/>
    <x v="0"/>
    <s v="72819-SYS on 208-10590 failed CTP Process during order entry. Requested quantity is 12cs , please respond with next available date within 24hrs._x000a__x000a_"/>
    <s v="Item"/>
    <s v="sites/operations/SUPPLYCHAIN/SCS/Lists/Service Escalation Tracker"/>
    <m/>
  </r>
  <r>
    <n v="0.695138888884685"/>
    <s v="Villegas, Yosalet"/>
    <s v="835"/>
    <s v="Closed"/>
    <d v="2023-05-02T15:12:10"/>
    <x v="5"/>
    <d v="2023-05-04T15:12:10"/>
    <d v="2023-05-02T16:41:00"/>
    <s v="31688-105"/>
    <s v="BEK DFW"/>
    <n v="31688"/>
    <s v="BEN E KEITH-DFW"/>
    <x v="0"/>
    <s v="L60 Saginaw"/>
    <x v="4"/>
    <n v="0"/>
    <s v="&lt;=1"/>
    <x v="3"/>
    <x v="1"/>
    <s v="Item above on order number 208-10621 failed CTP process during order entry.  The requested qty is 11cs , please respond with next available date within 24hrs._x000a_22227BKE"/>
    <s v="Item"/>
    <s v="sites/operations/SUPPLYCHAIN/SCS/Lists/Service Escalation Tracker"/>
    <m/>
  </r>
  <r>
    <n v="1.6520833333342999"/>
    <s v="Johnson, Travis"/>
    <s v="836"/>
    <s v="Closed"/>
    <d v="2023-05-02T15:30:24"/>
    <x v="5"/>
    <d v="2023-05-04T15:30:24"/>
    <d v="2023-05-03T15:39:00"/>
    <s v="40214-098"/>
    <s v="SYSCO CNTL TX"/>
    <n v="40214"/>
    <s v="SYSCO MSCS-CENTRAL TEXAS"/>
    <x v="0"/>
    <s v="L60 Saginaw"/>
    <x v="4"/>
    <n v="1"/>
    <s v="&lt;=1"/>
    <x v="3"/>
    <x v="1"/>
    <s v="Item above on order number 208-10583 failed CTP process during order entry.  The requested qty is 24, please respond with next available date within 24hrs. 45610-CHP (4695864)"/>
    <s v="Item"/>
    <s v="sites/operations/SUPPLYCHAIN/SCS/Lists/Service Escalation Tracker"/>
    <m/>
  </r>
  <r>
    <n v="1.42361111110949"/>
    <s v="Mendoza, Steven"/>
    <s v="837"/>
    <s v="Closed"/>
    <d v="2023-05-02T16:11:39"/>
    <x v="5"/>
    <d v="2023-05-04T16:11:39"/>
    <d v="2023-05-03T10:10:00"/>
    <s v="32804-003"/>
    <s v="Cant Find"/>
    <s v="Cant Find"/>
    <s v="Cant Find"/>
    <x v="1"/>
    <s v="L60 Saginaw"/>
    <x v="4"/>
    <n v="1"/>
    <s v="&lt;=1"/>
    <x v="3"/>
    <x v="1"/>
    <s v="Order 208-10651 Failed CTP "/>
    <s v="Item"/>
    <s v="sites/operations/SUPPLYCHAIN/SCS/Lists/Service Escalation Tracker"/>
    <m/>
  </r>
  <r>
    <n v="3.5194444444423398"/>
    <s v="Mendoza, Steven"/>
    <s v="838"/>
    <s v="Closed"/>
    <d v="2023-05-02T16:28:02"/>
    <x v="5"/>
    <d v="2023-05-04T16:28:02"/>
    <d v="2023-05-05T12:28:00"/>
    <s v="31435-088"/>
    <s v="Cant Find"/>
    <s v="Cant Find"/>
    <s v="Cant Find"/>
    <x v="1"/>
    <s v="L43 Birmingham"/>
    <x v="4"/>
    <n v="3"/>
    <s v="&gt;1"/>
    <x v="2"/>
    <x v="0"/>
    <s v="Customer needs shorted load to be available asap to prevent work shoppage."/>
    <s v="Item"/>
    <s v="sites/operations/SUPPLYCHAIN/SCS/Lists/Service Escalation Tracker"/>
    <m/>
  </r>
  <r>
    <n v="1.4437499999985399"/>
    <s v="Villegas, Yosalet"/>
    <s v="839"/>
    <s v="Closed"/>
    <d v="2023-05-02T16:40:13"/>
    <x v="5"/>
    <d v="2023-05-04T16:40:13"/>
    <d v="2023-05-03T10:39:00"/>
    <s v="31688-105"/>
    <s v="BEK DFW"/>
    <n v="31688"/>
    <s v="BEN E KEITH-DFW"/>
    <x v="0"/>
    <s v="L60 Saginaw"/>
    <x v="4"/>
    <n v="1"/>
    <s v="&lt;=1"/>
    <x v="3"/>
    <x v="1"/>
    <s v="Item above on order number 208-10650 failed CTP process during order entry.  The requested qty is 11cs , please respond with next available date within 24hrs._x000a_22227BKE_x000a__x000a_Available inventory and transfer scheduled is not enough to cover open orders. "/>
    <s v="Item"/>
    <s v="sites/operations/SUPPLYCHAIN/SCS/Lists/Service Escalation Tracker"/>
    <m/>
  </r>
  <r>
    <n v="0.33750000000145502"/>
    <s v="Salcedo, Daisey"/>
    <s v="840"/>
    <s v="Closed"/>
    <d v="2023-05-03T08:06:09"/>
    <x v="5"/>
    <d v="2023-05-05T08:06:09"/>
    <d v="2023-05-03T08:06:00"/>
    <s v="35778-001"/>
    <s v="L &amp; L FOODS HOLDINGS INDU"/>
    <n v="35778"/>
    <s v="HEARTHSIDE USA-PRODUCE &amp;"/>
    <x v="2"/>
    <s v="L25 Chambersburg"/>
    <x v="4"/>
    <n v="0"/>
    <s v="&lt;=1"/>
    <x v="3"/>
    <x v="1"/>
    <s v="COA not provided to customer for PO#273984 item 23427 DLE lot code 06423"/>
    <s v="Item"/>
    <s v="sites/operations/SUPPLYCHAIN/SCS/Lists/Service Escalation Tracker"/>
    <m/>
  </r>
  <r>
    <n v="0.338888888887595"/>
    <s v="Salcedo, Daisey"/>
    <s v="841"/>
    <s v="Closed"/>
    <d v="2023-05-03T08:10:11"/>
    <x v="5"/>
    <d v="2023-05-05T08:10:11"/>
    <d v="2023-05-03T08:08:00"/>
    <s v="35778-001"/>
    <s v="L &amp; L FOODS HOLDINGS INDU"/>
    <n v="35778"/>
    <s v="HEARTHSIDE USA-PRODUCE &amp;"/>
    <x v="2"/>
    <s v="L75 Ontario"/>
    <x v="4"/>
    <n v="0"/>
    <s v="&lt;=1"/>
    <x v="3"/>
    <x v="1"/>
    <s v="COA missing Lacto for item#22464 DLE Lot codes C02623 and C02723 PO#273984"/>
    <s v="Item"/>
    <s v="sites/operations/SUPPLYCHAIN/SCS/Lists/Service Escalation Tracker"/>
    <m/>
  </r>
  <r>
    <n v="6.4770833333313904"/>
    <s v="Harden, Jasmine"/>
    <s v="842"/>
    <s v="Closed"/>
    <d v="2023-05-03T09:37:46"/>
    <x v="5"/>
    <d v="2023-05-05T09:37:46"/>
    <d v="2023-05-09T11:27:00"/>
    <s v="10888-010"/>
    <s v="CHURCH POINT WHLSE UNIPRO"/>
    <n v="10888"/>
    <s v="ACADIA WHSL TOBACCO INC"/>
    <x v="0"/>
    <s v="L60 Saginaw"/>
    <x v="4"/>
    <n v="4"/>
    <s v="&gt;1"/>
    <x v="4"/>
    <x v="0"/>
    <s v="When is the soonest backorder 208-7588 and 208-7589 can ship?"/>
    <s v="Item"/>
    <s v="sites/operations/SUPPLYCHAIN/SCS/Lists/Service Escalation Tracker"/>
    <m/>
  </r>
  <r>
    <n v="0.5"/>
    <s v="Wilson, LaTosha"/>
    <s v="843"/>
    <s v="Closed"/>
    <d v="2023-05-03T12:15:15"/>
    <x v="5"/>
    <d v="2023-05-05T12:15:15"/>
    <d v="2023-05-03T12:00:00"/>
    <s v="35386-014"/>
    <s v="Cant Find"/>
    <s v="Cant Find"/>
    <s v="Cant Find"/>
    <x v="1"/>
    <s v="L33 Waukesha"/>
    <x v="4"/>
    <n v="0"/>
    <s v="&lt;=1"/>
    <x v="3"/>
    <x v="1"/>
    <s v="Customer not provided COA with shipment nor prior to._x000a_Could I please get the COA for PO 262676?  This would be for item 308331 Mayo Real Extra Heavy _x000a_19673-CGS   CLGSELECT EX HVY REAL MAYO 30#   LJJJYY                   667                      H04723"/>
    <s v="Item"/>
    <s v="sites/operations/SUPPLYCHAIN/SCS/Lists/Service Escalation Tracker"/>
    <m/>
  </r>
  <r>
    <n v="0.67916666666860703"/>
    <s v="Plunkett, Ryan"/>
    <s v="844"/>
    <s v="Closed"/>
    <d v="2023-05-03T13:10:34"/>
    <x v="5"/>
    <d v="2023-05-05T13:10:34"/>
    <d v="2023-05-03T16:18:00"/>
    <s v="40236-005"/>
    <s v="SYSCO PORTLAND"/>
    <n v="40236"/>
    <s v="SYSCO MSCS-PORTLAND"/>
    <x v="0"/>
    <s v="L36 Portland"/>
    <x v="4"/>
    <n v="0"/>
    <s v="&lt;=1"/>
    <x v="3"/>
    <x v="1"/>
    <s v="Shorting 71447 SYS out of 036."/>
    <s v="Item"/>
    <s v="sites/operations/SUPPLYCHAIN/SCS/Lists/Service Escalation Tracker"/>
    <m/>
  </r>
  <r>
    <n v="1.4069444444394299"/>
    <s v="Diaz, Rebecca"/>
    <s v="845"/>
    <s v="Closed"/>
    <d v="2023-05-03T13:59:27"/>
    <x v="5"/>
    <d v="2023-05-05T13:59:27"/>
    <d v="2023-05-04T09:46:00"/>
    <s v="11502-006"/>
    <s v="PRICESMART INC         MX"/>
    <n v="11502"/>
    <s v="PRICESMART INC"/>
    <x v="6"/>
    <s v="L60 Saginaw"/>
    <x v="4"/>
    <n v="1"/>
    <s v="&lt;=1"/>
    <x v="3"/>
    <x v="1"/>
    <s v="Item 22255-PSM on 208-10720 failed CTP Process during order entry. Requested quantity is 1152cs , please respond with next available date within 24hrs."/>
    <s v="Item"/>
    <s v="sites/operations/SUPPLYCHAIN/SCS/Lists/Service Escalation Tracker"/>
    <m/>
  </r>
  <r>
    <n v="1.39583333333576"/>
    <s v="Davis, Cheryl"/>
    <s v="847"/>
    <s v="Closed"/>
    <d v="2023-05-03T15:50:51"/>
    <x v="5"/>
    <d v="2023-05-05T15:50:51"/>
    <d v="2023-05-04T09:30:00"/>
    <s v="35809-001"/>
    <s v="TAYLOR FARMS-REAL FOODS"/>
    <n v="35809"/>
    <s v="TAYLOR FARMS NORTHWEST"/>
    <x v="2"/>
    <s v="L75 Ontario"/>
    <x v="4"/>
    <n v="1"/>
    <s v="&lt;=1"/>
    <x v="3"/>
    <x v="1"/>
    <s v="Customer was shorted on PO 067456 / 75-32539 for the second time for item 19871TFR and is now out of product. "/>
    <s v="Item"/>
    <s v="sites/operations/SUPPLYCHAIN/SCS/Lists/Service Escalation Tracker"/>
    <m/>
  </r>
  <r>
    <n v="2.4715277777795599"/>
    <s v="Villegas, Yosalet"/>
    <s v="848"/>
    <s v="Closed"/>
    <d v="2023-05-03T16:44:03"/>
    <x v="5"/>
    <d v="2023-05-05T16:44:03"/>
    <d v="2023-05-05T11:19:00"/>
    <s v="31688-105"/>
    <s v="BEK DFW"/>
    <n v="31688"/>
    <s v="BEN E KEITH-DFW"/>
    <x v="0"/>
    <s v="L60 Saginaw"/>
    <x v="4"/>
    <n v="2"/>
    <s v="&gt;1"/>
    <x v="1"/>
    <x v="1"/>
    <s v="Item above on order number 208-10714 failed CTP process during order entry.  The requested qty is 1cs , please respond with next available date within 24hrs._x000a_23701SCR "/>
    <s v="Item"/>
    <s v="sites/operations/SUPPLYCHAIN/SCS/Lists/Service Escalation Tracker"/>
    <m/>
  </r>
  <r>
    <n v="0.65069444444088698"/>
    <s v="Davis, Cheryl"/>
    <s v="849"/>
    <s v="Closed"/>
    <d v="2023-05-04T09:28:13"/>
    <x v="5"/>
    <d v="2023-05-06T09:28:13"/>
    <d v="2023-05-04T15:37:00"/>
    <s v="35809-0011"/>
    <s v="Cant Find"/>
    <s v="Cant Find"/>
    <s v="Cant Find"/>
    <x v="1"/>
    <s v="L75 Ontario"/>
    <x v="4"/>
    <n v="0"/>
    <s v="&lt;=1"/>
    <x v="3"/>
    <x v="1"/>
    <s v="TF was short on order 75-32539 on items 19871 TFR and 20813 SFW"/>
    <s v="Item"/>
    <s v="sites/operations/SUPPLYCHAIN/SCS/Lists/Service Escalation Tracker"/>
    <m/>
  </r>
  <r>
    <n v="6.4965277777810098"/>
    <s v="Bower, Jared Karr"/>
    <s v="850"/>
    <s v="Closed"/>
    <d v="2023-05-04T12:03:24"/>
    <x v="5"/>
    <d v="2023-05-06T12:03:24"/>
    <d v="2023-05-10T11:55:00"/>
    <s v="36678-025 and 36678-033"/>
    <s v="Cant Find"/>
    <s v="Cant Find"/>
    <s v="Cant Find"/>
    <x v="1"/>
    <s v="L55 St Joseph"/>
    <x v="4"/>
    <n v="4"/>
    <s v="&gt;1"/>
    <x v="4"/>
    <x v="0"/>
    <s v="Chambersburg has been shorting item 21037SCR and ADUSA is needing product ASAP. "/>
    <s v="Item"/>
    <s v="sites/operations/SUPPLYCHAIN/SCS/Lists/Service Escalation Tracker"/>
    <m/>
  </r>
  <r>
    <n v="7.3819444444452502"/>
    <s v="Bower, Jared Karr"/>
    <s v="851"/>
    <s v="Closed"/>
    <d v="2023-05-04T12:08:45"/>
    <x v="5"/>
    <d v="2023-05-06T12:08:45"/>
    <d v="2023-05-11T09:10:00"/>
    <s v="32416-011 and 32416-012"/>
    <s v="Cant Find"/>
    <s v="Cant Find"/>
    <s v="Cant Find"/>
    <x v="1"/>
    <s v="L25 Chambersburg"/>
    <x v="4"/>
    <n v="5"/>
    <s v="&gt;1"/>
    <x v="0"/>
    <x v="0"/>
    <s v="Chambersburg continues to short 21037SCR and customer needs backorders ASAP"/>
    <s v="Item"/>
    <s v="sites/operations/SUPPLYCHAIN/SCS/Lists/Service Escalation Tracker"/>
    <m/>
  </r>
  <r>
    <n v="0.51736111110949401"/>
    <s v="Bower, Jared Karr"/>
    <s v="852"/>
    <s v="Closed"/>
    <d v="2023-05-04T12:21:20"/>
    <x v="5"/>
    <d v="2023-05-06T12:21:20"/>
    <d v="2023-05-04T12:25:00"/>
    <s v="36678-025 and 36678-033"/>
    <s v="Cant Find"/>
    <s v="Cant Find"/>
    <s v="Cant Find"/>
    <x v="1"/>
    <s v="L55 St Joseph"/>
    <x v="4"/>
    <n v="0"/>
    <s v="&lt;=1"/>
    <x v="3"/>
    <x v="1"/>
    <s v="Chambersburg has been shorting item 21037SCR and ADUSA is needing product ASAP. "/>
    <s v="Item"/>
    <s v="sites/operations/SUPPLYCHAIN/SCS/Lists/Service Escalation Tracker"/>
    <m/>
  </r>
  <r>
    <n v="4.2861111111051304"/>
    <s v="Baker, Tosha"/>
    <s v="853"/>
    <s v="Closed"/>
    <d v="2023-05-04T14:28:08"/>
    <x v="5"/>
    <d v="2023-05-06T14:28:08"/>
    <d v="2023-05-08T06:52:00"/>
    <s v="40062-356"/>
    <s v="SYGMA PANERA COLUMBUS"/>
    <n v="40062"/>
    <s v="SYGMA CENTRAL BILLING"/>
    <x v="3"/>
    <s v="L60 Saginaw"/>
    <x v="4"/>
    <n v="2"/>
    <s v="&gt;1"/>
    <x v="1"/>
    <x v="1"/>
    <s v="Order No: 208-10781 | PO #98690C22_x000a_Reference order: Order No: 208-09231 | 97252C22    _x000a_Shorted 1144 cases of 23506-PNA_x000a__x000a_Please share how soon can this BACKORDER ship?"/>
    <s v="Item"/>
    <s v="sites/operations/SUPPLYCHAIN/SCS/Lists/Service Escalation Tracker"/>
    <m/>
  </r>
  <r>
    <n v="1.6902777777795599"/>
    <s v="Davis, Cheryl"/>
    <s v="854"/>
    <s v="Closed"/>
    <d v="2023-05-04T15:44:18"/>
    <x v="5"/>
    <d v="2023-05-06T15:44:18"/>
    <d v="2023-05-05T16:34:00"/>
    <s v="36404-013"/>
    <s v="LATITUDE LONGITUDE (DELI)"/>
    <n v="36404"/>
    <s v="LATITUDE 36 FOODS LLC"/>
    <x v="2"/>
    <s v="L75 Ontario"/>
    <x v="4"/>
    <n v="1"/>
    <s v="&lt;=1"/>
    <x v="3"/>
    <x v="1"/>
    <s v="23798RYP was short on 75- 34148 due to be on QC hold reason: &quot;BEST BY DATE&quot;  WAS NOT PRINTED ON BOXES "/>
    <s v="Item"/>
    <s v="sites/operations/SUPPLYCHAIN/SCS/Lists/Service Escalation Tracker"/>
    <m/>
  </r>
  <r>
    <n v="0.69722222222480901"/>
    <s v="Covington, Derek"/>
    <s v="855"/>
    <s v="Closed"/>
    <d v="2023-05-04T16:24:32"/>
    <x v="5"/>
    <d v="2023-05-06T16:24:32"/>
    <d v="2023-05-04T16:44:00"/>
    <s v="11657-081"/>
    <s v="Cant Find"/>
    <s v="Cant Find"/>
    <s v="Cant Find"/>
    <x v="1"/>
    <s v="L60 Saginaw"/>
    <x v="4"/>
    <n v="0"/>
    <s v="&lt;=1"/>
    <x v="3"/>
    <x v="1"/>
    <s v="22868-BRK will short on 208-09995"/>
    <s v="Item"/>
    <s v="sites/operations/SUPPLYCHAIN/SCS/Lists/Service Escalation Tracker"/>
    <m/>
  </r>
  <r>
    <n v="4.3479166666657001"/>
    <s v="Hayes, Karen"/>
    <s v="856"/>
    <s v="Closed"/>
    <d v="2023-05-05T07:54:21"/>
    <x v="5"/>
    <d v="2023-05-07T07:54:21"/>
    <d v="2023-05-09T08:21:00"/>
    <s v="32153-649, 32153-656"/>
    <s v="Cant Find"/>
    <s v="Cant Find"/>
    <s v="Cant Find"/>
    <x v="1"/>
    <s v="L75 Ontario"/>
    <x v="4"/>
    <n v="2"/>
    <s v="&gt;1"/>
    <x v="1"/>
    <x v="1"/>
    <s v="AS400 shows that Ontario was expecting to receive a BT of 500 cases of 22039 YUM from L283 Versacold on 4/26.  However, this transfer does not appear to have been received as Ontario is down to 35 cases of inventory.  _x000a__x000a_Additional 22039 YUM inventory is needed at L75 to fill McLane's 5/11 - 5/12 open orders.  _x000a_Also, either L75 or L283 will need to place 22039 YUM on a BT from L55 to fill future orders (as L283's 500 cases are needed to fill open orders)."/>
    <s v="Item"/>
    <s v="sites/operations/SUPPLYCHAIN/SCS/Lists/Service Escalation Tracker"/>
    <m/>
  </r>
  <r>
    <n v="0.54999999999563398"/>
    <s v="Patil, Kaleb"/>
    <s v="857"/>
    <s v="Closed"/>
    <d v="2023-05-05T10:45:30"/>
    <x v="5"/>
    <d v="2023-05-07T10:45:30"/>
    <d v="2023-05-05T13:12:00"/>
    <s v="35535-003"/>
    <s v="SYSCO RIVERSIDE"/>
    <n v="35535"/>
    <s v="SYSCO MSCS-RIVERSIDE"/>
    <x v="0"/>
    <s v="L75 Ontario"/>
    <x v="4"/>
    <n v="0"/>
    <s v="&lt;=1"/>
    <x v="3"/>
    <x v="1"/>
    <s v="Order 75-33214 was shorted 20 cases of 13430-SYS. Can we please transfer in more for recovery and open orders?"/>
    <s v="Item"/>
    <s v="sites/operations/SUPPLYCHAIN/SCS/Lists/Service Escalation Tracker"/>
    <m/>
  </r>
  <r>
    <n v="0.56180555555329204"/>
    <s v="Villegas, Yosalet"/>
    <s v="858"/>
    <s v="Closed"/>
    <d v="2023-05-05T11:34:50"/>
    <x v="5"/>
    <d v="2023-05-07T11:34:50"/>
    <d v="2023-05-05T13:29:00"/>
    <s v="35488-056"/>
    <s v="BEK HOUSTON"/>
    <n v="35488"/>
    <s v="BEN E KEITH-GULF COAST"/>
    <x v="0"/>
    <s v="L60 Saginaw"/>
    <x v="4"/>
    <n v="0"/>
    <s v="&lt;=1"/>
    <x v="3"/>
    <x v="1"/>
    <s v="Item above on order number 208-10801 failed CTP process during order entry.  The requested qty is 36cs, please respond with next available date within 24hrs. 22123MFY "/>
    <s v="Item"/>
    <s v="sites/operations/SUPPLYCHAIN/SCS/Lists/Service Escalation Tracker"/>
    <m/>
  </r>
  <r>
    <n v="0.55972222222044399"/>
    <s v="Villegas, Yosalet"/>
    <s v="859"/>
    <s v="Closed"/>
    <d v="2023-05-05T12:06:03"/>
    <x v="5"/>
    <d v="2023-05-07T12:06:03"/>
    <d v="2023-05-05T13:26:00"/>
    <s v="31688-105"/>
    <s v="BEK DFW"/>
    <n v="31688"/>
    <s v="BEN E KEITH-DFW"/>
    <x v="0"/>
    <s v="L60 Saginaw"/>
    <x v="4"/>
    <n v="0"/>
    <s v="&lt;=1"/>
    <x v="3"/>
    <x v="1"/>
    <s v="Item above on order number 208-10795 failed CTP process during order entry.  The requested qty is 10cs, please respond with next available date within 24hrs. 11597BKE"/>
    <s v="Item"/>
    <s v="sites/operations/SUPPLYCHAIN/SCS/Lists/Service Escalation Tracker"/>
    <m/>
  </r>
  <r>
    <n v="13.5055555555591"/>
    <s v="Mendoza, Steven"/>
    <s v="860"/>
    <s v="Closed"/>
    <d v="2023-05-05T12:58:59"/>
    <x v="5"/>
    <d v="2023-05-07T12:58:59"/>
    <d v="2023-05-18T12:08:00"/>
    <s v="10459-011"/>
    <s v="ASPIRE NORTHLAKE"/>
    <n v="10459"/>
    <s v="ASPIRE BAKERIES LLC"/>
    <x v="2"/>
    <s v="L55 St Joseph"/>
    <x v="4"/>
    <n v="9"/>
    <s v="&gt;1"/>
    <x v="0"/>
    <x v="0"/>
    <s v="Customer requests item to be delivered sooner due to production requirements.  production schedule change request - move up of 12932ARZ."/>
    <s v="Item"/>
    <s v="sites/operations/SUPPLYCHAIN/SCS/Lists/Service Escalation Tracker"/>
    <m/>
  </r>
  <r>
    <n v="14.6368055555577"/>
    <s v="Mendoza, Steven"/>
    <s v="861"/>
    <s v="Closed"/>
    <d v="2023-05-05T15:40:28"/>
    <x v="5"/>
    <d v="2023-05-07T15:40:28"/>
    <d v="2023-05-19T15:17:00"/>
    <s v="32953-003"/>
    <s v="RONWOOD PRODUCTS"/>
    <n v="32953"/>
    <s v="RONS HOME STYLE FOODS"/>
    <x v="2"/>
    <s v="L60 Saginaw"/>
    <x v="4"/>
    <n v="10"/>
    <s v="&gt;1"/>
    <x v="0"/>
    <x v="0"/>
    <s v="Failed CTP for item 14401VEN on order 208-10904. "/>
    <s v="Item"/>
    <s v="sites/operations/SUPPLYCHAIN/SCS/Lists/Service Escalation Tracker"/>
    <m/>
  </r>
  <r>
    <n v="72.471527777772295"/>
    <s v="Salcedo, Adriana"/>
    <s v="862"/>
    <s v="Closed"/>
    <d v="2023-05-08T10:47:58"/>
    <x v="1"/>
    <d v="2023-05-10T10:47:58"/>
    <d v="2023-07-19T11:19:00"/>
    <s v="32651-008"/>
    <s v="COSTCO LAREDO #284   MX"/>
    <n v="32651"/>
    <s v="COSTCO CORPORATE OFFICES"/>
    <x v="6"/>
    <s v="L60 Saginaw"/>
    <x v="4"/>
    <n v="52"/>
    <s v="&gt;1"/>
    <x v="0"/>
    <x v="0"/>
    <s v="In the last 3 deliveries we sent the product in 22 non Costco-specifications pallets. So the customer re-palletize these and charge us $1650usd for each re-palletization. "/>
    <s v="Item"/>
    <s v="sites/operations/SUPPLYCHAIN/SCS/Lists/Service Escalation Tracker"/>
    <m/>
  </r>
  <r>
    <n v="0.55347222222189896"/>
    <s v="Patil, Kaleb"/>
    <s v="863"/>
    <s v="Closed"/>
    <d v="2023-05-08T12:12:47"/>
    <x v="5"/>
    <d v="2023-05-10T12:12:47"/>
    <d v="2023-05-08T13:17:00"/>
    <s v="34432-001"/>
    <s v="SUNRISE FOOD SERVICE INC"/>
    <n v="34432"/>
    <s v="SUNRISE FOOD SERVICE INC"/>
    <x v="0"/>
    <s v="L75 Ontario"/>
    <x v="4"/>
    <n v="0"/>
    <s v="&lt;=1"/>
    <x v="3"/>
    <x v="1"/>
    <s v="Order 75-34213 is shorting 215 cases of 15174WCP. There is none on schedule, can a B/T please be scheduled?"/>
    <s v="Item"/>
    <s v="sites/operations/SUPPLYCHAIN/SCS/Lists/Service Escalation Tracker"/>
    <m/>
  </r>
  <r>
    <n v="1.63194444444525"/>
    <s v="Wisniewski, Laura M"/>
    <s v="864"/>
    <s v="Closed"/>
    <d v="2023-05-08T15:11:50"/>
    <x v="5"/>
    <d v="2023-05-10T15:11:50"/>
    <d v="2023-05-09T15:10:00"/>
    <s v="00202-062"/>
    <s v="H E BUTT GROCERY-DELI 206"/>
    <n v="202"/>
    <s v="H E BUTT GROCERY CO"/>
    <x v="4"/>
    <s v="L60 Saginaw"/>
    <x v="4"/>
    <n v="1"/>
    <s v="&lt;=1"/>
    <x v="3"/>
    <x v="1"/>
    <s v="Item 21436 DLS is sending an alert on the CTP tracker "/>
    <s v="Item"/>
    <s v="sites/operations/SUPPLYCHAIN/SCS/Lists/Service Escalation Tracker"/>
    <m/>
  </r>
  <r>
    <n v="2.40625"/>
    <s v="Covington, Derek"/>
    <s v="865"/>
    <s v="Closed"/>
    <d v="2023-05-08T15:18:41"/>
    <x v="5"/>
    <d v="2023-05-10T15:18:41"/>
    <d v="2023-05-10T09:45:00"/>
    <s v="40062-397"/>
    <s v="SYGMA BURGKING SANANTONIO"/>
    <n v="40062"/>
    <s v="SYGMA CENTRAL BILLING"/>
    <x v="3"/>
    <s v="L60 Saginaw"/>
    <x v="4"/>
    <n v="2"/>
    <s v="&gt;1"/>
    <x v="1"/>
    <x v="1"/>
    <s v="23382-BRK was shorted all 144cs on 208-09460"/>
    <s v="Item"/>
    <s v="sites/operations/SUPPLYCHAIN/SCS/Lists/Service Escalation Tracker"/>
    <m/>
  </r>
  <r>
    <n v="1.4763888888919601"/>
    <s v="Harden, Jasmine"/>
    <s v="866"/>
    <s v="Closed"/>
    <d v="2023-05-08T15:18:45"/>
    <x v="5"/>
    <d v="2023-05-10T15:18:45"/>
    <d v="2023-05-09T11:26:00"/>
    <s v="10241-041"/>
    <s v="REINHART NEW ORLEANS"/>
    <n v="10241"/>
    <s v="REINHART NEW ORLEANS"/>
    <x v="0"/>
    <s v="L60 Saginaw"/>
    <x v="4"/>
    <n v="1"/>
    <s v="&lt;=1"/>
    <x v="3"/>
    <x v="1"/>
    <s v="16627-CSF on 208-10948 failed CTP Process during order entry. Requested quantity is 960, please respond with next available date within 24hrs._x000a_"/>
    <s v="Item"/>
    <s v="sites/operations/SUPPLYCHAIN/SCS/Lists/Service Escalation Tracker"/>
    <m/>
  </r>
  <r>
    <n v="1.4111111111124"/>
    <s v="Covington, Derek"/>
    <s v="867"/>
    <s v="Closed"/>
    <d v="2023-05-08T15:58:05"/>
    <x v="5"/>
    <d v="2023-05-10T15:58:05"/>
    <d v="2023-05-09T09:52:00"/>
    <s v="10399-013"/>
    <s v="AFFILIATED FOODS"/>
    <n v="10399"/>
    <s v="AFFILIATED FOODS INC"/>
    <x v="0"/>
    <s v="L60 Saginaw"/>
    <x v="4"/>
    <n v="1"/>
    <s v="&lt;=1"/>
    <x v="3"/>
    <x v="1"/>
    <s v="Items 22234-WCP and 58503-FAR on order number 208-10995 failed CTP process during order entry.  The requested qty is 24cs of 22234-WCP and 40cs of 58503-FAR, please respond with next available date within 24hrs."/>
    <s v="Item"/>
    <s v="sites/operations/SUPPLYCHAIN/SCS/Lists/Service Escalation Tracker"/>
    <m/>
  </r>
  <r>
    <n v="1.41180555555911"/>
    <s v="Covington, Derek"/>
    <s v="868"/>
    <s v="Closed"/>
    <d v="2023-05-08T16:21:37"/>
    <x v="5"/>
    <d v="2023-05-10T16:21:37"/>
    <d v="2023-05-09T09:53:00"/>
    <s v="30547-022"/>
    <s v="JAKE'S INC-NEW WAREHOUSE"/>
    <n v="30547"/>
    <s v="JAKE'S INC"/>
    <x v="0"/>
    <s v="L60 Saginaw"/>
    <x v="4"/>
    <n v="1"/>
    <s v="&lt;=1"/>
    <x v="3"/>
    <x v="1"/>
    <s v="CTP Lite Failure"/>
    <s v="Item"/>
    <s v="sites/operations/SUPPLYCHAIN/SCS/Lists/Service Escalation Tracker"/>
    <m/>
  </r>
  <r>
    <n v="0.47708333333139302"/>
    <s v="Harden, Jasmine"/>
    <s v="869"/>
    <s v="Closed"/>
    <d v="2023-05-09T08:44:26"/>
    <x v="5"/>
    <d v="2023-05-11T08:44:26"/>
    <d v="2023-05-09T11:27:00"/>
    <s v="40102-065"/>
    <s v="SYSCO JACKSON"/>
    <n v="40102"/>
    <s v="SYSCO MSCS-JACKSON"/>
    <x v="0"/>
    <s v="L60 Saginaw"/>
    <x v="4"/>
    <n v="0"/>
    <s v="&lt;=1"/>
    <x v="3"/>
    <x v="1"/>
    <s v="13420-HVR on 208-11073 failed CTP Process during order entry. Requested quantity is 6cs, please respond with next available date within 24hrs._x000a_"/>
    <s v="Item"/>
    <s v="sites/operations/SUPPLYCHAIN/SCS/Lists/Service Escalation Tracker"/>
    <m/>
  </r>
  <r>
    <n v="0.41666666666424101"/>
    <s v="Rogers, Keena"/>
    <s v="870"/>
    <s v="Closed"/>
    <d v="2023-05-09T09:27:25"/>
    <x v="5"/>
    <d v="2023-05-11T09:27:25"/>
    <d v="2023-05-09T10:00:00"/>
    <s v="20144-004"/>
    <s v="REINHART SUNBURY EPA SUBW"/>
    <n v="20144"/>
    <s v="REINHART EASTERN PA"/>
    <x v="3"/>
    <s v="L25 Chambersburg"/>
    <x v="4"/>
    <n v="0"/>
    <s v="&lt;=1"/>
    <x v="3"/>
    <x v="1"/>
    <s v="Item 23544SBY was shorted on order 25-10137."/>
    <s v="Item"/>
    <s v="sites/operations/SUPPLYCHAIN/SCS/Lists/Service Escalation Tracker"/>
    <m/>
  </r>
  <r>
    <n v="0.70486111110949401"/>
    <s v="Harden, Jasmine"/>
    <s v="871"/>
    <s v="Closed"/>
    <d v="2023-05-09T16:39:16"/>
    <x v="5"/>
    <d v="2023-05-11T16:39:16"/>
    <d v="2023-05-09T16:55:00"/>
    <s v="36341-014"/>
    <s v="SYSCO DOERLE"/>
    <n v="36341"/>
    <s v="SYSCO MSCS"/>
    <x v="0"/>
    <s v="L60 Saginaw"/>
    <x v="4"/>
    <n v="0"/>
    <s v="&lt;=1"/>
    <x v="3"/>
    <x v="1"/>
    <s v="17723-CGS on 208-11159 failed CTP Process during order entry. Requested quantity is 36cs, please respond with next available date within 24hrs._x000a_"/>
    <s v="Item"/>
    <s v="sites/operations/SUPPLYCHAIN/SCS/Lists/Service Escalation Tracker"/>
    <m/>
  </r>
  <r>
    <n v="1.7034722222160801"/>
    <s v="Harden, Jasmine"/>
    <s v="872"/>
    <s v="Closed"/>
    <d v="2023-05-09T16:41:35"/>
    <x v="5"/>
    <d v="2023-05-11T16:41:35"/>
    <d v="2023-05-10T16:53:00"/>
    <s v="36341-014"/>
    <s v="SYSCO DOERLE"/>
    <n v="36341"/>
    <s v="SYSCO MSCS"/>
    <x v="0"/>
    <s v="L60 Saginaw"/>
    <x v="4"/>
    <n v="1"/>
    <s v="&lt;=1"/>
    <x v="3"/>
    <x v="1"/>
    <s v="21726-WFS on 208-11160 failed CTP Process during order entry. Requested quantity is 700cs, please respond with next available date within 24hrs."/>
    <s v="Item"/>
    <s v="sites/operations/SUPPLYCHAIN/SCS/Lists/Service Escalation Tracker"/>
    <m/>
  </r>
  <r>
    <n v="0.64236111110949401"/>
    <s v="Rogers, Keena"/>
    <s v="873"/>
    <s v="Closed"/>
    <d v="2023-05-10T07:42:31"/>
    <x v="5"/>
    <d v="2023-05-12T07:42:31"/>
    <d v="2023-05-10T15:25:00"/>
    <s v="20143-020"/>
    <s v="REINHART PITTSBUR SUBWAY"/>
    <n v="20143"/>
    <s v="REINHART PITTSBURGH"/>
    <x v="3"/>
    <s v="L60 Saginaw"/>
    <x v="4"/>
    <n v="0"/>
    <s v="&lt;=1"/>
    <x v="3"/>
    <x v="1"/>
    <s v="Item 23544SBY was short from order 25-11424"/>
    <s v="Item"/>
    <s v="sites/operations/SUPPLYCHAIN/SCS/Lists/Service Escalation Tracker"/>
    <m/>
  </r>
  <r>
    <m/>
    <s v="Harden, Jasmine"/>
    <s v="874"/>
    <s v="Closed"/>
    <d v="2023-05-10T11:26:01"/>
    <x v="5"/>
    <d v="2023-05-12T11:26:01"/>
    <d v="2023-05-18T10:59:00"/>
    <s v="10241-009"/>
    <s v="REINHART NEW ORLEANS"/>
    <n v="10241"/>
    <s v="REINHART NEW ORLEANS"/>
    <x v="0"/>
    <s v="L55 St Joseph"/>
    <x v="4"/>
    <n v="6"/>
    <s v="&gt;1"/>
    <x v="0"/>
    <x v="0"/>
    <s v="Entered backorder 55-40957 which is for 96cs 15778-CSO that were shorted from 55-39978. Please advise when backorder 55-40957 will be available to ship."/>
    <s v="Item"/>
    <s v="sites/operations/SUPPLYCHAIN/SCS/Lists/Service Escalation Tracker"/>
    <m/>
  </r>
  <r>
    <n v="0.68333333333430302"/>
    <s v="Plunkett, Ryan"/>
    <s v="875"/>
    <s v="Closed"/>
    <d v="2023-05-10T11:56:10"/>
    <x v="5"/>
    <d v="2023-05-12T11:56:10"/>
    <d v="2023-05-10T16:24:00"/>
    <s v="40127-053"/>
    <s v="SYSCO LAS VEGAS"/>
    <n v="40127"/>
    <s v="SYSCO MSCS-LAS VEGAS"/>
    <x v="0"/>
    <s v="L75 Ontario"/>
    <x v="4"/>
    <n v="0"/>
    <s v="&lt;=1"/>
    <x v="3"/>
    <x v="1"/>
    <s v="Shorting 11364 COM at 075"/>
    <s v="Item"/>
    <s v="sites/operations/SUPPLYCHAIN/SCS/Lists/Service Escalation Tracker"/>
    <m/>
  </r>
  <r>
    <n v="2.2923611111109499"/>
    <s v="Rogers, Keena"/>
    <s v="876"/>
    <s v="Closed"/>
    <d v="2023-05-10T15:44:49"/>
    <x v="5"/>
    <d v="2023-05-12T15:44:49"/>
    <d v="2023-05-12T07:01:00"/>
    <s v="30930-002 / 20143-020"/>
    <s v="Cant Find"/>
    <s v="Cant Find"/>
    <s v="Cant Find"/>
    <x v="1"/>
    <s v="L60 Saginaw"/>
    <x v="4"/>
    <n v="2"/>
    <s v="&gt;1"/>
    <x v="1"/>
    <x v="1"/>
    <s v="Order 23544SBY shorted out of L25"/>
    <s v="Item"/>
    <s v="sites/operations/SUPPLYCHAIN/SCS/Lists/Service Escalation Tracker"/>
    <m/>
  </r>
  <r>
    <n v="5.3499999999985404"/>
    <s v="Harden, Jasmine"/>
    <s v="878"/>
    <s v="Closed"/>
    <d v="2023-05-11T08:56:44"/>
    <x v="5"/>
    <d v="2023-05-13T08:56:44"/>
    <d v="2023-05-16T08:24:00"/>
    <s v="40175-088"/>
    <s v="SYSCO KANSAS"/>
    <n v="40175"/>
    <s v="SYSCO MSCS-KANSAS CITY"/>
    <x v="0"/>
    <s v="L60 Saginaw"/>
    <x v="4"/>
    <n v="3"/>
    <s v="&gt;1"/>
    <x v="2"/>
    <x v="0"/>
    <s v="71391-SYS on 208-11350 failed CTP Process during order entry. Requested quantity is 12cs, please respond with next available date within 24hrs._x000a_"/>
    <s v="Item"/>
    <s v="sites/operations/SUPPLYCHAIN/SCS/Lists/Service Escalation Tracker"/>
    <m/>
  </r>
  <r>
    <n v="0.51805555555620197"/>
    <s v="Villegas, Yosalet"/>
    <s v="879"/>
    <s v="Closed"/>
    <d v="2023-05-11T09:12:15"/>
    <x v="5"/>
    <d v="2023-05-13T09:12:15"/>
    <d v="2023-05-11T12:26:00"/>
    <s v="05560-078"/>
    <s v="BEK SAN ANT"/>
    <n v="5560"/>
    <s v="BEN E KEITH-SAN ANTONIO"/>
    <x v="0"/>
    <s v="L60 Saginaw"/>
    <x v="4"/>
    <n v="0"/>
    <s v="&lt;=1"/>
    <x v="3"/>
    <x v="1"/>
    <s v="Item above on order number 208-11102 failed CTP process during order entry.  The requested qty is 240, please respond with next available date within 24hrs. 71064BKE"/>
    <s v="Item"/>
    <s v="sites/operations/SUPPLYCHAIN/SCS/Lists/Service Escalation Tracker"/>
    <m/>
  </r>
  <r>
    <n v="0.52569444444088698"/>
    <s v="Villegas, Yosalet"/>
    <s v="880"/>
    <s v="Closed"/>
    <d v="2023-05-11T09:19:15"/>
    <x v="5"/>
    <d v="2023-05-13T09:19:15"/>
    <d v="2023-05-11T12:37:00"/>
    <s v="31688-105"/>
    <s v="BEK DFW"/>
    <n v="31688"/>
    <s v="BEN E KEITH-DFW"/>
    <x v="0"/>
    <s v="L60 Saginaw"/>
    <x v="4"/>
    <n v="0"/>
    <s v="&lt;=1"/>
    <x v="3"/>
    <x v="1"/>
    <s v="Item above on order number 208-11162 failed CTP process during order entry.  The requested qty is 60, please respond with next available date within 24hrs. 71064BKE "/>
    <s v="Item"/>
    <s v="sites/operations/SUPPLYCHAIN/SCS/Lists/Service Escalation Tracker"/>
    <m/>
  </r>
  <r>
    <n v="0.538194444445253"/>
    <s v="Villegas, Yosalet"/>
    <s v="881"/>
    <s v="Closed"/>
    <d v="2023-05-11T09:22:07"/>
    <x v="5"/>
    <d v="2023-05-13T09:22:07"/>
    <d v="2023-05-11T12:55:00"/>
    <s v="05560-078"/>
    <s v="BEK SAN ANT"/>
    <n v="5560"/>
    <s v="BEN E KEITH-SAN ANTONIO"/>
    <x v="0"/>
    <s v="L60 Saginaw"/>
    <x v="4"/>
    <n v="0"/>
    <s v="&lt;=1"/>
    <x v="3"/>
    <x v="1"/>
    <s v="Item above on order number 208-11102 failed CTP process during order entry.  The requested qty is 240, please respond with next available date within 24hrs. 71064BKE "/>
    <s v="Item"/>
    <s v="sites/operations/SUPPLYCHAIN/SCS/Lists/Service Escalation Tracker"/>
    <m/>
  </r>
  <r>
    <m/>
    <s v="Villegas, Yosalet"/>
    <s v="882"/>
    <s v="Closed"/>
    <d v="2023-05-11T09:26:10"/>
    <x v="5"/>
    <d v="2023-05-13T09:26:10"/>
    <d v="2023-05-11T12:57:00"/>
    <s v="05560-078"/>
    <s v="BEK SAN ANT"/>
    <n v="5560"/>
    <s v="BEN E KEITH-SAN ANTONIO"/>
    <x v="0"/>
    <s v="L60 Saginaw"/>
    <x v="4"/>
    <n v="0"/>
    <s v="&lt;=1"/>
    <x v="3"/>
    <x v="1"/>
    <s v="Item above on order number 208-11321 failed CTP process during order entry.  The requested qty is 300, please respond with next available date within 24hrs. 71064BKE "/>
    <s v="Item"/>
    <s v="sites/operations/SUPPLYCHAIN/SCS/Lists/Service Escalation Tracker"/>
    <m/>
  </r>
  <r>
    <n v="0.50763888889196096"/>
    <s v="Karr, Ronald"/>
    <s v="883"/>
    <s v="Closed"/>
    <d v="2023-05-11T10:09:25"/>
    <x v="5"/>
    <d v="2023-05-13T10:09:25"/>
    <d v="2023-05-11T12:11:00"/>
    <s v="02824-004"/>
    <s v="FRESHPOINT DALLAS"/>
    <n v="2824"/>
    <s v="AMERICAN FOODSERVICE"/>
    <x v="0"/>
    <s v="L60 Saginaw"/>
    <x v="4"/>
    <n v="0"/>
    <s v="&lt;=1"/>
    <x v="3"/>
    <x v="1"/>
    <s v="Would it be possible to product item 58503CHP any sooner than 05-16"/>
    <s v="Item"/>
    <s v="sites/operations/SUPPLYCHAIN/SCS/Lists/Service Escalation Tracker"/>
    <m/>
  </r>
  <r>
    <n v="0.54236111111094898"/>
    <s v="Villegas, Yosalet"/>
    <s v="884"/>
    <s v="Closed"/>
    <d v="2023-05-11T10:21:10"/>
    <x v="5"/>
    <d v="2023-05-13T10:21:10"/>
    <d v="2023-05-11T13:01:00"/>
    <s v="09197-017"/>
    <s v="BEN E KEITH SOUTHEAST"/>
    <n v="9197"/>
    <s v="BEN E KEITH-SOUTHEAST"/>
    <x v="0"/>
    <s v="L60 Saginaw"/>
    <x v="4"/>
    <n v="0"/>
    <s v="&lt;=1"/>
    <x v="3"/>
    <x v="1"/>
    <s v="Item above on order number 208-11310 failed CTP process during order entry.  The requested qty is 24, please respond with next available date within 24hrs. 71064BKE"/>
    <s v="Item"/>
    <s v="sites/operations/SUPPLYCHAIN/SCS/Lists/Service Escalation Tracker"/>
    <m/>
  </r>
  <r>
    <n v="0.54374999999708995"/>
    <s v="Villegas, Yosalet"/>
    <s v="885"/>
    <s v="Closed"/>
    <d v="2023-05-11T10:23:39"/>
    <x v="5"/>
    <d v="2023-05-13T10:23:39"/>
    <d v="2023-05-11T13:03:00"/>
    <s v="06230-043"/>
    <s v="BEK MID SOUTH LR"/>
    <n v="6230"/>
    <s v="BEN E KEITH-MID SOUTH"/>
    <x v="0"/>
    <s v="L60 Saginaw"/>
    <x v="4"/>
    <n v="0"/>
    <s v="&lt;=1"/>
    <x v="3"/>
    <x v="1"/>
    <s v="Item above on order number 208-11302 failed CTP process during order entry.  The requested qty is 44, please respond with next available date within 24hrs. 22935BKE_x000a__x000a_Item above on order number 208-11302 failed CTP process during order entry.  The requested qty is 48, please respond with next available date within 24hrs. 71064BKE"/>
    <s v="Item"/>
    <s v="sites/operations/SUPPLYCHAIN/SCS/Lists/Service Escalation Tracker"/>
    <m/>
  </r>
  <r>
    <n v="0.476388888884685"/>
    <s v="Johnson, Travis"/>
    <s v="886"/>
    <s v="Closed"/>
    <d v="2023-05-11T10:24:10"/>
    <x v="5"/>
    <d v="2023-05-13T10:24:10"/>
    <d v="2023-05-11T11:26:00"/>
    <s v="40214-098"/>
    <s v="SYSCO CNTL TX"/>
    <n v="40214"/>
    <s v="SYSCO MSCS-CENTRAL TEXAS"/>
    <x v="0"/>
    <s v="L60 Saginaw"/>
    <x v="4"/>
    <n v="0"/>
    <s v="&lt;=1"/>
    <x v="3"/>
    <x v="1"/>
    <s v="Item above on order number 208-11352 failed CTP process during order entry.  The requested qty is 117, please respond with next available date within 24hrs. 72896-SYS (5682935)"/>
    <s v="Item"/>
    <s v="sites/operations/SUPPLYCHAIN/SCS/Lists/Service Escalation Tracker"/>
    <m/>
  </r>
  <r>
    <n v="0.54513888889050599"/>
    <s v="Villegas, Yosalet"/>
    <s v="887"/>
    <s v="Closed"/>
    <d v="2023-05-11T10:26:37"/>
    <x v="5"/>
    <d v="2023-05-13T10:26:37"/>
    <d v="2023-05-11T13:05:00"/>
    <s v="06230-043"/>
    <s v="BEK MID SOUTH LR"/>
    <n v="6230"/>
    <s v="BEN E KEITH-MID SOUTH"/>
    <x v="0"/>
    <s v="L60 Saginaw"/>
    <x v="4"/>
    <n v="0"/>
    <s v="&lt;=1"/>
    <x v="3"/>
    <x v="1"/>
    <s v="Item above on order number 208-11301 failed CTP process during order entry.  The requested qty is 22, please respond with next available date within 24hrs. 22935BKE_x000a__x000a_Item above on order number 208-11301 failed CTP process during order entry.  The requested qty is 24, please respond with next available date within 24hrs. 71064BKE"/>
    <s v="Item"/>
    <s v="sites/operations/SUPPLYCHAIN/SCS/Lists/Service Escalation Tracker"/>
    <m/>
  </r>
  <r>
    <n v="0.54722222222335404"/>
    <s v="Villegas, Yosalet"/>
    <s v="888"/>
    <s v="Closed"/>
    <d v="2023-05-11T10:28:35"/>
    <x v="5"/>
    <d v="2023-05-13T10:28:35"/>
    <d v="2023-05-11T13:08:00"/>
    <s v="07737-071"/>
    <s v="BEK OKC"/>
    <n v="7737"/>
    <s v="BEN E KEITH-OKLAHOMA"/>
    <x v="0"/>
    <s v="L60 Saginaw"/>
    <x v="4"/>
    <n v="0"/>
    <s v="&lt;=1"/>
    <x v="3"/>
    <x v="1"/>
    <s v="Item above on order number 208112191 failed CTP process during order entry.  The requested qty is 21, please respond with next available date within 24hrs. 23566BKE_x000a__x000a_"/>
    <s v="Item"/>
    <s v="sites/operations/SUPPLYCHAIN/SCS/Lists/Service Escalation Tracker"/>
    <m/>
  </r>
  <r>
    <n v="0.54791666666278604"/>
    <s v="Villegas, Yosalet"/>
    <s v="889"/>
    <s v="Closed"/>
    <d v="2023-05-11T10:30:41"/>
    <x v="5"/>
    <d v="2023-05-13T10:30:41"/>
    <d v="2023-05-11T13:09:00"/>
    <s v="07737-071"/>
    <s v="BEK OKC"/>
    <n v="7737"/>
    <s v="BEN E KEITH-OKLAHOMA"/>
    <x v="0"/>
    <s v="L60 Saginaw"/>
    <x v="4"/>
    <n v="0"/>
    <s v="&lt;=1"/>
    <x v="3"/>
    <x v="1"/>
    <s v="Item above on order number 208-11285 failed CTP process during order entry.  The requested qty is 60, please respond with next available date within 24hrs. 71064BKE"/>
    <s v="Item"/>
    <s v="sites/operations/SUPPLYCHAIN/SCS/Lists/Service Escalation Tracker"/>
    <m/>
  </r>
  <r>
    <n v="0.649305555554747"/>
    <s v="Johnson, Travis"/>
    <s v="890"/>
    <s v="Closed"/>
    <d v="2023-05-11T10:36:15"/>
    <x v="5"/>
    <d v="2023-05-13T10:36:15"/>
    <d v="2023-05-11T15:35:00"/>
    <s v="34463-029"/>
    <s v="SYSCO EAST TEXAS MASS"/>
    <n v="34463"/>
    <s v="SYSCO MSCS-EAST TEXAS"/>
    <x v="0"/>
    <s v="L60 Saginaw"/>
    <x v="4"/>
    <n v="0"/>
    <s v="&lt;=1"/>
    <x v="3"/>
    <x v="1"/>
    <s v="Item above on order number 208-11357 failed CTP process during order entry.  The requested qty is 490, please respond with next available date within 24hrs. 21726-WFS (4549099)"/>
    <s v="Item"/>
    <s v="sites/operations/SUPPLYCHAIN/SCS/Lists/Service Escalation Tracker"/>
    <m/>
  </r>
  <r>
    <n v="0.52638888888759505"/>
    <s v="Plunkett, Ryan"/>
    <s v="891"/>
    <s v="Closed"/>
    <d v="2023-05-11T12:32:30"/>
    <x v="5"/>
    <d v="2023-05-13T12:32:30"/>
    <d v="2023-05-11T12:38:00"/>
    <s v="34317-002"/>
    <s v="AMERICAN VEGETABLE OILS"/>
    <n v="34317"/>
    <s v="AMERICAN VEGETABLE OILS"/>
    <x v="0"/>
    <s v="L75 Ontario"/>
    <x v="4"/>
    <n v="0"/>
    <s v="&lt;=1"/>
    <x v="3"/>
    <x v="1"/>
    <s v="Need to move production out on item 77041 AVO._x000a_- Order 75-29824 PO 14961 is being moved to ship from 5/25 to 6/29, by customer request."/>
    <s v="Item"/>
    <s v="sites/operations/SUPPLYCHAIN/SCS/Lists/Service Escalation Tracker"/>
    <m/>
  </r>
  <r>
    <n v="0.59722222221898802"/>
    <s v="Wilson, LaTosha"/>
    <s v="892"/>
    <s v="Closed"/>
    <d v="2023-05-11T14:24:21"/>
    <x v="5"/>
    <d v="2023-05-13T14:24:21"/>
    <d v="2023-05-11T14:20:00"/>
    <s v="19510-GNS 103572809 PA  LIQ MARG TWIN-PK    300  "/>
    <s v="Cant Find"/>
    <s v="Cant Find"/>
    <s v="Cant Find"/>
    <x v="1"/>
    <s v="L60 Saginaw"/>
    <x v="4"/>
    <n v="0"/>
    <s v="&lt;=1"/>
    <x v="3"/>
    <x v="1"/>
    <s v="COA not provided to customer with shipment nor prior to._x000a_Can you assist with the COA for PO#5501062857/Master BL: 2084009051. _x000a_19510-GNS 103572809 PA  LIQ MARG TWIN-PK    300  _x000a_"/>
    <s v="Item"/>
    <s v="sites/operations/SUPPLYCHAIN/SCS/Lists/Service Escalation Tracker"/>
    <m/>
  </r>
  <r>
    <n v="3.2937499999970901"/>
    <s v="Karr, Ronald"/>
    <s v="893"/>
    <s v="Closed"/>
    <d v="2023-05-12T06:57:34"/>
    <x v="5"/>
    <d v="2023-05-14T06:57:34"/>
    <d v="2023-05-15T07:03:00"/>
    <s v="00630-006"/>
    <s v="C D HARTNETT CO"/>
    <n v="630"/>
    <s v="MCLANE EXPRESS INC"/>
    <x v="0"/>
    <s v="L60 Saginaw"/>
    <x v="4"/>
    <n v="1"/>
    <s v="&lt;=1"/>
    <x v="3"/>
    <x v="1"/>
    <s v="Item 22234WCP on order number 208-11417 failed CTP process during order entry.  The requested qty is 8 cs, please respond with next available date within 24hrs."/>
    <s v="Item"/>
    <s v="sites/operations/SUPPLYCHAIN/SCS/Lists/Service Escalation Tracker"/>
    <m/>
  </r>
  <r>
    <n v="0.38611111111094898"/>
    <s v="Wilson, LaTosha"/>
    <s v="894"/>
    <s v="Closed"/>
    <d v="2023-05-12T09:21:09"/>
    <x v="5"/>
    <d v="2023-05-14T09:21:09"/>
    <d v="2023-05-12T09:16:00"/>
    <s v="10078-017"/>
    <s v="DAWN FOOD-GARLAND 60"/>
    <n v="10078"/>
    <s v="DAWN FOOD PRODUCTS INC"/>
    <x v="0"/>
    <s v="L60 Saginaw"/>
    <x v="4"/>
    <n v="0"/>
    <s v="&lt;=1"/>
    <x v="3"/>
    <x v="1"/>
    <s v="COA not included with shipment nor prior to._x000a_22372-BYE   2505529  C MARG ROLLIN NTF 50#   LJJJYY                   216                      F29922 "/>
    <s v="Item"/>
    <s v="sites/operations/SUPPLYCHAIN/SCS/Lists/Service Escalation Tracker"/>
    <m/>
  </r>
  <r>
    <n v="0.401388888887595"/>
    <s v="Wilson, LaTosha"/>
    <s v="895"/>
    <s v="Closed"/>
    <d v="2023-05-12T09:42:08"/>
    <x v="5"/>
    <d v="2023-05-14T09:42:08"/>
    <d v="2023-05-12T09:38:00"/>
    <s v="10078-017"/>
    <s v="DAWN FOOD-GARLAND 60"/>
    <n v="10078"/>
    <s v="DAWN FOOD PRODUCTS INC"/>
    <x v="0"/>
    <s v="L60 Saginaw"/>
    <x v="4"/>
    <n v="0"/>
    <s v="&lt;=1"/>
    <x v="3"/>
    <x v="1"/>
    <s v="COA not provided to customer with shipment nr prior to._x000a_22284-WCP   02426650 C MARG PASTY WB 10/5#   LJJJYY                   108                      F29222 "/>
    <s v="Item"/>
    <s v="sites/operations/SUPPLYCHAIN/SCS/Lists/Service Escalation Tracker"/>
    <m/>
  </r>
  <r>
    <n v="0.40902777777955601"/>
    <s v="Wilson, LaTosha"/>
    <s v="896"/>
    <s v="Closed"/>
    <d v="2023-05-12T09:51:22"/>
    <x v="5"/>
    <d v="2023-05-14T09:51:22"/>
    <d v="2023-05-12T09:49:00"/>
    <s v="10078-017"/>
    <s v="DAWN FOOD-GARLAND 60"/>
    <n v="10078"/>
    <s v="DAWN FOOD PRODUCTS INC"/>
    <x v="0"/>
    <s v="L60 Saginaw"/>
    <x v="4"/>
    <n v="0"/>
    <s v="&lt;=1"/>
    <x v="3"/>
    <x v="1"/>
    <s v="Customer not provided COA with shipment nor prior to_x000a_89187-VEN   00439960  C SOYBEAN SALAD TOTE   LJJJYY                     6                      F30422_x000a_                                                                                                     "/>
    <s v="Item"/>
    <s v="sites/operations/SUPPLYCHAIN/SCS/Lists/Service Escalation Tracker"/>
    <m/>
  </r>
  <r>
    <n v="49.303472222221899"/>
    <s v="Diaz, Rebecca"/>
    <s v="897"/>
    <s v="Closed"/>
    <d v="2023-05-12T10:59:31"/>
    <x v="6"/>
    <d v="2023-05-14T10:59:31"/>
    <d v="2023-06-30T07:17:00"/>
    <s v="11502-006"/>
    <s v="PRICESMART INC         MX"/>
    <n v="11502"/>
    <s v="PRICESMART INC"/>
    <x v="6"/>
    <s v="L60 Saginaw"/>
    <x v="4"/>
    <n v="35"/>
    <s v="&gt;1"/>
    <x v="0"/>
    <x v="0"/>
    <s v="Item 22255-PSM on order number 208-11463 failed CTP process during order entry.  The requested qty is 1152 cs, please respond with next available date within 24hrs."/>
    <s v="Item"/>
    <s v="sites/operations/SUPPLYCHAIN/SCS/Lists/Service Escalation Tracker"/>
    <m/>
  </r>
  <r>
    <n v="49.303472222221899"/>
    <s v="Diaz, Rebecca"/>
    <s v="898"/>
    <s v="Closed"/>
    <d v="2023-05-12T11:03:15"/>
    <x v="6"/>
    <d v="2023-05-14T11:03:15"/>
    <d v="2023-06-30T07:17:00"/>
    <s v="11502-006"/>
    <s v="PRICESMART INC         MX"/>
    <n v="11502"/>
    <s v="PRICESMART INC"/>
    <x v="6"/>
    <s v="L60 Saginaw"/>
    <x v="4"/>
    <n v="35"/>
    <s v="&gt;1"/>
    <x v="0"/>
    <x v="0"/>
    <s v="Item 22255-PSM on order number 208-11457 failed CTP process during order entry.  The requested qty is 432 cs, please respond with next available date within 24hrs."/>
    <s v="Item"/>
    <s v="sites/operations/SUPPLYCHAIN/SCS/Lists/Service Escalation Tracker"/>
    <m/>
  </r>
  <r>
    <n v="49.3013888888891"/>
    <s v="Diaz, Rebecca"/>
    <s v="899"/>
    <s v="Closed"/>
    <d v="2023-05-12T11:05:06"/>
    <x v="6"/>
    <d v="2023-05-14T11:05:06"/>
    <d v="2023-06-30T07:14:00"/>
    <s v="11502-006"/>
    <s v="PRICESMART INC         MX"/>
    <n v="11502"/>
    <s v="PRICESMART INC"/>
    <x v="6"/>
    <s v="L60 Saginaw"/>
    <x v="4"/>
    <n v="35"/>
    <s v="&gt;1"/>
    <x v="0"/>
    <x v="0"/>
    <s v="Item 22255-PSM on order number 208-11456 failed CTP process during order entry.  The requested qty is 1152 cs, please respond with next available date within 24hrs."/>
    <s v="Item"/>
    <s v="sites/operations/SUPPLYCHAIN/SCS/Lists/Service Escalation Tracker"/>
    <m/>
  </r>
  <r>
    <n v="49.298611111109501"/>
    <s v="Diaz, Rebecca"/>
    <s v="900"/>
    <s v="Closed"/>
    <d v="2023-05-12T11:06:43"/>
    <x v="6"/>
    <d v="2023-05-14T11:06:43"/>
    <d v="2023-06-30T07:10:00"/>
    <s v="11502-006"/>
    <s v="PRICESMART INC         MX"/>
    <n v="11502"/>
    <s v="PRICESMART INC"/>
    <x v="6"/>
    <s v="L60 Saginaw"/>
    <x v="4"/>
    <n v="35"/>
    <s v="&gt;1"/>
    <x v="0"/>
    <x v="0"/>
    <s v="Item 22255-PSM on order number 208-11453 failed CTP process during order entry.  The requested qty is 1152 cs, please respond with next available date within 24hrs."/>
    <s v="Item"/>
    <s v="sites/operations/SUPPLYCHAIN/SCS/Lists/Service Escalation Tracker"/>
    <m/>
  </r>
  <r>
    <n v="49.297916666670098"/>
    <s v="Diaz, Rebecca"/>
    <s v="901"/>
    <s v="Closed"/>
    <d v="2023-05-12T11:07:46"/>
    <x v="6"/>
    <d v="2023-05-14T11:07:46"/>
    <d v="2023-06-30T07:09:00"/>
    <s v="11502-006"/>
    <s v="PRICESMART INC         MX"/>
    <n v="11502"/>
    <s v="PRICESMART INC"/>
    <x v="6"/>
    <s v="L60 Saginaw"/>
    <x v="4"/>
    <n v="35"/>
    <s v="&gt;1"/>
    <x v="0"/>
    <x v="0"/>
    <s v="Item 22255-PSM on order number 208-11452 failed CTP process during order entry.  The requested qty is 1152 cs, please respond with next available date within 24hrs."/>
    <s v="Item"/>
    <s v="sites/operations/SUPPLYCHAIN/SCS/Lists/Service Escalation Tracker"/>
    <m/>
  </r>
  <r>
    <n v="3.4645833333342999"/>
    <s v="Diaz, Rebecca"/>
    <s v="902"/>
    <s v="Closed"/>
    <d v="2023-05-12T11:08:53"/>
    <x v="5"/>
    <d v="2023-05-14T11:08:53"/>
    <d v="2023-05-15T11:09:00"/>
    <s v="11502-006"/>
    <s v="PRICESMART INC         MX"/>
    <n v="11502"/>
    <s v="PRICESMART INC"/>
    <x v="6"/>
    <s v="L60 Saginaw"/>
    <x v="4"/>
    <n v="1"/>
    <s v="&lt;=1"/>
    <x v="3"/>
    <x v="1"/>
    <s v="Item 22255-PSM on order number 208-11451 failed CTP process during order entry.  The requested qty is 1152 cs, please respond with next available date within 24hrs."/>
    <s v="Item"/>
    <s v="sites/operations/SUPPLYCHAIN/SCS/Lists/Service Escalation Tracker"/>
    <m/>
  </r>
  <r>
    <n v="4.6090277777766504"/>
    <s v="Plunkett, Ryan"/>
    <s v="903"/>
    <s v="Closed"/>
    <d v="2023-05-12T12:27:17"/>
    <x v="5"/>
    <d v="2023-05-14T12:27:17"/>
    <d v="2023-05-16T14:37:00"/>
    <s v="00402-018"/>
    <s v="USF LAS VEGAS"/>
    <n v="402"/>
    <s v="US FOODS-LAS VEGAS"/>
    <x v="0"/>
    <s v="L75 Ontario"/>
    <x v="4"/>
    <n v="2"/>
    <s v="&gt;1"/>
    <x v="1"/>
    <x v="1"/>
    <s v="Shorting 22226 USS out of 075._x000a__x000a_can enter for 5/26 but i need the sales order entered since this is an MTO item"/>
    <s v="Item"/>
    <s v="sites/operations/SUPPLYCHAIN/SCS/Lists/Service Escalation Tracker"/>
    <m/>
  </r>
  <r>
    <n v="0.68263888888759505"/>
    <s v="Patil, Kaleb"/>
    <s v="904"/>
    <s v="Closed"/>
    <d v="2023-05-12T15:50:01"/>
    <x v="5"/>
    <d v="2023-05-14T15:50:01"/>
    <d v="2023-05-12T16:23:00"/>
    <s v="34568-001"/>
    <s v="CD FOODSERVICE INC"/>
    <n v="34568"/>
    <s v="CALIFORNIA DELI DIST INC"/>
    <x v="0"/>
    <s v="L75 Ontario"/>
    <x v="4"/>
    <n v="0"/>
    <s v="&lt;=1"/>
    <x v="3"/>
    <x v="1"/>
    <s v="Customer cannot accept the current lot of 23328-SCR MFG071422F._x000a__x000a_Can fresh product please be transferred in, about 20 cases at least?"/>
    <s v="Item"/>
    <s v="sites/operations/SUPPLYCHAIN/SCS/Lists/Service Escalation Tracker"/>
    <m/>
  </r>
  <r>
    <n v="2.3416666666598802"/>
    <s v="Villegas, Yosalet"/>
    <s v="906"/>
    <s v="Closed"/>
    <d v="2023-05-15T10:50:59"/>
    <x v="5"/>
    <d v="2023-05-17T10:50:59"/>
    <d v="2023-05-17T08:12:00"/>
    <s v="01001-063"/>
    <s v="BEK AMARILLO"/>
    <n v="1001"/>
    <s v="BEN E KEITH-WEST TEXAS"/>
    <x v="0"/>
    <s v="L60 Saginaw"/>
    <x v="4"/>
    <n v="2"/>
    <s v="&gt;1"/>
    <x v="1"/>
    <x v="1"/>
    <s v="Item above on order number 208-11528 failed CTP process during order entry.  The requested qty is 20, please respond with next available date within 24hrs. 18036BEK"/>
    <s v="Item"/>
    <s v="sites/operations/SUPPLYCHAIN/SCS/Lists/Service Escalation Tracker"/>
    <m/>
  </r>
  <r>
    <n v="0.52708333332702795"/>
    <s v="Villegas, Yosalet"/>
    <s v="907"/>
    <s v="Closed"/>
    <d v="2023-05-15T11:05:11"/>
    <x v="5"/>
    <d v="2023-05-17T11:05:11"/>
    <d v="2023-05-15T12:39:00"/>
    <s v="06230-043"/>
    <s v="BEK MID SOUTH LR"/>
    <n v="6230"/>
    <s v="BEN E KEITH-MID SOUTH"/>
    <x v="0"/>
    <s v="L60 Saginaw"/>
    <x v="4"/>
    <n v="0"/>
    <s v="&lt;=1"/>
    <x v="3"/>
    <x v="1"/>
    <s v="Item above on order number 208-11535 failed CTP process during order entry.  The requested qty is 77, please respond with next available date within 24hrs. 23279BKE"/>
    <s v="Item"/>
    <s v="sites/operations/SUPPLYCHAIN/SCS/Lists/Service Escalation Tracker"/>
    <m/>
  </r>
  <r>
    <n v="0.60416666666424101"/>
    <s v="Villegas, Yosalet"/>
    <s v="908"/>
    <s v="Closed"/>
    <d v="2023-05-15T12:45:30"/>
    <x v="5"/>
    <d v="2023-05-17T12:45:30"/>
    <d v="2023-05-15T14:30:00"/>
    <s v="01001-063"/>
    <s v="BEK AMARILLO"/>
    <n v="1001"/>
    <s v="BEN E KEITH-WEST TEXAS"/>
    <x v="0"/>
    <s v="L60 Saginaw"/>
    <x v="4"/>
    <n v="0"/>
    <s v="&lt;=1"/>
    <x v="3"/>
    <x v="1"/>
    <s v="Item above on order number 208-11541 failed CTP process during order entry.  The requested qty is 36, please respond with next available date within 24hrs. 14421WCP"/>
    <s v="Item"/>
    <s v="sites/operations/SUPPLYCHAIN/SCS/Lists/Service Escalation Tracker"/>
    <m/>
  </r>
  <r>
    <n v="2.3444444444394299"/>
    <s v="Villegas, Yosalet"/>
    <s v="909"/>
    <s v="Closed"/>
    <d v="2023-05-15T12:51:59"/>
    <x v="5"/>
    <d v="2023-05-17T12:51:59"/>
    <d v="2023-05-17T08:16:00"/>
    <s v="06230-043"/>
    <s v="BEK MID SOUTH LR"/>
    <n v="6230"/>
    <s v="BEN E KEITH-MID SOUTH"/>
    <x v="0"/>
    <s v="L60 Saginaw"/>
    <x v="4"/>
    <n v="2"/>
    <s v="&gt;1"/>
    <x v="1"/>
    <x v="1"/>
    <s v="Item above on order number 208-11568 failed CTP process during order entry.  The requested qty is 80, please respond with next available date within 24hrs. 18036BEK"/>
    <s v="Item"/>
    <s v="sites/operations/SUPPLYCHAIN/SCS/Lists/Service Escalation Tracker"/>
    <m/>
  </r>
  <r>
    <n v="2.3430555555532901"/>
    <s v="Villegas, Yosalet"/>
    <s v="910"/>
    <s v="Closed"/>
    <d v="2023-05-15T13:01:15"/>
    <x v="5"/>
    <d v="2023-05-17T13:01:15"/>
    <d v="2023-05-17T08:14:00"/>
    <s v="35488-056"/>
    <s v="BEK HOUSTON"/>
    <n v="35488"/>
    <s v="BEN E KEITH-GULF COAST"/>
    <x v="0"/>
    <s v="L60 Saginaw"/>
    <x v="4"/>
    <n v="2"/>
    <s v="&gt;1"/>
    <x v="1"/>
    <x v="1"/>
    <s v="Item above on order number 208-11579 failed CTP process during order entry.  The requested qty is 240, please respond with next available date within 24hrs. 18036BEK_x000a__x000a_"/>
    <s v="Item"/>
    <s v="sites/operations/SUPPLYCHAIN/SCS/Lists/Service Escalation Tracker"/>
    <m/>
  </r>
  <r>
    <n v="0.65347222222044399"/>
    <s v="Johnson, Travis"/>
    <s v="911"/>
    <s v="Closed"/>
    <d v="2023-05-15T13:06:03"/>
    <x v="5"/>
    <d v="2023-05-17T13:06:03"/>
    <d v="2023-05-15T15:41:00"/>
    <s v="10804-064"/>
    <s v="Cant Find"/>
    <s v="Cant Find"/>
    <s v="Cant Find"/>
    <x v="1"/>
    <s v="L60 Saginaw"/>
    <x v="4"/>
    <n v="0"/>
    <s v="&lt;=1"/>
    <x v="3"/>
    <x v="1"/>
    <s v="Item above on order number 208-11561 failed CTP process during order entry.  The requested qty is 24, please respond with next available date within 24hrs. 14421-WCP (396118)_x000a__x000a_Item above on order number 208-11561 failed CTP process during order entry.  The requested qty is 41, please respond with next available date within 24hrs. 79514-WCP (53495)"/>
    <s v="Item"/>
    <s v="sites/operations/SUPPLYCHAIN/SCS/Lists/Service Escalation Tracker"/>
    <m/>
  </r>
  <r>
    <n v="1.6069444444437999"/>
    <s v="Johnson, Travis"/>
    <s v="912"/>
    <s v="Closed"/>
    <d v="2023-05-15T16:52:19"/>
    <x v="5"/>
    <d v="2023-05-17T16:52:19"/>
    <d v="2023-05-16T14:34:00"/>
    <s v="09216-037"/>
    <s v="USF OKLAHOMA CITY MARGARI"/>
    <n v="9216"/>
    <s v="US FOODS-OKLAHOMA CITY"/>
    <x v="0"/>
    <s v="L60 Saginaw"/>
    <x v="4"/>
    <n v="1"/>
    <s v="&lt;=1"/>
    <x v="3"/>
    <x v="1"/>
    <s v="Item above on order number 208-11573 failed CTP process during order entry. The requested qty is 144, please respond with next available date within 24hrs. 23718-FRD (0074448) "/>
    <s v="Item"/>
    <s v="sites/operations/SUPPLYCHAIN/SCS/Lists/Service Escalation Tracker"/>
    <m/>
  </r>
  <r>
    <n v="1.34722222221899"/>
    <s v="Harden, Jasmine"/>
    <s v="913"/>
    <s v="Closed"/>
    <d v="2023-05-15T17:01:50"/>
    <x v="5"/>
    <d v="2023-05-17T17:01:50"/>
    <d v="2023-05-16T08:20:00"/>
    <s v="34259-010"/>
    <s v="SHAMROCK FOODS NEW MEXICO"/>
    <n v="34259"/>
    <s v="SHAMROCK FOOD CO - NM"/>
    <x v="0"/>
    <s v="L60 Saginaw"/>
    <x v="4"/>
    <n v="1"/>
    <s v="&lt;=1"/>
    <x v="3"/>
    <x v="1"/>
    <s v="16626-KKF on 208-11653 failed CTP Process during order entry. Requested quantity is 60cs please respond with next available date within 24hrs._x000a_"/>
    <s v="Item"/>
    <s v="sites/operations/SUPPLYCHAIN/SCS/Lists/Service Escalation Tracker"/>
    <m/>
  </r>
  <r>
    <n v="1.37638888888614"/>
    <s v="Johnson, Travis"/>
    <s v="914"/>
    <s v="Closed"/>
    <d v="2023-05-15T18:26:21"/>
    <x v="5"/>
    <d v="2023-05-17T18:26:21"/>
    <d v="2023-05-16T09:02:00"/>
    <s v="40214-098"/>
    <s v="SYSCO CNTL TX"/>
    <n v="40214"/>
    <s v="SYSCO MSCS-CENTRAL TEXAS"/>
    <x v="0"/>
    <s v="L60 Saginaw"/>
    <x v="4"/>
    <n v="1"/>
    <s v="&lt;=1"/>
    <x v="3"/>
    <x v="1"/>
    <s v="Item above on order number 208-11352 failed CTP process during order entry. The requested qty is 117, please respond with next available date within 24hrs. 72896-SYS (5682935)"/>
    <s v="Item"/>
    <s v="sites/operations/SUPPLYCHAIN/SCS/Lists/Service Escalation Tracker"/>
    <m/>
  </r>
  <r>
    <n v="0.60763888889050599"/>
    <s v="Johnson, Travis"/>
    <s v="915"/>
    <s v="Closed"/>
    <d v="2023-05-16T10:47:27"/>
    <x v="5"/>
    <d v="2023-05-18T10:47:27"/>
    <d v="2023-05-16T14:35:00"/>
    <s v="40131-120"/>
    <s v="SYSCO N TEXAS"/>
    <n v="40131"/>
    <s v="SYSCO MSCS-DALLAS"/>
    <x v="0"/>
    <s v="L60 Saginaw"/>
    <x v="4"/>
    <n v="0"/>
    <s v="&lt;=1"/>
    <x v="3"/>
    <x v="1"/>
    <s v="Item above on order number 208-11690 failed CTP process during order entry.  The requested qty is 24, please respond with next available date within 24hrs. 17711-HVR (7212265)"/>
    <s v="Item"/>
    <s v="sites/operations/SUPPLYCHAIN/SCS/Lists/Service Escalation Tracker"/>
    <m/>
  </r>
  <r>
    <n v="0.72916666666424101"/>
    <s v="Villegas, Yosalet"/>
    <s v="916"/>
    <s v="Closed"/>
    <d v="2023-05-16T13:28:55"/>
    <x v="5"/>
    <d v="2023-05-18T13:28:55"/>
    <d v="2023-05-16T17:30:00"/>
    <s v="34588-056"/>
    <s v="Cant Find"/>
    <s v="Cant Find"/>
    <s v="Cant Find"/>
    <x v="1"/>
    <s v="L60 Saginaw"/>
    <x v="4"/>
    <n v="0"/>
    <s v="&lt;=1"/>
    <x v="3"/>
    <x v="1"/>
    <s v="Item above on order number 208-11699 failed CTP process during order entry.  The requested qty is XXX, please respond with next available date within 24hrs. 18036BEK _x000a__x000a_available qty and production scheduled is not enough to cover open orders. "/>
    <s v="Item"/>
    <s v="sites/operations/SUPPLYCHAIN/SCS/Lists/Service Escalation Tracker"/>
    <m/>
  </r>
  <r>
    <n v="0.66249999999854503"/>
    <s v="Plunkett, Ryan"/>
    <s v="917"/>
    <s v="Closed"/>
    <d v="2023-05-16T13:31:26"/>
    <x v="5"/>
    <d v="2023-05-18T13:31:26"/>
    <d v="2023-05-16T15:54:00"/>
    <s v="40119-054"/>
    <s v="SYSCO SEATTLE"/>
    <n v="40119"/>
    <s v="SYSCO MSCS-SEATTLE"/>
    <x v="0"/>
    <s v="L75 Ontario"/>
    <x v="4"/>
    <n v="0"/>
    <s v="&lt;=1"/>
    <x v="3"/>
    <x v="1"/>
    <s v="Shorting item 71847 SYS out of 075."/>
    <s v="Item"/>
    <s v="sites/operations/SUPPLYCHAIN/SCS/Lists/Service Escalation Tracker"/>
    <m/>
  </r>
  <r>
    <n v="1.5479166666700599"/>
    <s v="Patil, Kaleb"/>
    <s v="918"/>
    <s v="Closed"/>
    <d v="2023-05-16T13:32:15"/>
    <x v="5"/>
    <d v="2023-05-18T13:32:15"/>
    <d v="2023-05-17T13:09:00"/>
    <s v="34089-009"/>
    <s v="SYSCO NERDC FRONT ROYAL"/>
    <n v="34089"/>
    <s v="SYSCO MSCS-NORTHEAST COOP"/>
    <x v="0"/>
    <s v="L25 Chambersburg"/>
    <x v="4"/>
    <n v="1"/>
    <s v="&lt;=1"/>
    <x v="3"/>
    <x v="1"/>
    <s v="Can the following two loads please receive appointments on 5/22/23, even though we are at capacity? These can only be scheduled for 5/22, but the others can be moved out._x000a__x000a_PO #_x0009_        Day          Date _x0009_        Appt Time _x000a_09695650_x0009_MON_x0009_5/22/2023_x0009_0001_x000a_09695680_x0009_MON_x0009_5/22/2023_x0009_0100_x000a__x000a_"/>
    <s v="Item"/>
    <s v="sites/operations/SUPPLYCHAIN/SCS/Lists/Service Escalation Tracker"/>
    <m/>
  </r>
  <r>
    <n v="78.688159722216398"/>
    <s v="Johnson, Travis"/>
    <s v="919"/>
    <s v="Closed"/>
    <d v="2023-05-16T14:41:18"/>
    <x v="8"/>
    <d v="2023-05-18T14:41:18"/>
    <d v="2023-08-02T16:30:57"/>
    <s v="09216-037"/>
    <s v="USF OKLAHOMA CITY MARGARI"/>
    <n v="9216"/>
    <s v="US FOODS-OKLAHOMA CITY"/>
    <x v="0"/>
    <s v="L60 Saginaw"/>
    <x v="4"/>
    <n v="56"/>
    <s v="&gt;1"/>
    <x v="0"/>
    <x v="0"/>
    <s v="Item above on order number 208-11573 failed CTP process during order entry.  The requested qty is 36, please respond with next available date within 24hrs. 22234-WCP (4314108) WHITE CAP SHTG FRY BIB CUBE"/>
    <s v="Item"/>
    <s v="sites/operations/SUPPLYCHAIN/SCS/Lists/Service Escalation Tracker"/>
    <m/>
  </r>
  <r>
    <n v="1.7062500000029099"/>
    <s v="Johnson, Travis"/>
    <s v="920"/>
    <s v="Closed"/>
    <d v="2023-05-16T16:56:10"/>
    <x v="5"/>
    <d v="2023-05-18T16:56:10"/>
    <d v="2023-05-17T16:57:00"/>
    <s v="10412-096"/>
    <s v="SHAVER'S INC"/>
    <n v="10412"/>
    <s v="SHAVER FOODS LLC"/>
    <x v="0"/>
    <s v="L25 Chambersburg"/>
    <x v="4"/>
    <n v="1"/>
    <s v="&lt;=1"/>
    <x v="3"/>
    <x v="1"/>
    <s v="The carrier was at the location L25 for scheduled pick up but was informed that there was no product is available for item 72040-SVF."/>
    <s v="Item"/>
    <s v="sites/operations/SUPPLYCHAIN/SCS/Lists/Service Escalation Tracker"/>
    <m/>
  </r>
  <r>
    <n v="0.63680555555765705"/>
    <s v="Covington, Derek"/>
    <s v="921"/>
    <s v="Closed"/>
    <d v="2023-05-17T09:06:19"/>
    <x v="5"/>
    <d v="2023-05-19T09:06:19"/>
    <d v="2023-05-17T15:17:00"/>
    <s v="40030-090"/>
    <s v="Cant Find"/>
    <s v="Cant Find"/>
    <s v="Cant Find"/>
    <x v="1"/>
    <s v="L25 Chambersburg"/>
    <x v="4"/>
    <n v="0"/>
    <s v="&lt;=1"/>
    <x v="3"/>
    <x v="1"/>
    <s v="25-10519 was shorted 49cs of 19853-SCR"/>
    <s v="Item"/>
    <s v="sites/operations/SUPPLYCHAIN/SCS/Lists/Service Escalation Tracker"/>
    <m/>
  </r>
  <r>
    <n v="0.41736111111094898"/>
    <s v="Villegas, Yosalet"/>
    <s v="922"/>
    <s v="Closed"/>
    <d v="2023-05-17T09:39:55"/>
    <x v="5"/>
    <d v="2023-05-19T09:39:55"/>
    <d v="2023-05-17T10:01:00"/>
    <s v="10127-037"/>
    <s v="BEK ALBUQUERQUE"/>
    <n v="10127"/>
    <s v="BEN E KEITH-NEW MEXICO"/>
    <x v="0"/>
    <s v="L60 Saginaw"/>
    <x v="4"/>
    <n v="0"/>
    <s v="&lt;=1"/>
    <x v="3"/>
    <x v="1"/>
    <s v="Please advise soonest 20742CHP can be available out of L208, needing 10cs for 05/22._x000a_208-10618"/>
    <s v="Item"/>
    <s v="sites/operations/SUPPLYCHAIN/SCS/Lists/Service Escalation Tracker"/>
    <m/>
  </r>
  <r>
    <n v="0.64027777777664596"/>
    <s v="Covington, Derek"/>
    <s v="923"/>
    <s v="Closed"/>
    <d v="2023-05-17T12:46:11"/>
    <x v="5"/>
    <d v="2023-05-19T12:46:11"/>
    <d v="2023-05-17T15:22:00"/>
    <s v="Raising Canes"/>
    <s v="Cant Find"/>
    <s v="Cant Find"/>
    <s v="Cant Find"/>
    <x v="1"/>
    <s v="L75 Ontario"/>
    <x v="4"/>
    <n v="0"/>
    <s v="&lt;=1"/>
    <x v="3"/>
    <x v="1"/>
    <s v="Can production of 20644-RCN be moved up from 5/26 to any sooner? "/>
    <s v="Item"/>
    <s v="sites/operations/SUPPLYCHAIN/SCS/Lists/Service Escalation Tracker"/>
    <m/>
  </r>
  <r>
    <n v="0.413888888884685"/>
    <s v="Harden, Jasmine"/>
    <s v="924"/>
    <s v="Closed"/>
    <d v="2023-05-18T09:00:28"/>
    <x v="5"/>
    <d v="2023-05-20T09:00:28"/>
    <d v="2023-05-18T09:56:00"/>
    <s v="40175-088"/>
    <s v="SYSCO KANSAS"/>
    <n v="40175"/>
    <s v="SYSCO MSCS-KANSAS CITY"/>
    <x v="0"/>
    <s v="L60 Saginaw"/>
    <x v="4"/>
    <n v="0"/>
    <s v="&lt;=1"/>
    <x v="3"/>
    <x v="1"/>
    <s v="The following items on 208-11856 failed CTP Process during order entry. Please respond with next available date within 24hrs._x000a__x000a_13699-SYS   5cs_x000a_71353-SYS   48cs_x000a_72819-SYS   24cs"/>
    <s v="Item"/>
    <s v="sites/operations/SUPPLYCHAIN/SCS/Lists/Service Escalation Tracker"/>
    <m/>
  </r>
  <r>
    <n v="5.6125000000029104"/>
    <s v="Mendoza, Steven"/>
    <s v="925"/>
    <s v="Closed"/>
    <d v="2023-05-18T10:20:45"/>
    <x v="5"/>
    <d v="2023-05-20T10:20:45"/>
    <d v="2023-05-23T14:42:00"/>
    <s v="10290-023"/>
    <s v="COTTAGE BAKERY INC"/>
    <n v="10290"/>
    <s v="RICH PRODUCT CORP"/>
    <x v="2"/>
    <s v="L60 Saginaw"/>
    <x v="4"/>
    <n v="3"/>
    <s v="&gt;1"/>
    <x v="2"/>
    <x v="0"/>
    <s v="Failed CTP"/>
    <s v="Item"/>
    <s v="sites/operations/SUPPLYCHAIN/SCS/Lists/Service Escalation Tracker"/>
    <m/>
  </r>
  <r>
    <n v="0.63888888889050599"/>
    <s v="Villegas, Yosalet"/>
    <s v="926"/>
    <s v="Closed"/>
    <d v="2023-05-18T13:02:54"/>
    <x v="5"/>
    <d v="2023-05-20T13:02:54"/>
    <d v="2023-05-18T15:20:00"/>
    <s v="01001-063"/>
    <s v="BEK AMARILLO"/>
    <n v="1001"/>
    <s v="BEN E KEITH-WEST TEXAS"/>
    <x v="0"/>
    <s v="L60 Saginaw"/>
    <x v="4"/>
    <n v="0"/>
    <s v="&lt;=1"/>
    <x v="3"/>
    <x v="1"/>
    <s v="Item above on order number 208-11867 failed CTP process during order entry.  The requested qty is 12 please respond with next available date within 24hrs. 20949BKE "/>
    <s v="Item"/>
    <s v="sites/operations/SUPPLYCHAIN/SCS/Lists/Service Escalation Tracker"/>
    <m/>
  </r>
  <r>
    <n v="0.67708333332848303"/>
    <s v="Davis, Cheryl"/>
    <s v="927"/>
    <s v="Closed"/>
    <d v="2023-05-18T13:52:42"/>
    <x v="5"/>
    <d v="2023-05-20T13:52:42"/>
    <d v="2023-05-18T16:15:00"/>
    <s v="33500-005"/>
    <s v="TAYLOR FARMS SAN JUAN"/>
    <n v="33500"/>
    <s v="TAYLOR FARMS RETAIL INC"/>
    <x v="2"/>
    <s v="L75 Ontario"/>
    <x v="4"/>
    <n v="0"/>
    <s v="&lt;=1"/>
    <x v="3"/>
    <x v="1"/>
    <s v="Item 15393 HVR was schedule to produce on 05/17 and 05/18 now production has been cancelled for these two days and moved out to 05/22 causing TF San Juan order 75-36008 to short.  Per Christian Kou production was cancelled due to staffing. "/>
    <s v="Item"/>
    <s v="sites/operations/SUPPLYCHAIN/SCS/Lists/Service Escalation Tracker"/>
    <m/>
  </r>
  <r>
    <n v="43.458807870367302"/>
    <s v="Blocker, Sharrocca"/>
    <s v="928"/>
    <s v="Closed"/>
    <d v="2023-05-18T14:05:27"/>
    <x v="6"/>
    <d v="2023-05-20T14:05:27"/>
    <d v="2023-06-30T11:00:41"/>
    <s v="33468-067"/>
    <s v="Cant Find"/>
    <s v="Cant Find"/>
    <s v="Cant Find"/>
    <x v="1"/>
    <s v="L60 Saginaw"/>
    <x v="4"/>
    <n v="31"/>
    <s v="&gt;1"/>
    <x v="0"/>
    <x v="0"/>
    <s v="I need 22095-SON  and 16626-KKF added to the Ft. Worth list"/>
    <s v="Item"/>
    <s v="sites/operations/SUPPLYCHAIN/SCS/Lists/Service Escalation Tracker"/>
    <m/>
  </r>
  <r>
    <n v="5.4409722222189902"/>
    <s v="Patil, Kaleb"/>
    <s v="929"/>
    <s v="Closed"/>
    <d v="2023-05-18T14:11:10"/>
    <x v="5"/>
    <d v="2023-05-20T14:11:10"/>
    <d v="2023-05-23T10:35:00"/>
    <s v="35023-011"/>
    <s v="SHAMROCK FOODS RAISING CA"/>
    <n v="35023"/>
    <s v="SHAMROCK FOOD CO - CA"/>
    <x v="3"/>
    <s v="L75 Ontario"/>
    <x v="4"/>
    <n v="3"/>
    <s v="&gt;1"/>
    <x v="2"/>
    <x v="0"/>
    <s v="We will be shorting orders of 20644-RCN. Can production be moved up to cover orders?"/>
    <s v="Item"/>
    <s v="sites/operations/SUPPLYCHAIN/SCS/Lists/Service Escalation Tracker"/>
    <m/>
  </r>
  <r>
    <n v="1.3465277777795599"/>
    <s v="Washington, Jennifer"/>
    <s v="930"/>
    <s v="Closed"/>
    <d v="2023-05-18T16:29:18"/>
    <x v="5"/>
    <d v="2023-05-20T16:29:18"/>
    <d v="2023-05-19T08:19:00"/>
    <s v="20308-046"/>
    <s v="GFS SHEPH KY"/>
    <n v="20308"/>
    <s v="GORDON FOOD SERVICE INC"/>
    <x v="0"/>
    <s v="L25 Chambersburg"/>
    <x v="4"/>
    <n v="1"/>
    <s v="&lt;=1"/>
    <x v="3"/>
    <x v="1"/>
    <s v="For 23491GFS Gordon Choice Mango Habanero Wing Sauce I see we have 659 cases on hold at 60 and 85 cases on hold at 25.  I have been seeing many recent cuts.  Can you please let me know when this item will be available and it keeps shorting?"/>
    <s v="Item"/>
    <s v="sites/operations/SUPPLYCHAIN/SCS/Lists/Service Escalation Tracker"/>
    <m/>
  </r>
  <r>
    <n v="3.3263888888905102"/>
    <s v="Karr, Ronald"/>
    <s v="946"/>
    <s v="Closed"/>
    <d v="2023-05-19T07:03:01"/>
    <x v="5"/>
    <d v="2023-05-21T07:03:01"/>
    <d v="2023-05-22T07:50:00"/>
    <s v="36307-003"/>
    <s v="Cant Find"/>
    <s v="Cant Find"/>
    <s v="Cant Find"/>
    <x v="1"/>
    <s v="L60 Saginaw"/>
    <x v="4"/>
    <n v="1"/>
    <s v="&lt;=1"/>
    <x v="3"/>
    <x v="1"/>
    <s v="Item above on order number 208-11925 failed CTP process during order entry.  The requested qty is 100, please respond with next available date within 24hrs."/>
    <s v="Item"/>
    <s v="sites/operations/SUPPLYCHAIN/SCS/Lists/Service Escalation Tracker"/>
    <m/>
  </r>
  <r>
    <n v="3.5270833333342999"/>
    <s v="Harden, Jasmine"/>
    <s v="948"/>
    <s v="Closed"/>
    <d v="2023-05-19T11:02:14"/>
    <x v="5"/>
    <d v="2023-05-21T11:02:14"/>
    <d v="2023-05-22T12:39:00"/>
    <s v="10248-010"/>
    <s v="SPRINGFIELD GRO UNIPRO"/>
    <n v="10248"/>
    <s v="SPRINGFIELD GROCERS CO"/>
    <x v="0"/>
    <s v="L55 St Joseph"/>
    <x v="4"/>
    <n v="1"/>
    <s v="&lt;=1"/>
    <x v="3"/>
    <x v="1"/>
    <s v="Contracted item 21841-COD with quantity 630cs was cut completely from order 55-41390. This has been an ongoing issue for this customer. When will this item be consistently stocked?"/>
    <s v="Item"/>
    <s v="sites/operations/SUPPLYCHAIN/SCS/Lists/Service Escalation Tracker"/>
    <m/>
  </r>
  <r>
    <n v="4.6180555555547498"/>
    <s v="Davis, Cheryl"/>
    <s v="949"/>
    <s v="Closed"/>
    <d v="2023-05-19T12:25:19"/>
    <x v="5"/>
    <d v="2023-05-21T12:25:19"/>
    <d v="2023-05-23T14:50:00"/>
    <s v="35809-001"/>
    <s v="TAYLOR FARMS-REAL FOODS"/>
    <n v="35809"/>
    <s v="TAYLOR FARMS NORTHWEST"/>
    <x v="2"/>
    <s v="L75 Ontario"/>
    <x v="4"/>
    <n v="2"/>
    <s v="&gt;1"/>
    <x v="1"/>
    <x v="1"/>
    <s v="13cs of 20429 TFR was short on 75-33287 "/>
    <s v="Item"/>
    <s v="sites/operations/SUPPLYCHAIN/SCS/Lists/Service Escalation Tracker"/>
    <m/>
  </r>
  <r>
    <n v="0.57638888889050599"/>
    <s v="Wilson, LaTosha"/>
    <s v="950"/>
    <s v="Closed"/>
    <d v="2023-05-19T13:53:43"/>
    <x v="5"/>
    <d v="2023-05-21T13:53:43"/>
    <d v="2023-05-19T13:50:00"/>
    <s v="36368-019"/>
    <s v="LINEAGE LOGISTICS KERRY"/>
    <n v="36368"/>
    <s v="KERRY INGREDIENTS &amp; FLAVO"/>
    <x v="2"/>
    <s v="L60 Saginaw"/>
    <x v="4"/>
    <n v="0"/>
    <s v="&lt;=1"/>
    <x v="3"/>
    <x v="1"/>
    <s v="COA not provided with shipment nor prior to."/>
    <s v="Item"/>
    <s v="sites/operations/SUPPLYCHAIN/SCS/Lists/Service Escalation Tracker"/>
    <m/>
  </r>
  <r>
    <n v="0.66458333333139297"/>
    <s v="Salcedo, Daisey"/>
    <s v="951"/>
    <s v="Closed"/>
    <d v="2023-05-19T15:58:55"/>
    <x v="5"/>
    <d v="2023-05-21T15:58:55"/>
    <d v="2023-05-19T15:57:00"/>
    <s v="35778-001"/>
    <s v="L &amp; L FOODS HOLDINGS INDU"/>
    <n v="35778"/>
    <s v="HEARTHSIDE USA-PRODUCE &amp;"/>
    <x v="2"/>
    <s v="L75 Ontario"/>
    <x v="4"/>
    <n v="0"/>
    <s v="&lt;=1"/>
    <x v="3"/>
    <x v="1"/>
    <s v="COA not sent for item 23816 Lot C12523 PO# 274173"/>
    <s v="Item"/>
    <s v="sites/operations/SUPPLYCHAIN/SCS/Lists/Service Escalation Tracker"/>
    <m/>
  </r>
  <r>
    <n v="3.7041666666700599"/>
    <s v="Johnson, Travis"/>
    <s v="952"/>
    <s v="Closed"/>
    <d v="2023-05-19T17:40:07"/>
    <x v="5"/>
    <d v="2023-05-21T17:40:07"/>
    <d v="2023-05-22T16:54:00"/>
    <s v="09216-037"/>
    <s v="USF OKLAHOMA CITY MARGARI"/>
    <n v="9216"/>
    <s v="US FOODS-OKLAHOMA CITY"/>
    <x v="0"/>
    <s v="L60 Saginaw"/>
    <x v="4"/>
    <n v="1"/>
    <s v="&lt;=1"/>
    <x v="3"/>
    <x v="1"/>
    <s v="Item above on order number 208-11573 failed CTP process during order entry.  The requested qty is 36, please respond with next available date within 24hrs. 22234-WCP (4314108) WHITE CAP SHTG FRY BIB CUBE"/>
    <s v="Item"/>
    <s v="sites/operations/SUPPLYCHAIN/SCS/Lists/Service Escalation Tracker"/>
    <m/>
  </r>
  <r>
    <n v="0.4375"/>
    <s v="Villegas, Yosalet"/>
    <s v="953"/>
    <s v="Closed"/>
    <d v="2023-05-22T09:20:34"/>
    <x v="5"/>
    <d v="2023-05-24T09:20:34"/>
    <d v="2023-05-22T10:30:00"/>
    <s v="31688-105"/>
    <s v="BEK DFW"/>
    <n v="31688"/>
    <s v="BEN E KEITH-DFW"/>
    <x v="0"/>
    <s v="L60 Saginaw"/>
    <x v="4"/>
    <n v="0"/>
    <s v="&lt;=1"/>
    <x v="3"/>
    <x v="1"/>
    <s v="Please advise next production for item 23566BEK, BEK needing 60cs (208-11986) asap. "/>
    <s v="Item"/>
    <s v="sites/operations/SUPPLYCHAIN/SCS/Lists/Service Escalation Tracker"/>
    <m/>
  </r>
  <r>
    <n v="11.4236111111095"/>
    <s v="Salzido, Shauna"/>
    <s v="954"/>
    <s v="Closed"/>
    <d v="2023-05-22T13:59:39"/>
    <x v="6"/>
    <d v="2023-05-24T13:59:39"/>
    <d v="2023-06-02T10:10:00"/>
    <s v="34118-004; 35333-003"/>
    <s v="Cant Find"/>
    <s v="Cant Find"/>
    <s v="Cant Find"/>
    <x v="1"/>
    <s v="L60 Saginaw"/>
    <x v="4"/>
    <n v="9"/>
    <s v="&gt;1"/>
    <x v="0"/>
    <x v="0"/>
    <s v="Order#208-10286 was shorted 127cs out of 252cs today, 5/22/23. No inventory for 22288WCP listed in AS400 at Location 208, 1,008cs on open orders scheduled to pick up week of 5/22/23 - no inbound b/t orders are listed in AS400 as of 5/22/23; no production scheduled at 060 until 5/25/23 - 1656cs. What is the story behind today's shortage, inventory shortages for this item, and why wasn't Customer Solutions and/or Sales notified before shortages started?_x000a_"/>
    <s v="Item"/>
    <s v="sites/operations/SUPPLYCHAIN/SCS/Lists/Service Escalation Tracker"/>
    <m/>
  </r>
  <r>
    <n v="8.6069444444437995"/>
    <s v="Valle, Sheri"/>
    <s v="955"/>
    <s v="Closed"/>
    <d v="2023-05-22T14:15:29"/>
    <x v="5"/>
    <d v="2023-05-24T14:15:29"/>
    <d v="2023-05-30T14:34:00"/>
    <s v="34118-004"/>
    <s v="TEXAS BAKERY SUPPLY"/>
    <n v="34118"/>
    <s v="TBSD LLC"/>
    <x v="0"/>
    <s v="L60 Saginaw"/>
    <x v="4"/>
    <n v="6"/>
    <s v="&gt;1"/>
    <x v="0"/>
    <x v="0"/>
    <s v="Item 22288-WCP on order number 208-12090 failed CTP process during order entry.  The requested qty is 252cs, please respond with next available date within 24hrs."/>
    <s v="Item"/>
    <s v="sites/operations/SUPPLYCHAIN/SCS/Lists/Service Escalation Tracker"/>
    <m/>
  </r>
  <r>
    <n v="8.6090277777766495"/>
    <s v="Valle, Sheri"/>
    <s v="956"/>
    <s v="Closed"/>
    <d v="2023-05-22T14:19:58"/>
    <x v="5"/>
    <d v="2023-05-24T14:19:58"/>
    <d v="2023-05-30T14:37:00"/>
    <s v="34118-004"/>
    <s v="TEXAS BAKERY SUPPLY"/>
    <n v="34118"/>
    <s v="TBSD LLC"/>
    <x v="0"/>
    <s v="L60 Saginaw"/>
    <x v="4"/>
    <n v="6"/>
    <s v="&gt;1"/>
    <x v="0"/>
    <x v="0"/>
    <s v="Item 22288-WCP on order number 208-12092 failed CTP process during order entry.  The requested qty is 252cs, please respond with next available date within 24hrs."/>
    <s v="Item"/>
    <s v="sites/operations/SUPPLYCHAIN/SCS/Lists/Service Escalation Tracker"/>
    <m/>
  </r>
  <r>
    <n v="8.6104166666627897"/>
    <s v="Valle, Sheri"/>
    <s v="957"/>
    <s v="Closed"/>
    <d v="2023-05-22T14:23:57"/>
    <x v="5"/>
    <d v="2023-05-24T14:23:57"/>
    <d v="2023-05-30T14:39:00"/>
    <s v="34118-004"/>
    <s v="TEXAS BAKERY SUPPLY"/>
    <n v="34118"/>
    <s v="TBSD LLC"/>
    <x v="0"/>
    <s v="L60 Saginaw"/>
    <x v="4"/>
    <n v="6"/>
    <s v="&gt;1"/>
    <x v="0"/>
    <x v="0"/>
    <s v="Item 22288-WCP on order number 208-12096 failed CTP process during order entry.  The requested qty is 252cs, please respond with next available date within 24hrs."/>
    <s v="Item"/>
    <s v="sites/operations/SUPPLYCHAIN/SCS/Lists/Service Escalation Tracker"/>
    <m/>
  </r>
  <r>
    <n v="14.5916666666672"/>
    <s v="Valle, Sheri"/>
    <s v="958"/>
    <s v="Closed"/>
    <d v="2023-05-22T14:26:31"/>
    <x v="6"/>
    <d v="2023-05-24T14:26:31"/>
    <d v="2023-06-05T14:12:00"/>
    <s v="34118-004"/>
    <s v="TEXAS BAKERY SUPPLY"/>
    <n v="34118"/>
    <s v="TBSD LLC"/>
    <x v="0"/>
    <s v="L60 Saginaw"/>
    <x v="4"/>
    <n v="10"/>
    <s v="&gt;1"/>
    <x v="0"/>
    <x v="0"/>
    <s v="Item 22288-WCP on order number 208-12097 failed CTP process during order entry.  The requested qty is 252cs, please respond with next available date within 24hrs."/>
    <s v="Item"/>
    <s v="sites/operations/SUPPLYCHAIN/SCS/Lists/Service Escalation Tracker"/>
    <m/>
  </r>
  <r>
    <n v="8.4437499999985395"/>
    <s v="Covington, Derek"/>
    <s v="959"/>
    <s v="Closed"/>
    <d v="2023-05-22T14:44:51"/>
    <x v="5"/>
    <d v="2023-05-24T14:44:51"/>
    <d v="2023-05-30T10:39:00"/>
    <s v="30547-021"/>
    <s v="JAKE'S/UNIPRO/NEW WAREHOU"/>
    <n v="30547"/>
    <s v="JAKE'S INC"/>
    <x v="0"/>
    <s v="L60 Saginaw"/>
    <x v="4"/>
    <n v="6"/>
    <s v="&gt;1"/>
    <x v="0"/>
    <x v="0"/>
    <s v="Item # 71337-HME on order number 208-12100 failed CTP process during order entry.  The requested qty is 100cs, please respond with next available date within 24hrs."/>
    <s v="Item"/>
    <s v="sites/operations/SUPPLYCHAIN/SCS/Lists/Service Escalation Tracker"/>
    <m/>
  </r>
  <r>
    <n v="44.659027777779599"/>
    <s v="Ness, Samantha"/>
    <s v="960"/>
    <s v="Closed"/>
    <d v="2023-05-22T15:28:51"/>
    <x v="1"/>
    <d v="2023-05-24T15:28:51"/>
    <d v="2023-07-05T15:49:00"/>
    <s v="34118-004"/>
    <s v="TEXAS BAKERY SUPPLY"/>
    <n v="34118"/>
    <s v="TBSD LLC"/>
    <x v="0"/>
    <s v="L60 Saginaw"/>
    <x v="4"/>
    <n v="32"/>
    <s v="&gt;1"/>
    <x v="0"/>
    <x v="0"/>
    <s v="Texas Bakery was short on order 208-10286._x000a__x000a_Customer ordered 252cs - received only 125cs"/>
    <s v="Item"/>
    <s v="sites/operations/SUPPLYCHAIN/SCS/Lists/Service Escalation Tracker"/>
    <m/>
  </r>
  <r>
    <n v="72.441898148143096"/>
    <s v="Harden, Jasmine"/>
    <s v="961"/>
    <s v="Closed"/>
    <d v="2023-05-22T17:08:40"/>
    <x v="8"/>
    <d v="2023-05-24T17:08:40"/>
    <d v="2023-08-02T10:36:20"/>
    <s v="34259-010"/>
    <s v="SHAMROCK FOODS NEW MEXICO"/>
    <n v="34259"/>
    <s v="SHAMROCK FOOD CO - NM"/>
    <x v="0"/>
    <s v="L60 Saginaw"/>
    <x v="4"/>
    <n v="52"/>
    <s v="&gt;1"/>
    <x v="0"/>
    <x v="0"/>
    <s v="16625-KKF on 208-12117 failed CTP Process during order entry. Requested quantity is 80, please respond with next available date within 24hrs._x000a_"/>
    <s v="Item"/>
    <s v="sites/operations/SUPPLYCHAIN/SCS/Lists/Service Escalation Tracker"/>
    <m/>
  </r>
  <r>
    <n v="129.69523148147701"/>
    <s v="Harden, Jasmine"/>
    <s v="962"/>
    <s v="Closed"/>
    <d v="2023-05-22T17:13:34"/>
    <x v="9"/>
    <d v="2023-05-24T17:13:34"/>
    <d v="2023-09-28T16:41:08"/>
    <s v="10545-016"/>
    <s v="REINHART SHREVEPORT"/>
    <n v="10545"/>
    <s v="REINHART FOODSERVICE LLC"/>
    <x v="0"/>
    <s v="L60 Saginaw"/>
    <x v="4"/>
    <n v="93"/>
    <s v="&gt;1"/>
    <x v="0"/>
    <x v="0"/>
    <s v="72048-VEN on 208-12051 failed CTP Process during order entry. Requested quantity is 24cs, please respond with next available date within 24hrs._x000a_"/>
    <s v="Item"/>
    <s v="sites/operations/SUPPLYCHAIN/SCS/Lists/Service Escalation Tracker"/>
    <m/>
  </r>
  <r>
    <n v="2.5583333333270302"/>
    <s v="Harden, Jasmine"/>
    <s v="963"/>
    <s v="Closed"/>
    <d v="2023-05-22T17:17:51"/>
    <x v="5"/>
    <d v="2023-05-24T17:17:51"/>
    <d v="2023-05-24T13:24:00"/>
    <s v="10241-041"/>
    <s v="REINHART NEW ORLEANS"/>
    <n v="10241"/>
    <s v="REINHART NEW ORLEANS"/>
    <x v="0"/>
    <s v="L60 Saginaw"/>
    <x v="4"/>
    <n v="2"/>
    <s v="&gt;1"/>
    <x v="1"/>
    <x v="1"/>
    <s v="23701-SCR on 208-12025 failed CTP Process during order entry. Requested quantity is 8, please respond with next available date within 24hrs._x000a_"/>
    <s v="Item"/>
    <s v="sites/operations/SUPPLYCHAIN/SCS/Lists/Service Escalation Tracker"/>
    <m/>
  </r>
  <r>
    <n v="2.4263888888890501"/>
    <s v="Plunkett, Ryan"/>
    <s v="964"/>
    <s v="Closed"/>
    <d v="2023-05-22T17:22:16"/>
    <x v="5"/>
    <d v="2023-05-24T17:22:16"/>
    <d v="2023-05-24T10:14:00"/>
    <s v="08068-002"/>
    <s v="ALPINE FOODS"/>
    <n v="8068"/>
    <s v="ALPINE FOOD DIST INC"/>
    <x v="0"/>
    <s v="L36 Portland"/>
    <x v="4"/>
    <n v="2"/>
    <s v="&gt;1"/>
    <x v="1"/>
    <x v="1"/>
    <s v="Shorting 21550 MRE out of 036 on 5/31/23"/>
    <s v="Item"/>
    <s v="sites/operations/SUPPLYCHAIN/SCS/Lists/Service Escalation Tracker"/>
    <m/>
  </r>
  <r>
    <n v="37.434027777780997"/>
    <s v="Karr, Ronald"/>
    <s v="965"/>
    <s v="Closed"/>
    <d v="2023-05-23T08:02:32"/>
    <x v="6"/>
    <d v="2023-05-25T08:02:32"/>
    <d v="2023-06-29T10:25:00"/>
    <s v="09363-005"/>
    <s v="SCARMARDO PROD - UNIPRO"/>
    <n v="9363"/>
    <s v="SCARMARDO PRODUCE INC"/>
    <x v="0"/>
    <s v="L60 Saginaw"/>
    <x v="4"/>
    <n v="27"/>
    <s v="&gt;1"/>
    <x v="0"/>
    <x v="0"/>
    <s v="Item above on order number 208-12120 failed CTP process during order entry.  The requested qty is 30, please respond with next available date within 24hrs."/>
    <s v="Item"/>
    <s v="sites/operations/SUPPLYCHAIN/SCS/Lists/Service Escalation Tracker"/>
    <m/>
  </r>
  <r>
    <n v="65.563969907409003"/>
    <s v="Johnson, Travis"/>
    <s v="966"/>
    <s v="Closed"/>
    <d v="2023-05-23T14:56:46"/>
    <x v="1"/>
    <d v="2023-05-25T14:56:46"/>
    <d v="2023-07-27T13:32:07"/>
    <s v="40146-045"/>
    <s v="SYSCO WEST TX"/>
    <n v="40146"/>
    <s v="SYSCO MSCS-WEST TEXAS"/>
    <x v="0"/>
    <s v="L60 Saginaw"/>
    <x v="4"/>
    <n v="47"/>
    <s v="&gt;1"/>
    <x v="0"/>
    <x v="0"/>
    <s v="Item above on order number 208-12216 failed CTP process during order entry.  The requested qty is 48, please respond with next available date within 24hrs. 72048-VEN (9181645)"/>
    <s v="Item"/>
    <s v="sites/operations/SUPPLYCHAIN/SCS/Lists/Service Escalation Tracker"/>
    <m/>
  </r>
  <r>
    <n v="1.54652777777665"/>
    <s v="Patil, Kaleb"/>
    <s v="967"/>
    <s v="Closed"/>
    <d v="2023-05-23T16:37:03"/>
    <x v="5"/>
    <d v="2023-05-25T16:37:03"/>
    <d v="2023-05-24T13:07:00"/>
    <s v="21578-027"/>
    <s v="SOUTHWEST TR STOCK PANERA"/>
    <n v="21578"/>
    <s v="SOUTHWEST TRADERS INC"/>
    <x v="3"/>
    <s v="L75 Ontario"/>
    <x v="4"/>
    <n v="1"/>
    <s v="&lt;=1"/>
    <x v="3"/>
    <x v="1"/>
    <s v="When can backorder 75-36476 ship?"/>
    <s v="Item"/>
    <s v="sites/operations/SUPPLYCHAIN/SCS/Lists/Service Escalation Tracker"/>
    <m/>
  </r>
  <r>
    <n v="3.6006944444452502"/>
    <s v="Mendoza, Steven"/>
    <s v="968"/>
    <s v="Closed"/>
    <d v="2023-05-23T16:58:05"/>
    <x v="5"/>
    <d v="2023-05-25T16:58:05"/>
    <d v="2023-05-26T14:25:00"/>
    <s v="10290-023"/>
    <s v="COTTAGE BAKERY INC"/>
    <n v="10290"/>
    <s v="RICH PRODUCT CORP"/>
    <x v="2"/>
    <s v="L60 Saginaw"/>
    <x v="4"/>
    <n v="3"/>
    <s v="&gt;1"/>
    <x v="2"/>
    <x v="0"/>
    <s v="Order 208-12248 failed CTP "/>
    <s v="Item"/>
    <s v="sites/operations/SUPPLYCHAIN/SCS/Lists/Service Escalation Tracker"/>
    <m/>
  </r>
  <r>
    <n v="0.70694444444234295"/>
    <s v="Wilson, LaTosha"/>
    <s v="969"/>
    <s v="Closed"/>
    <d v="2023-05-23T16:59:30"/>
    <x v="5"/>
    <d v="2023-05-25T16:59:30"/>
    <d v="2023-05-23T16:58:00"/>
    <s v="34488-003"/>
    <s v="FGF BRANDS"/>
    <n v="34488"/>
    <s v="FGF BRANDS INC"/>
    <x v="2"/>
    <s v="L60 Saginaw"/>
    <x v="4"/>
    <n v="0"/>
    <s v="&lt;=1"/>
    <x v="3"/>
    <x v="1"/>
    <s v="Customer not provided COA with shipment nor prior to."/>
    <s v="Item"/>
    <s v="sites/operations/SUPPLYCHAIN/SCS/Lists/Service Escalation Tracker"/>
    <m/>
  </r>
  <r>
    <n v="1.40763888888614"/>
    <s v="Johnson, Travis"/>
    <s v="970"/>
    <s v="Closed"/>
    <d v="2023-05-23T21:47:35"/>
    <x v="5"/>
    <d v="2023-05-25T21:47:35"/>
    <d v="2023-05-24T09:47:00"/>
    <s v="40131-120"/>
    <s v="SYSCO N TEXAS"/>
    <n v="40131"/>
    <s v="SYSCO MSCS-DALLAS"/>
    <x v="0"/>
    <s v="L60 Saginaw"/>
    <x v="4"/>
    <n v="1"/>
    <s v="&lt;=1"/>
    <x v="3"/>
    <x v="1"/>
    <s v="Item above on order number 208-12160 failed CTP process during order entry.  The requested qty is 12, please respond with next available date within 24hrs. 72048-VEN (9181645)"/>
    <s v="Item"/>
    <s v="sites/operations/SUPPLYCHAIN/SCS/Lists/Service Escalation Tracker"/>
    <m/>
  </r>
  <r>
    <n v="0.54861111110949401"/>
    <s v="Karr, Ronald"/>
    <s v="971"/>
    <s v="Closed"/>
    <d v="2023-05-24T08:30:18"/>
    <x v="5"/>
    <d v="2023-05-26T08:30:18"/>
    <d v="2023-05-24T13:10:00"/>
    <s v="32843-004"/>
    <s v="LISANTI FOODSERVICE OF TX"/>
    <n v="32843"/>
    <s v="LISANTI FOODSERVICE OF TX"/>
    <x v="0"/>
    <s v="L60 Saginaw"/>
    <x v="4"/>
    <n v="0"/>
    <s v="&lt;=1"/>
    <x v="3"/>
    <x v="1"/>
    <s v="Please let me know when backorder 208-12270 is available to ship. Shortage code C_x000a_24 cs item 22091WCP / 127 cs item 17712CGS, 5,816 LBS"/>
    <s v="Item"/>
    <s v="sites/operations/SUPPLYCHAIN/SCS/Lists/Service Escalation Tracker"/>
    <m/>
  </r>
  <r>
    <n v="43.4569444444423"/>
    <s v="Valle, Sheri"/>
    <s v="972"/>
    <s v="Closed"/>
    <d v="2023-05-24T09:08:40"/>
    <x v="1"/>
    <d v="2023-05-26T09:08:40"/>
    <d v="2023-07-06T10:58:00"/>
    <s v="31435-091"/>
    <s v="INDIANAPOLIS FROZEN BAKER"/>
    <n v="31435"/>
    <s v="CONAGRA FOODS INC"/>
    <x v="2"/>
    <s v="L55 St Joseph"/>
    <x v="4"/>
    <n v="31"/>
    <s v="&gt;1"/>
    <x v="0"/>
    <x v="0"/>
    <s v="Production for 15056-WCP is not scheduled until 6/02 and customer needs this product on 5/30."/>
    <s v="Item"/>
    <s v="sites/operations/SUPPLYCHAIN/SCS/Lists/Service Escalation Tracker"/>
    <m/>
  </r>
  <r>
    <n v="0.52083333332848303"/>
    <s v="Villegas, Yosalet"/>
    <s v="973"/>
    <s v="Closed"/>
    <d v="2023-05-24T12:20:04"/>
    <x v="5"/>
    <d v="2023-05-26T12:20:04"/>
    <d v="2023-05-24T12:30:00"/>
    <s v="10127-037"/>
    <s v="BEK ALBUQUERQUE"/>
    <n v="10127"/>
    <s v="BEN E KEITH-NEW MEXICO"/>
    <x v="0"/>
    <s v="L60 Saginaw"/>
    <x v="4"/>
    <n v="0"/>
    <s v="&lt;=1"/>
    <x v="3"/>
    <x v="1"/>
    <s v="Item above on order number 208-12286 failed CTP process during order entry.  The requested qty is 24, please respond with next available date within 24hrs. 12748BKE"/>
    <s v="Item"/>
    <s v="sites/operations/SUPPLYCHAIN/SCS/Lists/Service Escalation Tracker"/>
    <m/>
  </r>
  <r>
    <n v="1.4298611111080399"/>
    <s v="Wilson, LaTosha"/>
    <s v="974"/>
    <s v="Closed"/>
    <d v="2023-05-24T12:33:56"/>
    <x v="5"/>
    <d v="2023-05-26T12:33:56"/>
    <d v="2023-05-25T10:19:00"/>
    <s v="32500-004"/>
    <s v="Cant Find"/>
    <s v="Cant Find"/>
    <s v="Cant Find"/>
    <x v="1"/>
    <s v="L75 Ontario"/>
    <x v="4"/>
    <n v="1"/>
    <s v="&lt;=1"/>
    <x v="3"/>
    <x v="1"/>
    <s v="Customer not provided COA with shipment nor prior to"/>
    <s v="Item"/>
    <s v="sites/operations/SUPPLYCHAIN/SCS/Lists/Service Escalation Tracker"/>
    <m/>
  </r>
  <r>
    <n v="8.7256944444452493"/>
    <s v="Villegas, Yosalet"/>
    <s v="975"/>
    <s v="Closed"/>
    <d v="2023-05-24T13:11:08"/>
    <x v="6"/>
    <d v="2023-05-26T13:11:08"/>
    <d v="2023-06-01T17:25:00"/>
    <s v="35723-032"/>
    <s v="H-E-B SA GSC WHATABURGER"/>
    <n v="35723"/>
    <s v="WB SUPPLY &amp; MERCHANDISING"/>
    <x v="3"/>
    <s v="L75 Ontario"/>
    <x v="4"/>
    <n v="6"/>
    <s v="&gt;1"/>
    <x v="0"/>
    <x v="0"/>
    <s v="Please advise next production date for item 20806WHA"/>
    <s v="Item"/>
    <s v="sites/operations/SUPPLYCHAIN/SCS/Lists/Service Escalation Tracker"/>
    <m/>
  </r>
  <r>
    <n v="0.61944444444088698"/>
    <s v="Patil, Kaleb"/>
    <s v="976"/>
    <s v="Closed"/>
    <d v="2023-05-24T13:11:08"/>
    <x v="5"/>
    <d v="2023-05-26T13:11:08"/>
    <d v="2023-05-24T14:52:00"/>
    <s v="34211-008"/>
    <s v="Cant Find"/>
    <s v="Cant Find"/>
    <s v="Cant Find"/>
    <x v="1"/>
    <s v="L25 Chambersburg"/>
    <x v="4"/>
    <n v="0"/>
    <s v="&lt;=1"/>
    <x v="3"/>
    <x v="1"/>
    <s v="B/T PO 122061 Order 25-12205 will short 80 cases of 21592-GNS and orders of 21592-CGS after it will also short. Can additional production be scheduled by 5/30?"/>
    <s v="Item"/>
    <s v="sites/operations/SUPPLYCHAIN/SCS/Lists/Service Escalation Tracker"/>
    <m/>
  </r>
  <r>
    <n v="1.5374999999985399"/>
    <s v="Plunkett, Ryan"/>
    <s v="977"/>
    <s v="Closed"/>
    <d v="2023-05-24T16:03:27"/>
    <x v="5"/>
    <d v="2023-05-26T16:03:27"/>
    <d v="2023-05-25T12:54:00"/>
    <s v="09553-018"/>
    <s v="Y HATA &amp; CO CHILL"/>
    <n v="9553"/>
    <s v="Y HATA &amp; CO LTD INC"/>
    <x v="0"/>
    <s v="L75 Ontario"/>
    <x v="4"/>
    <n v="1"/>
    <s v="&lt;=1"/>
    <x v="3"/>
    <x v="1"/>
    <s v="Need 2cs of  21554 MRE at 075 before 6/6/23."/>
    <s v="Item"/>
    <s v="sites/operations/SUPPLYCHAIN/SCS/Lists/Service Escalation Tracker"/>
    <m/>
  </r>
  <r>
    <n v="6.5604166666598802"/>
    <s v="Mendoza, Steven"/>
    <s v="978"/>
    <s v="Closed"/>
    <d v="2023-05-24T16:34:27"/>
    <x v="5"/>
    <d v="2023-05-26T16:34:27"/>
    <d v="2023-05-30T13:27:00"/>
    <s v="11333-015"/>
    <s v="Cant Find"/>
    <s v="Cant Find"/>
    <s v="Cant Find"/>
    <x v="1"/>
    <s v="L60 Saginaw"/>
    <x v="4"/>
    <n v="4"/>
    <s v="&gt;1"/>
    <x v="4"/>
    <x v="0"/>
    <s v="Order 208-12319 failed CTP "/>
    <s v="Item"/>
    <s v="sites/operations/SUPPLYCHAIN/SCS/Lists/Service Escalation Tracker"/>
    <m/>
  </r>
  <r>
    <n v="1.45138888889051"/>
    <s v="Villegas, Yosalet"/>
    <s v="979"/>
    <s v="Closed"/>
    <d v="2023-05-24T17:34:54"/>
    <x v="5"/>
    <d v="2023-05-26T17:34:54"/>
    <d v="2023-05-25T10:50:00"/>
    <s v="07737-071"/>
    <s v="BEK OKC"/>
    <n v="7737"/>
    <s v="BEN E KEITH-OKLAHOMA"/>
    <x v="0"/>
    <s v="L60 Saginaw"/>
    <x v="4"/>
    <n v="1"/>
    <s v="&lt;=1"/>
    <x v="3"/>
    <x v="1"/>
    <s v="Item above on order number 208-12287 failed CTP process during order entry.  The requested qty is 144, please respond with next available date within 24hrs. 12748BKE"/>
    <s v="Item"/>
    <s v="sites/operations/SUPPLYCHAIN/SCS/Lists/Service Escalation Tracker"/>
    <m/>
  </r>
  <r>
    <n v="5.6805555555547498"/>
    <s v="Patil, Kaleb"/>
    <s v="980"/>
    <s v="Closed"/>
    <d v="2023-05-25T11:13:24"/>
    <x v="5"/>
    <d v="2023-05-27T11:13:24"/>
    <d v="2023-05-30T16:20:00"/>
    <s v="01124-029"/>
    <s v="USF LA MIRADA (PU)"/>
    <n v="1124"/>
    <s v="US FOODS-LOS ANGELES"/>
    <x v="0"/>
    <s v="L75 Ontario"/>
    <x v="4"/>
    <n v="3"/>
    <s v="&gt;1"/>
    <x v="2"/>
    <x v="0"/>
    <s v="We are out of 21471-MIL and have no B/T scheduled. Can we transfer in about 60 cases?_x000a__x000a_ My customer was shorted recently and needs to recover product. Please note they are out of stock, so the sooner, the better."/>
    <s v="Item"/>
    <s v="sites/operations/SUPPLYCHAIN/SCS/Lists/Service Escalation Tracker"/>
    <m/>
  </r>
  <r>
    <n v="0.68125000000145497"/>
    <s v="Villegas, Yosalet"/>
    <s v="982"/>
    <s v="Closed"/>
    <d v="2023-05-25T13:10:42"/>
    <x v="5"/>
    <d v="2023-05-27T13:10:42"/>
    <d v="2023-05-25T16:21:00"/>
    <s v="01001-063"/>
    <s v="BEK AMARILLO"/>
    <n v="1001"/>
    <s v="BEN E KEITH-WEST TEXAS"/>
    <x v="0"/>
    <s v="L60 Saginaw"/>
    <x v="4"/>
    <n v="0"/>
    <s v="&lt;=1"/>
    <x v="3"/>
    <x v="1"/>
    <s v="Item above on order number 208-12359 failed CTP process during order entry.  The requested qty is 24, please respond with next available date within 24hrs.  20945BKE_x000a__x000a_Item above on order number 208-12359 failed CTP process during order entry.  The requested qty is 240, please respond with next available date within 24hrs. 23322SNG"/>
    <s v="Item"/>
    <s v="sites/operations/SUPPLYCHAIN/SCS/Lists/Service Escalation Tracker"/>
    <m/>
  </r>
  <r>
    <n v="5.4513888888905102"/>
    <s v="Davis, Cheryl"/>
    <s v="983"/>
    <s v="Closed"/>
    <d v="2023-05-25T13:11:13"/>
    <x v="5"/>
    <d v="2023-05-27T13:11:13"/>
    <d v="2023-05-30T10:50:00"/>
    <s v="35809-001"/>
    <s v="TAYLOR FARMS-REAL FOODS"/>
    <n v="35809"/>
    <s v="TAYLOR FARMS NORTHWEST"/>
    <x v="2"/>
    <s v="L75 Ontario"/>
    <x v="4"/>
    <n v="3"/>
    <s v="&gt;1"/>
    <x v="2"/>
    <x v="0"/>
    <s v="2cs 19925 TFR was short on order 75-33287"/>
    <s v="Item"/>
    <s v="sites/operations/SUPPLYCHAIN/SCS/Lists/Service Escalation Tracker"/>
    <m/>
  </r>
  <r>
    <n v="5.6923611111051304"/>
    <s v="Davis, Cheryl"/>
    <s v="984"/>
    <s v="Closed"/>
    <d v="2023-05-25T14:32:56"/>
    <x v="5"/>
    <d v="2023-05-27T14:32:56"/>
    <d v="2023-05-30T16:37:00"/>
    <s v="36450-004"/>
    <s v="TAYLOR FARMS NEW ENGLAND"/>
    <n v="36450"/>
    <s v="TAYLOR FARMS NEW ENGLAND"/>
    <x v="2"/>
    <s v="L75 Ontario"/>
    <x v="4"/>
    <n v="3"/>
    <s v="&gt;1"/>
    <x v="2"/>
    <x v="0"/>
    <s v="order 75-36483 is shipping on 06/09 . There is not any inventory on 23507 TFR   and no production schedule. "/>
    <s v="Item"/>
    <s v="sites/operations/SUPPLYCHAIN/SCS/Lists/Service Escalation Tracker"/>
    <m/>
  </r>
  <r>
    <n v="1.63541666666424"/>
    <s v="Covington, Derek"/>
    <s v="985"/>
    <s v="Closed"/>
    <d v="2023-05-25T15:05:17"/>
    <x v="5"/>
    <d v="2023-05-27T15:05:17"/>
    <d v="2023-05-26T15:15:00"/>
    <s v="20035-158"/>
    <s v="MBM CORDELE BURGER KING"/>
    <n v="20035"/>
    <s v="MCLANE CO INC"/>
    <x v="3"/>
    <s v="L25 Chambersburg"/>
    <x v="4"/>
    <n v="1"/>
    <s v="&lt;=1"/>
    <x v="3"/>
    <x v="1"/>
    <s v="203-25279 shorted 120cs of 22879-BRK"/>
    <s v="Item"/>
    <s v="sites/operations/SUPPLYCHAIN/SCS/Lists/Service Escalation Tracker"/>
    <m/>
  </r>
  <r>
    <n v="5.6736111111094898"/>
    <s v="Valle, Sheri"/>
    <s v="988"/>
    <s v="Closed"/>
    <d v="2023-05-26T10:41:03"/>
    <x v="5"/>
    <d v="2023-05-28T10:41:03"/>
    <d v="2023-05-31T16:10:00"/>
    <s v="23366-BYE"/>
    <s v="Cant Find"/>
    <s v="Cant Find"/>
    <s v="Cant Find"/>
    <x v="1"/>
    <s v="L60 Saginaw"/>
    <x v="4"/>
    <n v="3"/>
    <s v="&gt;1"/>
    <x v="2"/>
    <x v="0"/>
    <s v="No production scheduled for item 23366-BYE and we have open orders as well as needing to ship a back order to Dawn for the 793cs short on 208-11079. "/>
    <s v="Item"/>
    <s v="sites/operations/SUPPLYCHAIN/SCS/Lists/Service Escalation Tracker"/>
    <m/>
  </r>
  <r>
    <n v="4.68541666666715"/>
    <s v="Patil, Kaleb"/>
    <s v="989"/>
    <s v="Closed"/>
    <d v="2023-05-26T11:19:41"/>
    <x v="5"/>
    <d v="2023-05-28T11:19:41"/>
    <d v="2023-05-30T16:27:00"/>
    <s v="35023-001"/>
    <s v="SHAMROCK FOODS"/>
    <n v="35023"/>
    <s v="SHAMROCK FOOD CO - CA"/>
    <x v="0"/>
    <s v="L34 Albert Lea"/>
    <x v="4"/>
    <n v="2"/>
    <s v="&gt;1"/>
    <x v="1"/>
    <x v="1"/>
    <s v="Orders of 22176-GNS are shorting or being delayed out of L75. After the next B/T, we will run out of product on 6/08. _x000a__x000a_"/>
    <s v="Item"/>
    <s v="sites/operations/SUPPLYCHAIN/SCS/Lists/Service Escalation Tracker"/>
    <m/>
  </r>
  <r>
    <n v="62.4369791666686"/>
    <s v="Patil, Kaleb"/>
    <s v="990"/>
    <s v="Closed"/>
    <d v="2023-05-26T11:23:52"/>
    <x v="1"/>
    <d v="2023-05-28T11:23:52"/>
    <d v="2023-07-27T10:29:15"/>
    <s v="35023-001"/>
    <s v="SHAMROCK FOODS"/>
    <n v="35023"/>
    <s v="SHAMROCK FOOD CO - CA"/>
    <x v="0"/>
    <s v="L75 Ontario"/>
    <x v="4"/>
    <n v="44"/>
    <s v="&gt;1"/>
    <x v="0"/>
    <x v="0"/>
    <s v="Shorting 84 cases of 22176-GNS on 5/30. Another PO also had to be moved out to 6/05 to avoid shortages. We will short more POs by 6/08._x000a__x000a_What is causing the supply issues with this product? Can a B/T of 22176-GNS please be scheduled to deliver by 6/08? I am requesting L34 produce more."/>
    <s v="Item"/>
    <s v="sites/operations/SUPPLYCHAIN/SCS/Lists/Service Escalation Tracker"/>
    <m/>
  </r>
  <r>
    <n v="10.5472222222234"/>
    <s v="Salcedo, Daisey"/>
    <s v="991"/>
    <s v="Closed"/>
    <d v="2023-05-26T14:06:28"/>
    <x v="6"/>
    <d v="2023-05-28T14:06:28"/>
    <d v="2023-06-05T13:08:00"/>
    <s v="20882-017"/>
    <s v="JOHNSON BROS BKRY SUP INC"/>
    <n v="20882"/>
    <s v="JOHNSON BROS BKRY SUP INC"/>
    <x v="0"/>
    <s v="L60 Saginaw"/>
    <x v="4"/>
    <n v="6"/>
    <s v="&gt;1"/>
    <x v="0"/>
    <x v="0"/>
    <s v="Order#208-1250 failed CTP process during order entry.  "/>
    <s v="Item"/>
    <s v="sites/operations/SUPPLYCHAIN/SCS/Lists/Service Escalation Tracker"/>
    <m/>
  </r>
  <r>
    <n v="12.7236111111051"/>
    <s v="Mendoza, Steven"/>
    <s v="992"/>
    <s v="Closed"/>
    <d v="2023-05-26T14:23:53"/>
    <x v="6"/>
    <d v="2023-05-28T14:23:53"/>
    <d v="2023-06-07T17:22:00"/>
    <s v="36724-002"/>
    <s v="Cant Find"/>
    <s v="Cant Find"/>
    <s v="Cant Find"/>
    <x v="1"/>
    <s v="L25 Chambersburg"/>
    <x v="4"/>
    <n v="8"/>
    <s v="&gt;1"/>
    <x v="0"/>
    <x v="0"/>
    <s v="Backorder from 25-06327; 311 cases of 21551MRE.  New order is 25-12809"/>
    <s v="Item"/>
    <s v="sites/operations/SUPPLYCHAIN/SCS/Lists/Service Escalation Tracker"/>
    <m/>
  </r>
  <r>
    <n v="6.3645833333357604"/>
    <s v="Harden, Jasmine"/>
    <s v="993"/>
    <s v="Closed"/>
    <d v="2023-05-30T09:47:43"/>
    <x v="6"/>
    <d v="2023-06-01T09:47:43"/>
    <d v="2023-06-05T08:45:00"/>
    <s v="34259-010"/>
    <s v="SHAMROCK FOODS NEW MEXICO"/>
    <n v="34259"/>
    <s v="SHAMROCK FOOD CO - NM"/>
    <x v="0"/>
    <s v="L60 Saginaw"/>
    <x v="4"/>
    <n v="4"/>
    <s v="&gt;1"/>
    <x v="4"/>
    <x v="0"/>
    <s v="20147-SNG on 208-12560 failed CTP Process during order entry. Requested quantity is 12cs, please respond with next available date within 24hrs."/>
    <s v="Item"/>
    <s v="sites/operations/SUPPLYCHAIN/SCS/Lists/Service Escalation Tracker"/>
    <m/>
  </r>
  <r>
    <n v="6.3652777777751899"/>
    <s v="Harden, Jasmine"/>
    <s v="994"/>
    <s v="Closed"/>
    <d v="2023-05-30T09:56:34"/>
    <x v="6"/>
    <d v="2023-06-01T09:56:34"/>
    <d v="2023-06-05T08:46:00"/>
    <s v="40175-088"/>
    <s v="SYSCO KANSAS"/>
    <n v="40175"/>
    <s v="SYSCO MSCS-KANSAS CITY"/>
    <x v="0"/>
    <s v="L60 Saginaw"/>
    <x v="4"/>
    <n v="4"/>
    <s v="&gt;1"/>
    <x v="4"/>
    <x v="0"/>
    <s v="71759-SYS  on 208-12571 failed CTP Process during order entry. Requested quantity is 63cs, please respond with next available date within 24hrs."/>
    <s v="Item"/>
    <s v="sites/operations/SUPPLYCHAIN/SCS/Lists/Service Escalation Tracker"/>
    <m/>
  </r>
  <r>
    <n v="13.6152777777752"/>
    <s v="Valle, Sheri"/>
    <s v="995"/>
    <s v="Closed"/>
    <d v="2023-05-30T15:47:15"/>
    <x v="6"/>
    <d v="2023-06-01T15:47:15"/>
    <d v="2023-06-12T14:46:00"/>
    <s v="34118-004"/>
    <s v="TEXAS BAKERY SUPPLY"/>
    <n v="34118"/>
    <s v="TBSD LLC"/>
    <x v="0"/>
    <s v="L60 Saginaw"/>
    <x v="4"/>
    <n v="9"/>
    <s v="&gt;1"/>
    <x v="0"/>
    <x v="0"/>
    <s v="Item 22288-WCP on order number 208-12664 failed CTP process during order entry.  The requested qty is 252cs, please respond with next available date within 24hrs."/>
    <s v="Item"/>
    <s v="sites/operations/SUPPLYCHAIN/SCS/Lists/Service Escalation Tracker"/>
    <m/>
  </r>
  <r>
    <n v="13.618055555554699"/>
    <s v="Valle, Sheri"/>
    <s v="996"/>
    <s v="Closed"/>
    <d v="2023-05-30T15:52:05"/>
    <x v="6"/>
    <d v="2023-06-01T15:52:05"/>
    <d v="2023-06-12T14:50:00"/>
    <s v="34118-004"/>
    <s v="TEXAS BAKERY SUPPLY"/>
    <n v="34118"/>
    <s v="TBSD LLC"/>
    <x v="0"/>
    <s v="L60 Saginaw"/>
    <x v="4"/>
    <n v="9"/>
    <s v="&gt;1"/>
    <x v="0"/>
    <x v="0"/>
    <s v="Item 22288-WCP on order number 208-12671 failed CTP process during order entry.  The requested qty is 252cs, please respond with next available date within 24hrs."/>
    <s v="Item"/>
    <s v="sites/operations/SUPPLYCHAIN/SCS/Lists/Service Escalation Tracker"/>
    <m/>
  </r>
  <r>
    <n v="1.4729166666657001"/>
    <s v="Harden, Jasmine"/>
    <s v="997"/>
    <s v="Closed"/>
    <d v="2023-05-30T16:35:25"/>
    <x v="5"/>
    <d v="2023-06-01T16:35:25"/>
    <d v="2023-05-31T11:21:00"/>
    <s v="33342-040"/>
    <s v="PFG BATESVILLE BURGER KIN"/>
    <n v="33342"/>
    <s v="PFG-PFS BATESVILLE"/>
    <x v="3"/>
    <s v="L60 Saginaw"/>
    <x v="4"/>
    <n v="1"/>
    <s v="&lt;=1"/>
    <x v="3"/>
    <x v="1"/>
    <s v="Entered backorder 208-12506 which is for the below cases that were shorted from 208-10934. Please advise when backorder 208-12506 will be available to ship._x000a__x000a_23382-BRK 144cs_x000a_23531-BRK 160cs"/>
    <s v="Item"/>
    <s v="sites/operations/SUPPLYCHAIN/SCS/Lists/Service Escalation Tracker"/>
    <m/>
  </r>
  <r>
    <n v="1.35416666666424"/>
    <s v="Villegas, Yosalet"/>
    <s v="998"/>
    <s v="Closed"/>
    <d v="2023-05-30T17:12:35"/>
    <x v="5"/>
    <d v="2023-06-01T17:12:35"/>
    <d v="2023-05-31T08:30:00"/>
    <s v="06230-043"/>
    <s v="BEK MID SOUTH LR"/>
    <n v="6230"/>
    <s v="BEN E KEITH-MID SOUTH"/>
    <x v="0"/>
    <s v="L60 Saginaw"/>
    <x v="4"/>
    <n v="1"/>
    <s v="&lt;=1"/>
    <x v="3"/>
    <x v="1"/>
    <s v="Item above on order number 208-12628 failed CTP process during order entry.  The requested qty is 160, please respond with next available date within 24hrs. 23565BKE"/>
    <s v="Item"/>
    <s v="sites/operations/SUPPLYCHAIN/SCS/Lists/Service Escalation Tracker"/>
    <m/>
  </r>
  <r>
    <n v="0.38055555555911302"/>
    <s v="Miller, Michelle L"/>
    <s v="999"/>
    <s v="Closed"/>
    <d v="2023-05-31T07:08:15"/>
    <x v="5"/>
    <d v="2023-06-02T07:08:15"/>
    <d v="2023-05-31T09:08:00"/>
    <s v="20144-001"/>
    <s v="REINHART SUNBURY EAST PA"/>
    <n v="20144"/>
    <s v="REINHART EASTERN PA"/>
    <x v="0"/>
    <s v="L25 Chambersburg"/>
    <x v="4"/>
    <n v="0"/>
    <s v="&lt;=1"/>
    <x v="3"/>
    <x v="1"/>
    <s v="customer was shorted on order 25-11667. backorder 25-12568 was entered. this customer needs this product ASAP. "/>
    <s v="Item"/>
    <s v="sites/operations/SUPPLYCHAIN/SCS/Lists/Service Escalation Tracker"/>
    <m/>
  </r>
  <r>
    <n v="12.120138888887601"/>
    <s v="Valle, Sheri"/>
    <s v="1000"/>
    <s v="Closed"/>
    <d v="2023-05-31T08:09:08"/>
    <x v="6"/>
    <d v="2023-06-02T08:09:08"/>
    <d v="2023-06-12T02:53:00"/>
    <s v="34118-004"/>
    <s v="TEXAS BAKERY SUPPLY"/>
    <n v="34118"/>
    <s v="TBSD LLC"/>
    <x v="0"/>
    <s v="L60 Saginaw"/>
    <x v="4"/>
    <n v="8"/>
    <s v="&gt;1"/>
    <x v="0"/>
    <x v="0"/>
    <s v="Item 22288-WCP on order number 208-12097 failed CTP process during order entry.  The requested qty is 252cs, please respond with next available date within 24hrs."/>
    <s v="Item"/>
    <s v="sites/operations/SUPPLYCHAIN/SCS/Lists/Service Escalation Tracker"/>
    <m/>
  </r>
  <r>
    <n v="12.615972222221901"/>
    <s v="Valle, Sheri"/>
    <s v="1001"/>
    <s v="Closed"/>
    <d v="2023-05-31T08:22:54"/>
    <x v="6"/>
    <d v="2023-06-02T08:22:54"/>
    <d v="2023-06-12T14:47:00"/>
    <s v="34118-004"/>
    <s v="TEXAS BAKERY SUPPLY"/>
    <n v="34118"/>
    <s v="TBSD LLC"/>
    <x v="0"/>
    <s v="L60 Saginaw"/>
    <x v="4"/>
    <n v="8"/>
    <s v="&gt;1"/>
    <x v="0"/>
    <x v="0"/>
    <s v="Item 22288-WCP on order number 208-12723 failed CTP process during order entry.  The requested qty is 252cs, please respond with next available date within 24hrs."/>
    <s v="Item"/>
    <s v="sites/operations/SUPPLYCHAIN/SCS/Lists/Service Escalation Tracker"/>
    <m/>
  </r>
  <r>
    <n v="12.617361111108"/>
    <s v="Valle, Sheri"/>
    <s v="1002"/>
    <s v="Closed"/>
    <d v="2023-05-31T08:32:55"/>
    <x v="6"/>
    <d v="2023-06-02T08:32:55"/>
    <d v="2023-06-12T14:49:00"/>
    <s v="34118-004"/>
    <s v="TEXAS BAKERY SUPPLY"/>
    <n v="34118"/>
    <s v="TBSD LLC"/>
    <x v="0"/>
    <s v="L60 Saginaw"/>
    <x v="4"/>
    <n v="8"/>
    <s v="&gt;1"/>
    <x v="0"/>
    <x v="0"/>
    <s v="Item 22288-WCP on order number 208-12724 failed CTP process during order entry.  The requested qty is 252cs, please respond with next available date within 24hrs."/>
    <s v="Item"/>
    <s v="sites/operations/SUPPLYCHAIN/SCS/Lists/Service Escalation Tracker"/>
    <m/>
  </r>
  <r>
    <n v="12.615972222221901"/>
    <s v="Valle, Sheri"/>
    <s v="1003"/>
    <s v="Closed"/>
    <d v="2023-05-31T08:34:58"/>
    <x v="6"/>
    <d v="2023-06-02T08:34:58"/>
    <d v="2023-06-12T14:47:00"/>
    <s v="34118-004"/>
    <s v="TEXAS BAKERY SUPPLY"/>
    <n v="34118"/>
    <s v="TBSD LLC"/>
    <x v="0"/>
    <s v="L60 Saginaw"/>
    <x v="4"/>
    <n v="8"/>
    <s v="&gt;1"/>
    <x v="0"/>
    <x v="0"/>
    <s v="Item 22288-WCP on order number 208-12725 failed CTP process during order entry.  The requested qty is 252cs, please respond with next available date within 24hrs."/>
    <s v="Item"/>
    <s v="sites/operations/SUPPLYCHAIN/SCS/Lists/Service Escalation Tracker"/>
    <m/>
  </r>
  <r>
    <n v="1.38541666666424"/>
    <s v="Wilson, LaTosha"/>
    <s v="1004"/>
    <s v="Closed"/>
    <d v="2023-05-31T11:30:57"/>
    <x v="6"/>
    <d v="2023-06-02T11:30:57"/>
    <d v="2023-06-01T09:15:00"/>
    <s v="34260-005"/>
    <s v="BC WILLIAMS BAKERY SRVC"/>
    <n v="34260"/>
    <s v="BCW FOOD PRODUCTS"/>
    <x v="2"/>
    <s v="L60 Saginaw"/>
    <x v="4"/>
    <n v="1"/>
    <s v="&lt;=1"/>
    <x v="3"/>
    <x v="1"/>
    <s v="Customer not provided COA with shipment nor prior to."/>
    <s v="Item"/>
    <s v="sites/operations/SUPPLYCHAIN/SCS/Lists/Service Escalation Tracker"/>
    <m/>
  </r>
  <r>
    <n v="1.38541666666424"/>
    <s v="Wilson, LaTosha"/>
    <s v="1005"/>
    <s v="Closed"/>
    <d v="2023-05-31T11:59:23"/>
    <x v="6"/>
    <d v="2023-06-02T11:59:23"/>
    <d v="2023-06-01T09:15:00"/>
    <s v="36436-002"/>
    <s v="CHEFCO FOODS"/>
    <n v="36436"/>
    <s v="CTI ARLINGTON LLC"/>
    <x v="2"/>
    <s v="L60 Saginaw"/>
    <x v="4"/>
    <n v="1"/>
    <s v="&lt;=1"/>
    <x v="3"/>
    <x v="1"/>
    <s v="Customer not provided COA with shipment nor prior to."/>
    <s v="Item"/>
    <s v="sites/operations/SUPPLYCHAIN/SCS/Lists/Service Escalation Tracker"/>
    <m/>
  </r>
  <r>
    <n v="0.56388888888613997"/>
    <s v="Wilson, LaTosha"/>
    <s v="1006"/>
    <s v="Closed"/>
    <d v="2023-05-31T13:34:29"/>
    <x v="5"/>
    <d v="2023-06-02T13:34:29"/>
    <d v="2023-05-31T13:32:00"/>
    <s v="10374-018"/>
    <s v="DON MIGUEL FOODS-DALLAS"/>
    <n v="10374"/>
    <s v="DON MIGUEL MEXICAN FD INC"/>
    <x v="2"/>
    <s v="L60 Saginaw"/>
    <x v="4"/>
    <n v="0"/>
    <s v="&lt;=1"/>
    <x v="3"/>
    <x v="1"/>
    <s v="Customer not provided COA with shipment nor prior to."/>
    <s v="Item"/>
    <s v="sites/operations/SUPPLYCHAIN/SCS/Lists/Service Escalation Tracker"/>
    <m/>
  </r>
  <r>
    <n v="1.30208333333576"/>
    <s v="Karr, Ronald"/>
    <s v="1007"/>
    <s v="Closed"/>
    <d v="2023-06-01T07:21:17"/>
    <x v="6"/>
    <d v="2023-06-03T07:21:17"/>
    <d v="2023-06-02T07:15:00"/>
    <s v="40062-397"/>
    <s v="SYGMA BURGKING SANANTONIO"/>
    <n v="40062"/>
    <s v="SYGMA CENTRAL BILLING"/>
    <x v="3"/>
    <s v="L60 Saginaw"/>
    <x v="5"/>
    <n v="1"/>
    <s v="&lt;=1"/>
    <x v="3"/>
    <x v="1"/>
    <s v="Need to know when inventory would be available to ship backorder 208-12823_x000a_144 cs item 23382BRK_x000a_2,778 LBS_x000a_Shortage Code C "/>
    <s v="Item"/>
    <s v="sites/operations/SUPPLYCHAIN/SCS/Lists/Service Escalation Tracker"/>
    <m/>
  </r>
  <r>
    <n v="1.5597222222204401"/>
    <s v="Bower, Jared Karr"/>
    <s v="1008"/>
    <s v="Closed"/>
    <d v="2023-06-01T09:11:48"/>
    <x v="6"/>
    <d v="2023-06-03T09:11:48"/>
    <d v="2023-06-02T13:26:00"/>
    <s v="Albertsons Portland Deli"/>
    <s v="Cant Find"/>
    <s v="Cant Find"/>
    <s v="Cant Find"/>
    <x v="1"/>
    <s v="L36 Portland"/>
    <x v="5"/>
    <n v="1"/>
    <s v="&lt;=1"/>
    <x v="3"/>
    <x v="1"/>
    <s v="need to make sure we have enough product of 20777SCR to fill open orders. "/>
    <s v="Item"/>
    <s v="sites/operations/SUPPLYCHAIN/SCS/Lists/Service Escalation Tracker"/>
    <m/>
  </r>
  <r>
    <n v="4.4347222222204401"/>
    <s v="Johnson, Travis"/>
    <s v="1009"/>
    <s v="Closed"/>
    <d v="2023-06-01T12:10:07"/>
    <x v="6"/>
    <d v="2023-06-03T12:10:07"/>
    <d v="2023-06-05T10:26:00"/>
    <s v="29121-033"/>
    <s v="JETRO CASH &amp; CARRY #653"/>
    <n v="29121"/>
    <s v="JETRO CASH&amp;CARRY ENT INC"/>
    <x v="0"/>
    <s v="L60 Saginaw"/>
    <x v="5"/>
    <n v="2"/>
    <s v="&gt;1"/>
    <x v="1"/>
    <x v="1"/>
    <s v="Item above on order number 208-12839 failed CTP process during order entry.  The requested qty is 140, please respond with next available date within 24hrs. 15507-CHQ (1020152)_x000a__x000a__x000a_   "/>
    <s v="Item"/>
    <s v="sites/operations/SUPPLYCHAIN/SCS/Lists/Service Escalation Tracker"/>
    <m/>
  </r>
  <r>
    <n v="1.59166666666715"/>
    <s v="Davis, Cheryl"/>
    <s v="1010"/>
    <s v="Closed"/>
    <d v="2023-06-01T13:05:54"/>
    <x v="6"/>
    <d v="2023-06-03T13:05:54"/>
    <d v="2023-06-02T14:12:00"/>
    <s v="36404-013"/>
    <s v="LATITUDE LONGITUDE (DELI)"/>
    <n v="36404"/>
    <s v="LATITUDE 36 FOODS LLC"/>
    <x v="2"/>
    <s v="L75 Ontario"/>
    <x v="5"/>
    <n v="1"/>
    <s v="&lt;=1"/>
    <x v="3"/>
    <x v="1"/>
    <s v="Customer is needing product 23678 TFR the week of the 06/12. Production is 06/15 for order 75-33094 and 75-33093 "/>
    <s v="Item"/>
    <s v="sites/operations/SUPPLYCHAIN/SCS/Lists/Service Escalation Tracker"/>
    <m/>
  </r>
  <r>
    <n v="56.504583333335198"/>
    <s v="Harden, Jasmine"/>
    <s v="1011"/>
    <s v="Closed"/>
    <d v="2023-06-01T14:31:00"/>
    <x v="1"/>
    <d v="2023-06-03T14:31:00"/>
    <d v="2023-07-27T12:06:36"/>
    <s v="40061-004"/>
    <s v="SYGMA PANERA KANSAS CITY"/>
    <n v="40061"/>
    <s v="SYGMA CENTRAL BILLING"/>
    <x v="3"/>
    <s v="L55 St Joseph"/>
    <x v="5"/>
    <n v="40"/>
    <s v="&gt;1"/>
    <x v="0"/>
    <x v="0"/>
    <s v="Entered backorder 55-44211 which is for 256cs 23506-PNA and 96cs 21170-PNA that were shorted from 55-44211. Please advise when backorder 55-44211 will be available to ship._x000a__x000a_"/>
    <s v="Item"/>
    <s v="sites/operations/SUPPLYCHAIN/SCS/Lists/Service Escalation Tracker"/>
    <m/>
  </r>
  <r>
    <n v="11.6187500000015"/>
    <s v="Valle, Sheri"/>
    <s v="1012"/>
    <s v="Closed"/>
    <d v="2023-06-01T14:48:29"/>
    <x v="6"/>
    <d v="2023-06-03T14:48:29"/>
    <d v="2023-06-12T14:51:00"/>
    <s v="35333-003"/>
    <s v="TEXAS BAKERY SPLY HOUSTON"/>
    <n v="35333"/>
    <s v="TEXAS BAKERY SPLY HOUSTON"/>
    <x v="0"/>
    <s v="L60 Saginaw"/>
    <x v="5"/>
    <n v="7"/>
    <s v="&gt;1"/>
    <x v="0"/>
    <x v="0"/>
    <s v="This item failed CTP process during order entry, please respond with next available date within 24hrs_x000a_208-12879 22288-WCP"/>
    <s v="Item"/>
    <s v="sites/operations/SUPPLYCHAIN/SCS/Lists/Service Escalation Tracker"/>
    <m/>
  </r>
  <r>
    <n v="6.3270833333299397"/>
    <s v="Bower, Jared Karr"/>
    <s v="1013"/>
    <s v="Closed"/>
    <d v="2023-06-01T16:13:23"/>
    <x v="6"/>
    <d v="2023-06-03T16:13:23"/>
    <d v="2023-06-07T07:51:00"/>
    <s v="36678-027"/>
    <s v="ADUSA DC#10 SAUCE"/>
    <n v="36678"/>
    <s v="ADUSA DISTRIBUTION LLC"/>
    <x v="4"/>
    <s v="L25 Chambersburg"/>
    <x v="5"/>
    <n v="4"/>
    <s v="&gt;1"/>
    <x v="4"/>
    <x v="0"/>
    <s v="Customer is shorting item 21380SCR on multiple orders."/>
    <s v="Item"/>
    <s v="sites/operations/SUPPLYCHAIN/SCS/Lists/Service Escalation Tracker"/>
    <m/>
  </r>
  <r>
    <n v="4.4326388888875998"/>
    <s v="Johnson, Travis"/>
    <s v="1014"/>
    <s v="Closed"/>
    <d v="2023-06-01T18:43:00"/>
    <x v="6"/>
    <d v="2023-06-03T18:43:00"/>
    <d v="2023-06-05T10:23:00"/>
    <s v="06059-068"/>
    <s v="PFG TEMPLE"/>
    <n v="6059"/>
    <s v="PFG-PFS TEMPLE"/>
    <x v="0"/>
    <s v="L60 Saginaw"/>
    <x v="5"/>
    <n v="2"/>
    <s v="&gt;1"/>
    <x v="1"/>
    <x v="1"/>
    <s v="Item above on order number 208-12860 failed CTP process during order entry.  The requested qty is 60, please respond with next available date within 24hrs. 49580-LOU (279121)"/>
    <s v="Item"/>
    <s v="sites/operations/SUPPLYCHAIN/SCS/Lists/Service Escalation Tracker"/>
    <m/>
  </r>
  <r>
    <n v="0.40763888888614003"/>
    <s v="Ness, Samantha"/>
    <s v="1015"/>
    <s v="Closed"/>
    <d v="2023-06-02T09:47:24"/>
    <x v="6"/>
    <d v="2023-06-04T09:47:24"/>
    <d v="2023-06-02T09:47:00"/>
    <s v="36436-002"/>
    <s v="CHEFCO FOODS"/>
    <n v="36436"/>
    <s v="CTI ARLINGTON LLC"/>
    <x v="2"/>
    <s v="L60 Saginaw"/>
    <x v="5"/>
    <n v="0"/>
    <s v="&lt;=1"/>
    <x v="3"/>
    <x v="1"/>
    <s v="COA not provided at time of delivery or prior to load arriving. "/>
    <s v="Item"/>
    <s v="sites/operations/SUPPLYCHAIN/SCS/Lists/Service Escalation Tracker"/>
    <m/>
  </r>
  <r>
    <n v="3.3826388888846899"/>
    <s v="Phillips, Bridgette"/>
    <s v="1016"/>
    <s v="Closed"/>
    <d v="2023-06-02T12:09:14"/>
    <x v="6"/>
    <d v="2023-06-04T12:09:14"/>
    <d v="2023-06-05T09:11:00"/>
    <s v="35834-001   "/>
    <s v="Cant Find"/>
    <s v="Cant Find"/>
    <s v="Cant Find"/>
    <x v="1"/>
    <s v="L10 Opelousas"/>
    <x v="5"/>
    <n v="1"/>
    <s v="&lt;=1"/>
    <x v="3"/>
    <x v="1"/>
    <s v="189cs of 79561-LOU shorted on order 5834-001,  "/>
    <s v="Item"/>
    <s v="sites/operations/SUPPLYCHAIN/SCS/Lists/Service Escalation Tracker"/>
    <m/>
  </r>
  <r>
    <n v="3.34166666666715"/>
    <s v="Villegas, Yosalet"/>
    <s v="1017"/>
    <s v="Closed"/>
    <d v="2023-06-02T13:10:35"/>
    <x v="6"/>
    <d v="2023-06-04T13:10:35"/>
    <d v="2023-06-05T08:12:00"/>
    <s v="31688-105"/>
    <s v="BEK DFW"/>
    <n v="31688"/>
    <s v="BEN E KEITH-DFW"/>
    <x v="0"/>
    <s v="L25 Chambersburg"/>
    <x v="5"/>
    <n v="1"/>
    <s v="&lt;=1"/>
    <x v="3"/>
    <x v="1"/>
    <s v="Please advise next production dare for 23281BKE, is there an issue with this item? "/>
    <s v="Item"/>
    <s v="sites/operations/SUPPLYCHAIN/SCS/Lists/Service Escalation Tracker"/>
    <m/>
  </r>
  <r>
    <n v="6.3194444444452502"/>
    <s v="Rogers, Keena"/>
    <s v="1018"/>
    <s v="Closed"/>
    <d v="2023-06-02T13:18:43"/>
    <x v="6"/>
    <d v="2023-06-04T13:18:43"/>
    <d v="2023-06-08T07:40:00"/>
    <s v="06576-002"/>
    <s v="BROWN FOODSERVICE INC"/>
    <n v="6576"/>
    <s v="BROWN FOOD SERVICE INC"/>
    <x v="0"/>
    <s v="L55 St Joseph"/>
    <x v="5"/>
    <n v="4"/>
    <s v="&gt;1"/>
    <x v="4"/>
    <x v="0"/>
    <s v="Customer was shorted on order 55-43708."/>
    <s v="Item"/>
    <s v="sites/operations/SUPPLYCHAIN/SCS/Lists/Service Escalation Tracker"/>
    <m/>
  </r>
  <r>
    <n v="3.6569444444467099"/>
    <s v="Patil, Kaleb"/>
    <s v="1019"/>
    <s v="Closed"/>
    <d v="2023-06-02T13:24:53"/>
    <x v="6"/>
    <d v="2023-06-04T13:24:53"/>
    <d v="2023-06-05T15:46:00"/>
    <s v="30393-025"/>
    <s v="USF LIVERMORE"/>
    <n v="30393"/>
    <s v="US FOODS-SAN FRANCISCO"/>
    <x v="0"/>
    <s v="L75 Ontario"/>
    <x v="5"/>
    <n v="1"/>
    <s v="&lt;=1"/>
    <x v="3"/>
    <x v="1"/>
    <s v="When can we ship backorder 75-37441?_x000a__x000a_Customer can accept Lots H02723 &amp; H04523."/>
    <s v="Item"/>
    <s v="sites/operations/SUPPLYCHAIN/SCS/Lists/Service Escalation Tracker"/>
    <m/>
  </r>
  <r>
    <n v="3.40069444444089"/>
    <s v="Miller, Michelle L"/>
    <s v="1020"/>
    <s v="Closed"/>
    <d v="2023-06-02T14:26:14"/>
    <x v="6"/>
    <d v="2023-06-04T14:26:14"/>
    <d v="2023-06-05T09:37:00"/>
    <s v="8279-001 "/>
    <s v="Cant Find"/>
    <s v="Cant Find"/>
    <s v="Cant Find"/>
    <x v="1"/>
    <s v="L43 Birmingham"/>
    <x v="5"/>
    <n v="1"/>
    <s v="&lt;=1"/>
    <x v="3"/>
    <x v="1"/>
    <s v="placed a backorder 43-54407 due to shortage on order 43-53961 for item 22159GNS. when is the soonest this backorder can ship? "/>
    <s v="Item"/>
    <s v="sites/operations/SUPPLYCHAIN/SCS/Lists/Service Escalation Tracker"/>
    <m/>
  </r>
  <r>
    <n v="6.1548611111138598"/>
    <s v="Davis, Cheryl"/>
    <s v="1021"/>
    <s v="Closed"/>
    <d v="2023-06-02T14:34:44"/>
    <x v="6"/>
    <d v="2023-06-04T14:34:44"/>
    <d v="2023-06-08T03:43:00"/>
    <s v="36404-013"/>
    <s v="LATITUDE LONGITUDE (DELI)"/>
    <n v="36404"/>
    <s v="LATITUDE 36 FOODS LLC"/>
    <x v="2"/>
    <s v="L75 Ontario"/>
    <x v="5"/>
    <n v="4"/>
    <s v="&gt;1"/>
    <x v="4"/>
    <x v="0"/>
    <s v="Order 75-34935 short 23354 TFR"/>
    <s v="Item"/>
    <s v="sites/operations/SUPPLYCHAIN/SCS/Lists/Service Escalation Tracker"/>
    <m/>
  </r>
  <r>
    <n v="4.4298611111080399"/>
    <s v="Phillips, Bridgette"/>
    <s v="1022"/>
    <s v="Closed"/>
    <d v="2023-06-05T09:18:17"/>
    <x v="6"/>
    <d v="2023-06-07T09:18:17"/>
    <d v="2023-06-09T10:19:00"/>
    <s v="35834-001  "/>
    <s v="Cant Find"/>
    <s v="Cant Find"/>
    <s v="Cant Find"/>
    <x v="1"/>
    <s v="L10 Opelousas"/>
    <x v="5"/>
    <n v="4"/>
    <s v="&gt;1"/>
    <x v="4"/>
    <x v="0"/>
    <s v="189cs of 79561-LOU shorted on order 5834-00"/>
    <s v="Item"/>
    <s v="sites/operations/SUPPLYCHAIN/SCS/Lists/Service Escalation Tracker"/>
    <m/>
  </r>
  <r>
    <n v="0.59166666665987599"/>
    <s v="Johnson, Travis"/>
    <s v="1023"/>
    <s v="Closed"/>
    <d v="2023-06-05T11:35:20"/>
    <x v="6"/>
    <d v="2023-06-07T11:35:20"/>
    <d v="2023-06-05T14:12:00"/>
    <s v="09216-037"/>
    <s v="USF OKLAHOMA CITY MARGARI"/>
    <n v="9216"/>
    <s v="US FOODS-OKLAHOMA CITY"/>
    <x v="0"/>
    <s v="L60 Saginaw"/>
    <x v="5"/>
    <n v="0"/>
    <s v="&lt;=1"/>
    <x v="3"/>
    <x v="1"/>
    <s v="Item above on order number 208-13034 failed CTP process during order entry.  The requested qty is 56, please respond with next available date within 24hrs. 22089-USS (6417284)_x000a__x000a__x000a_"/>
    <s v="Item"/>
    <s v="sites/operations/SUPPLYCHAIN/SCS/Lists/Service Escalation Tracker"/>
    <m/>
  </r>
  <r>
    <n v="1.3708333333270299"/>
    <s v="Wilson, LaTosha"/>
    <s v="1024"/>
    <s v="Closed"/>
    <d v="2023-06-05T12:54:45"/>
    <x v="6"/>
    <d v="2023-06-07T12:54:45"/>
    <d v="2023-06-06T08:54:00"/>
    <s v="34488-003"/>
    <s v="FGF BRANDS"/>
    <n v="34488"/>
    <s v="FGF BRANDS INC"/>
    <x v="2"/>
    <s v="L60 Saginaw"/>
    <x v="5"/>
    <n v="1"/>
    <s v="&lt;=1"/>
    <x v="3"/>
    <x v="1"/>
    <s v="Customer not provided COA woth shipment, nor prior to."/>
    <s v="Item"/>
    <s v="sites/operations/SUPPLYCHAIN/SCS/Lists/Service Escalation Tracker"/>
    <m/>
  </r>
  <r>
    <n v="0.5"/>
    <s v="Wilson, LaTosha"/>
    <s v="1025"/>
    <s v="Closed"/>
    <d v="2023-06-05T13:00:32"/>
    <x v="6"/>
    <d v="2023-06-07T13:00:32"/>
    <d v="2023-06-05T12:00:00"/>
    <s v="34300-007"/>
    <s v="MI RANCHO"/>
    <n v="34300"/>
    <s v="BERBER FOOD MFG INC"/>
    <x v="2"/>
    <s v="L55 St Joseph"/>
    <x v="5"/>
    <n v="0"/>
    <s v="&lt;=1"/>
    <x v="3"/>
    <x v="1"/>
    <s v="Customer not provided COA with shipment nor prior to"/>
    <s v="Item"/>
    <s v="sites/operations/SUPPLYCHAIN/SCS/Lists/Service Escalation Tracker"/>
    <m/>
  </r>
  <r>
    <n v="44.652083333326999"/>
    <s v="Harden, Jasmine"/>
    <s v="1026"/>
    <s v="Closed"/>
    <d v="2023-06-05T13:36:22"/>
    <x v="1"/>
    <d v="2023-06-07T13:36:22"/>
    <d v="2023-07-19T15:39:00"/>
    <s v="40061-004"/>
    <s v="SYGMA PANERA KANSAS CITY"/>
    <n v="40061"/>
    <s v="SYGMA CENTRAL BILLING"/>
    <x v="3"/>
    <s v="L55 St Joseph"/>
    <x v="5"/>
    <n v="32"/>
    <s v="&gt;1"/>
    <x v="0"/>
    <x v="0"/>
    <s v="Entered backorder 55-44211 which is for 96cs of 21170-PNA and 256cs 23506-PNA that were shorted from 55-42763. Please advise when backorder XX-XXXXX will be available to ship._x000a__x000a_"/>
    <s v="Item"/>
    <s v="sites/operations/SUPPLYCHAIN/SCS/Lists/Service Escalation Tracker"/>
    <m/>
  </r>
  <r>
    <n v="52.686516203706603"/>
    <s v="Harden, Jasmine"/>
    <s v="1027"/>
    <s v="Closed"/>
    <d v="2023-06-05T13:46:34"/>
    <x v="1"/>
    <d v="2023-06-07T13:46:34"/>
    <d v="2023-07-27T16:28:35"/>
    <s v="11822-002"/>
    <s v="BRIGGS INC"/>
    <n v="11822"/>
    <s v="BRIGGS INC"/>
    <x v="0"/>
    <s v="L25 Chambersburg"/>
    <x v="5"/>
    <n v="38"/>
    <s v="&gt;1"/>
    <x v="0"/>
    <x v="0"/>
    <s v="Entered backorder 25-12551 which is for the below shorted from 25-11086. Please advise when backorder 25-12551 will be available to ship._x000a_60cs 21368-HMT_x000a_96cs 23129-HMT_x000a_48cs 23130-HMT_x000a_24cs 23134-HMT_x000a__x000a_Order has gone through lead time just needs a delivered appointment as soon as possible."/>
    <s v="Item"/>
    <s v="sites/operations/SUPPLYCHAIN/SCS/Lists/Service Escalation Tracker"/>
    <m/>
  </r>
  <r>
    <n v="1.6847222222204401"/>
    <s v="Harden, Jasmine"/>
    <s v="1028"/>
    <s v="Closed"/>
    <d v="2023-06-05T14:14:32"/>
    <x v="6"/>
    <d v="2023-06-07T14:14:32"/>
    <d v="2023-06-06T16:26:00"/>
    <s v="34259-010"/>
    <s v="SHAMROCK FOODS NEW MEXICO"/>
    <n v="34259"/>
    <s v="SHAMROCK FOOD CO - NM"/>
    <x v="0"/>
    <s v="L60 Saginaw"/>
    <x v="5"/>
    <n v="1"/>
    <s v="&lt;=1"/>
    <x v="3"/>
    <x v="1"/>
    <s v="16625-KKF on 208-13042 failed CTP Process during order entry. Requested quantity is 60, please respond with next available date within 24hrs."/>
    <s v="Item"/>
    <s v="sites/operations/SUPPLYCHAIN/SCS/Lists/Service Escalation Tracker"/>
    <m/>
  </r>
  <r>
    <n v="7.6166666666613301"/>
    <s v="Valle, Sheri"/>
    <s v="1029"/>
    <s v="Closed"/>
    <d v="2023-06-05T14:15:22"/>
    <x v="6"/>
    <d v="2023-06-07T14:15:22"/>
    <d v="2023-06-12T14:48:00"/>
    <s v="34118-004"/>
    <s v="TEXAS BAKERY SUPPLY"/>
    <n v="34118"/>
    <s v="TBSD LLC"/>
    <x v="0"/>
    <s v="L60 Saginaw"/>
    <x v="5"/>
    <n v="5"/>
    <s v="&gt;1"/>
    <x v="0"/>
    <x v="0"/>
    <s v="Item 22288-WCP on order number 208-13067 failed CTP process during order entry.  The requested qty is 252cs, please respond with next available date within 24hrs."/>
    <s v="Item"/>
    <s v="sites/operations/SUPPLYCHAIN/SCS/Lists/Service Escalation Tracker"/>
    <m/>
  </r>
  <r>
    <n v="3.61666666666861"/>
    <s v="Valle, Sheri"/>
    <s v="1030"/>
    <s v="Closed"/>
    <d v="2023-06-05T14:18:10"/>
    <x v="6"/>
    <d v="2023-06-07T14:18:10"/>
    <d v="2023-06-08T14:48:00"/>
    <s v="34118-004"/>
    <s v="TEXAS BAKERY SUPPLY"/>
    <n v="34118"/>
    <s v="TBSD LLC"/>
    <x v="0"/>
    <s v="L60 Saginaw"/>
    <x v="5"/>
    <n v="3"/>
    <s v="&gt;1"/>
    <x v="2"/>
    <x v="0"/>
    <s v="Item 22288-WCP on order number 208-13068 failed CTP process during order entry.  The requested qty is 252cs, please respond with next available date within 24hrs."/>
    <s v="Item"/>
    <s v="sites/operations/SUPPLYCHAIN/SCS/Lists/Service Escalation Tracker"/>
    <m/>
  </r>
  <r>
    <n v="7.4465277777781003"/>
    <s v="Mendoza, Steven"/>
    <s v="1031"/>
    <s v="Closed"/>
    <d v="2023-06-05T16:29:30"/>
    <x v="6"/>
    <d v="2023-06-07T16:29:30"/>
    <d v="2023-06-12T10:43:00"/>
    <s v="10500-020"/>
    <s v="BAKEMARK-GRAND PRAIRIE"/>
    <n v="10500"/>
    <s v="BAKEMARK WEST - PAMPLONA"/>
    <x v="0"/>
    <s v="L60 Saginaw"/>
    <x v="5"/>
    <n v="5"/>
    <s v="&gt;1"/>
    <x v="0"/>
    <x v="0"/>
    <s v="Order 208-13092 failed CTP"/>
    <s v="Item"/>
    <s v="sites/operations/SUPPLYCHAIN/SCS/Lists/Service Escalation Tracker"/>
    <m/>
  </r>
  <r>
    <n v="3.1534722222204401"/>
    <s v="Davis, Cheryl"/>
    <s v="1032"/>
    <s v="Closed"/>
    <d v="2023-06-05T16:44:04"/>
    <x v="6"/>
    <d v="2023-06-07T16:44:04"/>
    <d v="2023-06-08T03:41:00"/>
    <s v="35277-006"/>
    <s v="TAYLOR FARMS FL"/>
    <n v="35277"/>
    <s v="TAYLOR FARMS FLORIDA INC"/>
    <x v="2"/>
    <s v="L25 Chambersburg"/>
    <x v="5"/>
    <n v="3"/>
    <s v="&gt;1"/>
    <x v="2"/>
    <x v="0"/>
    <s v="Items short on order 252-02492"/>
    <s v="Item"/>
    <s v="sites/operations/SUPPLYCHAIN/SCS/Lists/Service Escalation Tracker"/>
    <m/>
  </r>
  <r>
    <n v="7.6187500000014596"/>
    <s v="Mendoza, Steven"/>
    <s v="1033"/>
    <s v="Closed"/>
    <d v="2023-06-05T17:00:10"/>
    <x v="6"/>
    <d v="2023-06-07T17:00:10"/>
    <d v="2023-06-12T14:51:00"/>
    <s v="29088-318"/>
    <s v="Cant Find"/>
    <s v="Cant Find"/>
    <s v="Cant Find"/>
    <x v="1"/>
    <s v="L60 Saginaw"/>
    <x v="5"/>
    <n v="5"/>
    <s v="&gt;1"/>
    <x v="0"/>
    <x v="0"/>
    <s v="Order 208-13100 failed CTP "/>
    <s v="Item"/>
    <s v="sites/operations/SUPPLYCHAIN/SCS/Lists/Service Escalation Tracker"/>
    <m/>
  </r>
  <r>
    <n v="2.33333333333576"/>
    <s v="Villegas, Yosalet"/>
    <s v="1034"/>
    <s v="Closed"/>
    <d v="2023-06-05T17:15:04"/>
    <x v="6"/>
    <d v="2023-06-07T17:15:04"/>
    <d v="2023-06-07T08:00:00"/>
    <s v="05560-078"/>
    <s v="BEK SAN ANT"/>
    <n v="5560"/>
    <s v="BEN E KEITH-SAN ANTONIO"/>
    <x v="0"/>
    <s v="L60 Saginaw"/>
    <x v="5"/>
    <n v="2"/>
    <s v="&gt;1"/>
    <x v="1"/>
    <x v="1"/>
    <s v="Item above on order number 208-13096 failed CTP process during order entry.  The requested qty is 96, please respond with next available date within 24hrs. 20949BKE"/>
    <s v="Item"/>
    <s v="sites/operations/SUPPLYCHAIN/SCS/Lists/Service Escalation Tracker"/>
    <m/>
  </r>
  <r>
    <n v="1.6833333333342999"/>
    <s v="Harden, Jasmine"/>
    <s v="1035"/>
    <s v="Closed"/>
    <d v="2023-06-05T20:11:38"/>
    <x v="6"/>
    <d v="2023-06-07T20:11:38"/>
    <d v="2023-06-06T16:24:00"/>
    <s v="10545-016"/>
    <s v="REINHART SHREVEPORT"/>
    <n v="10545"/>
    <s v="REINHART FOODSERVICE LLC"/>
    <x v="0"/>
    <s v="L60 Saginaw"/>
    <x v="5"/>
    <n v="1"/>
    <s v="&lt;=1"/>
    <x v="3"/>
    <x v="1"/>
    <s v="77048-CSF on 208-13074 failed CTP Process during order entry. Requested quantity is 100, please respond with next available date within 24hrs._x000a_"/>
    <s v="Item"/>
    <s v="sites/operations/SUPPLYCHAIN/SCS/Lists/Service Escalation Tracker"/>
    <m/>
  </r>
  <r>
    <n v="41.552083333328497"/>
    <s v="Wisniewski, Laura M"/>
    <s v="1036"/>
    <s v="Closed"/>
    <d v="2023-06-06T09:18:32"/>
    <x v="1"/>
    <d v="2023-06-08T09:18:32"/>
    <d v="2023-07-17T13:15:00"/>
    <s v="00202-054"/>
    <s v="H E BUTT GROCERY CO DELI"/>
    <n v="202"/>
    <s v="H E BUTT GROCERY CO"/>
    <x v="4"/>
    <s v="L60 Saginaw"/>
    <x v="5"/>
    <n v="29"/>
    <s v="&gt;1"/>
    <x v="0"/>
    <x v="0"/>
    <s v="Needing the following questions answered about item 22639ven_x000a_ _x000a_•_x0009_How much does the plastic tote by itself weigh?_x000a_•_x0009_How much does the plastic bag in the tote by itself weigh?_x000a_•_x0009_How much does the bag of mayo weigh?_x000a_•_x0009_How much does the total tote with all of the mayo weigh?_x000a_•_x0009_What is the allowed variance in weight up/down per tote?_x000a_ _x000a_"/>
    <s v="Item"/>
    <s v="sites/operations/SUPPLYCHAIN/SCS/Lists/Service Escalation Tracker"/>
    <m/>
  </r>
  <r>
    <n v="3.4472222222248101"/>
    <s v="Washington, Jennifer"/>
    <s v="1037"/>
    <s v="Closed"/>
    <d v="2023-06-06T10:17:17"/>
    <x v="6"/>
    <d v="2023-06-08T10:17:17"/>
    <d v="2023-06-09T10:44:00"/>
    <s v="00939-039"/>
    <s v="NICHOLAS SALT LK SUBWAY"/>
    <n v="939"/>
    <s v="NICHOLAS AND CO"/>
    <x v="3"/>
    <s v="L75 Ontario"/>
    <x v="5"/>
    <n v="3"/>
    <s v="&gt;1"/>
    <x v="2"/>
    <x v="0"/>
    <s v="The customer was shorted on previous order 75-36221 needs and product asap"/>
    <s v="Item"/>
    <s v="sites/operations/SUPPLYCHAIN/SCS/Lists/Service Escalation Tracker"/>
    <m/>
  </r>
  <r>
    <n v="0.43194444444088698"/>
    <s v="Wilson, LaTosha"/>
    <s v="1038"/>
    <s v="Closed"/>
    <d v="2023-06-06T10:25:55"/>
    <x v="6"/>
    <d v="2023-06-08T10:25:55"/>
    <d v="2023-06-06T10:22:00"/>
    <s v="35778-001"/>
    <s v="L &amp; L FOODS HOLDINGS INDU"/>
    <n v="35778"/>
    <s v="HEARTHSIDE USA-PRODUCE &amp;"/>
    <x v="2"/>
    <s v="L75 Ontario"/>
    <x v="5"/>
    <n v="0"/>
    <s v="&lt;=1"/>
    <x v="3"/>
    <x v="1"/>
    <s v="Customer not provided COA with shipment nor prior to."/>
    <s v="Item"/>
    <s v="sites/operations/SUPPLYCHAIN/SCS/Lists/Service Escalation Tracker"/>
    <m/>
  </r>
  <r>
    <n v="30.428472222221899"/>
    <s v="Mendoza, Steven"/>
    <s v="1039"/>
    <s v="Closed"/>
    <d v="2023-06-06T13:34:13"/>
    <x v="1"/>
    <d v="2023-06-08T13:34:13"/>
    <d v="2023-07-06T10:17:00"/>
    <s v="31168-003"/>
    <s v="A.S.K FOODS INC"/>
    <n v="31168"/>
    <s v="ASK FOODS INC"/>
    <x v="2"/>
    <s v="L25 Chambersburg"/>
    <x v="5"/>
    <n v="22"/>
    <s v="&gt;1"/>
    <x v="0"/>
    <x v="0"/>
    <s v="Order 25-10510 was found to have quality issues and some of the material was not usable.  CUstomer is in need of material asap and is willing to waive tempering to receive it by 6/9/23."/>
    <s v="Item"/>
    <s v="sites/operations/SUPPLYCHAIN/SCS/Lists/Service Escalation Tracker"/>
    <m/>
  </r>
  <r>
    <n v="1.46319444444089"/>
    <s v="Patil, Kaleb"/>
    <s v="1040"/>
    <s v="Closed"/>
    <d v="2023-06-06T16:13:41"/>
    <x v="6"/>
    <d v="2023-06-08T16:13:41"/>
    <d v="2023-06-07T11:07:00"/>
    <s v="00938-003"/>
    <s v="NEWPORT FARMS UNIPRO"/>
    <n v="938"/>
    <s v="NEWPORT FARMS INC"/>
    <x v="0"/>
    <s v="L75 Ontario"/>
    <x v="5"/>
    <n v="1"/>
    <s v="&lt;=1"/>
    <x v="3"/>
    <x v="1"/>
    <s v="When can Backorder 75-37701 ship?"/>
    <s v="Item"/>
    <s v="sites/operations/SUPPLYCHAIN/SCS/Lists/Service Escalation Tracker"/>
    <m/>
  </r>
  <r>
    <n v="0.40277777778101198"/>
    <s v="Wilson, LaTosha"/>
    <s v="1041"/>
    <s v="Closed"/>
    <d v="2023-06-07T09:43:52"/>
    <x v="6"/>
    <d v="2023-06-09T09:43:52"/>
    <d v="2023-06-07T09:40:00"/>
    <s v="33152-008"/>
    <s v="FORT WORTH TX FIVESTAR"/>
    <n v="33152"/>
    <s v="FIVE STAR CUSTOM FOODS"/>
    <x v="2"/>
    <s v="L60 Saginaw"/>
    <x v="5"/>
    <n v="0"/>
    <s v="&lt;=1"/>
    <x v="3"/>
    <x v="1"/>
    <s v="Customer not provided COA with shipment nor prior to."/>
    <s v="Item"/>
    <s v="sites/operations/SUPPLYCHAIN/SCS/Lists/Service Escalation Tracker"/>
    <m/>
  </r>
  <r>
    <n v="2.4506944444437999"/>
    <s v="Patil, Kaleb"/>
    <s v="1042"/>
    <s v="Closed"/>
    <d v="2023-06-07T11:35:04"/>
    <x v="6"/>
    <d v="2023-06-09T11:35:04"/>
    <d v="2023-06-09T10:49:00"/>
    <s v="34424-003"/>
    <s v="SYSCO SERDC ALACHUA"/>
    <n v="34424"/>
    <s v="SYSCO MSCS-SOUTHEAST COOP"/>
    <x v="0"/>
    <s v="L25 Chambersburg"/>
    <x v="5"/>
    <n v="2"/>
    <s v="&gt;1"/>
    <x v="1"/>
    <x v="1"/>
    <s v="Customer has been shorted and would like to order 12229-SYS. "/>
    <s v="Item"/>
    <s v="sites/operations/SUPPLYCHAIN/SCS/Lists/Service Escalation Tracker"/>
    <m/>
  </r>
  <r>
    <n v="1.6125000000029099"/>
    <s v="Valle, Sheri"/>
    <s v="1043"/>
    <s v="Closed"/>
    <d v="2023-06-07T11:44:05"/>
    <x v="6"/>
    <d v="2023-06-09T11:44:05"/>
    <d v="2023-06-08T14:42:00"/>
    <s v="10078-017"/>
    <s v="DAWN FOOD-GARLAND 60"/>
    <n v="10078"/>
    <s v="DAWN FOOD PRODUCTS INC"/>
    <x v="0"/>
    <s v="L60 Saginaw"/>
    <x v="5"/>
    <n v="1"/>
    <s v="&lt;=1"/>
    <x v="3"/>
    <x v="1"/>
    <s v="Backorder 208-12662 needs to ship ASAP."/>
    <s v="Item"/>
    <s v="sites/operations/SUPPLYCHAIN/SCS/Lists/Service Escalation Tracker"/>
    <m/>
  </r>
  <r>
    <n v="0.733333333329938"/>
    <s v="Plunkett, Ryan"/>
    <s v="1044"/>
    <s v="Closed"/>
    <d v="2023-06-07T13:29:33"/>
    <x v="6"/>
    <d v="2023-06-09T13:29:33"/>
    <d v="2023-06-07T17:36:00"/>
    <s v="40236-003"/>
    <s v="SYSCO PORTLAND"/>
    <n v="40236"/>
    <s v="SYSCO MSCS-PORTLAND"/>
    <x v="0"/>
    <s v="L30 Salem"/>
    <x v="5"/>
    <n v="0"/>
    <s v="&lt;=1"/>
    <x v="3"/>
    <x v="1"/>
    <s v="Move up production item 99880 COM."/>
    <s v="Item"/>
    <s v="sites/operations/SUPPLYCHAIN/SCS/Lists/Service Escalation Tracker"/>
    <m/>
  </r>
  <r>
    <n v="0.59652777777955601"/>
    <s v="Wisniewski, Laura M"/>
    <s v="1045"/>
    <s v="Closed"/>
    <d v="2023-06-07T13:53:51"/>
    <x v="6"/>
    <d v="2023-06-09T13:53:51"/>
    <d v="2023-06-07T14:19:00"/>
    <s v="06781"/>
    <s v="Cant Find"/>
    <s v="Cant Find"/>
    <s v="Cant Find"/>
    <x v="1"/>
    <s v="L10 Opelousas"/>
    <x v="5"/>
    <n v="0"/>
    <s v="&lt;=1"/>
    <x v="3"/>
    <x v="1"/>
    <s v="Customer is wanting to add 105 cases to this order of item 54786FDC"/>
    <s v="Item"/>
    <s v="sites/operations/SUPPLYCHAIN/SCS/Lists/Service Escalation Tracker"/>
    <m/>
  </r>
  <r>
    <n v="5.6736111111094898"/>
    <s v="Villegas, Yosalet"/>
    <s v="1046"/>
    <s v="Closed"/>
    <d v="2023-06-07T16:57:46"/>
    <x v="6"/>
    <d v="2023-06-09T16:57:46"/>
    <d v="2023-06-12T16:10:00"/>
    <s v="07737-071"/>
    <s v="BEK OKC"/>
    <n v="7737"/>
    <s v="BEN E KEITH-OKLAHOMA"/>
    <x v="0"/>
    <s v="L60 Saginaw"/>
    <x v="5"/>
    <n v="3"/>
    <s v="&gt;1"/>
    <x v="2"/>
    <x v="0"/>
    <s v="Item above on order number 208-13235 failed CTP process during order entry.  The requested qty is 21, please respond with next available date within 24hrs. 23565BKE"/>
    <s v="Item"/>
    <s v="sites/operations/SUPPLYCHAIN/SCS/Lists/Service Escalation Tracker"/>
    <m/>
  </r>
  <r>
    <n v="18.700694444443801"/>
    <s v="Valle, Sheri"/>
    <s v="1047"/>
    <s v="Closed"/>
    <d v="2023-06-08T09:07:55"/>
    <x v="6"/>
    <d v="2023-06-10T09:07:55"/>
    <d v="2023-06-26T16:49:00"/>
    <s v="01383-032"/>
    <s v="Cant Find"/>
    <s v="Cant Find"/>
    <s v="Cant Find"/>
    <x v="1"/>
    <s v="L60 Saginaw"/>
    <x v="5"/>
    <n v="12"/>
    <s v="&gt;1"/>
    <x v="0"/>
    <x v="0"/>
    <s v="This item failed CTP process during order entry, please advise of the next available date within 24hrs. _x000a_40016-WCP 208-13298"/>
    <s v="Item"/>
    <s v="sites/operations/SUPPLYCHAIN/SCS/Lists/Service Escalation Tracker"/>
    <m/>
  </r>
  <r>
    <n v="1.44444444444525"/>
    <s v="Davis, Cheryl"/>
    <s v="1048"/>
    <s v="Closed"/>
    <d v="2023-06-08T10:16:21"/>
    <x v="6"/>
    <d v="2023-06-10T10:16:21"/>
    <d v="2023-06-09T10:40:00"/>
    <s v="36404-013"/>
    <s v="LATITUDE LONGITUDE (DELI)"/>
    <n v="36404"/>
    <s v="LATITUDE 36 FOODS LLC"/>
    <x v="2"/>
    <s v="L75 Ontario"/>
    <x v="5"/>
    <n v="1"/>
    <s v="&lt;=1"/>
    <x v="3"/>
    <x v="1"/>
    <s v="CARRIER WAS TURNED AWAY AT THE_x000a_ PLANT DUE TO NO INVENTORY   FOR ORDER 75-34946_x000a_ ORDER WAS INVOICE OUT AS _x000a_SHIPPING COMPLETE             _x000a_INVOICE 75-3446731 CD 6/6    _x000a_                             "/>
    <s v="Item"/>
    <s v="sites/operations/SUPPLYCHAIN/SCS/Lists/Service Escalation Tracker"/>
    <m/>
  </r>
  <r>
    <n v="1.44583333333139"/>
    <s v="Davis, Cheryl"/>
    <s v="1049"/>
    <s v="Closed"/>
    <d v="2023-06-08T10:19:46"/>
    <x v="6"/>
    <d v="2023-06-10T10:19:46"/>
    <d v="2023-06-09T10:42:00"/>
    <s v="36404-013"/>
    <s v="LATITUDE LONGITUDE (DELI)"/>
    <n v="36404"/>
    <s v="LATITUDE 36 FOODS LLC"/>
    <x v="2"/>
    <s v="L75 Ontario"/>
    <x v="5"/>
    <n v="1"/>
    <s v="&lt;=1"/>
    <x v="3"/>
    <x v="1"/>
    <s v="CARRIER WAS TURNED AWAY AT THE_x000a_ PLANT DUE TO NO INVENTORY   ON ORDER 75-34945_x000a_BUT ORDER WAS INVOICE OUT AT_x000a_SHIPPING COMPLETE             _x000a__x000a_                             "/>
    <s v="Item"/>
    <s v="sites/operations/SUPPLYCHAIN/SCS/Lists/Service Escalation Tracker"/>
    <m/>
  </r>
  <r>
    <n v="0.47361111110512899"/>
    <s v="Harden, Jasmine"/>
    <s v="1050"/>
    <s v="Closed"/>
    <d v="2023-06-08T11:16:19"/>
    <x v="6"/>
    <d v="2023-06-10T11:16:19"/>
    <d v="2023-06-08T11:22:00"/>
    <s v="40175-088"/>
    <s v="SYSCO KANSAS"/>
    <n v="40175"/>
    <s v="SYSCO MSCS-KANSAS CITY"/>
    <x v="0"/>
    <s v="L60 Saginaw"/>
    <x v="5"/>
    <n v="0"/>
    <s v="&lt;=1"/>
    <x v="3"/>
    <x v="1"/>
    <s v="19126-SYS on 208-13321 failed CTP Process during order entry. Requested quantity is 12, please respond with next available date within 24hrs._x000a_"/>
    <s v="Item"/>
    <s v="sites/operations/SUPPLYCHAIN/SCS/Lists/Service Escalation Tracker"/>
    <m/>
  </r>
  <r>
    <n v="12.3902777777766"/>
    <s v="Johnson, Travis"/>
    <s v="1051"/>
    <s v="Closed"/>
    <d v="2023-06-08T11:52:06"/>
    <x v="6"/>
    <d v="2023-06-10T11:52:06"/>
    <d v="2023-06-20T09:22:00"/>
    <s v="10804-065"/>
    <s v="PFG LITTLE ROCK BURG KING"/>
    <n v="10804"/>
    <s v="PFG-PFS LITTLE ROCK"/>
    <x v="3"/>
    <s v="L60 Saginaw"/>
    <x v="5"/>
    <n v="8"/>
    <s v="&gt;1"/>
    <x v="0"/>
    <x v="0"/>
    <s v="Customer was shorted 189 cases of 23382-BRK (523319). Needs product asap."/>
    <s v="Item"/>
    <s v="sites/operations/SUPPLYCHAIN/SCS/Lists/Service Escalation Tracker"/>
    <m/>
  </r>
  <r>
    <n v="1.4499999999970901"/>
    <s v="Patil, Kaleb"/>
    <s v="1053"/>
    <s v="Closed"/>
    <d v="2023-06-08T15:58:40"/>
    <x v="6"/>
    <d v="2023-06-10T15:58:40"/>
    <d v="2023-06-09T10:48:00"/>
    <s v="34089-009"/>
    <s v="SYSCO NERDC FRONT ROYAL"/>
    <n v="34089"/>
    <s v="SYSCO MSCS-NORTHEAST COOP"/>
    <x v="0"/>
    <s v="L25 Chambersburg"/>
    <x v="5"/>
    <n v="1"/>
    <s v="&lt;=1"/>
    <x v="3"/>
    <x v="1"/>
    <s v="Customer is looking to order at least 240 cases of 19356-COM. When can we next produce?"/>
    <s v="Item"/>
    <s v="sites/operations/SUPPLYCHAIN/SCS/Lists/Service Escalation Tracker"/>
    <m/>
  </r>
  <r>
    <n v="7.5243055555547498"/>
    <s v="Wisniewski, Laura M"/>
    <s v="1054"/>
    <s v="Closed"/>
    <d v="2023-06-08T16:47:21"/>
    <x v="6"/>
    <d v="2023-06-10T16:47:21"/>
    <d v="2023-06-15T12:35:00"/>
    <s v="10311-007"/>
    <s v="BONO BURNS DIST INC DELI"/>
    <n v="10311"/>
    <s v="BONO BURNS DIST INC"/>
    <x v="4"/>
    <s v="L60 Saginaw"/>
    <x v="5"/>
    <n v="5"/>
    <s v="&gt;1"/>
    <x v="0"/>
    <x v="0"/>
    <s v="Customer is needing the most recent HACCP plans for item 14421WCP "/>
    <s v="Item"/>
    <s v="sites/operations/SUPPLYCHAIN/SCS/Lists/Service Escalation Tracker"/>
    <m/>
  </r>
  <r>
    <n v="0.68680555555329204"/>
    <s v="Davis, Cheryl"/>
    <s v="1056"/>
    <s v="Closed"/>
    <d v="2023-06-09T11:42:01"/>
    <x v="6"/>
    <d v="2023-06-11T11:42:01"/>
    <d v="2023-06-09T16:29:00"/>
    <s v="36404-013"/>
    <s v="LATITUDE LONGITUDE (DELI)"/>
    <n v="36404"/>
    <s v="LATITUDE 36 FOODS LLC"/>
    <x v="2"/>
    <s v="L75 Ontario"/>
    <x v="5"/>
    <n v="0"/>
    <s v="&lt;=1"/>
    <x v="3"/>
    <x v="1"/>
    <s v="Order 75-37452 master bill 4016322 po# 171443A arrived at Latitude warehouse with out the COA for 23354 TFR so they rejected the load."/>
    <s v="Item"/>
    <s v="sites/operations/SUPPLYCHAIN/SCS/Lists/Service Escalation Tracker"/>
    <m/>
  </r>
  <r>
    <n v="1.4812499999970901"/>
    <s v="Karr, Ronald"/>
    <s v="1057"/>
    <s v="Closed"/>
    <d v="2023-06-12T07:05:40"/>
    <x v="6"/>
    <d v="2023-06-14T07:05:40"/>
    <d v="2023-06-13T11:33:00"/>
    <s v="40062-397"/>
    <s v="SYGMA BURGKING SANANTONIO"/>
    <n v="40062"/>
    <s v="SYGMA CENTRAL BILLING"/>
    <x v="3"/>
    <s v="L60 Saginaw"/>
    <x v="5"/>
    <n v="1"/>
    <s v="&lt;=1"/>
    <x v="3"/>
    <x v="1"/>
    <s v="Please let me know when inventory available to ship backorder 208-13392_x000a_288 cs item 22869BRK / 6,149 LBS_x000a_Orig 208-11709 Shortage Code 8 "/>
    <s v="Item"/>
    <s v="sites/operations/SUPPLYCHAIN/SCS/Lists/Service Escalation Tracker"/>
    <m/>
  </r>
  <r>
    <n v="0.58819444444088698"/>
    <s v="Rogers, Keena"/>
    <s v="1058"/>
    <s v="Closed"/>
    <d v="2023-06-12T07:28:43"/>
    <x v="6"/>
    <d v="2023-06-14T07:28:43"/>
    <d v="2023-06-12T14:07:00"/>
    <s v="34101-008"/>
    <s v="REINHART MANASSAS SUBWAY"/>
    <n v="34101"/>
    <s v="REINHART MANASSAS"/>
    <x v="3"/>
    <s v="L25 Chambersburg"/>
    <x v="5"/>
    <n v="0"/>
    <s v="&lt;=1"/>
    <x v="3"/>
    <x v="1"/>
    <s v="Customer was short item 23544SBY on order 25-12482."/>
    <s v="Item"/>
    <s v="sites/operations/SUPPLYCHAIN/SCS/Lists/Service Escalation Tracker"/>
    <m/>
  </r>
  <r>
    <n v="0.69861111111094898"/>
    <s v="Phillips, Bridgette"/>
    <s v="1059"/>
    <s v="Closed"/>
    <d v="2023-06-12T12:29:04"/>
    <x v="6"/>
    <d v="2023-06-14T12:29:04"/>
    <d v="2023-06-12T16:46:00"/>
    <s v="10410-012   "/>
    <s v="Cant Find"/>
    <s v="Cant Find"/>
    <s v="Cant Find"/>
    <x v="1"/>
    <s v="L60 Saginaw"/>
    <x v="5"/>
    <n v="0"/>
    <s v="&lt;=1"/>
    <x v="3"/>
    <x v="1"/>
    <s v=" The item below didn't not pass CTP on Order 208-13404.  _x000a_  21436-DLS 900cs"/>
    <s v="Item"/>
    <s v="sites/operations/SUPPLYCHAIN/SCS/Lists/Service Escalation Tracker"/>
    <m/>
  </r>
  <r>
    <n v="0.57083333333139297"/>
    <s v="Davis, Cheryl"/>
    <s v="1060"/>
    <s v="Closed"/>
    <d v="2023-06-13T08:36:07"/>
    <x v="6"/>
    <d v="2023-06-15T08:36:07"/>
    <d v="2023-06-13T13:42:00"/>
    <s v="36404-002"/>
    <s v="LATITUDE 36 DELI (25PLT)"/>
    <n v="36404"/>
    <s v="LATITUDE 36 FOODS LLC"/>
    <x v="2"/>
    <s v="L25 Chambersburg"/>
    <x v="5"/>
    <n v="0"/>
    <s v="&lt;=1"/>
    <x v="3"/>
    <x v="1"/>
    <s v="23045 DLE    1291 in inventory 2008 sold  do i need to push 25-13634 out "/>
    <s v="Item"/>
    <s v="sites/operations/SUPPLYCHAIN/SCS/Lists/Service Escalation Tracker"/>
    <m/>
  </r>
  <r>
    <n v="0.52500000000145497"/>
    <s v="Salcedo, Daisey"/>
    <s v="1061"/>
    <s v="Closed"/>
    <d v="2023-06-13T09:46:01"/>
    <x v="6"/>
    <d v="2023-06-15T09:46:01"/>
    <d v="2023-06-13T12:36:00"/>
    <s v="30392-017"/>
    <s v="BRIDGFORD FOODS GDLATIMER"/>
    <n v="30392"/>
    <s v="BRIDGFORD FOOD CORP"/>
    <x v="2"/>
    <s v="L60 Saginaw"/>
    <x v="5"/>
    <n v="0"/>
    <s v="&lt;=1"/>
    <x v="3"/>
    <x v="1"/>
    <s v="When is the soonest this back order#208-13462 can deliver?"/>
    <s v="Item"/>
    <s v="sites/operations/SUPPLYCHAIN/SCS/Lists/Service Escalation Tracker"/>
    <m/>
  </r>
  <r>
    <n v="13.665277777778099"/>
    <s v="Valle, Sheri"/>
    <s v="1062"/>
    <s v="Closed"/>
    <d v="2023-06-13T12:52:28"/>
    <x v="6"/>
    <d v="2023-06-15T12:52:28"/>
    <d v="2023-06-26T15:58:00"/>
    <s v="34118-004"/>
    <s v="TEXAS BAKERY SUPPLY"/>
    <n v="34118"/>
    <s v="TBSD LLC"/>
    <x v="0"/>
    <s v="L60 Saginaw"/>
    <x v="5"/>
    <n v="9"/>
    <s v="&gt;1"/>
    <x v="0"/>
    <x v="0"/>
    <s v="This item failed CTP process at order entry. Please respond with next available date within 24hrs.  208-13702 22288-WCP"/>
    <s v="Item"/>
    <s v="sites/operations/SUPPLYCHAIN/SCS/Lists/Service Escalation Tracker"/>
    <m/>
  </r>
  <r>
    <n v="29.388888888883201"/>
    <s v="Valle, Sheri"/>
    <s v="1063"/>
    <s v="Closed"/>
    <d v="2023-06-13T12:56:51"/>
    <x v="1"/>
    <d v="2023-06-15T12:56:51"/>
    <d v="2023-07-12T09:20:00"/>
    <s v="34118-004"/>
    <s v="TEXAS BAKERY SUPPLY"/>
    <n v="34118"/>
    <s v="TBSD LLC"/>
    <x v="0"/>
    <s v="L60 Saginaw"/>
    <x v="5"/>
    <n v="21"/>
    <s v="&gt;1"/>
    <x v="0"/>
    <x v="0"/>
    <s v="Order 208-13703 is a backorder due to shortage on 208-10287. _x000a_This needs to ship ASAP. "/>
    <s v="Item"/>
    <s v="sites/operations/SUPPLYCHAIN/SCS/Lists/Service Escalation Tracker"/>
    <m/>
  </r>
  <r>
    <n v="6.5069444444379796"/>
    <s v="Salcedo, Daisey"/>
    <s v="1064"/>
    <s v="Closed"/>
    <d v="2023-06-13T15:10:04"/>
    <x v="6"/>
    <d v="2023-06-15T15:10:04"/>
    <d v="2023-06-19T12:10:00"/>
    <s v="35778-001"/>
    <s v="L &amp; L FOODS HOLDINGS INDU"/>
    <n v="35778"/>
    <s v="HEARTHSIDE USA-PRODUCE &amp;"/>
    <x v="2"/>
    <s v="L75 Ontario"/>
    <x v="5"/>
    <n v="4"/>
    <s v="&gt;1"/>
    <x v="4"/>
    <x v="0"/>
    <s v="When is the soonest we can deliver this back order#75-38352?"/>
    <s v="Item"/>
    <s v="sites/operations/SUPPLYCHAIN/SCS/Lists/Service Escalation Tracker"/>
    <m/>
  </r>
  <r>
    <n v="0.67430555554892602"/>
    <s v="Johnson, Travis"/>
    <s v="1065"/>
    <s v="Closed"/>
    <d v="2023-06-13T15:46:35"/>
    <x v="6"/>
    <d v="2023-06-15T15:46:35"/>
    <d v="2023-06-13T16:11:00"/>
    <s v="208-13656"/>
    <s v="Cant Find"/>
    <s v="Cant Find"/>
    <s v="Cant Find"/>
    <x v="1"/>
    <s v="L60 Saginaw"/>
    <x v="5"/>
    <n v="0"/>
    <s v="&lt;=1"/>
    <x v="3"/>
    <x v="1"/>
    <s v="Item above on order number 208-13656 failed CTP process during order entry.  The requested qty is 18, please respond with next available date within 24hrs. 56606-CHP (8335705)"/>
    <s v="Item"/>
    <s v="sites/operations/SUPPLYCHAIN/SCS/Lists/Service Escalation Tracker"/>
    <m/>
  </r>
  <r>
    <n v="0.58819444444088698"/>
    <s v="Plunkett, Ryan"/>
    <s v="1066"/>
    <s v="Closed"/>
    <d v="2023-06-14T13:18:59"/>
    <x v="6"/>
    <d v="2023-06-16T13:18:59"/>
    <d v="2023-06-14T14:07:00"/>
    <s v="40126-093"/>
    <s v="SYGMA PANDA CLACKAMAS"/>
    <n v="40126"/>
    <s v="SYGMA CENTRAL BILLING"/>
    <x v="3"/>
    <s v="L30 Salem"/>
    <x v="5"/>
    <n v="0"/>
    <s v="&lt;=1"/>
    <x v="3"/>
    <x v="1"/>
    <s v="Move up production on 6/27 item 54135 PAD."/>
    <s v="Item"/>
    <s v="sites/operations/SUPPLYCHAIN/SCS/Lists/Service Escalation Tracker"/>
    <m/>
  </r>
  <r>
    <n v="22.407638888886101"/>
    <s v="Mendoza, Steven"/>
    <s v="1067"/>
    <s v="Closed"/>
    <d v="2023-06-14T14:46:52"/>
    <x v="1"/>
    <d v="2023-06-16T14:46:52"/>
    <d v="2023-07-06T09:47:00"/>
    <s v="34865-001"/>
    <s v="ALADDIN BAKERS INC"/>
    <n v="34865"/>
    <s v="ALADDIN BAKERS INC"/>
    <x v="2"/>
    <s v="L55 St Joseph"/>
    <x v="5"/>
    <n v="16"/>
    <s v="&gt;1"/>
    <x v="0"/>
    <x v="0"/>
    <s v="Line producing item 17961NTR was down and did not produce for order 55-43903.  The customer is running out of product on Friday, 6/16.  Line is fixed but need to know when product will be run again so we can advise customer.  "/>
    <s v="Item"/>
    <s v="sites/operations/SUPPLYCHAIN/SCS/Lists/Service Escalation Tracker"/>
    <m/>
  </r>
  <r>
    <n v="4.5076388888919601"/>
    <s v="Salcedo, Daisey"/>
    <s v="1069"/>
    <s v="Closed"/>
    <d v="2023-06-15T09:54:33"/>
    <x v="6"/>
    <d v="2023-06-17T09:54:33"/>
    <d v="2023-06-19T12:11:00"/>
    <s v="36555-001"/>
    <s v="DOLE FRESH VEGEATABLES"/>
    <n v="36555"/>
    <s v="DOLE FRESH VEGETABLES INC"/>
    <x v="2"/>
    <s v="L75 Ontario"/>
    <x v="5"/>
    <n v="2"/>
    <s v="&gt;1"/>
    <x v="1"/>
    <x v="1"/>
    <s v="When is the soonest we can deliver this back order#75-38531"/>
    <s v="Item"/>
    <s v="sites/operations/SUPPLYCHAIN/SCS/Lists/Service Escalation Tracker"/>
    <m/>
  </r>
  <r>
    <n v="4.4805555555576602"/>
    <s v="Plunkett, Ryan"/>
    <s v="1070"/>
    <s v="Closed"/>
    <d v="2023-06-15T12:08:33"/>
    <x v="6"/>
    <d v="2023-06-17T12:08:33"/>
    <d v="2023-06-19T11:32:00"/>
    <s v="00939-038"/>
    <s v="NICHOLAS SALT LK"/>
    <n v="939"/>
    <s v="NICHOLAS AND CO"/>
    <x v="0"/>
    <s v="L75 Ontario"/>
    <x v="5"/>
    <n v="2"/>
    <s v="&gt;1"/>
    <x v="1"/>
    <x v="1"/>
    <s v="87cs shortage on item 21482 GNS order 75-36753."/>
    <s v="Item"/>
    <s v="sites/operations/SUPPLYCHAIN/SCS/Lists/Service Escalation Tracker"/>
    <m/>
  </r>
  <r>
    <n v="11.6423611111095"/>
    <s v="Valle, Sheri"/>
    <s v="1071"/>
    <s v="Closed"/>
    <d v="2023-06-15T12:18:20"/>
    <x v="6"/>
    <d v="2023-06-17T12:18:20"/>
    <d v="2023-06-26T15:25:00"/>
    <s v="35333-003"/>
    <s v="TEXAS BAKERY SPLY HOUSTON"/>
    <n v="35333"/>
    <s v="TEXAS BAKERY SPLY HOUSTON"/>
    <x v="0"/>
    <s v="L60 Saginaw"/>
    <x v="5"/>
    <n v="7"/>
    <s v="&gt;1"/>
    <x v="0"/>
    <x v="0"/>
    <s v="Customer wants to move the ship date of 208-12389 up due to shortage on last order."/>
    <s v="Item"/>
    <s v="sites/operations/SUPPLYCHAIN/SCS/Lists/Service Escalation Tracker"/>
    <m/>
  </r>
  <r>
    <n v="8.3722222222204401"/>
    <s v="Mendoza, Steven"/>
    <s v="1072"/>
    <s v="Closed"/>
    <d v="2023-06-15T12:37:47"/>
    <x v="6"/>
    <d v="2023-06-17T12:37:47"/>
    <d v="2023-06-23T08:56:00"/>
    <s v="31100-069"/>
    <s v="Cant Find"/>
    <s v="Cant Find"/>
    <s v="Cant Find"/>
    <x v="1"/>
    <s v="L75 Ontario"/>
    <x v="5"/>
    <n v="6"/>
    <s v="&gt;1"/>
    <x v="0"/>
    <x v="0"/>
    <s v="Due to shortage of 15430WCP, additional product support is needed for the Cayce IC."/>
    <s v="Item"/>
    <s v="sites/operations/SUPPLYCHAIN/SCS/Lists/Service Escalation Tracker"/>
    <m/>
  </r>
  <r>
    <n v="0.55902777778101198"/>
    <s v="Wilson, LaTosha"/>
    <s v="1073"/>
    <s v="Closed"/>
    <d v="2023-06-15T13:31:12"/>
    <x v="6"/>
    <d v="2023-06-17T13:31:12"/>
    <d v="2023-06-15T13:25:00"/>
    <s v="33818-002"/>
    <s v="BAKERY DEPOT INC"/>
    <n v="33818"/>
    <s v="BAKERY DEPOT INC"/>
    <x v="0"/>
    <s v="L75 Ontario"/>
    <x v="5"/>
    <n v="0"/>
    <s v="&lt;=1"/>
    <x v="3"/>
    <x v="1"/>
    <s v="COA not provided to customer prior to shipment."/>
    <s v="Item"/>
    <s v="sites/operations/SUPPLYCHAIN/SCS/Lists/Service Escalation Tracker"/>
    <m/>
  </r>
  <r>
    <n v="8.3694444444408909"/>
    <s v="Mendoza, Steven"/>
    <s v="1074"/>
    <s v="Closed"/>
    <d v="2023-06-15T13:41:48"/>
    <x v="6"/>
    <d v="2023-06-17T13:41:48"/>
    <d v="2023-06-23T08:52:00"/>
    <s v="31100-044"/>
    <s v="ASPIRE CHASKA MASS"/>
    <n v="31100"/>
    <s v="ASPIRE BAKERIES LLC"/>
    <x v="2"/>
    <s v="L34 Albert Lea"/>
    <x v="5"/>
    <n v="6"/>
    <s v="&gt;1"/>
    <x v="0"/>
    <x v="0"/>
    <s v="Item 15430WCP was shorted.  Urgent order needed to keep location open. 34-15586"/>
    <s v="Item"/>
    <s v="sites/operations/SUPPLYCHAIN/SCS/Lists/Service Escalation Tracker"/>
    <m/>
  </r>
  <r>
    <n v="0.57986111110949401"/>
    <s v="Wilson, LaTosha"/>
    <s v="1075"/>
    <s v="Closed"/>
    <d v="2023-06-15T14:00:02"/>
    <x v="6"/>
    <d v="2023-06-17T14:00:02"/>
    <d v="2023-06-15T13:55:00"/>
    <s v="36368-019"/>
    <s v="LINEAGE LOGISTICS KERRY"/>
    <n v="36368"/>
    <s v="KERRY INGREDIENTS &amp; FLAVO"/>
    <x v="2"/>
    <s v="L60 Saginaw"/>
    <x v="5"/>
    <n v="0"/>
    <s v="&lt;=1"/>
    <x v="3"/>
    <x v="1"/>
    <s v="Customer not provided COA with shipment nor prior to."/>
    <s v="Item"/>
    <s v="sites/operations/SUPPLYCHAIN/SCS/Lists/Service Escalation Tracker"/>
    <m/>
  </r>
  <r>
    <n v="42.490509259259902"/>
    <s v="Harden, Jasmine"/>
    <s v="1076"/>
    <s v="Closed"/>
    <d v="2023-06-15T14:21:43"/>
    <x v="1"/>
    <d v="2023-06-17T14:21:43"/>
    <d v="2023-07-27T11:46:20"/>
    <s v="40175-088"/>
    <s v="SYSCO KANSAS"/>
    <n v="40175"/>
    <s v="SYSCO MSCS-KANSAS CITY"/>
    <x v="0"/>
    <s v="L60 Saginaw"/>
    <x v="5"/>
    <n v="30"/>
    <s v="&gt;1"/>
    <x v="0"/>
    <x v="0"/>
    <s v="23115-NWN on 208-13889 failed CTP Process during order entry. Requested quantity is 149cs, please respond with next available date within 24hrs._x000a_"/>
    <s v="Item"/>
    <s v="sites/operations/SUPPLYCHAIN/SCS/Lists/Service Escalation Tracker"/>
    <m/>
  </r>
  <r>
    <n v="0.63333333333139297"/>
    <s v="Villegas, Yosalet"/>
    <s v="1077"/>
    <s v="Closed"/>
    <d v="2023-06-16T09:20:21"/>
    <x v="6"/>
    <d v="2023-06-18T09:20:21"/>
    <d v="2023-06-16T15:12:00"/>
    <s v="35723-025"/>
    <s v="MCLANE WHATABURGER ARLING"/>
    <n v="35723"/>
    <s v="WB SUPPLY &amp; MERCHANDISING"/>
    <x v="3"/>
    <s v="L60 Saginaw"/>
    <x v="5"/>
    <n v="0"/>
    <s v="&lt;=1"/>
    <x v="3"/>
    <x v="1"/>
    <s v="Please advise next production date for 23560WHA, customer is needing to increase order 208-13107 shipping 06/27 from 48cs to 384 and revision is denied due to not enough product scheduled. "/>
    <s v="Item"/>
    <s v="sites/operations/SUPPLYCHAIN/SCS/Lists/Service Escalation Tracker"/>
    <m/>
  </r>
  <r>
    <n v="0.43125000000145502"/>
    <s v="Wilson, LaTosha"/>
    <s v="1078"/>
    <s v="Closed"/>
    <d v="2023-06-16T10:24:22"/>
    <x v="6"/>
    <d v="2023-06-18T10:24:22"/>
    <d v="2023-06-16T10:21:00"/>
    <s v="36436-002"/>
    <s v="CHEFCO FOODS"/>
    <n v="36436"/>
    <s v="CTI ARLINGTON LLC"/>
    <x v="2"/>
    <s v="L60 Saginaw"/>
    <x v="5"/>
    <n v="0"/>
    <s v="&lt;=1"/>
    <x v="3"/>
    <x v="1"/>
    <s v="Customer not provided COA with shipment nor prior to."/>
    <s v="Item"/>
    <s v="sites/operations/SUPPLYCHAIN/SCS/Lists/Service Escalation Tracker"/>
    <m/>
  </r>
  <r>
    <n v="0.449305555557657"/>
    <s v="Wilson, LaTosha"/>
    <s v="1079"/>
    <s v="Closed"/>
    <d v="2023-06-16T10:50:33"/>
    <x v="6"/>
    <d v="2023-06-18T10:50:33"/>
    <d v="2023-06-16T10:47:00"/>
    <s v="36420-001"/>
    <s v="STEVEN-ROBERT ORGINALS"/>
    <n v="36420"/>
    <s v="STEVEN-ROBERT ORIGINALS"/>
    <x v="2"/>
    <s v="L55 St Joseph"/>
    <x v="5"/>
    <n v="0"/>
    <s v="&lt;=1"/>
    <x v="3"/>
    <x v="1"/>
    <s v="Customer not provided COA with shipment nor prior to."/>
    <s v="Item"/>
    <s v="sites/operations/SUPPLYCHAIN/SCS/Lists/Service Escalation Tracker"/>
    <m/>
  </r>
  <r>
    <n v="27.095138888886101"/>
    <s v="Harden, Jasmine"/>
    <s v="1081"/>
    <s v="Closed"/>
    <d v="2023-06-16T11:51:46"/>
    <x v="1"/>
    <d v="2023-06-18T11:51:46"/>
    <d v="2023-07-13T02:17:00"/>
    <s v="10384-012"/>
    <s v="USF SALEM"/>
    <n v="10384"/>
    <s v="US FOODS-SALEM"/>
    <x v="0"/>
    <s v="L55 St Joseph"/>
    <x v="5"/>
    <n v="19"/>
    <s v="&gt;1"/>
    <x v="0"/>
    <x v="0"/>
    <s v="Entered backorder 55-45115 which is for 252cs of 23717-FRD that were shorted from 55-44516. Please advise when backorder 55-45115 will be available to ship."/>
    <s v="Item"/>
    <s v="sites/operations/SUPPLYCHAIN/SCS/Lists/Service Escalation Tracker"/>
    <m/>
  </r>
  <r>
    <n v="26.358333333329899"/>
    <s v="Diaz, Rebecca"/>
    <s v="1082"/>
    <s v="Closed"/>
    <d v="2023-06-16T11:56:04"/>
    <x v="1"/>
    <d v="2023-06-18T11:56:04"/>
    <d v="2023-07-12T08:36:00"/>
    <s v="31041-001"/>
    <s v="Cant Find"/>
    <s v="Cant Find"/>
    <s v="Cant Find"/>
    <x v="1"/>
    <s v="L10 Opelousas"/>
    <x v="5"/>
    <n v="18"/>
    <s v="&gt;1"/>
    <x v="0"/>
    <x v="0"/>
    <s v="Customer was shorted 63 cases of 49569-LAE on order 10-07262._x000a__x000a_Short Ship Reason.: 1  Planned But Not Available "/>
    <s v="Item"/>
    <s v="sites/operations/SUPPLYCHAIN/SCS/Lists/Service Escalation Tracker"/>
    <m/>
  </r>
  <r>
    <n v="8.3736111111138598"/>
    <s v="Phillips, Bridgette"/>
    <s v="1083"/>
    <s v="Closed"/>
    <d v="2023-06-20T09:04:02"/>
    <x v="6"/>
    <d v="2023-06-22T09:04:02"/>
    <d v="2023-06-28T08:58:00"/>
    <s v=" 33107-089  "/>
    <s v="Cant Find"/>
    <s v="Cant Find"/>
    <s v="Cant Find"/>
    <x v="1"/>
    <s v="L34 Albert Lea"/>
    <x v="5"/>
    <n v="6"/>
    <s v="&gt;1"/>
    <x v="0"/>
    <x v="0"/>
    <s v="AWG has been shorted item 33350WCP on several orders. "/>
    <s v="Item"/>
    <s v="sites/operations/SUPPLYCHAIN/SCS/Lists/Service Escalation Tracker"/>
    <m/>
  </r>
  <r>
    <n v="3.3159722222189898"/>
    <s v="Covington, Derek"/>
    <s v="1084"/>
    <s v="Closed"/>
    <d v="2023-06-20T10:42:07"/>
    <x v="6"/>
    <d v="2023-06-22T10:42:07"/>
    <d v="2023-06-23T07:35:00"/>
    <s v="00885-111"/>
    <s v="MERCHANTS CLANTON"/>
    <n v="885"/>
    <s v="MERCHANTS CO INC"/>
    <x v="0"/>
    <s v="L25 Chambersburg"/>
    <x v="5"/>
    <n v="3"/>
    <s v="&gt;1"/>
    <x v="2"/>
    <x v="0"/>
    <s v="There is no production scheduled for 45532-KKF at L25, but there are 4500cs on order. There is a major gap between production and qty on order. "/>
    <s v="Item"/>
    <s v="sites/operations/SUPPLYCHAIN/SCS/Lists/Service Escalation Tracker"/>
    <m/>
  </r>
  <r>
    <n v="0.62291666665987599"/>
    <s v="Salcedo, Daisey"/>
    <s v="1085"/>
    <s v="Closed"/>
    <d v="2023-06-20T13:44:36"/>
    <x v="6"/>
    <d v="2023-06-22T13:44:36"/>
    <d v="2023-06-20T14:57:00"/>
    <s v="35778-003"/>
    <s v="L &amp; L FOODS HOLDINGS LLC"/>
    <n v="35778"/>
    <s v="HEARTHSIDE USA-PRODUCE &amp;"/>
    <x v="2"/>
    <s v="L25 Chambersburg"/>
    <x v="5"/>
    <n v="0"/>
    <s v="&lt;=1"/>
    <x v="3"/>
    <x v="1"/>
    <s v="Back order#203-25738"/>
    <s v="Item"/>
    <s v="sites/operations/SUPPLYCHAIN/SCS/Lists/Service Escalation Tracker"/>
    <m/>
  </r>
  <r>
    <n v="16.5"/>
    <s v="Mendoza, Steven"/>
    <s v="1086"/>
    <s v="Closed"/>
    <d v="2023-06-20T17:22:06"/>
    <x v="1"/>
    <d v="2023-06-22T17:22:06"/>
    <d v="2023-07-06T12:00:00"/>
    <s v="32751-002"/>
    <s v="Cant Find"/>
    <s v="Cant Find"/>
    <s v="Cant Find"/>
    <x v="1"/>
    <s v="L60 Saginaw"/>
    <x v="5"/>
    <n v="12"/>
    <s v="&gt;1"/>
    <x v="0"/>
    <x v="0"/>
    <s v="Customer is out of product in the next couple of days and needs product asap.  His product will not be available until 6/29/23 out of St Jo.  item 16860WCP is a formula match.  Sales forwarded spec sheet and customer approved. "/>
    <s v="Item"/>
    <s v="sites/operations/SUPPLYCHAIN/SCS/Lists/Service Escalation Tracker"/>
    <m/>
  </r>
  <r>
    <n v="0.60624999999708995"/>
    <s v="Wilson, LaTosha"/>
    <s v="1088"/>
    <s v="Closed"/>
    <d v="2023-06-21T14:55:50"/>
    <x v="6"/>
    <d v="2023-06-23T14:55:50"/>
    <d v="2023-06-21T14:33:00"/>
    <s v="35009-003"/>
    <s v="JJSF HANDHELD WESTON"/>
    <n v="35009"/>
    <s v="J &amp; J SNACK FOODS"/>
    <x v="4"/>
    <s v="L60 Saginaw"/>
    <x v="5"/>
    <n v="0"/>
    <s v="&lt;=1"/>
    <x v="3"/>
    <x v="1"/>
    <s v="Customer not provided COA with shipment nor prior to."/>
    <s v="Item"/>
    <s v="sites/operations/SUPPLYCHAIN/SCS/Lists/Service Escalation Tracker"/>
    <m/>
  </r>
  <r>
    <n v="5.5701388888846903"/>
    <s v="Mendoza, Steven"/>
    <s v="1090"/>
    <s v="Closed"/>
    <d v="2023-06-22T10:34:24"/>
    <x v="6"/>
    <d v="2023-06-24T10:34:24"/>
    <d v="2023-06-27T13:41:00"/>
    <s v="33123-002"/>
    <s v="SAVANNAH FOOD COMPANY INC"/>
    <n v="33123"/>
    <s v="SAVANNAH FOOD COMPANY INC"/>
    <x v="2"/>
    <s v="L55 St Joseph"/>
    <x v="5"/>
    <n v="3"/>
    <s v="&gt;1"/>
    <x v="2"/>
    <x v="0"/>
    <s v="Order 55-40971 was shorted 2 totes from PO 31936 due to unforeseen quality hold.  Customer requires totes."/>
    <s v="Item"/>
    <s v="sites/operations/SUPPLYCHAIN/SCS/Lists/Service Escalation Tracker"/>
    <m/>
  </r>
  <r>
    <n v="6.6083333333299397"/>
    <s v="Blocker, Sharrocca"/>
    <s v="1091"/>
    <s v="Closed"/>
    <d v="2023-06-22T14:09:55"/>
    <x v="6"/>
    <d v="2023-06-24T14:09:55"/>
    <d v="2023-06-28T14:36:00"/>
    <s v="11459-095"/>
    <s v="SHAMROCK FOODS-AURORA"/>
    <n v="11459"/>
    <s v="SHAMROCK FOOD CO - CO"/>
    <x v="0"/>
    <s v="L60 Saginaw"/>
    <x v="5"/>
    <n v="4"/>
    <s v="&gt;1"/>
    <x v="4"/>
    <x v="0"/>
    <s v="CTP Failure 16631-KKD 208-14334"/>
    <s v="Item"/>
    <s v="sites/operations/SUPPLYCHAIN/SCS/Lists/Service Escalation Tracker"/>
    <m/>
  </r>
  <r>
    <n v="5.5652777777722804"/>
    <s v="Mendoza, Steven"/>
    <s v="1092"/>
    <s v="Closed"/>
    <d v="2023-06-22T14:16:09"/>
    <x v="6"/>
    <d v="2023-06-24T14:16:09"/>
    <d v="2023-06-27T13:34:00"/>
    <s v="31100-001"/>
    <s v="ASPIRE CHASKA"/>
    <n v="31100"/>
    <s v="ASPIRE BAKERIES LLC"/>
    <x v="2"/>
    <s v="L34 Albert Lea"/>
    <x v="5"/>
    <n v="3"/>
    <s v="&gt;1"/>
    <x v="2"/>
    <x v="0"/>
    <s v="Customer requests short lead time on order 34-15806 due to production requirements."/>
    <s v="Item"/>
    <s v="sites/operations/SUPPLYCHAIN/SCS/Lists/Service Escalation Tracker"/>
    <m/>
  </r>
  <r>
    <n v="3.3451388888861402"/>
    <s v="Harden, Jasmine"/>
    <s v="1093"/>
    <s v="Closed"/>
    <d v="2023-06-23T11:36:46"/>
    <x v="6"/>
    <d v="2023-06-25T11:36:46"/>
    <d v="2023-06-26T08:17:00"/>
    <s v="9872-014"/>
    <s v="Cant Find"/>
    <s v="Cant Find"/>
    <s v="Cant Find"/>
    <x v="1"/>
    <s v="L60 Saginaw"/>
    <x v="5"/>
    <n v="1"/>
    <s v="&lt;=1"/>
    <x v="3"/>
    <x v="1"/>
    <s v="Entered backorder 208-14337 which is for 24cs 17680-CGS that were shorted from208-12481. Please advise when backorder X208-14337 will be available to ship._x000a__x000a_"/>
    <s v="Item"/>
    <s v="sites/operations/SUPPLYCHAIN/SCS/Lists/Service Escalation Tracker"/>
    <m/>
  </r>
  <r>
    <n v="7.38055555555911"/>
    <s v="Wisniewski, Laura M"/>
    <s v="1094"/>
    <s v="Closed"/>
    <d v="2023-06-23T16:21:31"/>
    <x v="6"/>
    <d v="2023-06-25T16:21:31"/>
    <d v="2023-06-30T09:08:00"/>
    <s v="31887-004"/>
    <s v="BOZZUTO'S INC (DELI)"/>
    <n v="31887"/>
    <s v="BOZZUTO'S INC"/>
    <x v="4"/>
    <s v="L55 St Joseph"/>
    <x v="5"/>
    <n v="5"/>
    <s v="&gt;1"/>
    <x v="0"/>
    <x v="0"/>
    <s v="16860wcp is showing that it will short on orders "/>
    <s v="Item"/>
    <s v="sites/operations/SUPPLYCHAIN/SCS/Lists/Service Escalation Tracker"/>
    <m/>
  </r>
  <r>
    <n v="4.6125000000029104"/>
    <s v="Mendoza, Steven"/>
    <s v="1095"/>
    <s v="Closed"/>
    <d v="2023-06-23T17:04:59"/>
    <x v="6"/>
    <d v="2023-06-25T17:04:59"/>
    <d v="2023-06-27T14:42:00"/>
    <s v="10420-001"/>
    <s v="Cant Find"/>
    <s v="Cant Find"/>
    <s v="Cant Find"/>
    <x v="1"/>
    <s v="L55 St Joseph"/>
    <x v="5"/>
    <n v="2"/>
    <s v="&gt;1"/>
    <x v="1"/>
    <x v="1"/>
    <s v="Customer will be shorted on order 55-44800 and requires the remainder of the order be shipped 7/5.  there is a promotional item in danger of failing if not able to provide the rest of the order. It's two-day transit. "/>
    <s v="Item"/>
    <s v="sites/operations/SUPPLYCHAIN/SCS/Lists/Service Escalation Tracker"/>
    <m/>
  </r>
  <r>
    <n v="1.4013888888876"/>
    <s v="Salcedo, Daisey"/>
    <s v="1096"/>
    <s v="Closed"/>
    <d v="2023-06-26T08:04:52"/>
    <x v="6"/>
    <d v="2023-06-28T08:04:52"/>
    <d v="2023-06-27T09:38:00"/>
    <s v="35778-003"/>
    <s v="L &amp; L FOODS HOLDINGS LLC"/>
    <n v="35778"/>
    <s v="HEARTHSIDE USA-PRODUCE &amp;"/>
    <x v="2"/>
    <s v="L25 Chambersburg"/>
    <x v="5"/>
    <n v="1"/>
    <s v="&lt;=1"/>
    <x v="3"/>
    <x v="1"/>
    <s v="Back order#203-25777 "/>
    <s v="Item"/>
    <s v="sites/operations/SUPPLYCHAIN/SCS/Lists/Service Escalation Tracker"/>
    <m/>
  </r>
  <r>
    <n v="25.2923611111109"/>
    <s v="Hayes, Karen"/>
    <s v="1097"/>
    <s v="Closed"/>
    <d v="2023-06-26T09:35:30"/>
    <x v="1"/>
    <d v="2023-06-28T09:35:30"/>
    <d v="2023-07-21T07:01:00"/>
    <s v="40212-059, 35852-001, 35852-001, 85-062, and 9553-037"/>
    <s v="Cant Find"/>
    <s v="Cant Find"/>
    <s v="Cant Find"/>
    <x v="1"/>
    <s v="L75 Ontario"/>
    <x v="5"/>
    <n v="19"/>
    <s v="&gt;1"/>
    <x v="0"/>
    <x v="0"/>
    <s v="ETA on L43 to L75 BT order 43-54372 was pushed back from 7/3 (original delivery date) to 7/11.  7/11 delivery is too late, it will result in 5 DC's orders being shorted, as well as expensive recovery costs for VF.  "/>
    <s v="Item"/>
    <s v="sites/operations/SUPPLYCHAIN/SCS/Lists/Service Escalation Tracker"/>
    <m/>
  </r>
  <r>
    <n v="23.117361111108"/>
    <s v="Salcedo, Daisey"/>
    <s v="1098"/>
    <s v="Closed"/>
    <d v="2023-06-26T10:58:58"/>
    <x v="1"/>
    <d v="2023-06-28T10:58:58"/>
    <d v="2023-07-19T02:49:00"/>
    <s v="36555-005"/>
    <s v="DOLE FRESH VEGETABLES"/>
    <n v="36555"/>
    <s v="DOLE FRESH VEGETABLES INC"/>
    <x v="2"/>
    <s v="L25 Chambersburg"/>
    <x v="5"/>
    <n v="17"/>
    <s v="&gt;1"/>
    <x v="0"/>
    <x v="0"/>
    <s v="Back order#025-15037"/>
    <s v="Item"/>
    <s v="sites/operations/SUPPLYCHAIN/SCS/Lists/Service Escalation Tracker"/>
    <m/>
  </r>
  <r>
    <n v="0.47499999999854498"/>
    <s v="Covington, Derek"/>
    <s v="1099"/>
    <s v="Closed"/>
    <d v="2023-06-26T11:19:17"/>
    <x v="6"/>
    <d v="2023-06-28T11:19:17"/>
    <d v="2023-06-26T11:24:00"/>
    <s v="31603-002"/>
    <s v="REINHART VALDOSTA"/>
    <n v="31603"/>
    <s v="REINHART VALDOSTA"/>
    <x v="0"/>
    <s v="L25 Chambersburg"/>
    <x v="5"/>
    <n v="0"/>
    <s v="&lt;=1"/>
    <x v="3"/>
    <x v="1"/>
    <s v="There is insufficient production scheduled of 71168-CSF and 72048-CSO at L25, resulting in customer order # 25-13972 being shorted both items. "/>
    <s v="Item"/>
    <s v="sites/operations/SUPPLYCHAIN/SCS/Lists/Service Escalation Tracker"/>
    <m/>
  </r>
  <r>
    <n v="0.514583333329938"/>
    <s v="Wilson, LaTosha"/>
    <s v="1100"/>
    <s v="Closed"/>
    <d v="2023-06-26T11:25:10"/>
    <x v="6"/>
    <d v="2023-06-28T11:25:10"/>
    <d v="2023-06-26T12:21:00"/>
    <s v="35221-012"/>
    <s v="Cant Find"/>
    <s v="Cant Find"/>
    <s v="Cant Find"/>
    <x v="1"/>
    <s v="L43 Birmingham"/>
    <x v="5"/>
    <n v="0"/>
    <s v="&lt;=1"/>
    <x v="3"/>
    <x v="1"/>
    <s v="Customer not provided COA with shipment nor prior to"/>
    <s v="Item"/>
    <s v="sites/operations/SUPPLYCHAIN/SCS/Lists/Service Escalation Tracker"/>
    <m/>
  </r>
  <r>
    <n v="9.5916666666598793"/>
    <s v="Valle, Sheri"/>
    <s v="1101"/>
    <s v="Closed"/>
    <d v="2023-06-26T12:51:52"/>
    <x v="1"/>
    <d v="2023-06-28T12:51:52"/>
    <d v="2023-07-05T14:12:00"/>
    <s v="36004-002"/>
    <s v="Cant Find"/>
    <s v="Cant Find"/>
    <s v="Cant Find"/>
    <x v="1"/>
    <s v="L60 Saginaw"/>
    <x v="5"/>
    <n v="7"/>
    <s v="&gt;1"/>
    <x v="0"/>
    <x v="0"/>
    <s v="208-13741 has been reduced to 720cs per customer request. They also want to move this ship date up to 7/10/23."/>
    <s v="Item"/>
    <s v="sites/operations/SUPPLYCHAIN/SCS/Lists/Service Escalation Tracker"/>
    <m/>
  </r>
  <r>
    <n v="0.58541666666133096"/>
    <s v="Wilson, LaTosha"/>
    <s v="1102"/>
    <s v="Closed"/>
    <d v="2023-06-26T14:14:25"/>
    <x v="6"/>
    <d v="2023-06-28T14:14:25"/>
    <d v="2023-06-26T14:03:00"/>
    <s v="34260-005"/>
    <s v="BC WILLIAMS BAKERY SRVC"/>
    <n v="34260"/>
    <s v="BCW FOOD PRODUCTS"/>
    <x v="2"/>
    <s v="L60 Saginaw"/>
    <x v="5"/>
    <n v="0"/>
    <s v="&lt;=1"/>
    <x v="3"/>
    <x v="1"/>
    <s v="Customer not provided COA with shipment nor prior to."/>
    <s v="Item"/>
    <s v="sites/operations/SUPPLYCHAIN/SCS/Lists/Service Escalation Tracker"/>
    <m/>
  </r>
  <r>
    <n v="2.7006944444437999"/>
    <s v="Patil, Kaleb"/>
    <s v="1103"/>
    <s v="Closed"/>
    <d v="2023-06-26T14:28:57"/>
    <x v="6"/>
    <d v="2023-06-28T14:28:57"/>
    <d v="2023-06-28T16:49:00"/>
    <s v="32826-003"/>
    <s v="NISHIMOTO TRADING CO LTD"/>
    <n v="32826"/>
    <s v="NISHIMOTO TRADING CO LTD"/>
    <x v="0"/>
    <s v="L75 Ontario"/>
    <x v="5"/>
    <n v="2"/>
    <s v="&gt;1"/>
    <x v="1"/>
    <x v="1"/>
    <s v="When can backorder 75-39401 ship?"/>
    <s v="Item"/>
    <s v="sites/operations/SUPPLYCHAIN/SCS/Lists/Service Escalation Tracker"/>
    <m/>
  </r>
  <r>
    <n v="1.4284722222219"/>
    <s v="Plunkett, Ryan"/>
    <s v="1104"/>
    <s v="Closed"/>
    <d v="2023-06-26T16:24:30"/>
    <x v="6"/>
    <d v="2023-06-28T16:24:30"/>
    <d v="2023-06-27T10:17:00"/>
    <s v="08068-011"/>
    <s v="ALPINE FOODS"/>
    <n v="8068"/>
    <s v="ALPINE FOOD DIST INC"/>
    <x v="0"/>
    <s v="L75 Ontario"/>
    <x v="5"/>
    <n v="1"/>
    <s v="&lt;=1"/>
    <x v="3"/>
    <x v="1"/>
    <s v="Production move up request item 22090 ALP._x000a_- Customer would like to pickup 7/7"/>
    <s v="Item"/>
    <s v="sites/operations/SUPPLYCHAIN/SCS/Lists/Service Escalation Tracker"/>
    <m/>
  </r>
  <r>
    <n v="0.47916666666424101"/>
    <s v="Karr, Ronald"/>
    <s v="1105"/>
    <s v="Closed"/>
    <d v="2023-06-27T06:57:39"/>
    <x v="6"/>
    <d v="2023-06-29T06:57:39"/>
    <d v="2023-06-27T11:30:00"/>
    <s v="32843-004"/>
    <s v="LISANTI FOODSERVICE OF TX"/>
    <n v="32843"/>
    <s v="LISANTI FOODSERVICE OF TX"/>
    <x v="0"/>
    <s v="L60 Saginaw"/>
    <x v="5"/>
    <n v="0"/>
    <s v="&lt;=1"/>
    <x v="3"/>
    <x v="1"/>
    <s v="Please let me know when backorder 208-14579 will be available to ship._x000a_17712-CGS / 73 cs _x000a_2,635 LBS_x000a_OFR Report"/>
    <s v="Item"/>
    <s v="sites/operations/SUPPLYCHAIN/SCS/Lists/Service Escalation Tracker"/>
    <m/>
  </r>
  <r>
    <n v="0.63124999999854503"/>
    <s v="Miller, Michelle L"/>
    <s v="1106"/>
    <s v="Closed"/>
    <d v="2023-06-27T12:51:00"/>
    <x v="6"/>
    <d v="2023-06-29T12:51:00"/>
    <d v="2023-06-27T15:09:00"/>
    <s v="08279-006"/>
    <s v="W L HALSEY GROC  UNIPRO"/>
    <n v="8279"/>
    <s v="W L HALSEY GROCERY CO INC"/>
    <x v="0"/>
    <s v="L25 Chambersburg"/>
    <x v="5"/>
    <n v="0"/>
    <s v="&lt;=1"/>
    <x v="3"/>
    <x v="1"/>
    <s v="On order 25-13418 Item 77048-HME was shorted. Customer requested a backorder 25-15054._x000a_when is the soonest this PO can ship? "/>
    <s v="Item"/>
    <s v="sites/operations/SUPPLYCHAIN/SCS/Lists/Service Escalation Tracker"/>
    <m/>
  </r>
  <r>
    <n v="1.39236111110949"/>
    <s v="Covington, Derek"/>
    <s v="1107"/>
    <s v="Closed"/>
    <d v="2023-06-27T15:50:34"/>
    <x v="6"/>
    <d v="2023-06-29T15:50:34"/>
    <d v="2023-06-28T09:25:00"/>
    <s v="Brinker"/>
    <s v="Cant Find"/>
    <s v="Cant Find"/>
    <s v="Cant Find"/>
    <x v="1"/>
    <s v="L75 Ontario"/>
    <x v="5"/>
    <n v="1"/>
    <s v="&lt;=1"/>
    <x v="3"/>
    <x v="1"/>
    <s v="L75 doesn't have any 22833-BNK on hand and no production is posted, but there are 411cs on order and Brinker is asking us to move up a couple of open orders to ship ASAP. "/>
    <s v="Item"/>
    <s v="sites/operations/SUPPLYCHAIN/SCS/Lists/Service Escalation Tracker"/>
    <m/>
  </r>
  <r>
    <n v="3.4513888888832298"/>
    <s v="Villegas, Yosalet"/>
    <s v="1108"/>
    <s v="Closed"/>
    <d v="2023-06-27T18:43:20"/>
    <x v="6"/>
    <d v="2023-06-29T18:43:20"/>
    <d v="2023-06-30T10:50:00"/>
    <s v=" 31688-105"/>
    <s v="Cant Find"/>
    <s v="Cant Find"/>
    <s v="Cant Find"/>
    <x v="1"/>
    <s v="L60 Saginaw"/>
    <x v="5"/>
    <n v="3"/>
    <s v="&gt;1"/>
    <x v="2"/>
    <x v="0"/>
    <s v="Item above on order number 208-14645 failed CTP process during order entry.  The requested qty is 13, please respond with next available date within 24hrs.  23330SCR"/>
    <s v="Item"/>
    <s v="sites/operations/SUPPLYCHAIN/SCS/Lists/Service Escalation Tracker"/>
    <m/>
  </r>
  <r>
    <n v="9.3152777777795599"/>
    <s v="Baker, Tosha"/>
    <s v="1110"/>
    <s v="Closed"/>
    <d v="2023-06-28T11:59:04"/>
    <x v="1"/>
    <d v="2023-06-30T11:59:04"/>
    <d v="2023-07-07T07:34:00"/>
    <s v="02686-020"/>
    <s v="REINHART TRI CITIES"/>
    <n v="2686"/>
    <s v="REINHART JOHNSON CITY"/>
    <x v="0"/>
    <s v="L43 Birmingham"/>
    <x v="5"/>
    <n v="7"/>
    <s v="&gt;1"/>
    <x v="0"/>
    <x v="0"/>
    <s v="PO #2352225760  | Order No: 43-55185_x000a_  Ref#43-54643//43-2352224872_x000a_  Shorted 20625-WCP, 288_x000a_                22110-FAM, 16_x000a__x000a_How soon can this load ship?"/>
    <s v="Item"/>
    <s v="sites/operations/SUPPLYCHAIN/SCS/Lists/Service Escalation Tracker"/>
    <m/>
  </r>
  <r>
    <n v="0.48194444444379803"/>
    <s v="Wilson, LaTosha"/>
    <s v="1111"/>
    <s v="Closed"/>
    <d v="2023-06-28T12:04:36"/>
    <x v="6"/>
    <d v="2023-06-30T12:04:36"/>
    <d v="2023-06-28T11:34:00"/>
    <s v="36420-001"/>
    <s v="STEVEN-ROBERT ORGINALS"/>
    <n v="36420"/>
    <s v="STEVEN-ROBERT ORIGINALS"/>
    <x v="2"/>
    <s v="L55 St Joseph"/>
    <x v="5"/>
    <n v="0"/>
    <s v="&lt;=1"/>
    <x v="3"/>
    <x v="1"/>
    <s v="Customer missing COA and not provided with shipment nor prior to."/>
    <s v="Item"/>
    <s v="sites/operations/SUPPLYCHAIN/SCS/Lists/Service Escalation Tracker"/>
    <m/>
  </r>
  <r>
    <n v="1.42638888888177"/>
    <s v="Plunkett, Ryan"/>
    <s v="1112"/>
    <s v="Closed"/>
    <d v="2023-06-28T18:07:31"/>
    <x v="6"/>
    <d v="2023-06-30T18:07:31"/>
    <d v="2023-06-29T10:14:00"/>
    <s v="00939-023"/>
    <s v="NICHOLAS SALT LK"/>
    <n v="939"/>
    <s v="NICHOLAS AND CO"/>
    <x v="0"/>
    <s v="L33 Waukesha"/>
    <x v="5"/>
    <n v="1"/>
    <s v="&lt;=1"/>
    <x v="3"/>
    <x v="1"/>
    <s v="Shorting item 22778 SCR."/>
    <s v="Item"/>
    <s v="sites/operations/SUPPLYCHAIN/SCS/Lists/Service Escalation Tracker"/>
    <m/>
  </r>
  <r>
    <n v="89.557453703702805"/>
    <s v="Harden, Jasmine"/>
    <s v="1116"/>
    <s v="Closed"/>
    <d v="2023-06-29T09:43:46"/>
    <x v="9"/>
    <d v="2023-07-01T09:43:46"/>
    <d v="2023-09-26T13:22:44"/>
    <s v="40110-006"/>
    <s v="SYSCO NEW ORLEANS"/>
    <n v="40110"/>
    <s v="SYSCO MSCS-NEW ORLEANS"/>
    <x v="0"/>
    <s v="L43 Birmingham"/>
    <x v="5"/>
    <n v="63"/>
    <s v="&gt;1"/>
    <x v="0"/>
    <x v="0"/>
    <s v="23322-SNG has been consistently shorted from Sysco New Orleans orders can production be increased to cover orders. Order 43-55312 is in for 240cs and looks as though this will short as well. "/>
    <s v="Item"/>
    <s v="sites/operations/SUPPLYCHAIN/SCS/Lists/Service Escalation Tracker"/>
    <m/>
  </r>
  <r>
    <n v="1.39583333333576"/>
    <s v="Villegas, Yosalet"/>
    <s v="1117"/>
    <s v="Closed"/>
    <d v="2023-06-29T18:01:17"/>
    <x v="6"/>
    <d v="2023-07-01T18:01:17"/>
    <d v="2023-06-30T09:30:00"/>
    <s v="05560-078"/>
    <s v="BEK SAN ANT"/>
    <n v="5560"/>
    <s v="BEN E KEITH-SAN ANTONIO"/>
    <x v="0"/>
    <s v="L60 Saginaw"/>
    <x v="5"/>
    <n v="1"/>
    <s v="&lt;=1"/>
    <x v="3"/>
    <x v="1"/>
    <s v="Item above on order number 208-14812 failed CTP process during order entry.  The requested qty is 21, please respond with next available date within 24hrs. 15448BEK"/>
    <s v="Item"/>
    <s v="sites/operations/SUPPLYCHAIN/SCS/Lists/Service Escalation Tracker"/>
    <m/>
  </r>
  <r>
    <n v="5.6027777777708296"/>
    <s v="Covington, Derek"/>
    <s v="1118"/>
    <s v="Closed"/>
    <d v="2023-06-30T12:04:12"/>
    <x v="1"/>
    <d v="2023-07-02T12:04:12"/>
    <d v="2023-07-05T14:28:00"/>
    <s v="36576-001"/>
    <s v="EL MOLINO BAKERY SUPPLIES"/>
    <n v="36576"/>
    <s v="EL MOLINO BAKERY SUPPLIES"/>
    <x v="0"/>
    <s v="L43 Birmingham"/>
    <x v="5"/>
    <n v="3"/>
    <s v="&gt;1"/>
    <x v="2"/>
    <x v="0"/>
    <s v="43-54177 shorted 19cs of 11364-WCP"/>
    <s v="Item"/>
    <s v="sites/operations/SUPPLYCHAIN/SCS/Lists/Service Escalation Tracker"/>
    <m/>
  </r>
  <r>
    <n v="3.50486111110513"/>
    <s v="Harden, Jasmine"/>
    <s v="1119"/>
    <s v="Closed"/>
    <d v="2023-06-30T13:50:10"/>
    <x v="1"/>
    <d v="2023-07-02T13:50:10"/>
    <d v="2023-07-03T12:07:00"/>
    <s v="35699-002"/>
    <s v="GOLD CROWN FOOD UNIPRO"/>
    <n v="35699"/>
    <s v="GOLD CROWN FOOD CO"/>
    <x v="0"/>
    <s v="L55 St Joseph"/>
    <x v="5"/>
    <n v="1"/>
    <s v="&lt;=1"/>
    <x v="3"/>
    <x v="1"/>
    <s v="Entered backorder 55-45821 which is for 131cs of 77022-HMT that were shorted from 55-44680. Please advise when backorder 55-45821 will be available to ship._x000a_"/>
    <s v="Item"/>
    <s v="sites/operations/SUPPLYCHAIN/SCS/Lists/Service Escalation Tracker"/>
    <m/>
  </r>
  <r>
    <n v="13.358333333329901"/>
    <s v="Baker, Tosha"/>
    <s v="1120"/>
    <s v="Closed"/>
    <d v="2023-06-30T14:03:45"/>
    <x v="1"/>
    <d v="2023-07-02T14:03:45"/>
    <d v="2023-07-13T08:36:00"/>
    <s v="25-15549"/>
    <s v="Cant Find"/>
    <s v="Cant Find"/>
    <s v="Cant Find"/>
    <x v="1"/>
    <s v="L25 Chambersburg"/>
    <x v="5"/>
    <n v="9"/>
    <s v="&gt;1"/>
    <x v="0"/>
    <x v="0"/>
    <s v="PO #4161885  | Order No: 25-15549_x000a_  Ref#25-13763//4149777_x000a_  Shorted 23911-POP, 460 cs_x000a_                23903-POP, 500 cs_x000a__x000a_How soon can this load ship?"/>
    <s v="Item"/>
    <s v="sites/operations/SUPPLYCHAIN/SCS/Lists/Service Escalation Tracker"/>
    <m/>
  </r>
  <r>
    <n v="5.5895833333342999"/>
    <s v="Wilson, LaTosha"/>
    <s v="1121"/>
    <s v="Closed"/>
    <d v="2023-06-30T14:24:14"/>
    <x v="1"/>
    <d v="2023-07-02T14:24:14"/>
    <d v="2023-07-05T14:09:00"/>
    <s v="29088-325"/>
    <s v="Cant Find"/>
    <s v="Cant Find"/>
    <s v="Cant Find"/>
    <x v="1"/>
    <s v="L75 Ontario"/>
    <x v="5"/>
    <n v="3"/>
    <s v="&gt;1"/>
    <x v="2"/>
    <x v="0"/>
    <s v="Customer did not receive COA with shipment nor prior to"/>
    <s v="Item"/>
    <s v="sites/operations/SUPPLYCHAIN/SCS/Lists/Service Escalation Tracker"/>
    <m/>
  </r>
  <r>
    <n v="6.3354166666613301"/>
    <s v="Valle, Sheri"/>
    <s v="1122"/>
    <s v="Closed"/>
    <d v="2023-06-30T15:38:00"/>
    <x v="1"/>
    <d v="2023-07-02T15:38:00"/>
    <d v="2023-07-06T08:03:00"/>
    <s v="32953-003"/>
    <s v="RONWOOD PRODUCTS"/>
    <n v="32953"/>
    <s v="RONS HOME STYLE FOODS"/>
    <x v="2"/>
    <s v="L60 Saginaw"/>
    <x v="5"/>
    <n v="4"/>
    <s v="&gt;1"/>
    <x v="4"/>
    <x v="0"/>
    <s v="Item 14401VEN on order number 208-14881 failed CTP process during order entry.  The requested qty is 1200cs, please respond with next available date within 24hrs."/>
    <s v="Item"/>
    <s v="sites/operations/SUPPLYCHAIN/SCS/Lists/Service Escalation Tracker"/>
    <m/>
  </r>
  <r>
    <n v="0.586805555554747"/>
    <s v="Covington, Derek"/>
    <s v="1123"/>
    <s v="Closed"/>
    <d v="2023-07-05T11:19:07"/>
    <x v="1"/>
    <d v="2023-07-07T11:19:07"/>
    <d v="2023-07-05T14:05:00"/>
    <s v="35027-004"/>
    <s v="INDIAN NATION UNIPRO"/>
    <n v="35027"/>
    <s v="STEPHENSON WHLS CO INC"/>
    <x v="0"/>
    <s v="L60 Saginaw"/>
    <x v="6"/>
    <n v="0"/>
    <s v="&lt;=1"/>
    <x v="3"/>
    <x v="1"/>
    <s v="Item # 45531-VES on order number 208-14951 failed CTP process during order entry.  The requested qty is 60cs, please respond with next available date within 24hrs."/>
    <s v="Item"/>
    <s v="sites/operations/SUPPLYCHAIN/SCS/Lists/Service Escalation Tracker"/>
    <m/>
  </r>
  <r>
    <n v="1.6312499999985399"/>
    <s v="Covington, Derek"/>
    <s v="1124"/>
    <s v="Closed"/>
    <d v="2023-07-05T15:57:44"/>
    <x v="1"/>
    <d v="2023-07-07T15:57:44"/>
    <d v="2023-07-06T15:09:00"/>
    <s v="08998-166"/>
    <s v="CHENEY PG POPEYE'S"/>
    <n v="8998"/>
    <s v="CHENEY BROTHERS INC"/>
    <x v="3"/>
    <s v="L43 Birmingham"/>
    <x v="6"/>
    <n v="1"/>
    <s v="&lt;=1"/>
    <x v="3"/>
    <x v="1"/>
    <s v="43-54656 was shorted 630cs of 23911-POP"/>
    <s v="Item"/>
    <s v="sites/operations/SUPPLYCHAIN/SCS/Lists/Service Escalation Tracker"/>
    <m/>
  </r>
  <r>
    <n v="1.3291666666627899"/>
    <s v="Covington, Derek"/>
    <s v="1125"/>
    <s v="Closed"/>
    <d v="2023-07-05T16:02:25"/>
    <x v="1"/>
    <d v="2023-07-07T16:02:25"/>
    <d v="2023-07-06T07:54:00"/>
    <s v="09594-026"/>
    <s v="CICI ENTPR COPPELL  JMC"/>
    <n v="9594"/>
    <s v="JMC RESTAURANT DIST"/>
    <x v="0"/>
    <s v="L60 Saginaw"/>
    <x v="6"/>
    <n v="1"/>
    <s v="&lt;=1"/>
    <x v="3"/>
    <x v="1"/>
    <s v="Item 21514-GND on order number 208-15089 failed CTP process during order entry.  The requested qty is 848cs, please respond with next available date within 24hrs."/>
    <s v="Item"/>
    <s v="sites/operations/SUPPLYCHAIN/SCS/Lists/Service Escalation Tracker"/>
    <m/>
  </r>
  <r>
    <n v="1.3305555555562001"/>
    <s v="Covington, Derek"/>
    <s v="1126"/>
    <s v="Closed"/>
    <d v="2023-07-05T16:04:14"/>
    <x v="1"/>
    <d v="2023-07-07T16:04:14"/>
    <d v="2023-07-06T07:56:00"/>
    <s v="09594-027"/>
    <s v="CICI ENTPR KENNESAW JMC"/>
    <n v="9594"/>
    <s v="JMC RESTAURANT DIST"/>
    <x v="0"/>
    <s v="L60 Saginaw"/>
    <x v="6"/>
    <n v="1"/>
    <s v="&lt;=1"/>
    <x v="3"/>
    <x v="1"/>
    <s v="Item 21514-GND on order number 208-15088 failed CTP process during order entry.  The requested qty is 848cs, please respond with next available date within 24hrs."/>
    <s v="Item"/>
    <s v="sites/operations/SUPPLYCHAIN/SCS/Lists/Service Escalation Tracker"/>
    <m/>
  </r>
  <r>
    <n v="5.5659722222189902"/>
    <s v="Harden, Jasmine"/>
    <s v="1127"/>
    <s v="Closed"/>
    <d v="2023-07-06T12:17:08"/>
    <x v="1"/>
    <d v="2023-07-08T12:17:08"/>
    <d v="2023-07-11T13:35:00"/>
    <s v="09879-010"/>
    <s v="PFD SUPPLY/POPEYE'S"/>
    <n v="9879"/>
    <s v="P F D SUPPLY CORP"/>
    <x v="3"/>
    <s v="L55 St Joseph"/>
    <x v="6"/>
    <n v="3"/>
    <s v="&gt;1"/>
    <x v="2"/>
    <x v="0"/>
    <s v="Entered backorder 55-46177 which is for 360cs 23911-POP and 160cs 23903-POP that were shorted from 55-45311. Please advise when backorder 55-46177 will be available to ship."/>
    <s v="Item"/>
    <s v="sites/operations/SUPPLYCHAIN/SCS/Lists/Service Escalation Tracker"/>
    <m/>
  </r>
  <r>
    <n v="6.6027777777781003"/>
    <s v="Marksch, Jackie"/>
    <s v="1128"/>
    <s v="Closed"/>
    <d v="2023-07-06T15:25:04"/>
    <x v="1"/>
    <d v="2023-07-08T15:25:04"/>
    <d v="2023-07-12T14:28:00"/>
    <s v="32153-090"/>
    <s v="MCLANE PIZHUT RIVERSIDE"/>
    <n v="32153"/>
    <s v="MCLANE COMPANY INC"/>
    <x v="3"/>
    <s v="L75 Ontario"/>
    <x v="6"/>
    <n v="4"/>
    <s v="&gt;1"/>
    <x v="4"/>
    <x v="0"/>
    <s v="Backorder 75-40302 cut from 75-38017"/>
    <s v="Item"/>
    <s v="sites/operations/SUPPLYCHAIN/SCS/Lists/Service Escalation Tracker"/>
    <m/>
  </r>
  <r>
    <n v="11.0291666666672"/>
    <s v="Mendoza, Steven"/>
    <s v="1129"/>
    <s v="Closed"/>
    <d v="2023-07-07T15:16:16"/>
    <x v="1"/>
    <d v="2023-07-09T15:16:16"/>
    <d v="2023-07-18T00:42:00"/>
    <s v="32953-003"/>
    <s v="RONWOOD PRODUCTS"/>
    <n v="32953"/>
    <s v="RONS HOME STYLE FOODS"/>
    <x v="2"/>
    <s v="L60 Saginaw"/>
    <x v="6"/>
    <n v="7"/>
    <s v="&gt;1"/>
    <x v="0"/>
    <x v="0"/>
    <s v="Failed CTP"/>
    <s v="Item"/>
    <s v="sites/operations/SUPPLYCHAIN/SCS/Lists/Service Escalation Tracker"/>
    <m/>
  </r>
  <r>
    <n v="11.0291666666672"/>
    <s v="Mendoza, Steven"/>
    <s v="1130"/>
    <s v="Closed"/>
    <d v="2023-07-07T15:21:48"/>
    <x v="1"/>
    <d v="2023-07-09T15:21:48"/>
    <d v="2023-07-18T00:42:00"/>
    <s v="32953-003"/>
    <s v="RONWOOD PRODUCTS"/>
    <n v="32953"/>
    <s v="RONS HOME STYLE FOODS"/>
    <x v="2"/>
    <s v="L60 Saginaw"/>
    <x v="6"/>
    <n v="7"/>
    <s v="&gt;1"/>
    <x v="0"/>
    <x v="0"/>
    <s v="CTP failure"/>
    <s v="Item"/>
    <s v="sites/operations/SUPPLYCHAIN/SCS/Lists/Service Escalation Tracker"/>
    <m/>
  </r>
  <r>
    <n v="10.038194444445301"/>
    <s v="Plunkett, Ryan"/>
    <s v="1131"/>
    <s v="Closed"/>
    <d v="2023-07-07T16:45:50"/>
    <x v="1"/>
    <d v="2023-07-09T16:45:50"/>
    <d v="2023-07-17T00:55:00"/>
    <s v="08068-002"/>
    <s v="ALPINE FOODS"/>
    <n v="8068"/>
    <s v="ALPINE FOOD DIST INC"/>
    <x v="0"/>
    <s v="L36 Portland"/>
    <x v="6"/>
    <n v="6"/>
    <s v="&gt;1"/>
    <x v="0"/>
    <x v="0"/>
    <s v="Increase Production on 77069 CHP."/>
    <s v="Item"/>
    <s v="sites/operations/SUPPLYCHAIN/SCS/Lists/Service Escalation Tracker"/>
    <m/>
  </r>
  <r>
    <n v="9.0388888888919592"/>
    <s v="Villegas, Yosalet"/>
    <s v="1132"/>
    <s v="Closed"/>
    <d v="2023-07-10T08:47:29"/>
    <x v="1"/>
    <d v="2023-07-12T08:47:29"/>
    <d v="2023-07-19T00:56:00"/>
    <s v="31688-105"/>
    <s v="BEK DFW"/>
    <n v="31688"/>
    <s v="BEN E KEITH-DFW"/>
    <x v="0"/>
    <s v="L43 Birmingham"/>
    <x v="6"/>
    <n v="7"/>
    <s v="&gt;1"/>
    <x v="0"/>
    <x v="0"/>
    <s v="Item above on order number 208-15256 failed CTP process during order entry.  The requested qty is 60, please respond with next available date within 24hrs. 22088BEK."/>
    <s v="Item"/>
    <s v="sites/operations/SUPPLYCHAIN/SCS/Lists/Service Escalation Tracker"/>
    <m/>
  </r>
  <r>
    <n v="7.0444444444438004"/>
    <s v="Plunkett, Ryan"/>
    <s v="1133"/>
    <s v="Closed"/>
    <d v="2023-07-10T10:48:56"/>
    <x v="1"/>
    <d v="2023-07-12T10:48:56"/>
    <d v="2023-07-17T01:04:00"/>
    <s v="27624-024"/>
    <s v="KEHE DC#55 RETAIL"/>
    <n v="27624"/>
    <s v="KEHE FOOD DIST LLC"/>
    <x v="4"/>
    <s v="L75 Ontario"/>
    <x v="6"/>
    <n v="5"/>
    <s v="&gt;1"/>
    <x v="0"/>
    <x v="0"/>
    <s v="B/T Needed for 22778 SCR."/>
    <s v="Item"/>
    <s v="sites/operations/SUPPLYCHAIN/SCS/Lists/Service Escalation Tracker"/>
    <m/>
  </r>
  <r>
    <n v="4.0284722222204401"/>
    <s v="Mendoza, Steven"/>
    <s v="1134"/>
    <s v="Closed"/>
    <d v="2023-07-10T11:59:47"/>
    <x v="1"/>
    <d v="2023-07-12T11:59:47"/>
    <d v="2023-07-14T00:41:00"/>
    <s v="33143-002"/>
    <s v="MANNON SPECIALTY (MASS)"/>
    <n v="33143"/>
    <s v="MANNON SPECIALTY FOODS"/>
    <x v="2"/>
    <s v="L43 Birmingham"/>
    <x v="6"/>
    <n v="4"/>
    <s v="&gt;1"/>
    <x v="4"/>
    <x v="0"/>
    <s v="Order was missed when submitted on 4/26/23.  order was expected 7/11/23.  Order was found and entered 7/6/23.  "/>
    <s v="Item"/>
    <s v="sites/operations/SUPPLYCHAIN/SCS/Lists/Service Escalation Tracker"/>
    <m/>
  </r>
  <r>
    <n v="0.62569444444670796"/>
    <s v="Plunkett, Ryan"/>
    <s v="1136"/>
    <s v="Closed"/>
    <d v="2023-07-10T13:51:43"/>
    <x v="1"/>
    <d v="2023-07-12T13:51:43"/>
    <d v="2023-07-10T15:01:00"/>
    <s v="34795-001"/>
    <s v="INTERTRADE SIGURDSSON  DE"/>
    <n v="34795"/>
    <s v="INTERTRADE SIGURDSSON &amp;"/>
    <x v="6"/>
    <s v="L55 St Joseph"/>
    <x v="6"/>
    <n v="0"/>
    <s v="&lt;=1"/>
    <x v="3"/>
    <x v="1"/>
    <s v="Production needed for item 22969 INT."/>
    <s v="Item"/>
    <s v="sites/operations/SUPPLYCHAIN/SCS/Lists/Service Escalation Tracker"/>
    <m/>
  </r>
  <r>
    <n v="2.4236111111094898"/>
    <s v="Covington, Derek"/>
    <s v="1137"/>
    <s v="Closed"/>
    <d v="2023-07-10T14:15:40"/>
    <x v="1"/>
    <d v="2023-07-12T14:15:40"/>
    <d v="2023-07-12T10:10:00"/>
    <s v="32153-570"/>
    <s v="MCLANE BRINKER HOUSTON"/>
    <n v="32153"/>
    <s v="MCLANE COMPANY INC"/>
    <x v="3"/>
    <s v="L60 Saginaw"/>
    <x v="6"/>
    <n v="2"/>
    <s v="&gt;1"/>
    <x v="1"/>
    <x v="1"/>
    <s v="208-13919 shorted 119cs of 21383-BNK"/>
    <s v="Item"/>
    <s v="sites/operations/SUPPLYCHAIN/SCS/Lists/Service Escalation Tracker"/>
    <m/>
  </r>
  <r>
    <n v="4.6326388888919601"/>
    <s v="Salcedo, Daisey"/>
    <s v="1138"/>
    <s v="Closed"/>
    <d v="2023-07-10T16:36:54"/>
    <x v="1"/>
    <d v="2023-07-12T16:36:54"/>
    <d v="2023-07-14T15:11:00"/>
    <s v="35778-001"/>
    <s v="L &amp; L FOODS HOLDINGS INDU"/>
    <n v="35778"/>
    <s v="HEARTHSIDE USA-PRODUCE &amp;"/>
    <x v="2"/>
    <s v="L75 Ontario"/>
    <x v="6"/>
    <n v="4"/>
    <s v="&gt;1"/>
    <x v="4"/>
    <x v="0"/>
    <s v="Back order#75-40682"/>
    <s v="Item"/>
    <s v="sites/operations/SUPPLYCHAIN/SCS/Lists/Service Escalation Tracker"/>
    <m/>
  </r>
  <r>
    <n v="8.0506944444423407"/>
    <s v="Johnson, Travis"/>
    <s v="1139"/>
    <s v="Closed"/>
    <d v="2023-07-11T08:59:04"/>
    <x v="1"/>
    <d v="2023-07-13T08:59:04"/>
    <d v="2023-07-19T01:13:00"/>
    <s v="09216-037"/>
    <s v="USF OKLAHOMA CITY MARGARI"/>
    <n v="9216"/>
    <s v="US FOODS-OKLAHOMA CITY"/>
    <x v="0"/>
    <s v="L60 Saginaw"/>
    <x v="6"/>
    <n v="6"/>
    <s v="&gt;1"/>
    <x v="0"/>
    <x v="0"/>
    <s v="Item above on order number 208-15308 failed CTP process during order entry.  The requested qty is 72, please respond with next available date within 24hrs. 23718-FRD (0074448)"/>
    <s v="Item"/>
    <s v="sites/operations/SUPPLYCHAIN/SCS/Lists/Service Escalation Tracker"/>
    <m/>
  </r>
  <r>
    <n v="14.3799884259279"/>
    <s v="Covington, Derek"/>
    <s v="1143"/>
    <s v="Closed"/>
    <d v="2023-07-11T14:02:46"/>
    <x v="1"/>
    <d v="2023-07-13T14:02:46"/>
    <d v="2023-07-25T09:07:11"/>
    <s v="35102-002"/>
    <s v="PFG CUSTOM FL OUTBACK"/>
    <n v="35102"/>
    <s v="PFG-PFS CUSTOM FLORIDA"/>
    <x v="3"/>
    <s v="L43 Birmingham"/>
    <x v="6"/>
    <n v="10"/>
    <s v="&gt;1"/>
    <x v="0"/>
    <x v="0"/>
    <s v="43-54991 &amp; 43-54790 were shorted a combined 196cs of 23167-CCD"/>
    <s v="Item"/>
    <s v="sites/operations/SUPPLYCHAIN/SCS/Lists/Service Escalation Tracker"/>
    <m/>
  </r>
  <r>
    <n v="2.4104166666657001"/>
    <s v="Villegas, Yosalet"/>
    <s v="1144"/>
    <s v="Closed"/>
    <d v="2023-07-11T17:55:45"/>
    <x v="1"/>
    <d v="2023-07-13T17:55:45"/>
    <d v="2023-07-13T09:51:00"/>
    <s v="31688-105"/>
    <s v="BEK DFW"/>
    <n v="31688"/>
    <s v="BEN E KEITH-DFW"/>
    <x v="0"/>
    <s v="L60 Saginaw"/>
    <x v="6"/>
    <n v="2"/>
    <s v="&gt;1"/>
    <x v="1"/>
    <x v="1"/>
    <s v="Item above on order number 208-15449 failed CTP process during order entry.  The requested qty is 6cs, please respond with next available date within 24hrs. 13449HVR"/>
    <s v="Item"/>
    <s v="sites/operations/SUPPLYCHAIN/SCS/Lists/Service Escalation Tracker"/>
    <m/>
  </r>
  <r>
    <n v="76.556851851848506"/>
    <s v="Harden, Jasmine"/>
    <s v="1145"/>
    <s v="Closed"/>
    <d v="2023-07-12T08:58:46"/>
    <x v="9"/>
    <d v="2023-07-14T08:58:46"/>
    <d v="2023-09-26T13:21:52"/>
    <s v="10545-016"/>
    <s v="REINHART SHREVEPORT"/>
    <n v="10545"/>
    <s v="REINHART FOODSERVICE LLC"/>
    <x v="0"/>
    <s v="L60 Saginaw"/>
    <x v="6"/>
    <n v="54"/>
    <s v="&gt;1"/>
    <x v="0"/>
    <x v="0"/>
    <s v="78106-CHP on 208-15461 failed CTP Process during order entry. Requested quantity is 996cs, please respond with next available date within 24hrs."/>
    <s v="Item"/>
    <s v="sites/operations/SUPPLYCHAIN/SCS/Lists/Service Escalation Tracker"/>
    <m/>
  </r>
  <r>
    <n v="1.5437499999970901"/>
    <s v="Villegas, Yosalet"/>
    <s v="1146"/>
    <s v="Closed"/>
    <d v="2023-07-12T12:36:17"/>
    <x v="1"/>
    <d v="2023-07-14T12:36:17"/>
    <d v="2023-07-13T13:03:00"/>
    <s v="02673-119"/>
    <s v="PUBLIX    LOU GREEN CHART"/>
    <n v="2673"/>
    <s v="PUBLIX SUPER MARKETS INC"/>
    <x v="4"/>
    <s v="L10 Opelousas"/>
    <x v="6"/>
    <n v="1"/>
    <s v="&lt;=1"/>
    <x v="3"/>
    <x v="1"/>
    <s v="Please provide next production date. _x000a_21361LOU "/>
    <s v="Item"/>
    <s v="sites/operations/SUPPLYCHAIN/SCS/Lists/Service Escalation Tracker"/>
    <m/>
  </r>
  <r>
    <n v="8.4451388888919592"/>
    <s v="Patil, Kaleb"/>
    <s v="1147"/>
    <s v="Closed"/>
    <d v="2023-07-12T13:19:04"/>
    <x v="1"/>
    <d v="2023-07-14T13:19:04"/>
    <d v="2023-07-20T10:41:00"/>
    <s v="00723-007"/>
    <s v="JORDANOS INC"/>
    <n v="723"/>
    <s v="JORDANO'S INC"/>
    <x v="0"/>
    <s v="L75 Ontario"/>
    <x v="6"/>
    <n v="6"/>
    <s v="&gt;1"/>
    <x v="0"/>
    <x v="0"/>
    <s v="Order 75-40485 will short item 49444-PHA. I also need to add to another order ASAP for recovery from a previous shortage._x000a__x000a_I would also like to add product to a PO shipping 7/17 and do not want to short Order 75-40172 as a result."/>
    <s v="Item"/>
    <s v="sites/operations/SUPPLYCHAIN/SCS/Lists/Service Escalation Tracker"/>
    <m/>
  </r>
  <r>
    <n v="0.5"/>
    <s v="Wilson, LaTosha"/>
    <s v="1148"/>
    <s v="Closed"/>
    <d v="2023-07-12T14:35:59"/>
    <x v="1"/>
    <d v="2023-07-14T14:35:59"/>
    <d v="2023-07-12T12:00:00"/>
    <s v="02014-014"/>
    <s v="NE-MO'S BAKERY COLD STORA"/>
    <n v="2014"/>
    <s v="NE-MO'S BAKERY"/>
    <x v="2"/>
    <s v="L75 Ontario"/>
    <x v="6"/>
    <n v="0"/>
    <s v="&lt;=1"/>
    <x v="3"/>
    <x v="1"/>
    <s v="Customer not provided COA with shipment nor prior to"/>
    <s v="Item"/>
    <s v="sites/operations/SUPPLYCHAIN/SCS/Lists/Service Escalation Tracker"/>
    <m/>
  </r>
  <r>
    <n v="0.5"/>
    <s v="Salcedo, Daisey"/>
    <s v="1149"/>
    <s v="Closed"/>
    <d v="2023-07-12T14:55:18"/>
    <x v="1"/>
    <d v="2023-07-14T14:55:18"/>
    <d v="2023-07-12T12:00:00"/>
    <s v="35778-001"/>
    <s v="L &amp; L FOODS HOLDINGS INDU"/>
    <n v="35778"/>
    <s v="HEARTHSIDE USA-PRODUCE &amp;"/>
    <x v="2"/>
    <s v="L75 Ontario"/>
    <x v="6"/>
    <n v="0"/>
    <s v="&lt;=1"/>
    <x v="3"/>
    <x v="1"/>
    <s v="COA's need for all items on PO#274478"/>
    <s v="Item"/>
    <s v="sites/operations/SUPPLYCHAIN/SCS/Lists/Service Escalation Tracker"/>
    <m/>
  </r>
  <r>
    <n v="6.3847222222248101"/>
    <s v="Wilson, LaTosha"/>
    <s v="1150"/>
    <s v="Closed"/>
    <d v="2023-07-12T16:07:04"/>
    <x v="1"/>
    <d v="2023-07-14T16:07:04"/>
    <d v="2023-07-18T09:14:00"/>
    <s v="35221-017"/>
    <s v="SOUTH COAST BAKING CO"/>
    <n v="35221"/>
    <s v="SOUTH COAST BAKING CO"/>
    <x v="2"/>
    <s v="L60 Saginaw"/>
    <x v="6"/>
    <n v="4"/>
    <s v="&gt;1"/>
    <x v="4"/>
    <x v="0"/>
    <s v="Item above on order number 208-15549 failed CTP process during order entry.  The requested qty is 816, please respond with next available date within 24hrs. 19745-OTS. "/>
    <s v="Item"/>
    <s v="sites/operations/SUPPLYCHAIN/SCS/Lists/Service Escalation Tracker"/>
    <m/>
  </r>
  <r>
    <n v="6.5638888888861402"/>
    <s v="Wilson, LaTosha"/>
    <s v="1151"/>
    <s v="Closed"/>
    <d v="2023-07-12T16:28:59"/>
    <x v="1"/>
    <d v="2023-07-14T16:28:59"/>
    <d v="2023-07-18T13:32:00"/>
    <s v="35221-017"/>
    <s v="SOUTH COAST BAKING CO"/>
    <n v="35221"/>
    <s v="SOUTH COAST BAKING CO"/>
    <x v="2"/>
    <s v="L60 Saginaw"/>
    <x v="6"/>
    <n v="4"/>
    <s v="&gt;1"/>
    <x v="4"/>
    <x v="0"/>
    <s v="Item above on order number 208-15550 failed CTP process during order entry.  The requested qty is 816, please respond with next available date within 24hrs. 19745-OTS. "/>
    <s v="Item"/>
    <s v="sites/operations/SUPPLYCHAIN/SCS/Lists/Service Escalation Tracker"/>
    <m/>
  </r>
  <r>
    <n v="4.6013888888919601"/>
    <s v="Villegas, Yosalet"/>
    <s v="1153"/>
    <s v="Closed"/>
    <d v="2023-07-13T12:46:12"/>
    <x v="1"/>
    <d v="2023-07-15T12:46:12"/>
    <d v="2023-07-17T14:26:00"/>
    <s v="35723-028"/>
    <s v="MCLANE WHATABURGER SAN AN"/>
    <n v="35723"/>
    <s v="WB SUPPLY &amp; MERCHANDISING"/>
    <x v="3"/>
    <s v="L60 Saginaw"/>
    <x v="6"/>
    <n v="2"/>
    <s v="&gt;1"/>
    <x v="1"/>
    <x v="1"/>
    <s v="Please provide next production date for 23560WHA, needing 432cs prior to 07/25. "/>
    <s v="Item"/>
    <s v="sites/operations/SUPPLYCHAIN/SCS/Lists/Service Escalation Tracker"/>
    <m/>
  </r>
  <r>
    <n v="4.4229166666627897"/>
    <s v="Summons, Sharita"/>
    <s v="1154"/>
    <s v="Closed"/>
    <d v="2023-07-13T14:47:02"/>
    <x v="1"/>
    <d v="2023-07-15T14:47:02"/>
    <d v="2023-07-17T10:09:00"/>
    <s v="35185-015"/>
    <s v="PFG SWEDESBORO POPEYE'S"/>
    <n v="35185"/>
    <s v="PFG ROMA OF PHILADELPHIA"/>
    <x v="3"/>
    <s v="L25 Chambersburg"/>
    <x v="6"/>
    <n v="2"/>
    <s v="&gt;1"/>
    <x v="1"/>
    <x v="1"/>
    <s v="shorted on 25-13873"/>
    <s v="Item"/>
    <s v="sites/operations/SUPPLYCHAIN/SCS/Lists/Service Escalation Tracker"/>
    <m/>
  </r>
  <r>
    <n v="12.4932407407396"/>
    <s v="Covington, Derek"/>
    <s v="1155"/>
    <s v="Closed"/>
    <d v="2023-07-13T15:59:41"/>
    <x v="1"/>
    <d v="2023-07-15T15:59:41"/>
    <d v="2023-07-25T11:50:16"/>
    <s v="00885-175"/>
    <s v="MERCHANTS NEWBERRY POPEYE"/>
    <n v="885"/>
    <s v="MERCHANTS CO INC"/>
    <x v="3"/>
    <s v="L43 Birmingham"/>
    <x v="6"/>
    <n v="8"/>
    <s v="&gt;1"/>
    <x v="0"/>
    <x v="0"/>
    <s v="43-54943 was shorted 162cs of 23911-POP"/>
    <s v="Item"/>
    <s v="sites/operations/SUPPLYCHAIN/SCS/Lists/Service Escalation Tracker"/>
    <m/>
  </r>
  <r>
    <n v="12.4223958333314"/>
    <s v="Covington, Derek"/>
    <s v="1156"/>
    <s v="Closed"/>
    <d v="2023-07-13T16:04:59"/>
    <x v="1"/>
    <d v="2023-07-15T16:04:59"/>
    <d v="2023-07-25T10:08:15"/>
    <s v="00885-173"/>
    <s v="MERCHANTS CLANTON POPEYES"/>
    <n v="885"/>
    <s v="MERCHANTS CO INC"/>
    <x v="3"/>
    <s v="L43 Birmingham"/>
    <x v="6"/>
    <n v="8"/>
    <s v="&gt;1"/>
    <x v="0"/>
    <x v="0"/>
    <s v="43-54946 shorted 270cs of 23911-POP"/>
    <s v="Item"/>
    <s v="sites/operations/SUPPLYCHAIN/SCS/Lists/Service Escalation Tracker"/>
    <m/>
  </r>
  <r>
    <n v="4.5749999999970896"/>
    <s v="Lopez, Orianna"/>
    <s v="1157"/>
    <s v="Closed"/>
    <d v="2023-07-13T16:38:28"/>
    <x v="1"/>
    <d v="2023-07-15T16:38:28"/>
    <d v="2023-07-17T13:48:00"/>
    <s v="11459-095"/>
    <s v="SHAMROCK FOODS-AURORA"/>
    <n v="11459"/>
    <s v="SHAMROCK FOOD CO - CO"/>
    <x v="0"/>
    <s v="L60 Saginaw"/>
    <x v="6"/>
    <n v="2"/>
    <s v="&gt;1"/>
    <x v="1"/>
    <x v="1"/>
    <s v="CTP Failure "/>
    <s v="Item"/>
    <s v="sites/operations/SUPPLYCHAIN/SCS/Lists/Service Escalation Tracker"/>
    <m/>
  </r>
  <r>
    <n v="0"/>
    <s v="Wilson, LaTosha"/>
    <s v="1158"/>
    <s v="Closed"/>
    <d v="2023-07-14T09:02:14"/>
    <x v="1"/>
    <d v="2023-07-16T09:02:14"/>
    <d v="2023-07-14T00:00:00"/>
    <s v="32500-002"/>
    <s v="BASIC CONVENIENCE FOODS"/>
    <n v="32500"/>
    <s v="BASIC CONVENIENCE FOODS"/>
    <x v="2"/>
    <s v="L36 Portland"/>
    <x v="6"/>
    <n v="0"/>
    <s v="&lt;=1"/>
    <x v="3"/>
    <x v="1"/>
    <s v="Customer not provided COA with shipment nor prior to."/>
    <s v="Item"/>
    <s v="sites/operations/SUPPLYCHAIN/SCS/Lists/Service Escalation Tracker"/>
    <m/>
  </r>
  <r>
    <n v="3.3888888888905102"/>
    <s v="Marksch, Jackie"/>
    <s v="1159"/>
    <s v="Closed"/>
    <d v="2023-07-14T12:42:47"/>
    <x v="1"/>
    <d v="2023-07-16T12:42:47"/>
    <d v="2023-07-17T09:20:00"/>
    <s v="40227-048"/>
    <s v="SYSCO LOS ANGEL"/>
    <n v="40227"/>
    <s v="SYSCO MSCS-LOS ANGELE"/>
    <x v="0"/>
    <s v="L75 Ontario"/>
    <x v="6"/>
    <n v="1"/>
    <s v="&lt;=1"/>
    <x v="3"/>
    <x v="1"/>
    <s v="Could the production for  21234MFY be moved up?"/>
    <s v="Item"/>
    <s v="sites/operations/SUPPLYCHAIN/SCS/Lists/Service Escalation Tracker"/>
    <m/>
  </r>
  <r>
    <n v="3.41666666666424"/>
    <s v="Plunkett, Ryan"/>
    <s v="1160"/>
    <s v="Closed"/>
    <d v="2023-07-14T18:00:43"/>
    <x v="1"/>
    <d v="2023-07-16T18:00:43"/>
    <d v="2023-07-17T10:00:00"/>
    <s v="01333-024"/>
    <s v="VIP DRY (UCOMP)"/>
    <n v="1333"/>
    <s v="VALLEY ISLE PRODUCE INC"/>
    <x v="0"/>
    <s v="L75 Ontario"/>
    <x v="6"/>
    <n v="1"/>
    <s v="&lt;=1"/>
    <x v="3"/>
    <x v="1"/>
    <s v="Increase production of 58505 CHP so we can move up order 75-41161 PO 587450._x000a_From 8/2 _x000a_To 7/26"/>
    <s v="Item"/>
    <s v="sites/operations/SUPPLYCHAIN/SCS/Lists/Service Escalation Tracker"/>
    <m/>
  </r>
  <r>
    <n v="0"/>
    <s v="Wilson, LaTosha"/>
    <s v="1161"/>
    <s v="Closed"/>
    <d v="2023-07-17T08:35:54"/>
    <x v="1"/>
    <d v="2023-07-19T08:35:54"/>
    <d v="2023-07-17T00:00:00"/>
    <s v="31435-091"/>
    <s v="INDIANAPOLIS FROZEN BAKER"/>
    <n v="31435"/>
    <s v="CONAGRA FOODS INC"/>
    <x v="2"/>
    <s v="L55 St Joseph"/>
    <x v="6"/>
    <n v="0"/>
    <s v="&lt;=1"/>
    <x v="3"/>
    <x v="1"/>
    <s v="Customer not provided COA with shipment nor prior to."/>
    <s v="Item"/>
    <s v="sites/operations/SUPPLYCHAIN/SCS/Lists/Service Escalation Tracker"/>
    <m/>
  </r>
  <r>
    <n v="0.55208333333575899"/>
    <s v="Karr, Ronald"/>
    <s v="1162"/>
    <s v="Closed"/>
    <d v="2023-07-17T08:43:25"/>
    <x v="1"/>
    <d v="2023-07-19T08:43:25"/>
    <d v="2023-07-17T13:15:00"/>
    <s v="30793-004"/>
    <s v="USF RALEIGH"/>
    <n v="30793"/>
    <s v="US FOODS-RALEIGH"/>
    <x v="0"/>
    <s v="L25 Chambersburg"/>
    <x v="6"/>
    <n v="0"/>
    <s v="&lt;=1"/>
    <x v="3"/>
    <x v="1"/>
    <s v="Need production eta for item 23425-USM"/>
    <s v="Item"/>
    <s v="sites/operations/SUPPLYCHAIN/SCS/Lists/Service Escalation Tracker"/>
    <m/>
  </r>
  <r>
    <n v="3.0482870370396999"/>
    <s v="Harden, Jasmine"/>
    <s v="1163"/>
    <s v="Closed"/>
    <d v="2023-07-17T09:03:48"/>
    <x v="1"/>
    <d v="2023-07-19T09:03:48"/>
    <d v="2023-07-20T01:09:32"/>
    <s v="33342-040"/>
    <s v="PFG BATESVILLE BURGER KIN"/>
    <n v="33342"/>
    <s v="PFG-PFS BATESVILLE"/>
    <x v="3"/>
    <s v="L60 Saginaw"/>
    <x v="6"/>
    <n v="3"/>
    <s v="&gt;1"/>
    <x v="2"/>
    <x v="0"/>
    <s v="Entered backorder208-15671 which is for 576cs 22869-BRK and 360cs 23531-BBRK that were shorted from 208-14038. Please advise when backorder 208-15671 will be available to ship."/>
    <s v="Item"/>
    <s v="sites/operations/SUPPLYCHAIN/SCS/Lists/Service Escalation Tracker"/>
    <m/>
  </r>
  <r>
    <n v="0.38124999999854498"/>
    <s v="Wilson, LaTosha"/>
    <s v="1164"/>
    <s v="Closed"/>
    <d v="2023-07-18T09:07:31"/>
    <x v="1"/>
    <d v="2023-07-20T09:07:31"/>
    <d v="2023-07-18T09:09:00"/>
    <s v="34260-005"/>
    <s v="BC WILLIAMS BAKERY SRVC"/>
    <n v="34260"/>
    <s v="BCW FOOD PRODUCTS"/>
    <x v="2"/>
    <s v="L60 Saginaw"/>
    <x v="6"/>
    <n v="0"/>
    <s v="&lt;=1"/>
    <x v="3"/>
    <x v="1"/>
    <s v="Customer not provided COA with shipment nor prior to."/>
    <s v="Item"/>
    <s v="sites/operations/SUPPLYCHAIN/SCS/Lists/Service Escalation Tracker"/>
    <m/>
  </r>
  <r>
    <n v="0.39236111110949401"/>
    <s v="Wilson, LaTosha"/>
    <s v="1165"/>
    <s v="Closed"/>
    <d v="2023-07-18T09:22:39"/>
    <x v="1"/>
    <d v="2023-07-20T09:22:39"/>
    <d v="2023-07-18T09:25:00"/>
    <s v="01383-032"/>
    <s v="Cant Find"/>
    <s v="Cant Find"/>
    <s v="Cant Find"/>
    <x v="1"/>
    <s v="L60 Saginaw"/>
    <x v="6"/>
    <n v="0"/>
    <s v="&lt;=1"/>
    <x v="3"/>
    <x v="1"/>
    <s v="Customer not provided COA with shipment nor prior to."/>
    <s v="Item"/>
    <s v="sites/operations/SUPPLYCHAIN/SCS/Lists/Service Escalation Tracker"/>
    <m/>
  </r>
  <r>
    <n v="0.39652777777519099"/>
    <s v="Wilson, LaTosha"/>
    <s v="1166"/>
    <s v="Closed"/>
    <d v="2023-07-18T09:27:48"/>
    <x v="1"/>
    <d v="2023-07-20T09:27:48"/>
    <d v="2023-07-18T09:31:00"/>
    <s v="35221-017"/>
    <s v="SOUTH COAST BAKING CO"/>
    <n v="35221"/>
    <s v="SOUTH COAST BAKING CO"/>
    <x v="2"/>
    <s v="L60 Saginaw"/>
    <x v="6"/>
    <n v="0"/>
    <s v="&lt;=1"/>
    <x v="3"/>
    <x v="1"/>
    <s v="Customer not provided COA with shipment nor prior to."/>
    <s v="Item"/>
    <s v="sites/operations/SUPPLYCHAIN/SCS/Lists/Service Escalation Tracker"/>
    <m/>
  </r>
  <r>
    <n v="15.7097569444377"/>
    <s v="Kirkwood, Michele"/>
    <s v="1167"/>
    <s v="Closed"/>
    <d v="2023-07-18T11:32:06"/>
    <x v="8"/>
    <d v="2023-07-20T11:32:06"/>
    <d v="2023-08-02T17:02:03"/>
    <s v="40212-020"/>
    <s v="SYSCO INTRMN"/>
    <n v="40212"/>
    <s v="SYSCO MSCS-INTERMOUNTAIN"/>
    <x v="0"/>
    <s v="L55 St Joseph"/>
    <x v="6"/>
    <n v="11"/>
    <s v="&gt;1"/>
    <x v="0"/>
    <x v="0"/>
    <s v="Customer shorted item 45531CHP on 55-45661"/>
    <s v="Item"/>
    <s v="sites/operations/SUPPLYCHAIN/SCS/Lists/Service Escalation Tracker"/>
    <m/>
  </r>
  <r>
    <n v="8.3168981481430801"/>
    <s v="Baker, Tosha"/>
    <s v="1168"/>
    <s v="Closed"/>
    <d v="2023-07-18T12:11:58"/>
    <x v="1"/>
    <d v="2023-07-20T12:11:58"/>
    <d v="2023-07-26T07:36:20"/>
    <s v="35095-001"/>
    <s v="PFG CUSTOM MD OUTBACK"/>
    <n v="35095"/>
    <s v="PFG-PFS CUSTOM MARYLAND"/>
    <x v="3"/>
    <s v="L43 Birmingham"/>
    <x v="6"/>
    <n v="6"/>
    <s v="&gt;1"/>
    <x v="0"/>
    <x v="0"/>
    <s v="Order No: 43-55927 // PO#9454355_x000a_Reference  PO #2454355 // Order no: 43-55031_x000a_     Shorted item 19961-CCD, 42 cases_x000a_     Shorted item  23167-CCD, 573 cases_x000a_Customer would like a BACKORDER, please share when this can be shipped."/>
    <s v="Item"/>
    <s v="sites/operations/SUPPLYCHAIN/SCS/Lists/Service Escalation Tracker"/>
    <m/>
  </r>
  <r>
    <n v="6.69305555555911"/>
    <s v="Salcedo, Daisey"/>
    <s v="1170"/>
    <s v="Closed"/>
    <d v="2023-07-18T16:31:18"/>
    <x v="1"/>
    <d v="2023-07-20T16:31:18"/>
    <d v="2023-07-24T16:38:00"/>
    <s v="36621-001"/>
    <s v="Cant Find"/>
    <s v="Cant Find"/>
    <s v="Cant Find"/>
    <x v="1"/>
    <s v="L55 St Joseph"/>
    <x v="6"/>
    <n v="4"/>
    <s v="&gt;1"/>
    <x v="4"/>
    <x v="0"/>
    <s v="Back order#55-46875"/>
    <s v="Item"/>
    <s v="sites/operations/SUPPLYCHAIN/SCS/Lists/Service Escalation Tracker"/>
    <m/>
  </r>
  <r>
    <n v="70.559155092589194"/>
    <s v="Harden, Jasmine"/>
    <s v="1171"/>
    <s v="Closed"/>
    <d v="2023-07-18T16:45:36"/>
    <x v="9"/>
    <d v="2023-07-20T16:45:36"/>
    <d v="2023-09-26T13:25:11"/>
    <s v="40175-088"/>
    <s v="SYSCO KANSAS"/>
    <n v="40175"/>
    <s v="SYSCO MSCS-KANSAS CITY"/>
    <x v="0"/>
    <s v="L60 Saginaw"/>
    <x v="6"/>
    <n v="50"/>
    <s v="&gt;1"/>
    <x v="0"/>
    <x v="0"/>
    <s v="71751-SYS on 208-15820 failed CTP Process during order entry. Requested quantity is 42, please respond with next available date within 24hrs."/>
    <s v="Item"/>
    <s v="sites/operations/SUPPLYCHAIN/SCS/Lists/Service Escalation Tracker"/>
    <m/>
  </r>
  <r>
    <n v="0.64374999999563398"/>
    <s v="Diaz, Rebecca"/>
    <s v="1172"/>
    <s v="Closed"/>
    <d v="2023-07-19T09:49:11"/>
    <x v="1"/>
    <d v="2023-07-21T09:49:11"/>
    <d v="2023-07-19T15:27:00"/>
    <s v="40126-078"/>
    <s v="SYGMA PAPAMURPH STOCKTON"/>
    <n v="40126"/>
    <s v="SYGMA CENTRAL BILLING"/>
    <x v="0"/>
    <s v="L75 Ontario"/>
    <x v="6"/>
    <n v="0"/>
    <s v="&lt;=1"/>
    <x v="3"/>
    <x v="1"/>
    <s v="Customer was shorted product on order 75-39139 and 75-38567. They are requesting a back order for 64 to ship asap to avoid continuous shortage to their customer. "/>
    <s v="Item"/>
    <s v="sites/operations/SUPPLYCHAIN/SCS/Lists/Service Escalation Tracker"/>
    <m/>
  </r>
  <r>
    <n v="0.59215277777548203"/>
    <s v="Wilson, LaTosha"/>
    <s v="1173"/>
    <s v="Closed"/>
    <d v="2023-07-19T14:11:16"/>
    <x v="1"/>
    <d v="2023-07-21T14:11:16"/>
    <d v="2023-07-19T14:12:42"/>
    <s v="08358-003"/>
    <s v="DAWN FOOD-ONTARIO 75"/>
    <n v="8358"/>
    <s v="DAWN FOOD PRODUCTS INC"/>
    <x v="0"/>
    <s v="L75 Ontario"/>
    <x v="6"/>
    <n v="0"/>
    <s v="&lt;=1"/>
    <x v="3"/>
    <x v="1"/>
    <s v="Customer not provided COA with shipment nor prior to."/>
    <s v="Item"/>
    <s v="sites/operations/SUPPLYCHAIN/SCS/Lists/Service Escalation Tracker"/>
    <m/>
  </r>
  <r>
    <n v="2.5701388888919601"/>
    <s v="Wilson, LaTosha"/>
    <s v="1174"/>
    <s v="Closed"/>
    <d v="2023-07-19T14:16:18"/>
    <x v="1"/>
    <d v="2023-07-21T14:16:18"/>
    <d v="2023-07-21T13:41:00"/>
    <s v="31100-006"/>
    <s v="ASPIRE ALSIP"/>
    <n v="31100"/>
    <s v="ASPIRE BAKERIES LLC"/>
    <x v="2"/>
    <s v="L34 Albert Lea"/>
    <x v="6"/>
    <n v="2"/>
    <s v="&gt;1"/>
    <x v="1"/>
    <x v="1"/>
    <s v="Customer not provided COA with shipment nor prior to. _x000a_Order #..:  34-16166"/>
    <s v="Item"/>
    <s v="sites/operations/SUPPLYCHAIN/SCS/Lists/Service Escalation Tracker"/>
    <m/>
  </r>
  <r>
    <n v="0.61180555555620197"/>
    <s v="Salcedo, Daisey"/>
    <s v="1175"/>
    <s v="Closed"/>
    <d v="2023-07-19T14:42:06"/>
    <x v="1"/>
    <d v="2023-07-21T14:42:06"/>
    <d v="2023-07-19T14:41:00"/>
    <s v="30155-091"/>
    <s v="Cant Find"/>
    <s v="Cant Find"/>
    <s v="Cant Find"/>
    <x v="1"/>
    <s v="L60 Saginaw"/>
    <x v="6"/>
    <n v="0"/>
    <s v="&lt;=1"/>
    <x v="3"/>
    <x v="1"/>
    <s v="COA not provided to customer. 14803 WCP Lot code:F14323"/>
    <s v="Item"/>
    <s v="sites/operations/SUPPLYCHAIN/SCS/Lists/Service Escalation Tracker"/>
    <m/>
  </r>
  <r>
    <n v="8.4205555555527098"/>
    <s v="Baker, Tosha"/>
    <s v="1176"/>
    <s v="Closed"/>
    <d v="2023-07-19T14:43:22"/>
    <x v="1"/>
    <d v="2023-07-21T14:43:22"/>
    <d v="2023-07-27T10:05:36"/>
    <s v="36660-001"/>
    <s v="TJK POPEYES"/>
    <n v="36660"/>
    <s v="THEODORE J KATSIROUBAS"/>
    <x v="3"/>
    <s v="L25 Chambersburg"/>
    <x v="6"/>
    <n v="6"/>
    <s v="&gt;1"/>
    <x v="0"/>
    <x v="0"/>
    <s v="_x000a_Order No: 25-16781 //00183282_x000a_Reference  PO #00182375 // Order no: 25-15560_x000a_     Shorted item 23903-pop, 810 cases_x000a_   Customer would like a BACKORDER, please share when this can be shipped."/>
    <s v="Item"/>
    <s v="sites/operations/SUPPLYCHAIN/SCS/Lists/Service Escalation Tracker"/>
    <m/>
  </r>
  <r>
    <n v="1.6277777777795599"/>
    <s v="Salcedo, Daisey"/>
    <s v="1177"/>
    <s v="Closed"/>
    <d v="2023-07-19T14:45:53"/>
    <x v="1"/>
    <d v="2023-07-21T14:45:53"/>
    <d v="2023-07-20T15:04:00"/>
    <s v="35778-001"/>
    <s v="L &amp; L FOODS HOLDINGS INDU"/>
    <n v="35778"/>
    <s v="HEARTHSIDE USA-PRODUCE &amp;"/>
    <x v="2"/>
    <s v="L75 Ontario"/>
    <x v="6"/>
    <n v="1"/>
    <s v="&lt;=1"/>
    <x v="3"/>
    <x v="1"/>
    <s v="back order 75-41493"/>
    <s v="Item"/>
    <s v="sites/operations/SUPPLYCHAIN/SCS/Lists/Service Escalation Tracker"/>
    <m/>
  </r>
  <r>
    <n v="5.5061574074061399"/>
    <s v="Diaz, Rebecca"/>
    <s v="1179"/>
    <s v="Closed"/>
    <d v="2023-07-20T10:24:54"/>
    <x v="1"/>
    <d v="2023-07-22T10:24:54"/>
    <d v="2023-07-25T12:08:52"/>
    <s v="31806-112"/>
    <s v="INT'L FOOD GP SUBWAY"/>
    <n v="31806"/>
    <s v="INTERNATIONAL FOOD GROUP"/>
    <x v="6"/>
    <s v="L60 Saginaw"/>
    <x v="6"/>
    <n v="3"/>
    <s v="&gt;1"/>
    <x v="2"/>
    <x v="0"/>
    <s v="Customer has an urgent request for 260 cases of 20577-SBY. "/>
    <s v="Item"/>
    <s v="sites/operations/SUPPLYCHAIN/SCS/Lists/Service Escalation Tracker"/>
    <m/>
  </r>
  <r>
    <n v="33.500694444446701"/>
    <s v="Marksch, Jackie"/>
    <s v="1180"/>
    <s v="Closed"/>
    <d v="2023-07-20T12:11:14"/>
    <x v="8"/>
    <d v="2023-07-22T12:11:14"/>
    <d v="2023-08-22T12:01:00"/>
    <s v="32397-020"/>
    <s v="Cant Find"/>
    <s v="Cant Find"/>
    <s v="Cant Find"/>
    <x v="1"/>
    <s v="L75 Ontario"/>
    <x v="6"/>
    <n v="23"/>
    <s v="&gt;1"/>
    <x v="0"/>
    <x v="0"/>
    <s v="Customer has been shorted 2 times for 21484GND"/>
    <s v="Item"/>
    <s v="sites/operations/SUPPLYCHAIN/SCS/Lists/Service Escalation Tracker"/>
    <m/>
  </r>
  <r>
    <n v="68.336736111108607"/>
    <s v="Salcedo, Daisey"/>
    <s v="1181"/>
    <s v="Closed"/>
    <d v="2023-07-20T13:59:29"/>
    <x v="9"/>
    <d v="2023-07-22T13:59:29"/>
    <d v="2023-09-26T08:04:54"/>
    <s v="35749-001"/>
    <s v="Cant Find"/>
    <s v="Cant Find"/>
    <s v="Cant Find"/>
    <x v="1"/>
    <s v="L60 Saginaw"/>
    <x v="6"/>
    <n v="48"/>
    <s v="&gt;1"/>
    <x v="0"/>
    <x v="0"/>
    <s v="Item 19021CHP production for order#208-15935"/>
    <s v="Item"/>
    <s v="sites/operations/SUPPLYCHAIN/SCS/Lists/Service Escalation Tracker"/>
    <m/>
  </r>
  <r>
    <n v="0.67222222222335404"/>
    <s v="Jennings, Jennifer"/>
    <s v="1182"/>
    <s v="Closed"/>
    <d v="2023-07-20T15:31:37"/>
    <x v="1"/>
    <d v="2023-07-22T15:31:37"/>
    <d v="2023-07-20T16:08:00"/>
    <s v="36684-001"/>
    <s v="GREAT KITCHENS FD CO INC"/>
    <n v="36684"/>
    <s v="GREAT KITCHENS FD CO INC"/>
    <x v="2"/>
    <s v="L34 Albert Lea"/>
    <x v="6"/>
    <n v="0"/>
    <s v="&lt;=1"/>
    <x v="3"/>
    <x v="1"/>
    <s v="Customer did not receive the COA for this load._x000a__x000a_34-16132_x000a_15430WCP_x000a_M19423_x000a_M19823_x000a_"/>
    <s v="Item"/>
    <s v="sites/operations/SUPPLYCHAIN/SCS/Lists/Service Escalation Tracker"/>
    <m/>
  </r>
  <r>
    <n v="0.45150462962919802"/>
    <s v="Wilson, LaTosha"/>
    <s v="1186"/>
    <s v="Closed"/>
    <d v="2023-07-21T10:49:59"/>
    <x v="1"/>
    <d v="2023-07-23T10:49:59"/>
    <d v="2023-07-21T10:50:10"/>
    <s v="36368-019"/>
    <s v="LINEAGE LOGISTICS KERRY"/>
    <n v="36368"/>
    <s v="KERRY INGREDIENTS &amp; FLAVO"/>
    <x v="2"/>
    <s v="L60 Saginaw"/>
    <x v="6"/>
    <n v="0"/>
    <s v="&lt;=1"/>
    <x v="3"/>
    <x v="1"/>
    <s v="Customer not provided COA with shipment nor prior to."/>
    <s v="Item"/>
    <s v="sites/operations/SUPPLYCHAIN/SCS/Lists/Service Escalation Tracker"/>
    <m/>
  </r>
  <r>
    <n v="3.68958333333285"/>
    <s v="Wilson, LaTosha"/>
    <s v="1187"/>
    <s v="Closed"/>
    <d v="2023-07-21T11:58:16"/>
    <x v="1"/>
    <d v="2023-07-23T11:58:16"/>
    <d v="2023-07-24T16:33:00"/>
    <s v="10980-010"/>
    <s v="HYBCO U.S.A."/>
    <n v="10980"/>
    <s v="HYBCO U S A"/>
    <x v="0"/>
    <s v="L75 Ontario"/>
    <x v="6"/>
    <n v="1"/>
    <s v="&lt;=1"/>
    <x v="3"/>
    <x v="1"/>
    <s v="Customer not provided COA with shipment nor prior to."/>
    <s v="Item"/>
    <s v="sites/operations/SUPPLYCHAIN/SCS/Lists/Service Escalation Tracker"/>
    <m/>
  </r>
  <r>
    <n v="26.530439814814599"/>
    <s v="Baker, Tosha"/>
    <s v="1188"/>
    <s v="Closed"/>
    <d v="2023-07-21T12:06:39"/>
    <x v="8"/>
    <d v="2023-07-23T12:06:39"/>
    <d v="2023-08-16T12:43:50"/>
    <s v="24106-007"/>
    <s v="RDP FOODSERVICE SONIC"/>
    <n v="24106"/>
    <s v="RDP FOODSERVICE"/>
    <x v="3"/>
    <s v="L55 St Joseph"/>
    <x v="6"/>
    <n v="18"/>
    <s v="&gt;1"/>
    <x v="0"/>
    <x v="0"/>
    <s v="BACKORDER: po# PO004447// 55-47065_x000a_  REF # PO003585// 55-45134_x000a_Sonic was shorted 209 cases of 23329-SON _x000a_Customer would like a BACKORDER, please share when this can be shipped."/>
    <s v="Item"/>
    <s v="sites/operations/SUPPLYCHAIN/SCS/Lists/Service Escalation Tracker"/>
    <m/>
  </r>
  <r>
    <n v="0.63680555555765705"/>
    <s v="Wilson, LaTosha"/>
    <s v="1189"/>
    <s v="Closed"/>
    <d v="2023-07-21T15:19:42"/>
    <x v="1"/>
    <d v="2023-07-23T15:19:42"/>
    <d v="2023-07-21T15:17:00"/>
    <s v="10078-017"/>
    <s v="DAWN FOOD-GARLAND 60"/>
    <n v="10078"/>
    <s v="DAWN FOOD PRODUCTS INC"/>
    <x v="0"/>
    <s v="L60 Saginaw"/>
    <x v="6"/>
    <n v="0"/>
    <s v="&lt;=1"/>
    <x v="3"/>
    <x v="1"/>
    <s v="Customer not provided COA with shipment nor prior to."/>
    <s v="Item"/>
    <s v="sites/operations/SUPPLYCHAIN/SCS/Lists/Service Escalation Tracker"/>
    <m/>
  </r>
  <r>
    <n v="3.6888888888861402"/>
    <s v="Wilson, LaTosha"/>
    <s v="1190"/>
    <s v="Closed"/>
    <d v="2023-07-21T15:26:40"/>
    <x v="1"/>
    <d v="2023-07-23T15:26:40"/>
    <d v="2023-07-24T16:32:00"/>
    <s v="11056-005"/>
    <s v="PECAN DELUXE CANDY CO"/>
    <n v="11056"/>
    <s v="PECAN DELUXE CANDY CO INC"/>
    <x v="2"/>
    <s v="L43 Birmingham"/>
    <x v="6"/>
    <n v="1"/>
    <s v="&lt;=1"/>
    <x v="3"/>
    <x v="1"/>
    <s v="Customer not provided COA with shipment nor prior to._x000a_Order No: 270-12942_x000a_19142-VEN"/>
    <s v="Item"/>
    <s v="sites/operations/SUPPLYCHAIN/SCS/Lists/Service Escalation Tracker"/>
    <m/>
  </r>
  <r>
    <n v="0.64490740740438901"/>
    <s v="Wilson, LaTosha"/>
    <s v="1191"/>
    <s v="Closed"/>
    <d v="2023-07-21T15:28:33"/>
    <x v="1"/>
    <d v="2023-07-23T15:28:33"/>
    <d v="2023-07-21T15:28:40"/>
    <s v="11056-005"/>
    <s v="PECAN DELUXE CANDY CO"/>
    <n v="11056"/>
    <s v="PECAN DELUXE CANDY CO INC"/>
    <x v="2"/>
    <s v="L10 Opelousas"/>
    <x v="6"/>
    <n v="0"/>
    <s v="&lt;=1"/>
    <x v="3"/>
    <x v="1"/>
    <s v="Customer not provided COA with shipment nor prior to._x000a_Order No: 270-12942_x000a_49602-LOU_x000a_for lot Z15023027"/>
    <s v="Item"/>
    <s v="sites/operations/SUPPLYCHAIN/SCS/Lists/Service Escalation Tracker"/>
    <m/>
  </r>
  <r>
    <n v="4.5069444444452502"/>
    <s v="Diaz, Rebecca"/>
    <s v="1192"/>
    <s v="Closed"/>
    <d v="2023-07-21T15:56:46"/>
    <x v="1"/>
    <d v="2023-07-23T15:56:46"/>
    <d v="2023-07-25T12:10:00"/>
    <s v="36778-003 "/>
    <s v="Cant Find"/>
    <s v="Cant Find"/>
    <s v="Cant Find"/>
    <x v="1"/>
    <s v="L75 Ontario"/>
    <x v="6"/>
    <n v="2"/>
    <s v="&gt;1"/>
    <x v="1"/>
    <x v="1"/>
    <s v="Customer has order 75-41459 which they are wanting to pick up next if possible. We had some issues with loading their first order out of Birmingham due to the number of pallets they were requesting and we had to cut product. They moved their order to Ontario but need product asap as they are now out of product. "/>
    <s v="Item"/>
    <s v="sites/operations/SUPPLYCHAIN/SCS/Lists/Service Escalation Tracker"/>
    <m/>
  </r>
  <r>
    <n v="0.54166666666424101"/>
    <s v="Karr, Ronald"/>
    <s v="1193"/>
    <s v="Closed"/>
    <d v="2023-07-24T08:20:37"/>
    <x v="1"/>
    <d v="2023-07-26T08:20:37"/>
    <d v="2023-07-24T13:00:00"/>
    <s v="40062-397"/>
    <s v="SYGMA BURGKING SANANTONIO"/>
    <n v="40062"/>
    <s v="SYGMA CENTRAL BILLING"/>
    <x v="3"/>
    <s v="L60 Saginaw"/>
    <x v="6"/>
    <n v="0"/>
    <s v="&lt;=1"/>
    <x v="3"/>
    <x v="1"/>
    <s v="Need to see when item 22869BRK will be available to ship for backorder 208-16094._x000a_288 cs - 6,149 LBS_x000a_Shortage code= 8"/>
    <s v="Item"/>
    <s v="sites/operations/SUPPLYCHAIN/SCS/Lists/Service Escalation Tracker"/>
    <m/>
  </r>
  <r>
    <n v="0.54305555555765705"/>
    <s v="Karr, Ronald"/>
    <s v="1194"/>
    <s v="Closed"/>
    <d v="2023-07-24T09:27:04"/>
    <x v="1"/>
    <d v="2023-07-26T09:27:04"/>
    <d v="2023-07-24T13:02:00"/>
    <s v="40062-411"/>
    <s v="SYGMA BURGKING FORT WORTH"/>
    <n v="40062"/>
    <s v="SYGMA CENTRAL BILLING"/>
    <x v="3"/>
    <s v="L60 Saginaw"/>
    <x v="6"/>
    <n v="0"/>
    <s v="&lt;=1"/>
    <x v="3"/>
    <x v="1"/>
    <s v="Need to see when product available for backorder 208-16004_x000a_Shortage code = 8_x000a_54 cs item 22869BRK_x000a_169 cs - item 23531BRK_x000a_4,761 LBS"/>
    <s v="Item"/>
    <s v="sites/operations/SUPPLYCHAIN/SCS/Lists/Service Escalation Tracker"/>
    <m/>
  </r>
  <r>
    <n v="0.52260416666104004"/>
    <s v="Wilson, LaTosha"/>
    <s v="1197"/>
    <s v="Closed"/>
    <d v="2023-07-24T12:32:30"/>
    <x v="1"/>
    <d v="2023-07-26T12:32:30"/>
    <d v="2023-07-24T12:32:33"/>
    <s v="32500-002"/>
    <s v="BASIC CONVENIENCE FOODS"/>
    <n v="32500"/>
    <s v="BASIC CONVENIENCE FOODS"/>
    <x v="2"/>
    <s v="L36 Portland"/>
    <x v="6"/>
    <n v="0"/>
    <s v="&lt;=1"/>
    <x v="3"/>
    <x v="1"/>
    <s v="Customer not provided COA with shipment nor prior to."/>
    <s v="Item"/>
    <s v="sites/operations/SUPPLYCHAIN/SCS/Lists/Service Escalation Tracker"/>
    <m/>
  </r>
  <r>
    <n v="0.57777777777664596"/>
    <s v="Miller, Michelle L"/>
    <s v="1198"/>
    <s v="Closed"/>
    <d v="2023-07-24T12:43:38"/>
    <x v="1"/>
    <d v="2023-07-26T12:43:38"/>
    <d v="2023-07-24T13:52:00"/>
    <s v="35109-046"/>
    <s v="PFG CUSTOM IN"/>
    <n v="35109"/>
    <s v="PFG-PFS CUSTOM INDIANA"/>
    <x v="0"/>
    <s v="L43 Birmingham"/>
    <x v="6"/>
    <n v="0"/>
    <s v="&lt;=1"/>
    <x v="3"/>
    <x v="1"/>
    <s v="backorder 43-56130  entered for shorted order 43-55275 . _x000a_Item 15391PHA _x000a__x000a_when can backorder ship? "/>
    <s v="Item"/>
    <s v="sites/operations/SUPPLYCHAIN/SCS/Lists/Service Escalation Tracker"/>
    <m/>
  </r>
  <r>
    <n v="3.6606249999967999"/>
    <s v="Mendoza, Steven"/>
    <s v="1199"/>
    <s v="Closed"/>
    <d v="2023-07-24T14:56:04"/>
    <x v="1"/>
    <d v="2023-07-26T14:56:04"/>
    <d v="2023-07-27T15:51:18"/>
    <s v="32804-003"/>
    <s v="Cant Find"/>
    <s v="Cant Find"/>
    <s v="Cant Find"/>
    <x v="1"/>
    <s v="L60 Saginaw"/>
    <x v="6"/>
    <n v="3"/>
    <s v="&gt;1"/>
    <x v="2"/>
    <x v="0"/>
    <s v="CTP lite failure"/>
    <s v="Item"/>
    <s v="sites/operations/SUPPLYCHAIN/SCS/Lists/Service Escalation Tracker"/>
    <m/>
  </r>
  <r>
    <n v="3.4682291666613301"/>
    <s v="Ness, Samantha"/>
    <s v="1200"/>
    <s v="Closed"/>
    <d v="2023-07-24T15:02:02"/>
    <x v="1"/>
    <d v="2023-07-26T15:02:02"/>
    <d v="2023-07-27T11:14:15"/>
    <s v="32804-003"/>
    <s v="Cant Find"/>
    <s v="Cant Find"/>
    <s v="Cant Find"/>
    <x v="1"/>
    <s v="L60 Saginaw"/>
    <x v="6"/>
    <n v="3"/>
    <s v="&gt;1"/>
    <x v="2"/>
    <x v="0"/>
    <s v="CTP Lite Failure"/>
    <s v="Item"/>
    <s v="sites/operations/SUPPLYCHAIN/SCS/Lists/Service Escalation Tracker"/>
    <m/>
  </r>
  <r>
    <n v="64.428368055552696"/>
    <s v="Patil, Kaleb"/>
    <s v="1202"/>
    <s v="Closed"/>
    <d v="2023-07-24T18:08:16"/>
    <x v="9"/>
    <d v="2023-07-26T18:08:16"/>
    <d v="2023-09-26T10:16:51"/>
    <s v="32826-003"/>
    <s v="NISHIMOTO TRADING CO LTD"/>
    <n v="32826"/>
    <s v="NISHIMOTO TRADING CO LTD"/>
    <x v="0"/>
    <s v="L75 Ontario"/>
    <x v="6"/>
    <n v="46"/>
    <s v="&gt;1"/>
    <x v="0"/>
    <x v="0"/>
    <s v="Can backorder 75-41938 ship and deliver on 8/03?"/>
    <s v="Item"/>
    <s v="sites/operations/SUPPLYCHAIN/SCS/Lists/Service Escalation Tracker"/>
    <m/>
  </r>
  <r>
    <n v="2.5314467592616001"/>
    <s v="Covington, Derek"/>
    <s v="1206"/>
    <s v="Closed"/>
    <d v="2023-07-25T12:06:06"/>
    <x v="1"/>
    <d v="2023-07-27T12:06:06"/>
    <d v="2023-07-27T12:45:17"/>
    <s v="20850-001"/>
    <s v="PFG DOVER"/>
    <n v="20850"/>
    <s v="PFG-PFS DOVER"/>
    <x v="0"/>
    <s v="L43 Birmingham"/>
    <x v="6"/>
    <n v="2"/>
    <s v="&gt;1"/>
    <x v="1"/>
    <x v="1"/>
    <s v="43-55341 shorted 15cs of 58500-CHP"/>
    <s v="Item"/>
    <s v="sites/operations/SUPPLYCHAIN/SCS/Lists/Service Escalation Tracker"/>
    <m/>
  </r>
  <r>
    <n v="2.6312499999985399"/>
    <s v="Plunkett, Ryan"/>
    <s v="1207"/>
    <s v="Closed"/>
    <d v="2023-07-25T13:57:33"/>
    <x v="1"/>
    <d v="2023-07-27T13:57:33"/>
    <d v="2023-07-27T15:09:00"/>
    <s v="33074-002"/>
    <s v="CAPITOL DISTRIBUTION CO"/>
    <n v="33074"/>
    <s v="CAPITOL DISTRIBUTION CO"/>
    <x v="0"/>
    <s v="L34 Albert Lea"/>
    <x v="6"/>
    <n v="2"/>
    <s v="&gt;1"/>
    <x v="1"/>
    <x v="1"/>
    <s v="Customer would like to know the soonest they can pickup order 34-16533 PO 137365_x000a_- 19 totes of 19286 VEN"/>
    <s v="Item"/>
    <s v="sites/operations/SUPPLYCHAIN/SCS/Lists/Service Escalation Tracker"/>
    <m/>
  </r>
  <r>
    <n v="2.4978587962978098"/>
    <s v="Miller, Michelle L"/>
    <s v="1208"/>
    <s v="Closed"/>
    <d v="2023-07-25T14:02:33"/>
    <x v="1"/>
    <d v="2023-07-27T14:02:33"/>
    <d v="2023-07-27T11:56:55"/>
    <s v="32397-001"/>
    <s v="CONSOLIDATED DIST BURGKIN"/>
    <n v="32397"/>
    <s v="CONSOLIDATED DIST CORP"/>
    <x v="3"/>
    <s v="L55 St Joseph"/>
    <x v="6"/>
    <n v="2"/>
    <s v="&gt;1"/>
    <x v="1"/>
    <x v="1"/>
    <s v="backorder 55-47259 has been entered for shortages on order 55-46347. _x000a_22726-BRK _x000a_23057-SCR _x000a__x000a_when is the soonest this backorder can ship? "/>
    <s v="Item"/>
    <s v="sites/operations/SUPPLYCHAIN/SCS/Lists/Service Escalation Tracker"/>
    <m/>
  </r>
  <r>
    <n v="3.3534837962943098"/>
    <s v="Karr, Ronald"/>
    <s v="1209"/>
    <s v="Closed"/>
    <d v="2023-07-25T14:19:09"/>
    <x v="1"/>
    <d v="2023-07-27T14:19:09"/>
    <d v="2023-07-28T08:29:01"/>
    <s v="n/a"/>
    <s v="Cant Find"/>
    <s v="Cant Find"/>
    <s v="Cant Find"/>
    <x v="1"/>
    <s v="L55 St Joseph"/>
    <x v="6"/>
    <n v="3"/>
    <s v="&gt;1"/>
    <x v="2"/>
    <x v="0"/>
    <s v="would you be able to tell us when item 17350pha will be able to produce."/>
    <s v="Item"/>
    <s v="sites/operations/SUPPLYCHAIN/SCS/Lists/Service Escalation Tracker"/>
    <m/>
  </r>
  <r>
    <n v="8.6133564814808796"/>
    <s v="Baker, Tosha"/>
    <s v="1210"/>
    <s v="Closed"/>
    <d v="2023-07-25T14:48:26"/>
    <x v="8"/>
    <d v="2023-07-27T14:48:26"/>
    <d v="2023-08-02T14:43:14"/>
    <s v="02686-014"/>
    <s v="REINHART TRI CITIES"/>
    <n v="2686"/>
    <s v="REINHART JOHNSON CITY"/>
    <x v="0"/>
    <s v="L25 Chambersburg"/>
    <x v="6"/>
    <n v="6"/>
    <s v="&gt;1"/>
    <x v="0"/>
    <x v="0"/>
    <s v="PO #2352227379 // Order No: 25-17183_x000a_Reference # 25-14730 // PO #2352225530_x000a_Shorted 62 cases of 23725-FBD//EL902 _x000a__x000a_Customer is requesting a BACKORDER. Please share when this can ship"/>
    <s v="Item"/>
    <s v="sites/operations/SUPPLYCHAIN/SCS/Lists/Service Escalation Tracker"/>
    <m/>
  </r>
  <r>
    <n v="3.33589120370016"/>
    <s v="Blocker, Sharrocca"/>
    <s v="1211"/>
    <s v="Closed"/>
    <d v="2023-07-25T16:52:46"/>
    <x v="1"/>
    <d v="2023-07-27T16:52:46"/>
    <d v="2023-07-28T08:03:41"/>
    <s v="35144-001"/>
    <s v="ROMA OF ARIZONA"/>
    <n v="35144"/>
    <s v="PFG-PFS OF ARIZONA"/>
    <x v="0"/>
    <s v="L75 Ontario"/>
    <x v="6"/>
    <n v="3"/>
    <s v="&gt;1"/>
    <x v="2"/>
    <x v="0"/>
    <s v="products shorted on previous po# 76853102"/>
    <s v="Item"/>
    <s v="sites/operations/SUPPLYCHAIN/SCS/Lists/Service Escalation Tracker"/>
    <m/>
  </r>
  <r>
    <n v="2.35208333333139"/>
    <s v="Karr, Ronald"/>
    <s v="1212"/>
    <s v="Closed"/>
    <d v="2023-07-26T06:28:29"/>
    <x v="1"/>
    <d v="2023-07-28T06:28:29"/>
    <d v="2023-07-28T08:27:00"/>
    <s v="00203-011"/>
    <s v="BYRNE BROTHERS UNIPRO"/>
    <n v="203"/>
    <s v="BYRNE BROTHERS FOODS INC"/>
    <x v="0"/>
    <s v="L60 Saginaw"/>
    <x v="6"/>
    <n v="2"/>
    <s v="&gt;1"/>
    <x v="1"/>
    <x v="1"/>
    <s v="Need to see when item 77041GOC will be available."/>
    <s v="Item"/>
    <s v="sites/operations/SUPPLYCHAIN/SCS/Lists/Service Escalation Tracker"/>
    <m/>
  </r>
  <r>
    <n v="0.60351851851737603"/>
    <s v="Covington, Derek"/>
    <s v="1213"/>
    <s v="Closed"/>
    <d v="2023-07-26T09:50:01"/>
    <x v="1"/>
    <d v="2023-07-28T09:50:01"/>
    <d v="2023-07-26T14:29:04"/>
    <s v="35102-006"/>
    <s v="PFG CUSTOM FL BRINKER"/>
    <n v="35102"/>
    <s v="PFG-PFS CUSTOM FLORIDA"/>
    <x v="3"/>
    <s v="L43 Birmingham"/>
    <x v="6"/>
    <n v="0"/>
    <s v="&lt;=1"/>
    <x v="3"/>
    <x v="1"/>
    <s v="43-55403 was shorted 336cs of 18189-BNK"/>
    <s v="Item"/>
    <s v="sites/operations/SUPPLYCHAIN/SCS/Lists/Service Escalation Tracker"/>
    <m/>
  </r>
  <r>
    <n v="1.56240740740759"/>
    <s v="Johnson, Travis"/>
    <s v="1214"/>
    <s v="Closed"/>
    <d v="2023-07-26T10:11:54"/>
    <x v="1"/>
    <d v="2023-07-28T10:11:54"/>
    <d v="2023-07-27T13:29:52"/>
    <s v="40131-120"/>
    <s v="SYSCO N TEXAS"/>
    <n v="40131"/>
    <s v="SYSCO MSCS-DALLAS"/>
    <x v="0"/>
    <s v="L60 Saginaw"/>
    <x v="6"/>
    <n v="1"/>
    <s v="&lt;=1"/>
    <x v="3"/>
    <x v="1"/>
    <s v="Item above on order number 208-16287 failed CTP process during order entry.  The requested qty is 20, please respond with next available date within 24hrs. 77049-CHP (9999160)"/>
    <s v="Item"/>
    <s v="sites/operations/SUPPLYCHAIN/SCS/Lists/Service Escalation Tracker"/>
    <m/>
  </r>
  <r>
    <n v="0.47430555555911302"/>
    <s v="Wilson, LaTosha"/>
    <s v="1215"/>
    <s v="Closed"/>
    <d v="2023-07-26T11:22:46"/>
    <x v="1"/>
    <d v="2023-07-28T11:22:46"/>
    <d v="2023-07-26T11:23:00"/>
    <s v="10500-020"/>
    <s v="BAKEMARK-GRAND PRAIRIE"/>
    <n v="10500"/>
    <s v="BAKEMARK WEST - PAMPLONA"/>
    <x v="0"/>
    <s v="L60 Saginaw"/>
    <x v="6"/>
    <n v="0"/>
    <s v="&lt;=1"/>
    <x v="3"/>
    <x v="1"/>
    <s v="Customer not provided COA with shipment nor prior to._x000a_Order #208-13092_x000a_14411-WCP   14411 C  CAP MARG BAKER ROLLIN   LJJJYY                    72                      F14223 "/>
    <s v="Item"/>
    <s v="sites/operations/SUPPLYCHAIN/SCS/Lists/Service Escalation Tracker"/>
    <m/>
  </r>
  <r>
    <n v="2.5451504629600099"/>
    <s v="Plunkett, Ryan"/>
    <s v="1216"/>
    <s v="Closed"/>
    <d v="2023-07-26T12:48:00"/>
    <x v="1"/>
    <d v="2023-07-28T12:48:00"/>
    <d v="2023-07-28T13:05:01"/>
    <s v="00939-012"/>
    <s v="NICHOLAS SALT LK"/>
    <n v="939"/>
    <s v="NICHOLAS AND CO"/>
    <x v="0"/>
    <s v="L55 St Joseph"/>
    <x v="6"/>
    <n v="2"/>
    <s v="&gt;1"/>
    <x v="1"/>
    <x v="1"/>
    <s v="Shorting 32cs of 54107 CHP on order 55-46616 PO 88530302."/>
    <s v="Item"/>
    <s v="sites/operations/SUPPLYCHAIN/SCS/Lists/Service Escalation Tracker"/>
    <m/>
  </r>
  <r>
    <n v="1.4373726851845301"/>
    <s v="Patil, Kaleb"/>
    <s v="1217"/>
    <s v="Closed"/>
    <d v="2023-07-26T13:30:06"/>
    <x v="1"/>
    <d v="2023-07-28T13:30:06"/>
    <d v="2023-07-27T10:29:49"/>
    <s v="40227-048"/>
    <s v="SYSCO LOS ANGEL"/>
    <n v="40227"/>
    <s v="SYSCO MSCS-LOS ANGELE"/>
    <x v="0"/>
    <s v="L75 Ontario"/>
    <x v="6"/>
    <n v="1"/>
    <s v="&lt;=1"/>
    <x v="3"/>
    <x v="1"/>
    <s v="We shorted 5 totes of 21234-MFY on Order 75-40735._x000a__x000a_Why was production cancelled and when will it next be available? Recovery is needed ASAP. "/>
    <s v="Item"/>
    <s v="sites/operations/SUPPLYCHAIN/SCS/Lists/Service Escalation Tracker"/>
    <m/>
  </r>
  <r>
    <n v="1.3779629629643799"/>
    <s v="Diaz, Rebecca"/>
    <s v="1218"/>
    <s v="Closed"/>
    <d v="2023-07-26T13:52:07"/>
    <x v="1"/>
    <d v="2023-07-28T13:52:07"/>
    <d v="2023-07-27T09:04:16"/>
    <s v="34692-003"/>
    <s v="V SUAREZ CHILLED       PR"/>
    <n v="34692"/>
    <s v="V SUAREZ &amp; CO INC"/>
    <x v="6"/>
    <s v="L43 Birmingham"/>
    <x v="6"/>
    <n v="1"/>
    <s v="&lt;=1"/>
    <x v="3"/>
    <x v="1"/>
    <s v="Order 260-31307 was entered 7/07 and item 21493-BKF has not been scheduled for production. "/>
    <s v="Item"/>
    <s v="sites/operations/SUPPLYCHAIN/SCS/Lists/Service Escalation Tracker"/>
    <m/>
  </r>
  <r>
    <n v="7.5570370370405699"/>
    <s v="Plunkett, Ryan"/>
    <s v="1220"/>
    <s v="Closed"/>
    <d v="2023-07-26T17:25:16"/>
    <x v="8"/>
    <d v="2023-07-28T17:25:16"/>
    <d v="2023-08-02T13:22:08"/>
    <s v="40127-053"/>
    <s v="SYSCO LAS VEGAS"/>
    <n v="40127"/>
    <s v="SYSCO MSCS-LAS VEGAS"/>
    <x v="0"/>
    <s v="L55 St Joseph"/>
    <x v="6"/>
    <n v="5"/>
    <s v="&gt;1"/>
    <x v="0"/>
    <x v="0"/>
    <s v="Shortage - 478cs item 15839 COM on order 75-40858 PO 24489340."/>
    <s v="Item"/>
    <s v="sites/operations/SUPPLYCHAIN/SCS/Lists/Service Escalation Tracker"/>
    <m/>
  </r>
  <r>
    <n v="4.4916203703687598"/>
    <s v="Wilson, LaTosha"/>
    <s v="1224"/>
    <s v="Closed"/>
    <d v="2023-07-27T09:37:23"/>
    <x v="1"/>
    <d v="2023-07-29T09:37:23"/>
    <d v="2023-07-31T11:47:56"/>
    <s v="36436-002"/>
    <s v="CHEFCO FOODS"/>
    <n v="36436"/>
    <s v="CTI ARLINGTON LLC"/>
    <x v="2"/>
    <s v="L60 Saginaw"/>
    <x v="6"/>
    <n v="2"/>
    <s v="&gt;1"/>
    <x v="1"/>
    <x v="1"/>
    <s v="Customer not provided COA with shipment nor prior to._x000a_Order#208-15321_x000a_54135-CHP   200004 PA   SOY SALAD OIL 35#    LJJJYY                  1102                      F20123 _x000a_                                                                                                             38                      F19823 "/>
    <s v="Item"/>
    <s v="sites/operations/SUPPLYCHAIN/SCS/Lists/Service Escalation Tracker"/>
    <m/>
  </r>
  <r>
    <n v="0.53263888888613997"/>
    <s v="Rogers, Keena"/>
    <s v="1225"/>
    <s v="Closed"/>
    <d v="2023-07-27T12:09:03"/>
    <x v="1"/>
    <d v="2023-07-29T12:09:03"/>
    <d v="2023-07-27T12:47:00"/>
    <s v="34101-008"/>
    <s v="REINHART MANASSAS SUBWAY"/>
    <n v="34101"/>
    <s v="REINHART MANASSAS"/>
    <x v="3"/>
    <s v="L25 Chambersburg"/>
    <x v="6"/>
    <n v="0"/>
    <s v="&lt;=1"/>
    <x v="3"/>
    <x v="1"/>
    <s v="Customer was short items 23476SBY &amp; 23477SBY"/>
    <s v="Item"/>
    <s v="sites/operations/SUPPLYCHAIN/SCS/Lists/Service Escalation Tracker"/>
    <m/>
  </r>
  <r>
    <n v="1.4286921296297801"/>
    <s v="Summons, Sharita"/>
    <s v="1226"/>
    <s v="Closed"/>
    <d v="2023-07-27T12:42:27"/>
    <x v="1"/>
    <d v="2023-07-29T12:42:27"/>
    <d v="2023-07-28T10:17:19"/>
    <s v="06261-018"/>
    <s v="REINHART LOUISVIL BURGKIN"/>
    <n v="6261"/>
    <s v="REINHART LOUISVILLE"/>
    <x v="3"/>
    <s v="L25 Chambersburg"/>
    <x v="6"/>
    <n v="1"/>
    <s v="&lt;=1"/>
    <x v="3"/>
    <x v="1"/>
    <s v="plant shipped honey mustard 23960brk at temp 60fF. product is supposed to ship out of 33-41F. customer rejected the truck"/>
    <s v="Item"/>
    <s v="sites/operations/SUPPLYCHAIN/SCS/Lists/Service Escalation Tracker"/>
    <m/>
  </r>
  <r>
    <n v="0.59671296296437504"/>
    <s v="Diaz, Rebecca"/>
    <s v="1230"/>
    <s v="Closed"/>
    <d v="2023-07-28T08:19:39"/>
    <x v="1"/>
    <d v="2023-07-30T08:19:39"/>
    <d v="2023-07-28T14:19:16"/>
    <s v="31806-112"/>
    <s v="INT'L FOOD GP SUBWAY"/>
    <n v="31806"/>
    <s v="INTERNATIONAL FOOD GROUP"/>
    <x v="6"/>
    <s v="L60 Saginaw"/>
    <x v="6"/>
    <n v="0"/>
    <s v="&lt;=1"/>
    <x v="3"/>
    <x v="1"/>
    <s v="Customer is needing to schedule a pick up appointment to pick up order 208-16153 on 7/31. We were advised the product would be available and they are needing to get the product asap. This is for an urgent request for an export customer who is out of product. "/>
    <s v="Item"/>
    <s v="sites/operations/SUPPLYCHAIN/SCS/Lists/Service Escalation Tracker"/>
    <m/>
  </r>
  <r>
    <n v="3.4700000000011602"/>
    <s v="Blocker, Sharrocca"/>
    <s v="1231"/>
    <s v="Closed"/>
    <d v="2023-07-28T10:48:20"/>
    <x v="1"/>
    <d v="2023-07-30T10:48:20"/>
    <d v="2023-07-31T11:16:48"/>
    <s v="06009-003"/>
    <s v="CUSTOM FOOD SERV UNIPRO"/>
    <n v="6009"/>
    <s v="CUSTOM FOOD SERVICE INC"/>
    <x v="0"/>
    <s v="L75 Ontario"/>
    <x v="6"/>
    <n v="1"/>
    <s v="&lt;=1"/>
    <x v="3"/>
    <x v="1"/>
    <s v="products shorted previous order"/>
    <s v="Item"/>
    <s v="sites/operations/SUPPLYCHAIN/SCS/Lists/Service Escalation Tracker"/>
    <m/>
  </r>
  <r>
    <n v="60.494895833333402"/>
    <s v="Plunkett, Ryan"/>
    <s v="1232"/>
    <s v="Closed"/>
    <d v="2023-07-28T12:06:26"/>
    <x v="9"/>
    <d v="2023-07-30T12:06:26"/>
    <d v="2023-09-26T11:52:39"/>
    <s v="00939-074"/>
    <s v="NICHOLAS SALT LK CONTRACT"/>
    <n v="939"/>
    <s v="NICHOLAS AND CO"/>
    <x v="0"/>
    <s v="L55 St Joseph"/>
    <x v="6"/>
    <n v="42"/>
    <s v="&gt;1"/>
    <x v="0"/>
    <x v="0"/>
    <s v="Shorting 660cs of 45532 NIC on order 55-46613 PO 88530304."/>
    <s v="Item"/>
    <s v="sites/operations/SUPPLYCHAIN/SCS/Lists/Service Escalation Tracker"/>
    <m/>
  </r>
  <r>
    <n v="6.4329398148111103"/>
    <s v="Plunkett, Ryan"/>
    <s v="1234"/>
    <s v="Closed"/>
    <d v="2023-07-28T12:58:37"/>
    <x v="8"/>
    <d v="2023-07-30T12:58:37"/>
    <d v="2023-08-03T10:23:26"/>
    <s v="08068-002"/>
    <s v="ALPINE FOODS"/>
    <n v="8068"/>
    <s v="ALPINE FOOD DIST INC"/>
    <x v="0"/>
    <s v="L36 Portland"/>
    <x v="6"/>
    <n v="4"/>
    <s v="&gt;1"/>
    <x v="4"/>
    <x v="0"/>
    <s v="Need item 17703 HVR at Portland (036)"/>
    <s v="Item"/>
    <s v="sites/operations/SUPPLYCHAIN/SCS/Lists/Service Escalation Tracker"/>
    <m/>
  </r>
  <r>
    <n v="3.4055555555532901"/>
    <s v="Rogers, Keena"/>
    <s v="1235"/>
    <s v="Closed"/>
    <d v="2023-07-28T16:01:26"/>
    <x v="1"/>
    <d v="2023-07-30T16:01:26"/>
    <d v="2023-07-31T09:44:00"/>
    <s v="34792-001"/>
    <s v="MARCO'S PIZZA DIST LLC"/>
    <n v="34792"/>
    <s v="MARCO'S PIZZA DISTRIBUTIO"/>
    <x v="3"/>
    <s v="L25 Chambersburg"/>
    <x v="6"/>
    <n v="1"/>
    <s v="&lt;=1"/>
    <x v="3"/>
    <x v="1"/>
    <s v="Item 22970SCR was shorted on order 25-15948"/>
    <s v="Item"/>
    <s v="sites/operations/SUPPLYCHAIN/SCS/Lists/Service Escalation Tracker"/>
    <m/>
  </r>
  <r>
    <n v="60.517349537039998"/>
    <s v="Mendoza, Steven"/>
    <s v="1236"/>
    <s v="Closed"/>
    <d v="2023-07-28T16:37:09"/>
    <x v="9"/>
    <d v="2023-07-30T16:37:09"/>
    <d v="2023-09-26T12:24:59"/>
    <s v="10290-023"/>
    <s v="COTTAGE BAKERY INC"/>
    <n v="10290"/>
    <s v="RICH PRODUCT CORP"/>
    <x v="2"/>
    <s v="L60 Saginaw"/>
    <x v="6"/>
    <n v="42"/>
    <s v="&gt;1"/>
    <x v="0"/>
    <x v="0"/>
    <s v="Backorder for 208-15463"/>
    <s v="Item"/>
    <s v="sites/operations/SUPPLYCHAIN/SCS/Lists/Service Escalation Tracker"/>
    <m/>
  </r>
  <r>
    <n v="2.4122453703676001"/>
    <s v="Valle, Sheri"/>
    <s v="1237"/>
    <s v="Closed"/>
    <d v="2023-07-31T08:06:56"/>
    <x v="8"/>
    <d v="2023-08-02T08:06:56"/>
    <d v="2023-08-02T09:53:38"/>
    <s v="31218-011"/>
    <s v="DAWN FOOD-HOUSTON"/>
    <n v="31218"/>
    <s v="DAWN FOOD PRODUCTS INC"/>
    <x v="0"/>
    <s v="L60 Saginaw"/>
    <x v="6"/>
    <n v="2"/>
    <s v="&gt;1"/>
    <x v="1"/>
    <x v="1"/>
    <s v="Item 22288-BYE on order number 208-16646 failed CTP process during order entry.  The requested qty is 792cs. please respond with next available date within 24hrs."/>
    <s v="Item"/>
    <s v="sites/operations/SUPPLYCHAIN/SCS/Lists/Service Escalation Tracker"/>
    <m/>
  </r>
  <r>
    <n v="2.41417824073869"/>
    <s v="Valle, Sheri"/>
    <s v="1238"/>
    <s v="Closed"/>
    <d v="2023-07-31T08:31:10"/>
    <x v="8"/>
    <d v="2023-08-02T08:31:10"/>
    <d v="2023-08-02T09:56:25"/>
    <s v="31218-011"/>
    <s v="DAWN FOOD-HOUSTON"/>
    <n v="31218"/>
    <s v="DAWN FOOD PRODUCTS INC"/>
    <x v="0"/>
    <s v="L60 Saginaw"/>
    <x v="6"/>
    <n v="2"/>
    <s v="&gt;1"/>
    <x v="1"/>
    <x v="1"/>
    <s v="Item 23366BYE on order number 208-16651 failed CTP process during order entry.  The requested qty is 108cs, please respond with next available date within 24hrs."/>
    <s v="Item"/>
    <s v="sites/operations/SUPPLYCHAIN/SCS/Lists/Service Escalation Tracker"/>
    <m/>
  </r>
  <r>
    <n v="0.580601851848769"/>
    <s v="Miller, Michelle L"/>
    <s v="1239"/>
    <s v="Closed"/>
    <d v="2023-07-31T10:59:09"/>
    <x v="1"/>
    <d v="2023-08-02T10:59:09"/>
    <d v="2023-07-31T13:56:04"/>
    <s v="32431-001"/>
    <s v="FOX'S PIZZA DIST INC"/>
    <n v="32431"/>
    <s v="FOX'S PIZZA DIST INC"/>
    <x v="0"/>
    <s v="L25 Chambersburg"/>
    <x v="6"/>
    <n v="0"/>
    <s v="&lt;=1"/>
    <x v="3"/>
    <x v="1"/>
    <s v="Brand new customer all items were approved for forecast. We are shorting a great deal of their order which will not put them in a good position. Can anything be done to get the following items to fill? _x000a_23391-HVR we will only be ale to ship 63 or 96 _x000a_856225-HVR we will only be able to ship 25 of 550 cases ordered _x000a_85636-HVR we will be shorting all 100 cases ordered"/>
    <s v="Item"/>
    <s v="sites/operations/SUPPLYCHAIN/SCS/Lists/Service Escalation Tracker"/>
    <m/>
  </r>
  <r>
    <n v="2.70986111111415"/>
    <s v="Washington, Jennifer"/>
    <s v="1240"/>
    <s v="Closed"/>
    <d v="2023-07-31T15:16:28"/>
    <x v="8"/>
    <d v="2023-08-02T15:16:28"/>
    <d v="2023-08-02T17:02:12"/>
    <s v="07737-055"/>
    <s v="BEK OKC SONIC"/>
    <n v="7737"/>
    <s v="BEN E KEITH-OKLAHOMA"/>
    <x v="3"/>
    <s v="L60 Saginaw"/>
    <x v="6"/>
    <n v="2"/>
    <s v="&gt;1"/>
    <x v="1"/>
    <x v="1"/>
    <s v="It looks as if our Ben E Keith OK location is without item#45531 SON and needs product asap.  208 shows to have available inventory.  Plant 55 is out of product. Can we prepare 1140 cases to be picked up on tomorrow 8/1?  Please let me know asap."/>
    <s v="Item"/>
    <s v="sites/operations/SUPPLYCHAIN/SCS/Lists/Service Escalation Tracker"/>
    <m/>
  </r>
  <r>
    <n v="3.4251620370341702"/>
    <s v="Lopez, Orianna"/>
    <s v="1241"/>
    <s v="Closed"/>
    <d v="2023-07-31T16:10:13"/>
    <x v="8"/>
    <d v="2023-08-02T16:10:13"/>
    <d v="2023-08-03T10:12:14"/>
    <s v="40126-094"/>
    <s v="SYGMA PANDA DENVER"/>
    <n v="40126"/>
    <s v="SYGMA CENTRAL BILLING"/>
    <x v="3"/>
    <s v="L55 St Joseph"/>
    <x v="6"/>
    <n v="3"/>
    <s v="&gt;1"/>
    <x v="2"/>
    <x v="0"/>
    <s v="Shorting order 55-46416 54135PAD"/>
    <s v="Item"/>
    <s v="sites/operations/SUPPLYCHAIN/SCS/Lists/Service Escalation Tracker"/>
    <m/>
  </r>
  <r>
    <n v="1.4651736111118201"/>
    <s v="Patil, Kaleb"/>
    <s v="1242"/>
    <s v="Closed"/>
    <d v="2023-07-31T17:46:25"/>
    <x v="8"/>
    <d v="2023-08-02T17:46:25"/>
    <d v="2023-08-01T11:09:51"/>
    <s v="12937-019"/>
    <s v="SALADINO'S INC SACRAMENTO"/>
    <n v="12937"/>
    <s v="SALADINO'S INC"/>
    <x v="0"/>
    <s v="L75 Ontario"/>
    <x v="6"/>
    <n v="1"/>
    <s v="&lt;=1"/>
    <x v="3"/>
    <x v="1"/>
    <s v="Can we ship backorder 75-42547 on 8/10?"/>
    <s v="Item"/>
    <s v="sites/operations/SUPPLYCHAIN/SCS/Lists/Service Escalation Tracker"/>
    <m/>
  </r>
  <r>
    <n v="37.452499999999397"/>
    <s v="Jennings, Jennifer"/>
    <s v="1244"/>
    <s v="Closed"/>
    <d v="2023-08-01T12:28:05"/>
    <x v="9"/>
    <d v="2023-08-03T12:28:05"/>
    <d v="2023-09-07T10:51:36"/>
    <s v="27415-022"/>
    <s v="Cant Find"/>
    <s v="Cant Find"/>
    <s v="Cant Find"/>
    <x v="1"/>
    <s v="L10 Opelousas"/>
    <x v="7"/>
    <n v="27"/>
    <s v="&gt;1"/>
    <x v="0"/>
    <x v="0"/>
    <s v="Customer requesting COA for order 55-45822 that shipped 7/28. _x000a__x000a_54745CHP_x000a_Lot 18123_x000a_"/>
    <s v="Item"/>
    <s v="sites/operations/SUPPLYCHAIN/SCS/Lists/Service Escalation Tracker"/>
    <m/>
  </r>
  <r>
    <n v="1.4263888888890499"/>
    <s v="Kirkwood, Michele"/>
    <s v="1245"/>
    <s v="Closed"/>
    <d v="2023-08-02T11:10:55"/>
    <x v="8"/>
    <d v="2023-08-04T11:10:55"/>
    <d v="2023-08-03T10:14:00"/>
    <s v="27067-010"/>
    <s v="NORTHERN LIGHTS DIST"/>
    <n v="27067"/>
    <s v="NORTHERN LIGHTS DIST"/>
    <x v="0"/>
    <s v="L33 Waukesha"/>
    <x v="7"/>
    <n v="1"/>
    <s v="&lt;=1"/>
    <x v="3"/>
    <x v="1"/>
    <s v="Failed CTP Certification"/>
    <s v="Item"/>
    <s v="sites/operations/SUPPLYCHAIN/SCS/Lists/Service Escalation Tracker"/>
    <m/>
  </r>
  <r>
    <n v="1.6965277777781"/>
    <s v="Kirkwood, Michele"/>
    <s v="1246"/>
    <s v="Closed"/>
    <d v="2023-08-02T11:32:26"/>
    <x v="8"/>
    <d v="2023-08-04T11:32:26"/>
    <d v="2023-08-03T16:43:00"/>
    <s v="40013-003"/>
    <s v="SYSCO BILLINGS"/>
    <n v="40013"/>
    <s v="SYSCO MSCS-MONTANA"/>
    <x v="0"/>
    <s v="L36 Portland"/>
    <x v="7"/>
    <n v="1"/>
    <s v="&lt;=1"/>
    <x v="3"/>
    <x v="1"/>
    <s v="Failed CTP Certification"/>
    <s v="Item"/>
    <s v="sites/operations/SUPPLYCHAIN/SCS/Lists/Service Escalation Tracker"/>
    <m/>
  </r>
  <r>
    <n v="19.344421296293099"/>
    <s v="Baker, Tosha"/>
    <s v="1247"/>
    <s v="Closed"/>
    <d v="2023-08-02T14:41:01"/>
    <x v="8"/>
    <d v="2023-08-04T14:41:01"/>
    <d v="2023-08-21T08:15:58"/>
    <s v="11878-006, 11878-010"/>
    <s v="Cant Find"/>
    <s v="Cant Find"/>
    <s v="Cant Find"/>
    <x v="1"/>
    <s v="L55 St Joseph"/>
    <x v="7"/>
    <n v="13"/>
    <s v="&gt;1"/>
    <x v="0"/>
    <x v="0"/>
    <s v="Backorder: PO 9028723Z //55-47740, 55-47741_x000a_     Ref PO #5961813Z | Order No: 55-46509, 55-46508   _x000a_shorted 45635-PRK, 103 cases_x000a_shorted 45532-CHP, 420 cases_x000a_Can you share when this PO can ship?"/>
    <s v="Item"/>
    <s v="sites/operations/SUPPLYCHAIN/SCS/Lists/Service Escalation Tracker"/>
    <m/>
  </r>
  <r>
    <n v="0.70974537036818197"/>
    <s v="Patil, Kaleb"/>
    <s v="1248"/>
    <s v="Closed"/>
    <d v="2023-08-02T16:13:22"/>
    <x v="8"/>
    <d v="2023-08-04T16:13:22"/>
    <d v="2023-08-02T17:02:02"/>
    <s v="12937-009"/>
    <s v="SALADINO'S INC"/>
    <n v="12937"/>
    <s v="SALADINO'S INC"/>
    <x v="0"/>
    <s v="L75 Ontario"/>
    <x v="7"/>
    <n v="0"/>
    <s v="&lt;=1"/>
    <x v="3"/>
    <x v="1"/>
    <s v="All stock of 17734-CGS is out of date and we are shorting customers. Can the next B/T be moved up to deliver as soon as possible?"/>
    <s v="Item"/>
    <s v="sites/operations/SUPPLYCHAIN/SCS/Lists/Service Escalation Tracker"/>
    <m/>
  </r>
  <r>
    <n v="1.54738425926189"/>
    <s v="Patil, Kaleb"/>
    <s v="1249"/>
    <s v="Closed"/>
    <d v="2023-08-02T16:55:57"/>
    <x v="8"/>
    <d v="2023-08-04T16:55:57"/>
    <d v="2023-08-03T13:08:14"/>
    <s v="02046-003"/>
    <s v="SOTO PROVISION/DINEEQUITY"/>
    <n v="2046"/>
    <s v="SOTO PROVISION INC"/>
    <x v="3"/>
    <s v="L75 Ontario"/>
    <x v="7"/>
    <n v="1"/>
    <s v="&lt;=1"/>
    <x v="3"/>
    <x v="1"/>
    <s v="Can the customer pickup Backorder 75-42769 ASAP on 8/04?"/>
    <s v="Item"/>
    <s v="sites/operations/SUPPLYCHAIN/SCS/Lists/Service Escalation Tracker"/>
    <m/>
  </r>
  <r>
    <n v="0.37968749999709001"/>
    <s v="Karr, Ronald"/>
    <s v="1250"/>
    <s v="Closed"/>
    <d v="2023-08-03T07:21:17"/>
    <x v="8"/>
    <d v="2023-08-05T07:21:17"/>
    <d v="2023-08-03T09:06:45"/>
    <s v="36162-002"/>
    <s v="PACIFIC PLUS INT'L"/>
    <n v="36162"/>
    <s v="PACIFIC PLUS INT'L"/>
    <x v="0"/>
    <s v="L60 Saginaw"/>
    <x v="7"/>
    <n v="0"/>
    <s v="&lt;=1"/>
    <x v="3"/>
    <x v="1"/>
    <s v="need to see if item 23391HVR will be available for order 208-16910"/>
    <s v="Item"/>
    <s v="sites/operations/SUPPLYCHAIN/SCS/Lists/Service Escalation Tracker"/>
    <m/>
  </r>
  <r>
    <n v="0.34027777777373602"/>
    <s v="Wilson, LaTosha"/>
    <s v="1251"/>
    <s v="Closed"/>
    <d v="2023-08-03T08:10:01"/>
    <x v="8"/>
    <d v="2023-08-05T08:10:01"/>
    <d v="2023-08-03T08:10:00"/>
    <s v="09356-006"/>
    <s v="DAWN FOODS DISTRIBUTION"/>
    <n v="9356"/>
    <s v="DAWN FOOD PRODUCTS INC"/>
    <x v="0"/>
    <s v="L30 Salem"/>
    <x v="7"/>
    <n v="0"/>
    <s v="&lt;=1"/>
    <x v="3"/>
    <x v="1"/>
    <s v="Customer not provided COA with shipment nor prior to._x000a_PO#4500997704_x000a_54137-CHP   2507070 P SOYBEANTOTE 275 GAL   LJJJYY                    19                      S16523_x000a_"/>
    <s v="Item"/>
    <s v="sites/operations/SUPPLYCHAIN/SCS/Lists/Service Escalation Tracker"/>
    <m/>
  </r>
  <r>
    <n v="0.34166666666715201"/>
    <s v="Wilson, LaTosha"/>
    <s v="1252"/>
    <s v="Closed"/>
    <d v="2023-08-03T08:12:12"/>
    <x v="8"/>
    <d v="2023-08-05T08:12:12"/>
    <d v="2023-08-03T08:12:00"/>
    <s v="09356-007"/>
    <s v="DAWN FOODS DISTRIBUTION"/>
    <n v="9356"/>
    <s v="DAWN FOOD PRODUCTS INC"/>
    <x v="0"/>
    <s v="L30 Salem"/>
    <x v="7"/>
    <n v="0"/>
    <s v="&lt;=1"/>
    <x v="3"/>
    <x v="1"/>
    <s v="Customer not provided COA with shipment nor prior to._x000a_PO#4501000607_x000a_54137-CHP   2507070 P SOYBEANTOTE 275 GAL   LJJJYY                    19                      S17723_x000a_"/>
    <s v="Item"/>
    <s v="sites/operations/SUPPLYCHAIN/SCS/Lists/Service Escalation Tracker"/>
    <m/>
  </r>
  <r>
    <n v="0.34305555555329198"/>
    <s v="Wilson, LaTosha"/>
    <s v="1253"/>
    <s v="Closed"/>
    <d v="2023-08-03T08:14:17"/>
    <x v="8"/>
    <d v="2023-08-05T08:14:17"/>
    <d v="2023-08-03T08:14:00"/>
    <s v="09356-007"/>
    <s v="DAWN FOODS DISTRIBUTION"/>
    <n v="9356"/>
    <s v="DAWN FOOD PRODUCTS INC"/>
    <x v="0"/>
    <s v="L30 Salem"/>
    <x v="7"/>
    <n v="0"/>
    <s v="&lt;=1"/>
    <x v="3"/>
    <x v="1"/>
    <s v="Customer not provided COA with shipment nor prior to._x000a_PO#4501001707_x000a_54137-CHP   2507070 P SOYBEANTOTE 275 GAL   LJJJYY                    19                      S19523_x000a_"/>
    <s v="Item"/>
    <s v="sites/operations/SUPPLYCHAIN/SCS/Lists/Service Escalation Tracker"/>
    <m/>
  </r>
  <r>
    <n v="0.46805555555329198"/>
    <s v="Wilson, LaTosha"/>
    <s v="1254"/>
    <s v="Closed"/>
    <d v="2023-08-03T08:16:54"/>
    <x v="8"/>
    <d v="2023-08-05T08:16:54"/>
    <d v="2023-08-03T11:14:00"/>
    <s v="09356-007"/>
    <s v="DAWN FOODS DISTRIBUTION"/>
    <n v="9356"/>
    <s v="DAWN FOOD PRODUCTS INC"/>
    <x v="0"/>
    <s v="L30 Salem"/>
    <x v="7"/>
    <n v="0"/>
    <s v="&lt;=1"/>
    <x v="3"/>
    <x v="1"/>
    <s v="Customer not provided COA with shipment nor prior to._x000a_PO#4501002553_x000a_54137-CHP   2507070 P SOYBEANTOTE 275 GAL   LJJJYY                    17                      S20223 _x000a_                                                                                                                2                      S20723_x000a_"/>
    <s v="Item"/>
    <s v="sites/operations/SUPPLYCHAIN/SCS/Lists/Service Escalation Tracker"/>
    <m/>
  </r>
  <r>
    <n v="1.4292939814840799"/>
    <s v="Kirkwood, Michele"/>
    <s v="1255"/>
    <s v="Closed"/>
    <d v="2023-08-03T08:57:00"/>
    <x v="8"/>
    <d v="2023-08-05T08:57:00"/>
    <d v="2023-08-04T10:18:11"/>
    <s v="11409-037"/>
    <s v="UPPER LAKES CLOQUET"/>
    <n v="11409"/>
    <s v="UPPER LAKES FOODS INC"/>
    <x v="0"/>
    <s v="L33 Waukesha"/>
    <x v="7"/>
    <n v="1"/>
    <s v="&lt;=1"/>
    <x v="3"/>
    <x v="1"/>
    <s v="Failed CTP Certification"/>
    <s v="Item"/>
    <s v="sites/operations/SUPPLYCHAIN/SCS/Lists/Service Escalation Tracker"/>
    <m/>
  </r>
  <r>
    <n v="1.3612847222248099"/>
    <s v="Karr, Ronald"/>
    <s v="1256"/>
    <s v="Closed"/>
    <d v="2023-08-03T10:33:05"/>
    <x v="8"/>
    <d v="2023-08-05T10:33:05"/>
    <d v="2023-08-04T08:40:15"/>
    <s v="40062-397"/>
    <s v="SYGMA BURGKING SANANTONIO"/>
    <n v="40062"/>
    <s v="SYGMA CENTRAL BILLING"/>
    <x v="3"/>
    <s v="L60 Saginaw"/>
    <x v="7"/>
    <n v="1"/>
    <s v="&lt;=1"/>
    <x v="3"/>
    <x v="1"/>
    <s v="Could you please let me know when item 23531BRK will be available for backorder 208-16972_x000a_Orig 208-15897.208-16149 - Shortage Code R"/>
    <s v="Item"/>
    <s v="sites/operations/SUPPLYCHAIN/SCS/Lists/Service Escalation Tracker"/>
    <m/>
  </r>
  <r>
    <n v="5.4217939814843703"/>
    <s v="Plunkett, Ryan"/>
    <s v="1257"/>
    <s v="Closed"/>
    <d v="2023-08-03T11:05:39"/>
    <x v="8"/>
    <d v="2023-08-05T11:05:39"/>
    <d v="2023-08-08T10:07:23"/>
    <s v="40236-005"/>
    <s v="SYSCO PORTLAND"/>
    <n v="40236"/>
    <s v="SYSCO MSCS-PORTLAND"/>
    <x v="0"/>
    <s v="L36 Portland"/>
    <x v="7"/>
    <n v="3"/>
    <s v="&gt;1"/>
    <x v="2"/>
    <x v="0"/>
    <s v="Need more 23122 NWN at Portland (036) to cover the following:_x000a_- Order 36-24168 PO 25333000 - 72cs shipping 8/15_x000a_- Order 36-24096 PO 20020580 - 24cs shipping 8/17"/>
    <s v="Item"/>
    <s v="sites/operations/SUPPLYCHAIN/SCS/Lists/Service Escalation Tracker"/>
    <m/>
  </r>
  <r>
    <n v="4.7090046296289101"/>
    <s v="Covington, Derek"/>
    <s v="1258"/>
    <s v="Closed"/>
    <d v="2023-08-03T14:19:44"/>
    <x v="8"/>
    <d v="2023-08-05T14:19:44"/>
    <d v="2023-08-07T17:00:58"/>
    <s v="40175-008"/>
    <s v="SYSCO KANSAS"/>
    <n v="40175"/>
    <s v="SYSCO MSCS-KANSAS CITY"/>
    <x v="0"/>
    <s v="L55 St Joseph"/>
    <x v="7"/>
    <n v="2"/>
    <s v="&gt;1"/>
    <x v="1"/>
    <x v="1"/>
    <s v="55-46557 was shorted 300cs of 99947-COM"/>
    <s v="Item"/>
    <s v="sites/operations/SUPPLYCHAIN/SCS/Lists/Service Escalation Tracker"/>
    <m/>
  </r>
  <r>
    <n v="54.540011574077703"/>
    <s v="Salcedo, Daisey"/>
    <s v="1259"/>
    <s v="Closed"/>
    <d v="2023-08-03T17:02:53"/>
    <x v="9"/>
    <d v="2023-08-05T17:02:53"/>
    <d v="2023-09-26T12:57:37"/>
    <s v="35778-001"/>
    <s v="L &amp; L FOODS HOLDINGS INDU"/>
    <n v="35778"/>
    <s v="HEARTHSIDE USA-PRODUCE &amp;"/>
    <x v="2"/>
    <s v="L75 Ontario"/>
    <x v="7"/>
    <n v="38"/>
    <s v="&gt;1"/>
    <x v="0"/>
    <x v="0"/>
    <s v="Back order"/>
    <s v="Item"/>
    <s v="sites/operations/SUPPLYCHAIN/SCS/Lists/Service Escalation Tracker"/>
    <m/>
  </r>
  <r>
    <n v="54.6670833333337"/>
    <s v="Washington, Jennifer"/>
    <s v="1260"/>
    <s v="Closed"/>
    <d v="2023-08-03T17:15:35"/>
    <x v="9"/>
    <d v="2023-08-05T17:15:35"/>
    <d v="2023-09-26T16:00:36"/>
    <s v="32467-052"/>
    <s v="PAPA JOHNS/DALLAS QCC"/>
    <n v="32467"/>
    <s v="PJ FOOD SERVICE INC"/>
    <x v="3"/>
    <s v="L60 Saginaw"/>
    <x v="7"/>
    <n v="38"/>
    <s v="&gt;1"/>
    <x v="0"/>
    <x v="0"/>
    <s v="CTP Failed Order#208-17011 Qty 360 cases item#22104 PJN Please respond within 24 hours"/>
    <s v="Item"/>
    <s v="sites/operations/SUPPLYCHAIN/SCS/Lists/Service Escalation Tracker"/>
    <m/>
  </r>
  <r>
    <n v="3.5499189814799998"/>
    <s v="Mendoza, Steven"/>
    <s v="1261"/>
    <s v="Closed"/>
    <d v="2023-08-04T08:25:40"/>
    <x v="8"/>
    <d v="2023-08-06T08:25:40"/>
    <d v="2023-08-07T13:11:53"/>
    <s v="35544-002"/>
    <s v="DISCOVER FRESH FOODS"/>
    <n v="35544"/>
    <s v="DISCOVERFRESH FOODS INC"/>
    <x v="2"/>
    <s v="L25 Chambersburg"/>
    <x v="7"/>
    <n v="1"/>
    <s v="&lt;=1"/>
    <x v="3"/>
    <x v="1"/>
    <s v="Customer is requesting pickup of item 22158VEN.  Wanting to know when it will be available. "/>
    <s v="Item"/>
    <s v="sites/operations/SUPPLYCHAIN/SCS/Lists/Service Escalation Tracker"/>
    <m/>
  </r>
  <r>
    <n v="0.54269675925752403"/>
    <s v="Plunkett, Ryan"/>
    <s v="1262"/>
    <s v="Closed"/>
    <d v="2023-08-04T10:26:24"/>
    <x v="8"/>
    <d v="2023-08-06T10:26:24"/>
    <d v="2023-08-04T13:01:29"/>
    <s v="00939-074"/>
    <s v="NICHOLAS SALT LK CONTRACT"/>
    <n v="939"/>
    <s v="NICHOLAS AND CO"/>
    <x v="0"/>
    <s v="L55 St Joseph"/>
    <x v="7"/>
    <n v="0"/>
    <s v="&lt;=1"/>
    <x v="3"/>
    <x v="1"/>
    <s v="Recovery date needed for order 55-46609 PO 88530301._x000a_- Item 45531 NIC - 1140cs"/>
    <s v="Item"/>
    <s v="sites/operations/SUPPLYCHAIN/SCS/Lists/Service Escalation Tracker"/>
    <m/>
  </r>
  <r>
    <n v="4.4762268518534301"/>
    <s v="Wilson, LaTosha"/>
    <s v="1263"/>
    <s v="Closed"/>
    <d v="2023-08-04T10:35:53"/>
    <x v="8"/>
    <d v="2023-08-06T10:35:53"/>
    <d v="2023-08-08T11:25:46"/>
    <s v="34488-003"/>
    <s v="FGF BRANDS"/>
    <n v="34488"/>
    <s v="FGF BRANDS INC"/>
    <x v="2"/>
    <s v="L60 Saginaw"/>
    <x v="7"/>
    <n v="2"/>
    <s v="&gt;1"/>
    <x v="1"/>
    <x v="1"/>
    <s v="Customer not provided COA with shipment nor prior to._x000a_PO#4500129166_x000a_14421-WCP   15430   C    A/P PALM SHTG NTF   LJJJYY                   540                      M19923 "/>
    <s v="Item"/>
    <s v="sites/operations/SUPPLYCHAIN/SCS/Lists/Service Escalation Tracker"/>
    <m/>
  </r>
  <r>
    <n v="3.5684374999982502"/>
    <s v="Plunkett, Ryan"/>
    <s v="1264"/>
    <s v="Closed"/>
    <d v="2023-08-04T12:10:44"/>
    <x v="8"/>
    <d v="2023-08-06T12:10:44"/>
    <d v="2023-08-07T13:38:33"/>
    <s v="08068-002"/>
    <s v="ALPINE FOODS"/>
    <n v="8068"/>
    <s v="ALPINE FOOD DIST INC"/>
    <x v="0"/>
    <s v="L36 Portland"/>
    <x v="7"/>
    <n v="1"/>
    <s v="&lt;=1"/>
    <x v="3"/>
    <x v="1"/>
    <s v="Customer is requesting to add the following to order 36-24205 PO 311671 shipping 8/17._x000a_+48cs 14767 VEN_x000a_+40cs 17245 CHP"/>
    <s v="Item"/>
    <s v="sites/operations/SUPPLYCHAIN/SCS/Lists/Service Escalation Tracker"/>
    <m/>
  </r>
  <r>
    <n v="0.67657407407386905"/>
    <s v="Karr, Ronald"/>
    <s v="1265"/>
    <s v="Closed"/>
    <d v="2023-08-04T13:50:35"/>
    <x v="8"/>
    <d v="2023-08-06T13:50:35"/>
    <d v="2023-08-04T16:14:16"/>
    <s v="35117-006"/>
    <s v="Cant Find"/>
    <s v="Cant Find"/>
    <s v="Cant Find"/>
    <x v="1"/>
    <s v="L60 Saginaw"/>
    <x v="7"/>
    <n v="0"/>
    <s v="&lt;=1"/>
    <x v="3"/>
    <x v="1"/>
    <s v="85621-HVR on order number 208-17067 failed CTP process during order entry.  The requested qty is 81 cs, please respond with next available date within 24hrs."/>
    <s v="Item"/>
    <s v="sites/operations/SUPPLYCHAIN/SCS/Lists/Service Escalation Tracker"/>
    <m/>
  </r>
  <r>
    <n v="3.5690162036989901"/>
    <s v="Covington, Derek"/>
    <s v="1266"/>
    <s v="Closed"/>
    <d v="2023-08-04T14:51:15"/>
    <x v="8"/>
    <d v="2023-08-06T14:51:15"/>
    <d v="2023-08-07T13:39:23"/>
    <s v="10241-009"/>
    <s v="REINHART NEW ORLEANS"/>
    <n v="10241"/>
    <s v="REINHART NEW ORLEANS"/>
    <x v="0"/>
    <s v="L55 St Joseph"/>
    <x v="7"/>
    <n v="1"/>
    <s v="&lt;=1"/>
    <x v="3"/>
    <x v="1"/>
    <s v="55-46626 was shorted 10 totes of 20424-PHA"/>
    <s v="Item"/>
    <s v="sites/operations/SUPPLYCHAIN/SCS/Lists/Service Escalation Tracker"/>
    <m/>
  </r>
  <r>
    <n v="0.61329861110425599"/>
    <s v="Karr, Ronald"/>
    <s v="1267"/>
    <s v="Closed"/>
    <d v="2023-08-07T07:36:28"/>
    <x v="8"/>
    <d v="2023-08-09T07:36:28"/>
    <d v="2023-08-07T14:43:09"/>
    <s v="35134-048"/>
    <s v="PFG CUSTOM TX TGIF"/>
    <n v="35134"/>
    <s v="PFG-PFS CUSTOM TEXAS"/>
    <x v="3"/>
    <s v="L60 Saginaw"/>
    <x v="7"/>
    <n v="0"/>
    <s v="&lt;=1"/>
    <x v="3"/>
    <x v="1"/>
    <s v="Need to see when inventory available for backorder 208-17118_x000a_105 cs item 22182TGI _x000a_Orig 208-14496 - Shortage code = 8"/>
    <s v="Item"/>
    <s v="sites/operations/SUPPLYCHAIN/SCS/Lists/Service Escalation Tracker"/>
    <m/>
  </r>
  <r>
    <n v="11.296666666661601"/>
    <s v="Hayes, Karen"/>
    <s v="1268"/>
    <s v="Closed"/>
    <d v="2023-08-07T07:54:01"/>
    <x v="8"/>
    <d v="2023-08-09T07:54:01"/>
    <d v="2023-08-18T07:07:12"/>
    <s v="35109-023,10391-140, 35134-028; 35095-014"/>
    <s v="Cant Find"/>
    <s v="Cant Find"/>
    <s v="Cant Find"/>
    <x v="1"/>
    <s v="L55 St Joseph"/>
    <x v="7"/>
    <n v="9"/>
    <s v="&gt;1"/>
    <x v="0"/>
    <x v="0"/>
    <s v="AS400 shows that St. Joe's 8/8/23 production of 22037 REO has been reduced from 3,896 cases to 1515 cases.  1515 cases is not enough to fill PFG's 8/9 - 8/10 orders (which total 2,176 cases).  PFG is down to about a weeks supply, and needs their orders to ship complete to keep Red Lobster supplied.  In addition, Red Lobster is in the middle of a national promotion featuring Shrimp Scampi (which in addition to their signature biscuits requires the use of 22037 REO).  If we are unable to keep Red Lobster restaurants supplied, our sole supply position will be at risk."/>
    <s v="Item"/>
    <s v="sites/operations/SUPPLYCHAIN/SCS/Lists/Service Escalation Tracker"/>
    <m/>
  </r>
  <r>
    <n v="1.6253240740697901"/>
    <s v="Kirkwood, Michele"/>
    <s v="1269"/>
    <s v="Closed"/>
    <d v="2023-08-07T09:48:02"/>
    <x v="8"/>
    <d v="2023-08-09T09:48:02"/>
    <d v="2023-08-08T15:00:28"/>
    <s v="40133-038"/>
    <s v="SYSCO LINCOLN DINEEQUITY"/>
    <n v="40133"/>
    <s v="SYSCO MSCS-LINCOLN"/>
    <x v="3"/>
    <s v="L55 St Joseph"/>
    <x v="7"/>
    <n v="1"/>
    <s v="&lt;=1"/>
    <x v="3"/>
    <x v="1"/>
    <s v="Item 45531-GFG not produced again and ready to ship on PO this morning"/>
    <s v="Item"/>
    <s v="sites/operations/SUPPLYCHAIN/SCS/Lists/Service Escalation Tracker"/>
    <m/>
  </r>
  <r>
    <n v="1.4553009259252601"/>
    <s v="Karr, Ronald"/>
    <s v="1270"/>
    <s v="Closed"/>
    <d v="2023-08-07T09:51:31"/>
    <x v="8"/>
    <d v="2023-08-09T09:51:31"/>
    <d v="2023-08-08T10:55:38"/>
    <s v="32153-294"/>
    <s v="MCLANE BOJANGLE CONCORD"/>
    <n v="32153"/>
    <s v="MCLANE COMPANY INC"/>
    <x v="0"/>
    <s v="L55 St Joseph"/>
    <x v="7"/>
    <n v="1"/>
    <s v="&lt;=1"/>
    <x v="3"/>
    <x v="1"/>
    <s v="Need to know when inventory will be available for backorder 55-48031_x000a_561 cs item 17350-PHA - Shortage code = 1"/>
    <s v="Item"/>
    <s v="sites/operations/SUPPLYCHAIN/SCS/Lists/Service Escalation Tracker"/>
    <m/>
  </r>
  <r>
    <n v="1.5116550925959"/>
    <s v="Kirkwood, Michele"/>
    <s v="1271"/>
    <s v="Closed"/>
    <d v="2023-08-07T10:36:21"/>
    <x v="8"/>
    <d v="2023-08-09T10:36:21"/>
    <d v="2023-08-08T12:16:47"/>
    <s v="10155-012"/>
    <s v="FARNER-BOCKEN CO INC PFG"/>
    <n v="10155"/>
    <s v="CORE MARK IOWA"/>
    <x v="0"/>
    <s v="L55 St Joseph"/>
    <x v="7"/>
    <n v="1"/>
    <s v="&lt;=1"/>
    <x v="3"/>
    <x v="1"/>
    <s v="Customer has submitted this backorder PO 286178 Order 55-48038 due to shortage on PO 281435 Order 55-46461.  "/>
    <s v="Item"/>
    <s v="sites/operations/SUPPLYCHAIN/SCS/Lists/Service Escalation Tracker"/>
    <m/>
  </r>
  <r>
    <n v="1.47825231480965"/>
    <s v="Wilson, LaTosha"/>
    <s v="1272"/>
    <s v="Closed"/>
    <d v="2023-08-07T11:15:50"/>
    <x v="8"/>
    <d v="2023-08-09T11:15:50"/>
    <d v="2023-08-08T11:28:41"/>
    <s v="02014-014"/>
    <s v="NE-MO'S BAKERY COLD STORA"/>
    <n v="2014"/>
    <s v="NE-MO'S BAKERY"/>
    <x v="2"/>
    <s v="L75 Ontario"/>
    <x v="7"/>
    <n v="1"/>
    <s v="&lt;=1"/>
    <x v="3"/>
    <x v="1"/>
    <s v="Item above on order number 75-43083 failed CTP process during order entry.  The requested qty is 108, Please respond with next available date within 24hrs.  14422-WCP 10417 PA  CAKE &amp; ICING SHG NTF    108   48.7800  EA_x000a_"/>
    <s v="Item"/>
    <s v="sites/operations/SUPPLYCHAIN/SCS/Lists/Service Escalation Tracker"/>
    <m/>
  </r>
  <r>
    <n v="1.4054513888841"/>
    <s v="Wilson, LaTosha"/>
    <s v="1273"/>
    <s v="Closed"/>
    <d v="2023-08-07T11:55:49"/>
    <x v="8"/>
    <d v="2023-08-09T11:55:49"/>
    <d v="2023-08-08T09:43:51"/>
    <s v="11485-007"/>
    <s v="READY PAC PRODUCE INC"/>
    <n v="11485"/>
    <s v="READY PAC PRODUCE INC"/>
    <x v="2"/>
    <s v="L75 Ontario"/>
    <x v="7"/>
    <n v="1"/>
    <s v="&lt;=1"/>
    <x v="3"/>
    <x v="1"/>
    <s v="Item above on order number 75-43062 failed CTP process during order entry.  The requested qty is 784. Please respond with next available date within 24hrs. 23650-RYP 83435  C  BMLK RNCH 264/1.05OZ    784   42.5900_x000a_"/>
    <s v="Item"/>
    <s v="sites/operations/SUPPLYCHAIN/SCS/Lists/Service Escalation Tracker"/>
    <m/>
  </r>
  <r>
    <n v="1.49810185185197"/>
    <s v="Plunkett, Ryan"/>
    <s v="1274"/>
    <s v="Closed"/>
    <d v="2023-08-07T11:55:53"/>
    <x v="8"/>
    <d v="2023-08-09T11:55:53"/>
    <d v="2023-08-08T11:57:16"/>
    <s v="40236-005"/>
    <s v="SYSCO PORTLAND"/>
    <n v="40236"/>
    <s v="SYSCO MSCS-PORTLAND"/>
    <x v="0"/>
    <s v="L36 Portland"/>
    <x v="7"/>
    <n v="1"/>
    <s v="&lt;=1"/>
    <x v="3"/>
    <x v="1"/>
    <s v="Item 23122 NWN on order number 36-25254 PO 25349860 failed CTP process during order entry.  _x000a_The requested qty is 72, please respond with next available date within 24hrs."/>
    <s v="Item"/>
    <s v="sites/operations/SUPPLYCHAIN/SCS/Lists/Service Escalation Tracker"/>
    <m/>
  </r>
  <r>
    <n v="50.541192129632698"/>
    <s v="Mendoza, Steven"/>
    <s v="1275"/>
    <s v="Closed"/>
    <d v="2023-08-07T13:11:11"/>
    <x v="9"/>
    <d v="2023-08-09T13:11:11"/>
    <d v="2023-09-26T12:59:19"/>
    <s v="29088-316"/>
    <s v="BATORY FOODS DOUGLAS"/>
    <n v="29088"/>
    <s v="TOTAL SWEETENERS INC"/>
    <x v="0"/>
    <s v="L43 Birmingham"/>
    <x v="7"/>
    <n v="36"/>
    <s v="&gt;1"/>
    <x v="0"/>
    <x v="0"/>
    <s v="Shortage of 14803WCP on order 43-55840.  "/>
    <s v="Item"/>
    <s v="sites/operations/SUPPLYCHAIN/SCS/Lists/Service Escalation Tracker"/>
    <m/>
  </r>
  <r>
    <n v="0.61577546296030095"/>
    <s v="Patil, Kaleb"/>
    <s v="1276"/>
    <s v="Closed"/>
    <d v="2023-08-07T13:58:11"/>
    <x v="8"/>
    <d v="2023-08-09T13:58:11"/>
    <d v="2023-08-07T14:46:43"/>
    <s v="02046-003"/>
    <s v="SOTO PROVISION/DINEEQUITY"/>
    <n v="2046"/>
    <s v="SOTO PROVISION INC"/>
    <x v="3"/>
    <s v="L75 Ontario"/>
    <x v="7"/>
    <n v="0"/>
    <s v="&lt;=1"/>
    <x v="3"/>
    <x v="1"/>
    <s v="Customer cannot pickup backorder 75-42769. It has already been approved but they can't get a carrier with our appointment times._x000a__x000a_New order 75-43091 has been entered to be delivered ASAP. When can we deliver Order 75-43091?"/>
    <s v="Item"/>
    <s v="sites/operations/SUPPLYCHAIN/SCS/Lists/Service Escalation Tracker"/>
    <m/>
  </r>
  <r>
    <n v="1.4742708333360499"/>
    <s v="Wilson, LaTosha"/>
    <s v="1277"/>
    <s v="Closed"/>
    <d v="2023-08-07T14:55:12"/>
    <x v="8"/>
    <d v="2023-08-09T14:55:12"/>
    <d v="2023-08-08T11:22:57"/>
    <s v="01379-008"/>
    <s v="BAKEMARK-PICO RIVERA 75KW"/>
    <n v="1379"/>
    <s v="BAKEMARK  WEST"/>
    <x v="0"/>
    <s v="L75 Ontario"/>
    <x v="7"/>
    <n v="1"/>
    <s v="&lt;=1"/>
    <x v="3"/>
    <x v="1"/>
    <s v="Item above on order number 75-43110 failed CTP process during order entry.  The requested qty is 144. Please respond with next available date within 24hrs. _x000a_22284WCP 72177 C  MARG PASTRY WB 10/5# _x000a_"/>
    <s v="Item"/>
    <s v="sites/operations/SUPPLYCHAIN/SCS/Lists/Service Escalation Tracker"/>
    <m/>
  </r>
  <r>
    <n v="11.308784722219601"/>
    <s v="Baker, Tosha"/>
    <s v="1278"/>
    <s v="Closed"/>
    <d v="2023-08-07T16:49:33"/>
    <x v="8"/>
    <d v="2023-08-09T16:49:33"/>
    <d v="2023-08-18T07:24:39"/>
    <s v="10517-004, 10517-006"/>
    <s v="Cant Find"/>
    <s v="Cant Find"/>
    <s v="Cant Find"/>
    <x v="1"/>
    <s v="L55 St Joseph"/>
    <x v="7"/>
    <n v="9"/>
    <s v="&gt;1"/>
    <x v="0"/>
    <x v="0"/>
    <s v="PO #465958//55-48111 and 55-48113 _x000a_Ref #55-47181//464904_x000a_     Shorted 15507-VPR, 10 cs_x000a_Ref# 55-47179//464904_x000a_     Shorted  19513-GNS, 36 cs"/>
    <s v="Item"/>
    <s v="sites/operations/SUPPLYCHAIN/SCS/Lists/Service Escalation Tracker"/>
    <m/>
  </r>
  <r>
    <n v="2.75840277777752"/>
    <s v="Davis, Cheryl"/>
    <s v="1279"/>
    <s v="Closed"/>
    <d v="2023-08-07T17:58:54"/>
    <x v="8"/>
    <d v="2023-08-09T17:58:54"/>
    <d v="2023-08-09T18:12:06"/>
    <s v="36404-013"/>
    <s v="LATITUDE LONGITUDE (DELI)"/>
    <n v="36404"/>
    <s v="LATITUDE 36 FOODS LLC"/>
    <x v="2"/>
    <s v="L75 Ontario"/>
    <x v="7"/>
    <n v="2"/>
    <s v="&gt;1"/>
    <x v="1"/>
    <x v="1"/>
    <s v="Customer was short 23855 DLE on order 75-39916 (240cs) and 75-39926 (227cs) "/>
    <s v="Item"/>
    <s v="sites/operations/SUPPLYCHAIN/SCS/Lists/Service Escalation Tracker"/>
    <m/>
  </r>
  <r>
    <n v="1.39770833333023"/>
    <s v="Covington, Derek"/>
    <s v="1280"/>
    <s v="Closed"/>
    <d v="2023-08-07T20:02:38"/>
    <x v="8"/>
    <d v="2023-08-09T20:02:38"/>
    <d v="2023-08-08T09:32:42"/>
    <s v="08998-161"/>
    <s v="CHENEY OCALA ARAMARK"/>
    <n v="8998"/>
    <s v="CHENEY BROTHERS INC"/>
    <x v="0"/>
    <s v="L25 Chambersburg"/>
    <x v="7"/>
    <n v="1"/>
    <s v="&lt;=1"/>
    <x v="3"/>
    <x v="1"/>
    <s v="25-16442 was shorted 262cs of 17245-CHP"/>
    <s v="Item"/>
    <s v="sites/operations/SUPPLYCHAIN/SCS/Lists/Service Escalation Tracker"/>
    <m/>
  </r>
  <r>
    <n v="1.43471064814366"/>
    <s v="Johnson, Travis"/>
    <s v="1281"/>
    <s v="Closed"/>
    <d v="2023-08-08T09:15:02"/>
    <x v="8"/>
    <d v="2023-08-10T09:15:02"/>
    <d v="2023-08-09T10:25:59"/>
    <s v="40214-098"/>
    <s v="SYSCO CNTL TX"/>
    <n v="40214"/>
    <s v="SYSCO MSCS-CENTRAL TEXAS"/>
    <x v="0"/>
    <s v="L60 Saginaw"/>
    <x v="7"/>
    <n v="1"/>
    <s v="&lt;=1"/>
    <x v="3"/>
    <x v="1"/>
    <s v="Item above on order number 208-17261 failed CTP process during order entry.  The requested qty is 84, please respond with next available date within 24hrs. 40024-CTA (1799840)"/>
    <s v="Item"/>
    <s v="sites/operations/SUPPLYCHAIN/SCS/Lists/Service Escalation Tracker"/>
    <m/>
  </r>
  <r>
    <n v="0.60283564814744695"/>
    <s v="Patil, Kaleb"/>
    <s v="1282"/>
    <s v="Closed"/>
    <d v="2023-08-08T10:22:10"/>
    <x v="8"/>
    <d v="2023-08-10T10:22:10"/>
    <d v="2023-08-08T14:28:05"/>
    <s v="40227-048"/>
    <s v="SYSCO LOS ANGEL"/>
    <n v="40227"/>
    <s v="SYSCO MSCS-LOS ANGELE"/>
    <x v="0"/>
    <s v="L75 Ontario"/>
    <x v="7"/>
    <n v="0"/>
    <s v="&lt;=1"/>
    <x v="3"/>
    <x v="1"/>
    <s v="23125-NWN on 75-43198 failed CTP Process during order entry. Requested quantity is 16. Please respond with the next available date within 24 hours."/>
    <s v="Item"/>
    <s v="sites/operations/SUPPLYCHAIN/SCS/Lists/Service Escalation Tracker"/>
    <m/>
  </r>
  <r>
    <n v="0.51958333332731899"/>
    <s v="Patil, Kaleb"/>
    <s v="1283"/>
    <s v="Closed"/>
    <d v="2023-08-08T10:23:57"/>
    <x v="8"/>
    <d v="2023-08-10T10:23:57"/>
    <d v="2023-08-08T12:28:12"/>
    <s v="35535-003"/>
    <s v="SYSCO RIVERSIDE"/>
    <n v="35535"/>
    <s v="SYSCO MSCS-RIVERSIDE"/>
    <x v="0"/>
    <s v="L75 Ontario"/>
    <x v="7"/>
    <n v="0"/>
    <s v="&lt;=1"/>
    <x v="3"/>
    <x v="1"/>
    <s v="99870-COM on 75-43165 failed CTP Process during order entry. Requested quantity is 1140. Please respond with the next available date within 24 hours."/>
    <s v="Item"/>
    <s v="sites/operations/SUPPLYCHAIN/SCS/Lists/Service Escalation Tracker"/>
    <m/>
  </r>
  <r>
    <n v="0.72454861111327795"/>
    <s v="Plunkett, Ryan"/>
    <s v="1284"/>
    <s v="Closed"/>
    <d v="2023-08-08T10:47:21"/>
    <x v="8"/>
    <d v="2023-08-10T10:47:21"/>
    <d v="2023-08-08T17:23:21"/>
    <s v="40236-005"/>
    <s v="SYSCO PORTLAND"/>
    <n v="40236"/>
    <s v="SYSCO MSCS-PORTLAND"/>
    <x v="0"/>
    <s v="L36 Portland"/>
    <x v="7"/>
    <n v="0"/>
    <s v="&lt;=1"/>
    <x v="3"/>
    <x v="1"/>
    <s v="Item 17709 CGS on order number 36-24276 PO 25353860 failed CTP process during order entry.  _x000a_The requested qty is 60cs, please respond with next available date within 24hrs._x000a_"/>
    <s v="Item"/>
    <s v="sites/operations/SUPPLYCHAIN/SCS/Lists/Service Escalation Tracker"/>
    <m/>
  </r>
  <r>
    <n v="1.4859606481477401"/>
    <s v="Plunkett, Ryan"/>
    <s v="1285"/>
    <s v="Closed"/>
    <d v="2023-08-08T10:52:15"/>
    <x v="8"/>
    <d v="2023-08-10T10:52:15"/>
    <d v="2023-08-09T11:39:47"/>
    <s v="40236-005"/>
    <s v="SYSCO PORTLAND"/>
    <n v="40236"/>
    <s v="SYSCO MSCS-PORTLAND"/>
    <x v="0"/>
    <s v="L36 Portland"/>
    <x v="7"/>
    <n v="1"/>
    <s v="&lt;=1"/>
    <x v="3"/>
    <x v="1"/>
    <s v="Item 21408 SYS on order number 36-24278 PO 25353880 failed CTP process during order entry.  _x000a_The requested qty is 7cs, please respond with next available date within 24hrs._x000a_"/>
    <s v="Item"/>
    <s v="sites/operations/SUPPLYCHAIN/SCS/Lists/Service Escalation Tracker"/>
    <m/>
  </r>
  <r>
    <n v="0.64799768518423695"/>
    <s v="Kirkwood, Michele"/>
    <s v="1286"/>
    <s v="Closed"/>
    <d v="2023-08-08T11:59:53"/>
    <x v="8"/>
    <d v="2023-08-10T11:59:53"/>
    <d v="2023-08-08T15:33:07"/>
    <s v="06781-101"/>
    <s v="BASHAS DIST CTR -TOPCO"/>
    <n v="6781"/>
    <s v="TOPCO ASSOCIATES LLC"/>
    <x v="4"/>
    <s v="L75 Ontario"/>
    <x v="7"/>
    <n v="0"/>
    <s v="&lt;=1"/>
    <x v="3"/>
    <x v="1"/>
    <s v="Failed CTP Certification                                                                                                                                                                                                                                                                                                                                                                                                                                                                                                                                                                                                                                                                                                                                                                                                                                                                                                                                                                                       "/>
    <s v="Item"/>
    <s v="sites/operations/SUPPLYCHAIN/SCS/Lists/Service Escalation Tracker"/>
    <m/>
  </r>
  <r>
    <n v="0.55173611111240495"/>
    <s v="Rogers, Keena"/>
    <s v="1287"/>
    <s v="Closed"/>
    <d v="2023-08-08T12:10:20"/>
    <x v="8"/>
    <d v="2023-08-10T12:10:20"/>
    <d v="2023-08-08T13:14:30"/>
    <s v="22098-002"/>
    <s v="SUPER STORE IND-P/L"/>
    <n v="22098"/>
    <s v="SUPER STORES INDUSTRIES"/>
    <x v="4"/>
    <s v="L75 Ontario"/>
    <x v="7"/>
    <n v="0"/>
    <s v="&lt;=1"/>
    <x v="3"/>
    <x v="1"/>
    <s v="CTP failure for items 53507SST and 54624SST on order 75-43150."/>
    <s v="Item"/>
    <s v="sites/operations/SUPPLYCHAIN/SCS/Lists/Service Escalation Tracker"/>
    <m/>
  </r>
  <r>
    <n v="0.64946759259328202"/>
    <s v="Kirkwood, Michele"/>
    <s v="1288"/>
    <s v="Closed"/>
    <d v="2023-08-08T12:12:41"/>
    <x v="8"/>
    <d v="2023-08-10T12:12:41"/>
    <d v="2023-08-08T15:35:14"/>
    <s v="31306-002"/>
    <s v="ASIAN FOODS INC"/>
    <n v="31306"/>
    <s v="SYSCO ASIAN FOODS INC"/>
    <x v="0"/>
    <s v="L33 Waukesha"/>
    <x v="7"/>
    <n v="0"/>
    <s v="&lt;=1"/>
    <x v="3"/>
    <x v="1"/>
    <s v="Failed CTP Certification_x000a_"/>
    <s v="Item"/>
    <s v="sites/operations/SUPPLYCHAIN/SCS/Lists/Service Escalation Tracker"/>
    <m/>
  </r>
  <r>
    <n v="0.55526620370073898"/>
    <s v="Rogers, Keena"/>
    <s v="1289"/>
    <s v="Closed"/>
    <d v="2023-08-08T12:15:58"/>
    <x v="8"/>
    <d v="2023-08-10T12:15:58"/>
    <d v="2023-08-08T13:19:35"/>
    <s v="22098-002"/>
    <s v="SUPER STORE IND-P/L"/>
    <n v="22098"/>
    <s v="SUPER STORES INDUSTRIES"/>
    <x v="4"/>
    <s v="L75 Ontario"/>
    <x v="7"/>
    <n v="0"/>
    <s v="&lt;=1"/>
    <x v="3"/>
    <x v="1"/>
    <s v="CTP failure on item 54624SST on order 75-43151"/>
    <s v="Item"/>
    <s v="sites/operations/SUPPLYCHAIN/SCS/Lists/Service Escalation Tracker"/>
    <m/>
  </r>
  <r>
    <n v="1.34337962962309"/>
    <s v="Karr, Ronald"/>
    <s v="1290"/>
    <s v="Closed"/>
    <d v="2023-08-08T14:23:16"/>
    <x v="8"/>
    <d v="2023-08-10T14:23:16"/>
    <d v="2023-08-09T08:14:28"/>
    <s v="00375-201"/>
    <s v="MBM DENNYS FORT WORTH"/>
    <n v="375"/>
    <s v="MCLANE CO INC"/>
    <x v="3"/>
    <s v="L60 Saginaw"/>
    <x v="7"/>
    <n v="1"/>
    <s v="&lt;=1"/>
    <x v="3"/>
    <x v="1"/>
    <s v="Please let me know when inventor available for backorder 208-17338_x000a_356 cs item 45531-CHP_x000a_Shortage code = 8"/>
    <s v="Item"/>
    <s v="sites/operations/SUPPLYCHAIN/SCS/Lists/Service Escalation Tracker"/>
    <m/>
  </r>
  <r>
    <n v="0.63888888889050599"/>
    <s v="Davis, Cheryl"/>
    <s v="1291"/>
    <s v="Closed"/>
    <d v="2023-08-08T14:29:03"/>
    <x v="8"/>
    <d v="2023-08-10T14:29:03"/>
    <d v="2023-08-08T15:20:00"/>
    <s v="34050-008"/>
    <s v="TAYLOR FARM PACIFIC"/>
    <n v="34050"/>
    <s v="TAYLOR FARMS PACIFIC INC"/>
    <x v="2"/>
    <s v="L75 Ontario"/>
    <x v="7"/>
    <n v="0"/>
    <s v="&lt;=1"/>
    <x v="3"/>
    <x v="1"/>
    <s v="23396 TFR on order 75-43256 failed CTP"/>
    <s v="Item"/>
    <s v="sites/operations/SUPPLYCHAIN/SCS/Lists/Service Escalation Tracker"/>
    <m/>
  </r>
  <r>
    <n v="49.347465277780401"/>
    <s v="Valle, Sheri"/>
    <s v="1292"/>
    <s v="Closed"/>
    <d v="2023-08-08T14:50:29"/>
    <x v="9"/>
    <d v="2023-08-10T14:50:29"/>
    <d v="2023-09-26T08:20:21"/>
    <s v="22050-589"/>
    <s v="AMERICOLD INDIANA MASS"/>
    <n v="22050"/>
    <s v="CONAGRA ACCOUNTS PAYABLE"/>
    <x v="2"/>
    <s v="L75 Ontario"/>
    <x v="7"/>
    <n v="35"/>
    <s v="&gt;1"/>
    <x v="0"/>
    <x v="0"/>
    <s v="Item 22097SBQ on order number 75-43215 failed CTP process during order entry.  The requested qty is 2088cs, please respond with next available date within 24hrs."/>
    <s v="Item"/>
    <s v="sites/operations/SUPPLYCHAIN/SCS/Lists/Service Escalation Tracker"/>
    <m/>
  </r>
  <r>
    <n v="49.345138888886098"/>
    <s v="Valle, Sheri"/>
    <s v="1293"/>
    <s v="Closed"/>
    <d v="2023-08-08T14:53:24"/>
    <x v="9"/>
    <d v="2023-08-10T14:53:24"/>
    <d v="2023-09-26T08:17:00"/>
    <s v="22050-589"/>
    <s v="AMERICOLD INDIANA MASS"/>
    <n v="22050"/>
    <s v="CONAGRA ACCOUNTS PAYABLE"/>
    <x v="2"/>
    <s v="L75 Ontario"/>
    <x v="7"/>
    <n v="35"/>
    <s v="&gt;1"/>
    <x v="0"/>
    <x v="0"/>
    <s v="Item 22097SBQ on order number 75-43214 failed CTP process during order entry.  The requested qty is 2088cs, please respond with next available date within 24hrs."/>
    <s v="Item"/>
    <s v="sites/operations/SUPPLYCHAIN/SCS/Lists/Service Escalation Tracker"/>
    <m/>
  </r>
  <r>
    <n v="49.346678240741298"/>
    <s v="Valle, Sheri"/>
    <s v="1294"/>
    <s v="Closed"/>
    <d v="2023-08-08T15:06:47"/>
    <x v="9"/>
    <d v="2023-08-10T15:06:47"/>
    <d v="2023-09-26T08:19:13"/>
    <s v="22050-589"/>
    <s v="AMERICOLD INDIANA MASS"/>
    <n v="22050"/>
    <s v="CONAGRA ACCOUNTS PAYABLE"/>
    <x v="2"/>
    <s v="L75 Ontario"/>
    <x v="7"/>
    <n v="35"/>
    <s v="&gt;1"/>
    <x v="0"/>
    <x v="0"/>
    <s v="Item 22097SBQ on order number 75-43216 failed CTP process during order entry.  The requested qty is 2088cs, please respond with next available date within 24hrs."/>
    <s v="Item"/>
    <s v="sites/operations/SUPPLYCHAIN/SCS/Lists/Service Escalation Tracker"/>
    <m/>
  </r>
  <r>
    <n v="49.598344907404702"/>
    <s v="Salcedo, Daisey"/>
    <s v="1295"/>
    <s v="Closed"/>
    <d v="2023-08-08T15:11:12"/>
    <x v="9"/>
    <d v="2023-08-10T15:11:12"/>
    <d v="2023-09-26T14:21:37"/>
    <s v="35778-009"/>
    <s v="L &amp; L FOODS HOLDINGS LLC"/>
    <n v="35778"/>
    <s v="HEARTHSIDE USA-PRODUCE &amp;"/>
    <x v="2"/>
    <s v="L75 Ontario"/>
    <x v="7"/>
    <n v="35"/>
    <s v="&gt;1"/>
    <x v="0"/>
    <x v="0"/>
    <s v="CTP failure"/>
    <s v="Item"/>
    <s v="sites/operations/SUPPLYCHAIN/SCS/Lists/Service Escalation Tracker"/>
    <m/>
  </r>
  <r>
    <n v="1.3173611111124"/>
    <s v="Valle, Sheri"/>
    <s v="1296"/>
    <s v="Closed"/>
    <d v="2023-08-08T15:13:11"/>
    <x v="8"/>
    <d v="2023-08-10T15:13:11"/>
    <d v="2023-08-09T07:37:00"/>
    <s v="22050-589"/>
    <s v="AMERICOLD INDIANA MASS"/>
    <n v="22050"/>
    <s v="CONAGRA ACCOUNTS PAYABLE"/>
    <x v="2"/>
    <s v="L75 Ontario"/>
    <x v="7"/>
    <n v="1"/>
    <s v="&lt;=1"/>
    <x v="3"/>
    <x v="1"/>
    <s v="Item 22097SBQ on order number 75-43217 failed CTP process during order entry.  The requested qty is 2088cs, please respond with next available date within 24hrs."/>
    <s v="Item"/>
    <s v="sites/operations/SUPPLYCHAIN/SCS/Lists/Service Escalation Tracker"/>
    <m/>
  </r>
  <r>
    <n v="49.343437499999702"/>
    <s v="Valle, Sheri"/>
    <s v="1297"/>
    <s v="Closed"/>
    <d v="2023-08-08T15:40:03"/>
    <x v="9"/>
    <d v="2023-08-10T15:40:03"/>
    <d v="2023-09-26T08:14:33"/>
    <s v="22050-589"/>
    <s v="AMERICOLD INDIANA MASS"/>
    <n v="22050"/>
    <s v="CONAGRA ACCOUNTS PAYABLE"/>
    <x v="2"/>
    <s v="L75 Ontario"/>
    <x v="7"/>
    <n v="35"/>
    <s v="&gt;1"/>
    <x v="0"/>
    <x v="0"/>
    <s v="Item 22097SBQ on order number 75-43219 failed CTP process during order entry.  The requested qty is 1440cs, please respond with next available date within 24hrs."/>
    <s v="Item"/>
    <s v="sites/operations/SUPPLYCHAIN/SCS/Lists/Service Escalation Tracker"/>
    <m/>
  </r>
  <r>
    <n v="1.36921296295623"/>
    <s v="Wilson, LaTosha"/>
    <s v="1298"/>
    <s v="Closed"/>
    <d v="2023-08-08T15:45:13"/>
    <x v="8"/>
    <d v="2023-08-10T15:45:13"/>
    <d v="2023-08-09T08:51:40"/>
    <s v="35778-001"/>
    <s v="L &amp; L FOODS HOLDINGS INDU"/>
    <n v="35778"/>
    <s v="HEARTHSIDE USA-PRODUCE &amp;"/>
    <x v="2"/>
    <s v="L75 Ontario"/>
    <x v="7"/>
    <n v="1"/>
    <s v="&lt;=1"/>
    <x v="3"/>
    <x v="1"/>
    <s v="Item above on order number 75-43267 failed CTP process during order entry.  The requested qty is180, please respond with next available date within 24hrs. _x000a_23816DLE 23816 C   BIRRIA STYL 150/2 OZ"/>
    <s v="Item"/>
    <s v="sites/operations/SUPPLYCHAIN/SCS/Lists/Service Escalation Tracker"/>
    <m/>
  </r>
  <r>
    <n v="15.5439583333355"/>
    <s v="Valle, Sheri"/>
    <s v="1299"/>
    <s v="Closed"/>
    <d v="2023-08-08T15:46:40"/>
    <x v="8"/>
    <d v="2023-08-10T15:46:40"/>
    <d v="2023-08-23T13:03:18"/>
    <s v="22050-610"/>
    <s v="AMERICOLD-CLEARFIELD MASS"/>
    <n v="22050"/>
    <s v="CONAGRA ACCOUNTS PAYABLE"/>
    <x v="2"/>
    <s v="L75 Ontario"/>
    <x v="7"/>
    <n v="11"/>
    <s v="&gt;1"/>
    <x v="0"/>
    <x v="0"/>
    <s v="Item 23016EBN on order number 75-43218 failed CTP process during order entry.  The requested qty is 624cs, please respond with next available date within 24hrs."/>
    <s v="Item"/>
    <s v="sites/operations/SUPPLYCHAIN/SCS/Lists/Service Escalation Tracker"/>
    <m/>
  </r>
  <r>
    <n v="15.545717592591201"/>
    <s v="Valle, Sheri"/>
    <s v="1300"/>
    <s v="Closed"/>
    <d v="2023-08-08T15:51:11"/>
    <x v="8"/>
    <d v="2023-08-10T15:51:11"/>
    <d v="2023-08-23T13:05:50"/>
    <s v="22050-610"/>
    <s v="AMERICOLD-CLEARFIELD MASS"/>
    <n v="22050"/>
    <s v="CONAGRA ACCOUNTS PAYABLE"/>
    <x v="2"/>
    <s v="L75 Ontario"/>
    <x v="7"/>
    <n v="11"/>
    <s v="&gt;1"/>
    <x v="0"/>
    <x v="0"/>
    <s v="Item 22096SBQ on order number 75-43220 failed CTP process during order entry.  The requested qty is 2640cs, please respond with next available date within 24hrs."/>
    <s v="Item"/>
    <s v="sites/operations/SUPPLYCHAIN/SCS/Lists/Service Escalation Tracker"/>
    <m/>
  </r>
  <r>
    <n v="52.6736921296324"/>
    <s v="Lopez, Orianna"/>
    <s v="1301"/>
    <s v="Closed"/>
    <d v="2023-08-08T15:51:40"/>
    <x v="9"/>
    <d v="2023-08-10T15:51:40"/>
    <d v="2023-09-29T16:10:07"/>
    <s v="07577-002 / 07577-021"/>
    <s v="Cant Find"/>
    <s v="Cant Find"/>
    <s v="Cant Find"/>
    <x v="1"/>
    <s v="L55 St Joseph"/>
    <x v="7"/>
    <n v="38"/>
    <s v="&gt;1"/>
    <x v="0"/>
    <x v="0"/>
    <s v="Customer shorted 20466SVS &amp; 40008PHA on 55-47068 &amp; 55-47069. "/>
    <s v="Item"/>
    <s v="sites/operations/SUPPLYCHAIN/SCS/Lists/Service Escalation Tracker"/>
    <m/>
  </r>
  <r>
    <n v="15.5410532407404"/>
    <s v="Valle, Sheri"/>
    <s v="1302"/>
    <s v="Closed"/>
    <d v="2023-08-08T15:55:37"/>
    <x v="8"/>
    <d v="2023-08-10T15:55:37"/>
    <d v="2023-08-23T12:59:07"/>
    <s v="22050-610"/>
    <s v="AMERICOLD-CLEARFIELD MASS"/>
    <n v="22050"/>
    <s v="CONAGRA ACCOUNTS PAYABLE"/>
    <x v="2"/>
    <s v="L75 Ontario"/>
    <x v="7"/>
    <n v="11"/>
    <s v="&gt;1"/>
    <x v="0"/>
    <x v="0"/>
    <s v="Item 20396EBQ on order number 75-43269 failed CTP process during order entry.  The requested qty is 880cs, please respond with next available date within 24hrs."/>
    <s v="Item"/>
    <s v="sites/operations/SUPPLYCHAIN/SCS/Lists/Service Escalation Tracker"/>
    <m/>
  </r>
  <r>
    <n v="21.697847222218101"/>
    <s v="Patil, Kaleb"/>
    <s v="1303"/>
    <s v="Closed"/>
    <d v="2023-08-08T16:54:51"/>
    <x v="8"/>
    <d v="2023-08-10T16:54:51"/>
    <d v="2023-08-29T16:44:54"/>
    <s v="35535-003"/>
    <s v="SYSCO RIVERSIDE"/>
    <n v="35535"/>
    <s v="SYSCO MSCS-RIVERSIDE"/>
    <x v="0"/>
    <s v="L75 Ontario"/>
    <x v="7"/>
    <n v="15"/>
    <s v="&gt;1"/>
    <x v="0"/>
    <x v="0"/>
    <s v="Item 47014-SYS on order number 75-43299 failed CTP process during order entry.  The requested qty is 26, please respond with next available date within 24hrs."/>
    <s v="Item"/>
    <s v="sites/operations/SUPPLYCHAIN/SCS/Lists/Service Escalation Tracker"/>
    <m/>
  </r>
  <r>
    <n v="2.4322337962948999"/>
    <s v="Blocker, Sharrocca"/>
    <s v="1304"/>
    <s v="Closed"/>
    <d v="2023-08-08T17:03:53"/>
    <x v="8"/>
    <d v="2023-08-10T17:03:53"/>
    <d v="2023-08-10T10:22:25"/>
    <s v="40184-069"/>
    <s v="SYSCO PHOENIX"/>
    <n v="40184"/>
    <s v="SYSCO MSCS-ARIZONA"/>
    <x v="0"/>
    <s v="L75 Ontario"/>
    <x v="7"/>
    <n v="2"/>
    <s v="&gt;1"/>
    <x v="1"/>
    <x v="1"/>
    <s v="15840-COM failed CTP on 75-43300"/>
    <s v="Item"/>
    <s v="sites/operations/SUPPLYCHAIN/SCS/Lists/Service Escalation Tracker"/>
    <m/>
  </r>
  <r>
    <n v="0.65239583333459406"/>
    <s v="Wilson, LaTosha"/>
    <s v="1305"/>
    <s v="Closed"/>
    <d v="2023-08-09T09:38:13"/>
    <x v="8"/>
    <d v="2023-08-11T09:38:13"/>
    <d v="2023-08-09T15:39:27"/>
    <s v="32500-002"/>
    <s v="BASIC CONVENIENCE FOODS"/>
    <n v="32500"/>
    <s v="BASIC CONVENIENCE FOODS"/>
    <x v="2"/>
    <s v="L36 Portland"/>
    <x v="7"/>
    <n v="0"/>
    <s v="&lt;=1"/>
    <x v="3"/>
    <x v="1"/>
    <s v="Customer not provided COA with shipment nor prior to._x000a_Order #36-23837_x000a_------------------------------------------------------------------------------------------------------_x000a_23927-VEN   9199  PA     MAYO LT 2000 TOTE   LJJJYY                     4                      P18723 _x000a_                                                                                                      _x000a_23928-VEN   9222  PA     MAY EGG YLK 2000#   LJJJYY                    16                      P19523 "/>
    <s v="Item"/>
    <s v="sites/operations/SUPPLYCHAIN/SCS/Lists/Service Escalation Tracker"/>
    <m/>
  </r>
  <r>
    <n v="2.4162615740715401"/>
    <s v="Diaz, Rebecca"/>
    <s v="1306"/>
    <s v="Closed"/>
    <d v="2023-08-09T10:32:52"/>
    <x v="8"/>
    <d v="2023-08-11T10:32:52"/>
    <d v="2023-08-11T09:59:25"/>
    <s v="11861-041"/>
    <s v="DOT FOODS DRY"/>
    <n v="11861"/>
    <s v="DOT FOODS INC"/>
    <x v="0"/>
    <s v="L25 Chambersburg"/>
    <x v="7"/>
    <n v="2"/>
    <s v="&gt;1"/>
    <x v="1"/>
    <x v="1"/>
    <s v="Customer is needing 944 cases of 13440-HVR to fill and order for Dave and Busters asap. They have order 55-47500 that was cut to 138 cases. "/>
    <s v="Item"/>
    <s v="sites/operations/SUPPLYCHAIN/SCS/Lists/Service Escalation Tracker"/>
    <m/>
  </r>
  <r>
    <n v="0.75069444443943201"/>
    <s v="Plunkett, Ryan"/>
    <s v="1307"/>
    <s v="Closed"/>
    <d v="2023-08-09T12:01:43"/>
    <x v="8"/>
    <d v="2023-08-11T12:01:43"/>
    <d v="2023-08-09T18:01:00"/>
    <s v="40127-053"/>
    <s v="SYSCO LAS VEGAS"/>
    <n v="40127"/>
    <s v="SYSCO MSCS-LAS VEGAS"/>
    <x v="0"/>
    <s v="L75 Ontario"/>
    <x v="7"/>
    <n v="0"/>
    <s v="&lt;=1"/>
    <x v="3"/>
    <x v="1"/>
    <s v="Item 15840 COM on order number 75-43359 PO 24556570 failed CTP process during order entry.  _x000a_The requested qty is 56cs, please respond with next available date within 24hrs._x000a_"/>
    <s v="Item"/>
    <s v="sites/operations/SUPPLYCHAIN/SCS/Lists/Service Escalation Tracker"/>
    <m/>
  </r>
  <r>
    <n v="16.463958333326399"/>
    <s v="Patil, Kaleb"/>
    <s v="1308"/>
    <s v="Closed"/>
    <d v="2023-08-09T12:12:03"/>
    <x v="8"/>
    <d v="2023-08-11T12:12:03"/>
    <d v="2023-08-25T11:08:06"/>
    <s v="01496-005"/>
    <s v="VIELE &amp; SONS"/>
    <n v="1496"/>
    <s v="VIELE &amp; SONS INC"/>
    <x v="0"/>
    <s v="L75 Ontario"/>
    <x v="7"/>
    <n v="12"/>
    <s v="&gt;1"/>
    <x v="0"/>
    <x v="0"/>
    <s v="Item 19022-MFY on order number 75-43380 failed CTP process during order entry.  The requested qty is 1131, please respond with next available date within 24hrs."/>
    <s v="Item"/>
    <s v="sites/operations/SUPPLYCHAIN/SCS/Lists/Service Escalation Tracker"/>
    <m/>
  </r>
  <r>
    <n v="48.600324074075601"/>
    <s v="Salcedo, Daisey"/>
    <s v="1309"/>
    <s v="Closed"/>
    <d v="2023-08-09T14:05:01"/>
    <x v="9"/>
    <d v="2023-08-11T14:05:01"/>
    <d v="2023-09-26T14:24:28"/>
    <s v="35778-009"/>
    <s v="L &amp; L FOODS HOLDINGS LLC"/>
    <n v="35778"/>
    <s v="HEARTHSIDE USA-PRODUCE &amp;"/>
    <x v="2"/>
    <s v="L75 Ontario"/>
    <x v="7"/>
    <n v="34"/>
    <s v="&gt;1"/>
    <x v="0"/>
    <x v="0"/>
    <s v="CTP Failure"/>
    <s v="Item"/>
    <s v="sites/operations/SUPPLYCHAIN/SCS/Lists/Service Escalation Tracker"/>
    <m/>
  </r>
  <r>
    <n v="48.338541666664199"/>
    <s v="Johnson, Travis"/>
    <s v="1310"/>
    <s v="Closed"/>
    <d v="2023-08-09T14:09:07"/>
    <x v="9"/>
    <d v="2023-08-11T14:09:07"/>
    <d v="2023-09-26T08:07:30"/>
    <s v="40126-125"/>
    <s v="SYGMA TXRH DENVER"/>
    <n v="40126"/>
    <s v="SYGMA CENTRAL BILLING"/>
    <x v="3"/>
    <s v="L55 St Joseph"/>
    <x v="7"/>
    <n v="34"/>
    <s v="&gt;1"/>
    <x v="0"/>
    <x v="0"/>
    <s v="When more production will be scheduled for product 45531-LFL (7098666) for location 55."/>
    <s v="Item"/>
    <s v="sites/operations/SUPPLYCHAIN/SCS/Lists/Service Escalation Tracker"/>
    <m/>
  </r>
  <r>
    <n v="0.63932870369899297"/>
    <s v="Wilson, LaTosha"/>
    <s v="1311"/>
    <s v="Closed"/>
    <d v="2023-08-09T15:20:33"/>
    <x v="8"/>
    <d v="2023-08-11T15:20:33"/>
    <d v="2023-08-09T15:20:38"/>
    <s v="36770-001"/>
    <s v="CROWN BAKERIES"/>
    <n v="36770"/>
    <s v="CROWN BAKERIES"/>
    <x v="2"/>
    <s v="L34 Albert Lea"/>
    <x v="7"/>
    <n v="0"/>
    <s v="&lt;=1"/>
    <x v="3"/>
    <x v="1"/>
    <s v="Customer not provided COA with shipment nor prior to._x000a_P.O. Ref: PSMY0156_x000a_Order #..:  34-17082_x000a_19917-WCP   WHITECAP 50# BKR MARG NTF        LJJJYY                    57                      M19223_x000a_"/>
    <s v="Item"/>
    <s v="sites/operations/SUPPLYCHAIN/SCS/Lists/Service Escalation Tracker"/>
    <m/>
  </r>
  <r>
    <n v="0.64173611110891204"/>
    <s v="Wilson, LaTosha"/>
    <s v="1312"/>
    <s v="Closed"/>
    <d v="2023-08-09T15:23:49"/>
    <x v="8"/>
    <d v="2023-08-11T15:23:49"/>
    <d v="2023-08-09T15:24:06"/>
    <s v="32500-002"/>
    <s v="BASIC CONVENIENCE FOODS"/>
    <n v="32500"/>
    <s v="BASIC CONVENIENCE FOODS"/>
    <x v="2"/>
    <s v="L36 Portland"/>
    <x v="7"/>
    <n v="0"/>
    <s v="&lt;=1"/>
    <x v="3"/>
    <x v="1"/>
    <s v="Customer not provided COA with shipment nor prior to._x000a_Order #..:  36-23837_x000a_P.O. Ref: 18666 _x000a_23927-VEN   9199  PA     MAYO LT 2000 TOTE   LJJJYY                     4                      P18723 _x000a_                                                                                                      _x000a_23928-VEN   9222  PA     MAY EGG YLK 2000#   LJJJYY                    16                      P19523 _x000a_                                                                                                      "/>
    <s v="Item"/>
    <s v="sites/operations/SUPPLYCHAIN/SCS/Lists/Service Escalation Tracker"/>
    <m/>
  </r>
  <r>
    <n v="8.3845023148096498"/>
    <s v="Baker, Tosha"/>
    <s v="1313"/>
    <s v="Closed"/>
    <d v="2023-08-09T15:43:43"/>
    <x v="8"/>
    <d v="2023-08-11T15:43:43"/>
    <d v="2023-08-17T09:13:41"/>
    <s v=" 35095-033  "/>
    <s v="Cant Find"/>
    <s v="Cant Find"/>
    <s v="Cant Find"/>
    <x v="1"/>
    <s v="L25 Chambersburg"/>
    <x v="7"/>
    <n v="6"/>
    <s v="&gt;1"/>
    <x v="0"/>
    <x v="0"/>
    <s v="PO #9457375 // 25-18632_x000a_     Ref #2457375 //25-15724_x000a_Customer shorted 20970-WCP, 320 cases_x000a__x000a_How soon can this ship?"/>
    <s v="Item"/>
    <s v="sites/operations/SUPPLYCHAIN/SCS/Lists/Service Escalation Tracker"/>
    <m/>
  </r>
  <r>
    <n v="76.446898148147696"/>
    <s v="DiGalbo, Linda"/>
    <s v="1314"/>
    <s v="Closed"/>
    <d v="2023-08-09T15:48:54"/>
    <x v="7"/>
    <d v="2023-08-11T15:48:54"/>
    <d v="2023-10-24T10:43:32"/>
    <s v="32431-001"/>
    <s v="FOX'S PIZZA DIST INC"/>
    <n v="32431"/>
    <s v="FOX'S PIZZA DIST INC"/>
    <x v="0"/>
    <s v="L33 Waukesha"/>
    <x v="7"/>
    <n v="54"/>
    <s v="&gt;1"/>
    <x v="0"/>
    <x v="0"/>
    <s v="We are having issues with filling orders for this customer on 23391HVR.  This was new business that was secured with receiving approved capacity checks as well approved forecasting.  I'm seeing we have quality holds and no production, and the customer is needing to know why we can fill orders.  They had on 8/8 order, and it was reduced to zero. We need to know what seems to be the issue with the sku and when it will be resolved, and orders can be filled. We are in a situation where we are ready to lose this customer not just on this sku but the whole dressing opportunity that we have worked very hard in gaining. Please supply what is the challenge here and when we can expect inventory to be available for Chambersburg."/>
    <s v="Item"/>
    <s v="sites/operations/SUPPLYCHAIN/SCS/Lists/Service Escalation Tracker"/>
    <m/>
  </r>
  <r>
    <n v="48.687048611114697"/>
    <s v="Salcedo, Daisey"/>
    <s v="1315"/>
    <s v="Closed"/>
    <d v="2023-08-09T16:30:44"/>
    <x v="9"/>
    <d v="2023-08-11T16:30:44"/>
    <d v="2023-09-26T16:29:21"/>
    <s v="35778-009"/>
    <s v="L &amp; L FOODS HOLDINGS LLC"/>
    <n v="35778"/>
    <s v="HEARTHSIDE USA-PRODUCE &amp;"/>
    <x v="2"/>
    <s v="L75 Ontario"/>
    <x v="7"/>
    <n v="34"/>
    <s v="&gt;1"/>
    <x v="0"/>
    <x v="0"/>
    <s v="Back order#75-43389"/>
    <s v="Item"/>
    <s v="sites/operations/SUPPLYCHAIN/SCS/Lists/Service Escalation Tracker"/>
    <m/>
  </r>
  <r>
    <n v="48.555625000000902"/>
    <s v="Harden, Jasmine"/>
    <s v="1316"/>
    <s v="Closed"/>
    <d v="2023-08-09T16:49:05"/>
    <x v="9"/>
    <d v="2023-08-11T16:49:05"/>
    <d v="2023-09-26T13:20:06"/>
    <s v="10241-041"/>
    <s v="REINHART NEW ORLEANS"/>
    <n v="10241"/>
    <s v="REINHART NEW ORLEANS"/>
    <x v="0"/>
    <s v="L60 Saginaw"/>
    <x v="7"/>
    <n v="34"/>
    <s v="&gt;1"/>
    <x v="0"/>
    <x v="0"/>
    <s v="16627-CSF on 208-17423 failed CTP Process during order entry. Requested quantity is 624, please respond with next available date within 24hrs."/>
    <s v="Item"/>
    <s v="sites/operations/SUPPLYCHAIN/SCS/Lists/Service Escalation Tracker"/>
    <m/>
  </r>
  <r>
    <n v="2.7139930555567799"/>
    <s v="Lopez, Orianna"/>
    <s v="1317"/>
    <s v="Closed"/>
    <d v="2023-08-09T16:56:35"/>
    <x v="8"/>
    <d v="2023-08-11T16:56:35"/>
    <d v="2023-08-11T17:08:09"/>
    <s v="31564-002"/>
    <s v="REINHART TWIN CITIES"/>
    <n v="31564"/>
    <s v="REINHART TWIN CITIES"/>
    <x v="0"/>
    <s v="L33 Waukesha"/>
    <x v="7"/>
    <n v="2"/>
    <s v="&gt;1"/>
    <x v="1"/>
    <x v="1"/>
    <s v="CTP Failure "/>
    <s v="Item"/>
    <s v="sites/operations/SUPPLYCHAIN/SCS/Lists/Service Escalation Tracker"/>
    <m/>
  </r>
  <r>
    <n v="1.4308564814782601"/>
    <s v="Plunkett, Ryan"/>
    <s v="1318"/>
    <s v="Closed"/>
    <d v="2023-08-09T18:48:45"/>
    <x v="8"/>
    <d v="2023-08-11T18:48:45"/>
    <d v="2023-08-10T10:20:26"/>
    <s v="35171-027"/>
    <s v="ROMA PORTLAND CHEESECAKE"/>
    <n v="35171"/>
    <s v="PERFORMANCE FOODSERVICE"/>
    <x v="3"/>
    <s v="L36 Portland"/>
    <x v="7"/>
    <n v="1"/>
    <s v="&lt;=1"/>
    <x v="3"/>
    <x v="1"/>
    <s v="Item 77069 CCF on order number 36-24327 PO 435606 failed CTP process during order entry.  _x000a_The requested qty is 180cs, please respond with next available date within 24hrs._x000a_"/>
    <s v="Item"/>
    <s v="sites/operations/SUPPLYCHAIN/SCS/Lists/Service Escalation Tracker"/>
    <m/>
  </r>
  <r>
    <n v="1.2995370370335899"/>
    <s v="Miller, Michelle L"/>
    <s v="1319"/>
    <s v="Closed"/>
    <d v="2023-08-10T09:18:40"/>
    <x v="8"/>
    <d v="2023-08-12T09:18:40"/>
    <d v="2023-08-11T07:11:20"/>
    <s v="40051-022"/>
    <s v="SYSCO CHICAGO"/>
    <n v="40051"/>
    <s v="SYSCO MSCS-CHICAGO"/>
    <x v="0"/>
    <s v="L33 Waukesha"/>
    <x v="7"/>
    <n v="1"/>
    <s v="&lt;=1"/>
    <x v="3"/>
    <x v="1"/>
    <s v="CTP failure order 33-33769 on items 23115-NWN and 23126-NWN "/>
    <s v="Item"/>
    <s v="sites/operations/SUPPLYCHAIN/SCS/Lists/Service Escalation Tracker"/>
    <m/>
  </r>
  <r>
    <n v="0.42771990740584398"/>
    <s v="Kirkwood, Michele"/>
    <s v="1320"/>
    <s v="Closed"/>
    <d v="2023-08-10T10:06:15"/>
    <x v="8"/>
    <d v="2023-08-12T10:06:15"/>
    <d v="2023-08-10T10:15:55"/>
    <s v="27067-010"/>
    <s v="NORTHERN LIGHTS DIST"/>
    <n v="27067"/>
    <s v="NORTHERN LIGHTS DIST"/>
    <x v="0"/>
    <s v="L33 Waukesha"/>
    <x v="7"/>
    <n v="0"/>
    <s v="&lt;=1"/>
    <x v="3"/>
    <x v="1"/>
    <s v="Failed CTP Certification"/>
    <s v="Item"/>
    <s v="sites/operations/SUPPLYCHAIN/SCS/Lists/Service Escalation Tracker"/>
    <m/>
  </r>
  <r>
    <n v="47.668634259258397"/>
    <s v="Washington, Jennifer"/>
    <s v="1321"/>
    <s v="Closed"/>
    <d v="2023-08-10T10:23:52"/>
    <x v="9"/>
    <d v="2023-08-12T10:23:52"/>
    <d v="2023-09-26T16:02:50"/>
    <s v="10127-037"/>
    <s v="BEK ALBUQUERQUE"/>
    <n v="10127"/>
    <s v="BEN E KEITH-NEW MEXICO"/>
    <x v="0"/>
    <s v="L60 Saginaw"/>
    <x v="7"/>
    <n v="33"/>
    <s v="&gt;1"/>
    <x v="0"/>
    <x v="0"/>
    <s v="20147 SNG on 208-17436 failed CTP Process during order entry.  Requested quantity is 96, please respond with next available date within 24 hours_x000a_85624-HVR on 208-17436 failed CTP Process during order entry.  Requested quantity is 2, please respond with next available date within 24 hours."/>
    <s v="Item"/>
    <s v="sites/operations/SUPPLYCHAIN/SCS/Lists/Service Escalation Tracker"/>
    <m/>
  </r>
  <r>
    <n v="0.46131944444641698"/>
    <s v="Wilson, LaTosha"/>
    <s v="1322"/>
    <s v="Closed"/>
    <d v="2023-08-10T11:04:12"/>
    <x v="8"/>
    <d v="2023-08-12T11:04:12"/>
    <d v="2023-08-10T11:04:18"/>
    <s v="36770-001"/>
    <s v="CROWN BAKERIES"/>
    <n v="36770"/>
    <s v="CROWN BAKERIES"/>
    <x v="2"/>
    <s v="L34 Albert Lea"/>
    <x v="7"/>
    <n v="0"/>
    <s v="&lt;=1"/>
    <x v="3"/>
    <x v="1"/>
    <s v="Customer not provided COA with shipment nor prior to._x000a_Order #..:  34-16944_x000a_18017-ASP   ASPIRE MARG ROLLIN NTF 50#       LJJJYY                    10                      M12923"/>
    <s v="Item"/>
    <s v="sites/operations/SUPPLYCHAIN/SCS/Lists/Service Escalation Tracker"/>
    <m/>
  </r>
  <r>
    <n v="47.669456018520599"/>
    <s v="Washington, Jennifer"/>
    <s v="1323"/>
    <s v="Closed"/>
    <d v="2023-08-10T12:18:50"/>
    <x v="9"/>
    <d v="2023-08-12T12:18:50"/>
    <d v="2023-09-26T16:04:01"/>
    <s v="31688-105"/>
    <s v="BEK DFW"/>
    <n v="31688"/>
    <s v="BEN E KEITH-DFW"/>
    <x v="0"/>
    <s v="L60 Saginaw"/>
    <x v="7"/>
    <n v="33"/>
    <s v="&gt;1"/>
    <x v="0"/>
    <x v="0"/>
    <s v="85656 HVR ON 208-17469 failed CTP Process during order entry.  Requested quantity is 6, please respond with next available date within 24 hrs._x000a_Next PO not due to 208 until 08/24/23"/>
    <s v="Item"/>
    <s v="sites/operations/SUPPLYCHAIN/SCS/Lists/Service Escalation Tracker"/>
    <m/>
  </r>
  <r>
    <n v="0.554583333330811"/>
    <s v="Patil, Kaleb"/>
    <s v="1324"/>
    <s v="Closed"/>
    <d v="2023-08-10T12:52:00"/>
    <x v="8"/>
    <d v="2023-08-12T12:52:00"/>
    <d v="2023-08-10T13:18:36"/>
    <s v="00733-027"/>
    <s v="Cant Find"/>
    <s v="Cant Find"/>
    <s v="Cant Find"/>
    <x v="1"/>
    <s v="L75 Ontario"/>
    <x v="7"/>
    <n v="0"/>
    <s v="&lt;=1"/>
    <x v="3"/>
    <x v="1"/>
    <s v="Item above on order number 75-43543 failed CTP process during order entry.  The requested qty is 11, please respond with next available date within 24hrs."/>
    <s v="Item"/>
    <s v="sites/operations/SUPPLYCHAIN/SCS/Lists/Service Escalation Tracker"/>
    <m/>
  </r>
  <r>
    <n v="0.57638888889050599"/>
    <s v="Patil, Kaleb"/>
    <s v="1325"/>
    <s v="Closed"/>
    <d v="2023-08-10T13:09:29"/>
    <x v="8"/>
    <d v="2023-08-12T13:09:29"/>
    <d v="2023-08-10T13:50:00"/>
    <s v="10324-002"/>
    <s v="USF SAN DIEGO"/>
    <n v="10324"/>
    <s v="US FOODS-SAN DIEGO"/>
    <x v="0"/>
    <s v="L75 Ontario"/>
    <x v="7"/>
    <n v="0"/>
    <s v="&lt;=1"/>
    <x v="3"/>
    <x v="1"/>
    <s v="Item 22491USM above on order number 75-43544 failed CTP process during order entry.  The requested qty is 23, please respond with next available date within 24hrs."/>
    <s v="Item"/>
    <s v="sites/operations/SUPPLYCHAIN/SCS/Lists/Service Escalation Tracker"/>
    <m/>
  </r>
  <r>
    <n v="0.65748842592438494"/>
    <s v="Patil, Kaleb"/>
    <s v="1326"/>
    <s v="Closed"/>
    <d v="2023-08-10T13:14:56"/>
    <x v="8"/>
    <d v="2023-08-12T13:14:56"/>
    <d v="2023-08-10T15:46:47"/>
    <s v="01124-029"/>
    <s v="USF LA MIRADA (PU)"/>
    <n v="1124"/>
    <s v="US FOODS-LOS ANGELES"/>
    <x v="0"/>
    <s v="L75 Ontario"/>
    <x v="7"/>
    <n v="0"/>
    <s v="&lt;=1"/>
    <x v="3"/>
    <x v="1"/>
    <s v="Item 19471-CGS above on order number 75-43534 failed CTP process during order entry.  The requested qty is 24, please respond with next available date within 24hrs."/>
    <s v="Item"/>
    <s v="sites/operations/SUPPLYCHAIN/SCS/Lists/Service Escalation Tracker"/>
    <m/>
  </r>
  <r>
    <n v="47.367569444446403"/>
    <s v="Johnson, Travis"/>
    <s v="1327"/>
    <s v="Closed"/>
    <d v="2023-08-10T13:24:08"/>
    <x v="9"/>
    <d v="2023-08-12T13:24:08"/>
    <d v="2023-09-26T08:49:18"/>
    <s v="40214-098"/>
    <s v="SYSCO CNTL TX"/>
    <n v="40214"/>
    <s v="SYSCO MSCS-CENTRAL TEXAS"/>
    <x v="0"/>
    <s v="L60 Saginaw"/>
    <x v="7"/>
    <n v="33"/>
    <s v="&gt;1"/>
    <x v="0"/>
    <x v="0"/>
    <s v="Item above on order number 208-17450 failed CTP process during order entry.  The requested qty is 13, please respond with next available date within 24hrs. 12570-SYS (2916427)_x000a__x000a_"/>
    <s v="Item"/>
    <s v="sites/operations/SUPPLYCHAIN/SCS/Lists/Service Escalation Tracker"/>
    <m/>
  </r>
  <r>
    <n v="1.31078703703679"/>
    <s v="Miller, Michelle L"/>
    <s v="1328"/>
    <s v="Closed"/>
    <d v="2023-08-10T13:28:28"/>
    <x v="8"/>
    <d v="2023-08-12T13:28:28"/>
    <d v="2023-08-11T07:27:32"/>
    <s v="30985-025"/>
    <s v="SINGLE SOURCE STOCKTON"/>
    <n v="30985"/>
    <s v="SINGLE SOURCE INC"/>
    <x v="0"/>
    <s v="L75 Ontario"/>
    <x v="7"/>
    <n v="1"/>
    <s v="&lt;=1"/>
    <x v="3"/>
    <x v="1"/>
    <s v="CTP failure on order 75-43524 on item 17686-CGS "/>
    <s v="Item"/>
    <s v="sites/operations/SUPPLYCHAIN/SCS/Lists/Service Escalation Tracker"/>
    <m/>
  </r>
  <r>
    <n v="4.5993749999979601"/>
    <s v="Johnson, Travis"/>
    <s v="1329"/>
    <s v="Closed"/>
    <d v="2023-08-10T13:28:30"/>
    <x v="8"/>
    <d v="2023-08-12T13:28:30"/>
    <d v="2023-08-14T14:23:06"/>
    <s v="40214-098"/>
    <s v="SYSCO CNTL TX"/>
    <n v="40214"/>
    <s v="SYSCO MSCS-CENTRAL TEXAS"/>
    <x v="0"/>
    <s v="L60 Saginaw"/>
    <x v="7"/>
    <n v="2"/>
    <s v="&gt;1"/>
    <x v="1"/>
    <x v="1"/>
    <s v="Item above on order number 208-17450 failed CTP process during order entry.  The requested qty is 24, please respond with next available date within 24hrs. 72802-SYS (4944435)"/>
    <s v="Item"/>
    <s v="sites/operations/SUPPLYCHAIN/SCS/Lists/Service Escalation Tracker"/>
    <m/>
  </r>
  <r>
    <n v="0.57452546295826301"/>
    <s v="Blocker, Sharrocca"/>
    <s v="1330"/>
    <s v="Closed"/>
    <d v="2023-08-10T13:35:45"/>
    <x v="8"/>
    <d v="2023-08-12T13:35:45"/>
    <d v="2023-08-10T13:47:19"/>
    <s v="00085-043"/>
    <s v="SHAMROCK AZ"/>
    <n v="85"/>
    <s v="SHAMROCK FOOD CO - AZ"/>
    <x v="0"/>
    <s v="L75 Ontario"/>
    <x v="7"/>
    <n v="0"/>
    <s v="&lt;=1"/>
    <x v="3"/>
    <x v="1"/>
    <s v="49150-LOU failed CTP on 075-43550"/>
    <s v="Item"/>
    <s v="sites/operations/SUPPLYCHAIN/SCS/Lists/Service Escalation Tracker"/>
    <m/>
  </r>
  <r>
    <n v="0.59571759258687995"/>
    <s v="Wilson, LaTosha"/>
    <s v="1331"/>
    <s v="Closed"/>
    <d v="2023-08-10T13:45:56"/>
    <x v="8"/>
    <d v="2023-08-12T13:45:56"/>
    <d v="2023-08-10T14:17:50"/>
    <s v="00588-008"/>
    <s v="Cant Find"/>
    <s v="Cant Find"/>
    <s v="Cant Find"/>
    <x v="1"/>
    <s v="L75 Ontario"/>
    <x v="7"/>
    <n v="0"/>
    <s v="&lt;=1"/>
    <x v="3"/>
    <x v="1"/>
    <s v="Item above on order number 75-43555 failed CTP process during order entry.  The requested qty is 60. Please respond with next available date within 24hrs. _x000a_49150-LOU       PA     COCONUT OIL 50#"/>
    <s v="Item"/>
    <s v="sites/operations/SUPPLYCHAIN/SCS/Lists/Service Escalation Tracker"/>
    <m/>
  </r>
  <r>
    <n v="47.554884259261598"/>
    <s v="Harden, Jasmine"/>
    <s v="1332"/>
    <s v="Closed"/>
    <d v="2023-08-10T16:37:37"/>
    <x v="9"/>
    <d v="2023-08-12T16:37:37"/>
    <d v="2023-09-26T13:19:02"/>
    <s v="30363-020"/>
    <s v="REINHART IMA LEE'S SUMMIT"/>
    <n v="30363"/>
    <s v="REINHART KANSAS CITY"/>
    <x v="0"/>
    <s v="L33 Waukesha"/>
    <x v="7"/>
    <n v="33"/>
    <s v="&gt;1"/>
    <x v="0"/>
    <x v="0"/>
    <s v="72048-CSO on 33-33789 failed CTP Process during order entry. Requested quantity is 468cs, please respond with next available date within 24hrs."/>
    <s v="Item"/>
    <s v="sites/operations/SUPPLYCHAIN/SCS/Lists/Service Escalation Tracker"/>
    <m/>
  </r>
  <r>
    <n v="4.4545370370397004"/>
    <s v="Plunkett, Ryan"/>
    <s v="1333"/>
    <s v="Closed"/>
    <d v="2023-08-10T16:41:36"/>
    <x v="8"/>
    <d v="2023-08-12T16:41:36"/>
    <d v="2023-08-14T10:54:32"/>
    <s v="00939-106"/>
    <s v="NICHOLAS SALT LK CONTRACT"/>
    <n v="939"/>
    <s v="NICHOLAS AND CO"/>
    <x v="0"/>
    <s v="L36 Portland"/>
    <x v="7"/>
    <n v="2"/>
    <s v="&gt;1"/>
    <x v="1"/>
    <x v="1"/>
    <s v="Item 13568 KKD on order number 36-24337 PO 88534237 failed CTP process during order entry.  _x000a_The requested qty is 132, please respond with next available date within 24hrs._x000a_"/>
    <s v="Item"/>
    <s v="sites/operations/SUPPLYCHAIN/SCS/Lists/Service Escalation Tracker"/>
    <m/>
  </r>
  <r>
    <n v="47.670127314813698"/>
    <s v="Washington, Jennifer"/>
    <s v="1334"/>
    <s v="Closed"/>
    <d v="2023-08-10T17:18:24"/>
    <x v="9"/>
    <d v="2023-08-12T17:18:24"/>
    <d v="2023-09-26T16:04:59"/>
    <s v="10629-012"/>
    <s v="GFS 50TH STREET"/>
    <n v="10629"/>
    <s v="GORDON FOOD SERVICE INC"/>
    <x v="0"/>
    <s v="L33 Waukesha"/>
    <x v="7"/>
    <n v="33"/>
    <s v="&gt;1"/>
    <x v="0"/>
    <x v="0"/>
    <s v="20164 HVR on 33-33768 failed CTP Process during order entry.  Requested quantity is 156, please respond with next available date within 24hrs._x000a_20168 HVR on 33-33768 failed CTP Process during order entry.  Requested quantity is 96, please respond with next available date within 24hrs._x000a_23115 NWN on 33-33768 failed CTP Process during order entry.  Requested quantity is 72, please respond with next available date within 24hrs. "/>
    <s v="Item"/>
    <s v="sites/operations/SUPPLYCHAIN/SCS/Lists/Service Escalation Tracker"/>
    <m/>
  </r>
  <r>
    <n v="3.3241666666654099"/>
    <s v="DiGalbo, Linda"/>
    <s v="1335"/>
    <s v="Closed"/>
    <d v="2023-08-11T08:39:34"/>
    <x v="8"/>
    <d v="2023-08-13T08:39:34"/>
    <d v="2023-08-14T07:46:48"/>
    <s v="20143-013"/>
    <s v="REINHART PITTSBURGH"/>
    <n v="20143"/>
    <s v="REINHART PITTSBURGH"/>
    <x v="0"/>
    <s v="L25 Chambersburg"/>
    <x v="7"/>
    <n v="1"/>
    <s v="&lt;=1"/>
    <x v="3"/>
    <x v="1"/>
    <s v="Reinhart has an upcoming order where they had 5 cases of 17731CGSS  for Italian light dressing that we have recently converted my chain Hoss's to the product. They have been conducting a slow roll out to assure they have product while depleting from Ken's dressings.  I'm not seeing any reason for them to be cut when we have inventory for next week and they have been approved in forecast for item.  There are no other orders in system next week besides Reinhart Pittsbugh yet they were zeroed out the 5 cases.  This is disruptive in their roll out for they don't have next order till 8/22 and and request for the 5 cases to be put back on.  There is no reason listed for this cut and need for the customer to be getting orders filled if we have inventory.    "/>
    <s v="Item"/>
    <s v="sites/operations/SUPPLYCHAIN/SCS/Lists/Service Escalation Tracker"/>
    <m/>
  </r>
  <r>
    <n v="46.3668287037071"/>
    <s v="Johnson, Travis"/>
    <s v="1336"/>
    <s v="Closed"/>
    <d v="2023-08-11T09:48:05"/>
    <x v="9"/>
    <d v="2023-08-13T09:48:05"/>
    <d v="2023-09-26T08:48:14"/>
    <s v="40139-066"/>
    <s v="SYSCO ARKAN"/>
    <n v="40139"/>
    <s v="SYSCO MSCS-ARKANSAS"/>
    <x v="0"/>
    <s v="L60 Saginaw"/>
    <x v="7"/>
    <n v="32"/>
    <s v="&gt;1"/>
    <x v="0"/>
    <x v="0"/>
    <s v="Item above on order number 208-17319 failed CTP process during order entry.  The requested qty is 100, please respond with next available date within 24hrs. 72817-SYS (4944724)"/>
    <s v="Item"/>
    <s v="sites/operations/SUPPLYCHAIN/SCS/Lists/Service Escalation Tracker"/>
    <m/>
  </r>
  <r>
    <n v="73.645682870374003"/>
    <s v="Finke, John"/>
    <s v="1337"/>
    <s v="Closed"/>
    <d v="2023-08-11T10:34:56"/>
    <x v="7"/>
    <d v="2023-08-13T10:34:56"/>
    <d v="2023-10-23T15:29:47"/>
    <s v="10552-001"/>
    <s v="PFG THOMS PROES"/>
    <n v="10552"/>
    <s v="PFG-PFS THOMS PROESTLER"/>
    <x v="0"/>
    <s v="L55 St Joseph"/>
    <x v="7"/>
    <n v="51"/>
    <s v="&gt;1"/>
    <x v="0"/>
    <x v="0"/>
    <s v="Customer has not received proprietary product in a month due to no production output from St. Joseph.  Current production is not scheduled until 8/16 and that is not acceptable.  PFG Corporate is involved and demanding answers as to why we can't recover in a timely manner."/>
    <s v="Item"/>
    <s v="sites/operations/SUPPLYCHAIN/SCS/Lists/Service Escalation Tracker"/>
    <m/>
  </r>
  <r>
    <n v="46.602430555554697"/>
    <s v="Salcedo, Daisey"/>
    <s v="1338"/>
    <s v="Closed"/>
    <d v="2023-08-11T12:40:28"/>
    <x v="9"/>
    <d v="2023-08-13T12:40:28"/>
    <d v="2023-09-26T14:27:30"/>
    <s v="11485-007"/>
    <s v="READY PAC PRODUCE INC"/>
    <n v="11485"/>
    <s v="READY PAC PRODUCE INC"/>
    <x v="2"/>
    <s v="L75 Ontario"/>
    <x v="7"/>
    <n v="32"/>
    <s v="&gt;1"/>
    <x v="0"/>
    <x v="0"/>
    <s v="Back order for order#75-41494"/>
    <s v="Item"/>
    <s v="sites/operations/SUPPLYCHAIN/SCS/Lists/Service Escalation Tracker"/>
    <m/>
  </r>
  <r>
    <n v="0.56993055555358296"/>
    <s v="Plunkett, Ryan"/>
    <s v="1339"/>
    <s v="Closed"/>
    <d v="2023-08-11T13:21:31"/>
    <x v="8"/>
    <d v="2023-08-13T13:21:31"/>
    <d v="2023-08-11T13:40:42"/>
    <s v="36344-006"/>
    <s v="SYSCO HFM"/>
    <n v="36344"/>
    <s v="SYSCO MSCS -HFM"/>
    <x v="0"/>
    <s v="L75 Ontario"/>
    <x v="7"/>
    <n v="0"/>
    <s v="&lt;=1"/>
    <x v="3"/>
    <x v="1"/>
    <s v="Item 99870 COM on order number 75-43621 PO 398703 failed CTP process during order entry.  _x000a_The requested qty is 240cs, please respond with next available date within 24hrs._x000a_"/>
    <s v="Item"/>
    <s v="sites/operations/SUPPLYCHAIN/SCS/Lists/Service Escalation Tracker"/>
    <m/>
  </r>
  <r>
    <n v="6.4770023148084901"/>
    <s v="Miller, Michelle L"/>
    <s v="1340"/>
    <s v="Closed"/>
    <d v="2023-08-11T14:36:00"/>
    <x v="8"/>
    <d v="2023-08-13T14:36:00"/>
    <d v="2023-08-17T11:26:53"/>
    <s v="10527-006"/>
    <s v="STANZ FOOD SERVICE INC"/>
    <n v="10527"/>
    <s v="STANZ CHEESE CO INC"/>
    <x v="0"/>
    <s v="L33 Waukesha"/>
    <x v="7"/>
    <n v="4"/>
    <s v="&gt;1"/>
    <x v="4"/>
    <x v="0"/>
    <s v="CTP failure order 33-33801 on items:_x000a_10956-CHP_x000a_17732-CGS _x000a_17680-CGS missing response approved order 8/17"/>
    <s v="Item"/>
    <s v="sites/operations/SUPPLYCHAIN/SCS/Lists/Service Escalation Tracker"/>
    <m/>
  </r>
  <r>
    <n v="3.5986226851819101"/>
    <s v="Patil, Kaleb"/>
    <s v="1341"/>
    <s v="Closed"/>
    <d v="2023-08-11T15:25:57"/>
    <x v="8"/>
    <d v="2023-08-13T15:25:57"/>
    <d v="2023-08-14T14:22:01"/>
    <s v="06781-105"/>
    <s v="STATER BROS-OIL/MAYO P/L"/>
    <n v="6781"/>
    <s v="TOPCO ASSOCIATES LLC"/>
    <x v="4"/>
    <s v="L75 Ontario"/>
    <x v="7"/>
    <n v="1"/>
    <s v="&lt;=1"/>
    <x v="3"/>
    <x v="1"/>
    <s v="Item 54624-SBS on order number 75-43691 failed CTP process during order entry.  The requested qty is 640, please respond with next available date within 24hrs."/>
    <s v="Item"/>
    <s v="sites/operations/SUPPLYCHAIN/SCS/Lists/Service Escalation Tracker"/>
    <m/>
  </r>
  <r>
    <n v="3.4439814814832101"/>
    <s v="Patil, Kaleb"/>
    <s v="1342"/>
    <s v="Closed"/>
    <d v="2023-08-11T17:15:08"/>
    <x v="8"/>
    <d v="2023-08-13T17:15:08"/>
    <d v="2023-08-14T10:39:20"/>
    <s v="00938-002"/>
    <s v="NEWPORT FARMS"/>
    <n v="938"/>
    <s v="NEWPORT FARMS INC"/>
    <x v="0"/>
    <s v="L75 Ontario"/>
    <x v="7"/>
    <n v="1"/>
    <s v="&lt;=1"/>
    <x v="3"/>
    <x v="1"/>
    <s v="Item 77191-CHP above on order number 75-43709 failed CTP process during order entry.  The requested qty is 12, please respond with next available date within 24hrs._x000a_"/>
    <s v="Item"/>
    <s v="sites/operations/SUPPLYCHAIN/SCS/Lists/Service Escalation Tracker"/>
    <m/>
  </r>
  <r>
    <n v="3.4361111111065799"/>
    <s v="Patil, Kaleb"/>
    <s v="1343"/>
    <s v="Closed"/>
    <d v="2023-08-11T17:21:27"/>
    <x v="8"/>
    <d v="2023-08-13T17:21:27"/>
    <d v="2023-08-14T10:28:00"/>
    <s v="00723-007"/>
    <s v="JORDANOS INC"/>
    <n v="723"/>
    <s v="JORDANO'S INC"/>
    <x v="0"/>
    <s v="L75 Ontario"/>
    <x v="7"/>
    <n v="1"/>
    <s v="&lt;=1"/>
    <x v="3"/>
    <x v="1"/>
    <s v="Item above on order number 75-43715 failed CTP process during order entry.  The requested qty is 60, please respond with next available date within 24hrs."/>
    <s v="Item"/>
    <s v="sites/operations/SUPPLYCHAIN/SCS/Lists/Service Escalation Tracker"/>
    <m/>
  </r>
  <r>
    <n v="3.6249768518537202"/>
    <s v="Patil, Kaleb"/>
    <s v="1344"/>
    <s v="Closed"/>
    <d v="2023-08-11T17:28:10"/>
    <x v="8"/>
    <d v="2023-08-13T17:28:10"/>
    <d v="2023-08-14T14:59:58"/>
    <s v="00723-007"/>
    <s v="JORDANOS INC"/>
    <n v="723"/>
    <s v="JORDANO'S INC"/>
    <x v="0"/>
    <s v="L75 Ontario"/>
    <x v="7"/>
    <n v="1"/>
    <s v="&lt;=1"/>
    <x v="3"/>
    <x v="1"/>
    <s v="Item above on order number 75-43716 failed CTP process during order entry.  The requested qty is 600, please respond with next available date within 24hrs."/>
    <s v="Item"/>
    <s v="sites/operations/SUPPLYCHAIN/SCS/Lists/Service Escalation Tracker"/>
    <m/>
  </r>
  <r>
    <n v="0.50998842592525795"/>
    <s v="Diaz, Rebecca"/>
    <s v="1345"/>
    <s v="Closed"/>
    <d v="2023-08-14T09:56:57"/>
    <x v="8"/>
    <d v="2023-08-16T09:56:57"/>
    <d v="2023-08-14T12:14:23"/>
    <s v="11861-067"/>
    <s v="DOT FOODS INC DRY"/>
    <n v="11861"/>
    <s v="DOT FOODS INC"/>
    <x v="0"/>
    <s v="L33 Waukesha"/>
    <x v="7"/>
    <n v="0"/>
    <s v="&lt;=1"/>
    <x v="3"/>
    <x v="1"/>
    <s v="Item 23057-SCR on order number 33-33817 failed CTP process during order entry.  The requested qty is 133cs, please respond with next available date within 24hrs."/>
    <s v="Item"/>
    <s v="sites/operations/SUPPLYCHAIN/SCS/Lists/Service Escalation Tracker"/>
    <m/>
  </r>
  <r>
    <n v="0.62393518518365498"/>
    <s v="Patil, Kaleb"/>
    <s v="1346"/>
    <s v="Closed"/>
    <d v="2023-08-14T10:55:11"/>
    <x v="8"/>
    <d v="2023-08-16T10:55:11"/>
    <d v="2023-08-14T14:58:28"/>
    <s v="12937-009"/>
    <s v="SALADINO'S INC"/>
    <n v="12937"/>
    <s v="SALADINO'S INC"/>
    <x v="0"/>
    <s v="L75 Ontario"/>
    <x v="7"/>
    <n v="0"/>
    <s v="&lt;=1"/>
    <x v="3"/>
    <x v="1"/>
    <s v="Item above on order number 75-43773 failed CTP process during order entry.  The requested qty is 180, please respond with next available date within 24hrs."/>
    <s v="Item"/>
    <s v="sites/operations/SUPPLYCHAIN/SCS/Lists/Service Escalation Tracker"/>
    <m/>
  </r>
  <r>
    <n v="0.62284722222102595"/>
    <s v="Patil, Kaleb"/>
    <s v="1347"/>
    <s v="Closed"/>
    <d v="2023-08-14T11:01:48"/>
    <x v="8"/>
    <d v="2023-08-16T11:01:48"/>
    <d v="2023-08-14T14:56:54"/>
    <s v="12937-019"/>
    <s v="SALADINO'S INC SACRAMENTO"/>
    <n v="12937"/>
    <s v="SALADINO'S INC"/>
    <x v="0"/>
    <s v="L75 Ontario"/>
    <x v="7"/>
    <n v="0"/>
    <s v="&lt;=1"/>
    <x v="3"/>
    <x v="1"/>
    <s v="Item above on order number 75-43774 failed CTP process during order entry.  The requested qty is 240, please respond with next available date within 24hrs."/>
    <s v="Item"/>
    <s v="sites/operations/SUPPLYCHAIN/SCS/Lists/Service Escalation Tracker"/>
    <m/>
  </r>
  <r>
    <n v="0.60393518517958"/>
    <s v="Rogers, Keena"/>
    <s v="1348"/>
    <s v="Closed"/>
    <d v="2023-08-14T11:32:33"/>
    <x v="8"/>
    <d v="2023-08-16T11:32:33"/>
    <d v="2023-08-14T14:29:40"/>
    <s v="09965-037"/>
    <s v="VAN EERDEN"/>
    <n v="9965"/>
    <s v="THE DISTRIBUTION GROUP"/>
    <x v="0"/>
    <s v="L33 Waukesha"/>
    <x v="7"/>
    <n v="0"/>
    <s v="&lt;=1"/>
    <x v="3"/>
    <x v="1"/>
    <s v="CTP Failure on item 72048VEN on order 33-33828"/>
    <s v="Item"/>
    <s v="sites/operations/SUPPLYCHAIN/SCS/Lists/Service Escalation Tracker"/>
    <m/>
  </r>
  <r>
    <n v="0.60712962962861605"/>
    <s v="Patil, Kaleb"/>
    <s v="1349"/>
    <s v="Closed"/>
    <d v="2023-08-14T11:40:11"/>
    <x v="8"/>
    <d v="2023-08-16T11:40:11"/>
    <d v="2023-08-14T14:34:16"/>
    <s v="35023-008"/>
    <s v="SHAMROCK FOODS"/>
    <n v="35023"/>
    <s v="SHAMROCK FOOD CO - CA"/>
    <x v="0"/>
    <s v="L33 Waukesha"/>
    <x v="7"/>
    <n v="0"/>
    <s v="&lt;=1"/>
    <x v="3"/>
    <x v="1"/>
    <s v="Item above on order number 33-33832 failed CTP process during order entry.  The requested qty is 24, please respond with next available date within 24hrs."/>
    <s v="Item"/>
    <s v="sites/operations/SUPPLYCHAIN/SCS/Lists/Service Escalation Tracker"/>
    <m/>
  </r>
  <r>
    <n v="0.58340277777460903"/>
    <s v="Rogers, Keena"/>
    <s v="1350"/>
    <s v="Closed"/>
    <d v="2023-08-14T11:49:01"/>
    <x v="8"/>
    <d v="2023-08-16T11:49:01"/>
    <d v="2023-08-14T14:00:06"/>
    <s v="22098-002"/>
    <s v="SUPER STORE IND-P/L"/>
    <n v="22098"/>
    <s v="SUPER STORES INDUSTRIES"/>
    <x v="4"/>
    <s v="L75 Ontario"/>
    <x v="7"/>
    <n v="0"/>
    <s v="&lt;=1"/>
    <x v="3"/>
    <x v="1"/>
    <s v="CTP failure on item 54207SST on order 75-43771."/>
    <s v="Item"/>
    <s v="sites/operations/SUPPLYCHAIN/SCS/Lists/Service Escalation Tracker"/>
    <m/>
  </r>
  <r>
    <n v="0.53714120369841101"/>
    <s v="Blocker, Sharrocca"/>
    <s v="1351"/>
    <s v="Closed"/>
    <d v="2023-08-14T12:35:10"/>
    <x v="8"/>
    <d v="2023-08-16T12:35:10"/>
    <d v="2023-08-14T12:53:29"/>
    <s v="40184-069"/>
    <s v="SYSCO PHOENIX"/>
    <n v="40184"/>
    <s v="SYSCO MSCS-ARIZONA"/>
    <x v="0"/>
    <s v="L75 Ontario"/>
    <x v="7"/>
    <n v="0"/>
    <s v="&lt;=1"/>
    <x v="3"/>
    <x v="1"/>
    <s v="item# 77191-CHP failed CTP Lite on order# 075-43738 for 12 cases"/>
    <s v="Item"/>
    <s v="sites/operations/SUPPLYCHAIN/SCS/Lists/Service Escalation Tracker"/>
    <m/>
  </r>
  <r>
    <n v="1.5416087962949001"/>
    <s v="Kirkwood, Michele"/>
    <s v="1352"/>
    <s v="Closed"/>
    <d v="2023-08-14T12:43:22"/>
    <x v="8"/>
    <d v="2023-08-16T12:43:22"/>
    <d v="2023-08-15T12:59:55"/>
    <s v="27067-010"/>
    <s v="NORTHERN LIGHTS DIST"/>
    <n v="27067"/>
    <s v="NORTHERN LIGHTS DIST"/>
    <x v="0"/>
    <s v="L33 Waukesha"/>
    <x v="7"/>
    <n v="1"/>
    <s v="&lt;=1"/>
    <x v="3"/>
    <x v="1"/>
    <s v="Failed CTP Certification           "/>
    <s v="Item"/>
    <s v="sites/operations/SUPPLYCHAIN/SCS/Lists/Service Escalation Tracker"/>
    <m/>
  </r>
  <r>
    <n v="4.5092476851859802"/>
    <s v="Mendoza, Steven"/>
    <s v="1353"/>
    <s v="Closed"/>
    <d v="2023-08-14T13:55:21"/>
    <x v="8"/>
    <d v="2023-08-16T13:55:21"/>
    <d v="2023-08-18T12:13:19"/>
    <s v="30422-006"/>
    <s v="Cant Find"/>
    <s v="Cant Find"/>
    <s v="Cant Find"/>
    <x v="1"/>
    <s v="L55 St Joseph"/>
    <x v="7"/>
    <n v="4"/>
    <s v="&gt;1"/>
    <x v="4"/>
    <x v="0"/>
    <s v="Customer order was shorted due to not being released from QC hold in time for CPU.  _x000a_"/>
    <s v="Item"/>
    <s v="sites/operations/SUPPLYCHAIN/SCS/Lists/Service Escalation Tracker"/>
    <m/>
  </r>
  <r>
    <n v="2.3713078703731298"/>
    <s v="Wilson, LaTosha"/>
    <s v="1354"/>
    <s v="Closed"/>
    <d v="2023-08-14T14:05:00"/>
    <x v="8"/>
    <d v="2023-08-16T14:05:00"/>
    <d v="2023-08-16T08:54:41"/>
    <s v="32500-002"/>
    <s v="BASIC CONVENIENCE FOODS"/>
    <n v="32500"/>
    <s v="BASIC CONVENIENCE FOODS"/>
    <x v="2"/>
    <s v="L36 Portland"/>
    <x v="7"/>
    <n v="2"/>
    <s v="&gt;1"/>
    <x v="1"/>
    <x v="1"/>
    <s v="Customer not provided COA with shipment nor prior to._x000a_PO 18675  Item 23927VEN  Mayo Lt Tote, 2000_x000a_     Lot:  P21423_x000a_23927-VEN   9199  PA     MAYO LT 2000 TOTE   LJJJYY                     2                      P18723 _x000a_                                                                        1                      P21423 "/>
    <s v="Item"/>
    <s v="sites/operations/SUPPLYCHAIN/SCS/Lists/Service Escalation Tracker"/>
    <m/>
  </r>
  <r>
    <n v="0.60347222222480901"/>
    <s v="Wilson, LaTosha"/>
    <s v="1355"/>
    <s v="Closed"/>
    <d v="2023-08-14T14:28:56"/>
    <x v="8"/>
    <d v="2023-08-16T14:28:56"/>
    <d v="2023-08-14T14:29:00"/>
    <s v="36004-002"/>
    <s v="Cant Find"/>
    <s v="Cant Find"/>
    <s v="Cant Find"/>
    <x v="1"/>
    <s v="L60 Saginaw"/>
    <x v="7"/>
    <n v="0"/>
    <s v="&lt;=1"/>
    <x v="3"/>
    <x v="1"/>
    <s v="Customer not provided COA with shipment nor prior to._x000a_P.O. Ref: PO-122447_x000a_21487-WCP   R10544  PA  MARG SFT LSAT VITD   LJJJYY                   353                      F33622 _x000a_                                                                      345                      F01723 "/>
    <s v="Item"/>
    <s v="sites/operations/SUPPLYCHAIN/SCS/Lists/Service Escalation Tracker"/>
    <m/>
  </r>
  <r>
    <n v="4.2892939814846596"/>
    <s v="Rogers, Keena"/>
    <s v="1356"/>
    <s v="Closed"/>
    <d v="2023-08-14T14:38:27"/>
    <x v="8"/>
    <d v="2023-08-16T14:38:27"/>
    <d v="2023-08-18T06:56:35"/>
    <s v="35971-025"/>
    <s v="Cant Find"/>
    <s v="Cant Find"/>
    <s v="Cant Find"/>
    <x v="1"/>
    <s v="L75 Ontario"/>
    <x v="7"/>
    <n v="4"/>
    <s v="&gt;1"/>
    <x v="4"/>
    <x v="0"/>
    <s v="CTP Failure on item 19835SSL for order 75-43812"/>
    <s v="Item"/>
    <s v="sites/operations/SUPPLYCHAIN/SCS/Lists/Service Escalation Tracker"/>
    <m/>
  </r>
  <r>
    <n v="4.5292476851827796"/>
    <s v="Rogers, Keena"/>
    <s v="1357"/>
    <s v="Closed"/>
    <d v="2023-08-14T14:42:00"/>
    <x v="8"/>
    <d v="2023-08-16T14:42:00"/>
    <d v="2023-08-18T12:42:07"/>
    <s v="35971-025"/>
    <s v="Cant Find"/>
    <s v="Cant Find"/>
    <s v="Cant Find"/>
    <x v="1"/>
    <s v="L75 Ontario"/>
    <x v="7"/>
    <n v="4"/>
    <s v="&gt;1"/>
    <x v="4"/>
    <x v="0"/>
    <s v="CTP Failure on item 19835SSL on order 75-43811."/>
    <s v="Item"/>
    <s v="sites/operations/SUPPLYCHAIN/SCS/Lists/Service Escalation Tracker"/>
    <m/>
  </r>
  <r>
    <n v="0.65107638888730401"/>
    <s v="Diaz, Rebecca"/>
    <s v="1358"/>
    <s v="Closed"/>
    <d v="2023-08-14T15:09:23"/>
    <x v="8"/>
    <d v="2023-08-16T15:09:23"/>
    <d v="2023-08-14T15:37:33"/>
    <s v="00160-018"/>
    <s v="BI RITE REST SUPPLY"/>
    <n v="160"/>
    <s v="BI-RITE REST SUPPLY"/>
    <x v="0"/>
    <s v="L75 Ontario"/>
    <x v="7"/>
    <n v="0"/>
    <s v="&lt;=1"/>
    <x v="3"/>
    <x v="1"/>
    <s v=" Item 45635-VES on order number 75-43818 failed CTP process during order entry.  The requested qty is 60 cs, please respond with next available date within 24hrs."/>
    <s v="Item"/>
    <s v="sites/operations/SUPPLYCHAIN/SCS/Lists/Service Escalation Tracker"/>
    <m/>
  </r>
  <r>
    <n v="0.63581018518743804"/>
    <s v="Wilson, LaTosha"/>
    <s v="1359"/>
    <s v="Closed"/>
    <d v="2023-08-14T15:15:26"/>
    <x v="8"/>
    <d v="2023-08-16T15:15:26"/>
    <d v="2023-08-14T15:15:34"/>
    <s v="34260-005"/>
    <s v="BC WILLIAMS BAKERY SRVC"/>
    <n v="34260"/>
    <s v="BCW FOOD PRODUCTS"/>
    <x v="2"/>
    <s v="L60 Saginaw"/>
    <x v="7"/>
    <n v="0"/>
    <s v="&lt;=1"/>
    <x v="3"/>
    <x v="1"/>
    <s v="Customer not provided COA with shipment nor prior to._x000a_P.O. Ref: 69549 _x000a_14421-WCP   SH03101 C   A/P PALM SHTG NTFF   LJJJYY                   732                      F21423 _x000a_                                                                       72                      F14423 _x000a_                                                                       12                      F20823 "/>
    <s v="Item"/>
    <s v="sites/operations/SUPPLYCHAIN/SCS/Lists/Service Escalation Tracker"/>
    <m/>
  </r>
  <r>
    <n v="0.63931712962948894"/>
    <s v="Wilson, LaTosha"/>
    <s v="1360"/>
    <s v="Closed"/>
    <d v="2023-08-14T15:20:35"/>
    <x v="8"/>
    <d v="2023-08-16T15:20:35"/>
    <d v="2023-08-14T15:20:37"/>
    <s v="20882-017"/>
    <s v="JOHNSON BROS BKRY SUP INC"/>
    <n v="20882"/>
    <s v="JOHNSON BROS BKRY SUP INC"/>
    <x v="0"/>
    <s v="L60 Saginaw"/>
    <x v="7"/>
    <n v="0"/>
    <s v="&lt;=1"/>
    <x v="3"/>
    <x v="1"/>
    <s v="Customer not provided COA with shipment nor prior to._x000a_P.O. Ref: 155843_x000a_14422-WCP   144220 PA CAKE &amp; ICING SHG NTF   LJJJYY                    12                      F21223 _x000a_                                                                                                      _x000a_15144-WCP   151440 PA   MARG PASTRY NTF IE   LJJJYY                    94                      F21223 _x000a_                                                                       50                      F18723 _x000a_                                                                                                      _x000a_15174-WCP   151740 PA SHTG PUFF PASTRY NTF   LJJJYY                   108                      F17823 _x000a_                                                                                                      _x000a_21547-GNS   215470 PA   MARG PALM IE KDARY   LJJJYY                   280                      F20223 _x000a_                                                                                                      "/>
    <s v="Item"/>
    <s v="sites/operations/SUPPLYCHAIN/SCS/Lists/Service Escalation Tracker"/>
    <m/>
  </r>
  <r>
    <n v="1.34434027777752"/>
    <s v="Peacock, Chrystal"/>
    <s v="1361"/>
    <s v="Closed"/>
    <d v="2023-08-14T15:51:09"/>
    <x v="8"/>
    <d v="2023-08-16T15:51:09"/>
    <d v="2023-08-15T08:15:51"/>
    <s v="07737-071"/>
    <s v="BEK OKC"/>
    <n v="7737"/>
    <s v="BEN E KEITH-OKLAHOMA"/>
    <x v="0"/>
    <s v="L60 Saginaw"/>
    <x v="7"/>
    <n v="1"/>
    <s v="&lt;=1"/>
    <x v="3"/>
    <x v="1"/>
    <s v="Need a COA for item 22091BKE lot number F18923 for order 208-15418"/>
    <s v="Item"/>
    <s v="sites/operations/SUPPLYCHAIN/SCS/Lists/Service Escalation Tracker"/>
    <m/>
  </r>
  <r>
    <n v="1.3723726851822"/>
    <s v="Lopez, Orianna"/>
    <s v="1362"/>
    <s v="Closed"/>
    <d v="2023-08-14T16:59:14"/>
    <x v="8"/>
    <d v="2023-08-16T16:59:14"/>
    <d v="2023-08-15T08:56:13"/>
    <s v="31564-002"/>
    <s v="REINHART TWIN CITIES"/>
    <n v="31564"/>
    <s v="REINHART TWIN CITIES"/>
    <x v="0"/>
    <s v="L33 Waukesha"/>
    <x v="7"/>
    <n v="1"/>
    <s v="&lt;=1"/>
    <x v="3"/>
    <x v="1"/>
    <s v="CTP Light Failure 33-3845"/>
    <s v="Item"/>
    <s v="sites/operations/SUPPLYCHAIN/SCS/Lists/Service Escalation Tracker"/>
    <m/>
  </r>
  <r>
    <n v="51.6981712962952"/>
    <s v="Marksch, Jackie"/>
    <s v="1363"/>
    <s v="Closed"/>
    <d v="2023-08-14T17:11:06"/>
    <x v="7"/>
    <d v="2023-08-16T17:11:06"/>
    <d v="2023-10-04T16:45:22"/>
    <s v="40119-005"/>
    <s v="SYSCO SEATTLE"/>
    <n v="40119"/>
    <s v="SYSCO MSCS-SEATTLE"/>
    <x v="0"/>
    <s v="L36 Portland"/>
    <x v="7"/>
    <n v="37"/>
    <s v="&gt;1"/>
    <x v="0"/>
    <x v="0"/>
    <s v="CTP failure"/>
    <s v="Item"/>
    <s v="sites/operations/SUPPLYCHAIN/SCS/Lists/Service Escalation Tracker"/>
    <m/>
  </r>
  <r>
    <n v="2.6907870370341702"/>
    <s v="Kirkwood, Michele"/>
    <s v="1364"/>
    <s v="Closed"/>
    <d v="2023-08-14T17:52:00"/>
    <x v="8"/>
    <d v="2023-08-16T17:52:00"/>
    <d v="2023-08-16T16:34:44"/>
    <s v="40212-056"/>
    <s v="SYSCO INTRMN"/>
    <n v="40212"/>
    <s v="SYSCO MSCS-INTERMOUNTAIN"/>
    <x v="0"/>
    <s v="L75 Ontario"/>
    <x v="7"/>
    <n v="2"/>
    <s v="&gt;1"/>
    <x v="1"/>
    <x v="1"/>
    <s v="Failed CTP Certification        "/>
    <s v="Item"/>
    <s v="sites/operations/SUPPLYCHAIN/SCS/Lists/Service Escalation Tracker"/>
    <m/>
  </r>
  <r>
    <n v="1.6545023148137299"/>
    <s v="Kirkwood, Michele"/>
    <s v="1365"/>
    <s v="Closed"/>
    <d v="2023-08-14T17:56:07"/>
    <x v="8"/>
    <d v="2023-08-16T17:56:07"/>
    <d v="2023-08-15T15:42:29"/>
    <s v="40133-005"/>
    <s v="SYSCO LINCOLN"/>
    <n v="40133"/>
    <s v="SYSCO MSCS-LINCOLN"/>
    <x v="0"/>
    <s v="L33 Waukesha"/>
    <x v="7"/>
    <n v="1"/>
    <s v="&lt;=1"/>
    <x v="3"/>
    <x v="1"/>
    <s v="Failed CTP Certification       "/>
    <s v="Item"/>
    <s v="sites/operations/SUPPLYCHAIN/SCS/Lists/Service Escalation Tracker"/>
    <m/>
  </r>
  <r>
    <n v="1.52090277777461"/>
    <s v="Kirkwood, Michele"/>
    <s v="1366"/>
    <s v="Closed"/>
    <d v="2023-08-14T18:03:06"/>
    <x v="8"/>
    <d v="2023-08-16T18:03:06"/>
    <d v="2023-08-15T12:30:06"/>
    <s v="40133-005"/>
    <s v="SYSCO LINCOLN"/>
    <n v="40133"/>
    <s v="SYSCO MSCS-LINCOLN"/>
    <x v="0"/>
    <s v="L33 Waukesha"/>
    <x v="7"/>
    <n v="1"/>
    <s v="&lt;=1"/>
    <x v="3"/>
    <x v="1"/>
    <s v="Failed CTP Certification         "/>
    <s v="Item"/>
    <s v="sites/operations/SUPPLYCHAIN/SCS/Lists/Service Escalation Tracker"/>
    <m/>
  </r>
  <r>
    <n v="1.6359953703649801"/>
    <s v="Johnson, Travis"/>
    <s v="1367"/>
    <s v="Closed"/>
    <d v="2023-08-14T18:05:33"/>
    <x v="8"/>
    <d v="2023-08-16T18:05:33"/>
    <d v="2023-08-15T15:15:50"/>
    <s v="06059-068"/>
    <s v="PFG TEMPLE"/>
    <n v="6059"/>
    <s v="PFG-PFS TEMPLE"/>
    <x v="0"/>
    <s v="L60 Saginaw"/>
    <x v="7"/>
    <n v="1"/>
    <s v="&lt;=1"/>
    <x v="3"/>
    <x v="1"/>
    <s v="Item above on order number 208-17716 failed CTP process during order entry.  The requested qty is 8, please respond with next available date within 24hrs. 21514-GND (620014)"/>
    <s v="Item"/>
    <s v="sites/operations/SUPPLYCHAIN/SCS/Lists/Service Escalation Tracker"/>
    <m/>
  </r>
  <r>
    <n v="1.63655092591944"/>
    <s v="Johnson, Travis"/>
    <s v="1368"/>
    <s v="Closed"/>
    <d v="2023-08-14T18:32:00"/>
    <x v="8"/>
    <d v="2023-08-16T18:32:00"/>
    <d v="2023-08-15T15:16:38"/>
    <s v="40214-098"/>
    <s v="SYSCO CNTL TX"/>
    <n v="40214"/>
    <s v="SYSCO MSCS-CENTRAL TEXAS"/>
    <x v="0"/>
    <s v="L60 Saginaw"/>
    <x v="7"/>
    <n v="1"/>
    <s v="&lt;=1"/>
    <x v="3"/>
    <x v="1"/>
    <s v="Item above on order number 208-17257 failed CTP process during order entry.  The requested qty is 48, please respond with next available date within 24hrs. 20164-HVR (1967726)"/>
    <s v="Item"/>
    <s v="sites/operations/SUPPLYCHAIN/SCS/Lists/Service Escalation Tracker"/>
    <m/>
  </r>
  <r>
    <n v="0.36738425926159801"/>
    <s v="Wilson, LaTosha"/>
    <s v="1369"/>
    <s v="Closed"/>
    <d v="2023-08-15T08:48:58"/>
    <x v="8"/>
    <d v="2023-08-17T08:48:58"/>
    <d v="2023-08-15T08:49:02"/>
    <s v="34488-003"/>
    <s v="FGF BRANDS"/>
    <n v="34488"/>
    <s v="FGF BRANDS INC"/>
    <x v="2"/>
    <s v="L60 Saginaw"/>
    <x v="7"/>
    <n v="0"/>
    <s v="&lt;=1"/>
    <x v="3"/>
    <x v="1"/>
    <s v="Customer not provided COA with shipment nor prior to._x000a_P.O. Ref: 4500131026_x000a_Order #..: 208-15608_x000a_14421-WCP   1212074 C    A/P PALM SHTG NTF   LJJJYY                   540                      F20823  "/>
    <s v="Item"/>
    <s v="sites/operations/SUPPLYCHAIN/SCS/Lists/Service Escalation Tracker"/>
    <m/>
  </r>
  <r>
    <n v="2.47785879629373"/>
    <s v="Miller, Michelle L"/>
    <s v="1370"/>
    <s v="Closed"/>
    <d v="2023-08-15T09:22:46"/>
    <x v="8"/>
    <d v="2023-08-17T09:22:46"/>
    <d v="2023-08-17T11:28:07"/>
    <s v="10146-031"/>
    <s v="USF STREATOR"/>
    <n v="10146"/>
    <s v="US FOODS-STREATOR"/>
    <x v="0"/>
    <s v="L33 Waukesha"/>
    <x v="7"/>
    <n v="2"/>
    <s v="&gt;1"/>
    <x v="1"/>
    <x v="1"/>
    <s v="Order 33-33855 failed CTP for item 17710-CGS. _x000a__x000a_8/17 due to no response approved order "/>
    <s v="Item"/>
    <s v="sites/operations/SUPPLYCHAIN/SCS/Lists/Service Escalation Tracker"/>
    <m/>
  </r>
  <r>
    <n v="42.553831018521997"/>
    <s v="Harden, Jasmine"/>
    <s v="1371"/>
    <s v="Closed"/>
    <d v="2023-08-15T10:33:48"/>
    <x v="9"/>
    <d v="2023-08-17T10:33:48"/>
    <d v="2023-09-26T13:17:31"/>
    <s v="40175-088"/>
    <s v="SYSCO KANSAS"/>
    <n v="40175"/>
    <s v="SYSCO MSCS-KANSAS CITY"/>
    <x v="0"/>
    <s v="L60 Saginaw"/>
    <x v="7"/>
    <n v="30"/>
    <s v="&gt;1"/>
    <x v="0"/>
    <x v="0"/>
    <s v="71368-SYS on 208-17746 failed CTP Process during order entry. Requested quantity is 36cs, please respond with next available date within 24hrs."/>
    <s v="Item"/>
    <s v="sites/operations/SUPPLYCHAIN/SCS/Lists/Service Escalation Tracker"/>
    <m/>
  </r>
  <r>
    <n v="0.64696759259095404"/>
    <s v="Diaz, Rebecca"/>
    <s v="1372"/>
    <s v="Closed"/>
    <d v="2023-08-15T10:34:29"/>
    <x v="8"/>
    <d v="2023-08-17T10:34:29"/>
    <d v="2023-08-15T15:31:38"/>
    <s v="40155-034"/>
    <s v="SYSCO MODESTO"/>
    <n v="40155"/>
    <s v="SYSCO MSCS-CENTRAL CALIF"/>
    <x v="0"/>
    <s v="L75 Ontario"/>
    <x v="7"/>
    <n v="0"/>
    <s v="&lt;=1"/>
    <x v="3"/>
    <x v="1"/>
    <s v="Item 15840-COM on order number 75-43878 failed CTP process during order entry.  The requested qty is 42 cs, please respond with next available date within 24hrs."/>
    <s v="Item"/>
    <s v="sites/operations/SUPPLYCHAIN/SCS/Lists/Service Escalation Tracker"/>
    <m/>
  </r>
  <r>
    <n v="1.6326388888919601"/>
    <s v="Plunkett, Ryan"/>
    <s v="1373"/>
    <s v="Closed"/>
    <d v="2023-08-15T10:41:58"/>
    <x v="8"/>
    <d v="2023-08-17T10:41:58"/>
    <d v="2023-08-16T15:11:00"/>
    <s v="09553-026"/>
    <s v="Y HATA &amp; CO DRY BRINKER"/>
    <n v="9553"/>
    <s v="Y HATA &amp; CO LTD INC"/>
    <x v="3"/>
    <s v="L75 Ontario"/>
    <x v="7"/>
    <n v="1"/>
    <s v="&lt;=1"/>
    <x v="3"/>
    <x v="1"/>
    <s v="Potential short 22835 BNK on order 75-43659 &amp; 43666_x000a_- PO 1635568B &amp; 557241"/>
    <s v="Item"/>
    <s v="sites/operations/SUPPLYCHAIN/SCS/Lists/Service Escalation Tracker"/>
    <m/>
  </r>
  <r>
    <n v="42.670451388890797"/>
    <s v="Washington, Jennifer"/>
    <s v="1374"/>
    <s v="Closed"/>
    <d v="2023-08-15T10:43:43"/>
    <x v="9"/>
    <d v="2023-08-17T10:43:43"/>
    <d v="2023-09-26T16:05:27"/>
    <s v="32467-052"/>
    <s v="PAPA JOHNS/DALLAS QCC"/>
    <n v="32467"/>
    <s v="PJ FOOD SERVICE INC"/>
    <x v="3"/>
    <s v="L60 Saginaw"/>
    <x v="7"/>
    <n v="30"/>
    <s v="&gt;1"/>
    <x v="0"/>
    <x v="0"/>
    <s v="22823 PJN 1102 on 208-17707 failed CTP Process during order entry.  Requested quantity is 440.  Please response with next available date within 24 hrs"/>
    <s v="Item"/>
    <s v="sites/operations/SUPPLYCHAIN/SCS/Lists/Service Escalation Tracker"/>
    <m/>
  </r>
  <r>
    <n v="0.60248842592409302"/>
    <s v="Diaz, Rebecca"/>
    <s v="1375"/>
    <s v="Closed"/>
    <d v="2023-08-15T11:06:22"/>
    <x v="8"/>
    <d v="2023-08-17T11:06:22"/>
    <d v="2023-08-15T14:27:35"/>
    <s v="40069-043 "/>
    <s v="Cant Find"/>
    <s v="Cant Find"/>
    <s v="Cant Find"/>
    <x v="1"/>
    <s v="L75 Ontario"/>
    <x v="7"/>
    <n v="0"/>
    <s v="&lt;=1"/>
    <x v="3"/>
    <x v="1"/>
    <s v="Item 71368-SYS on order number 75-43903 failed CTP process during order entry.  The requested qty is 48 cs, please respond with next available date within 24hrs."/>
    <s v="Item"/>
    <s v="sites/operations/SUPPLYCHAIN/SCS/Lists/Service Escalation Tracker"/>
    <m/>
  </r>
  <r>
    <n v="1.6501388888864299"/>
    <s v="Patil, Kaleb"/>
    <s v="1376"/>
    <s v="Closed"/>
    <d v="2023-08-15T11:06:58"/>
    <x v="8"/>
    <d v="2023-08-17T11:06:58"/>
    <d v="2023-08-16T15:36:12"/>
    <s v="35023-001"/>
    <s v="SHAMROCK FOODS"/>
    <n v="35023"/>
    <s v="SHAMROCK FOOD CO - CA"/>
    <x v="0"/>
    <s v="L75 Ontario"/>
    <x v="7"/>
    <n v="1"/>
    <s v="&lt;=1"/>
    <x v="3"/>
    <x v="1"/>
    <s v="Item above on order number 75-43863 failed CTP process during order entry.  The requested qty is 42, please respond with next available date within 24hrs._x000a__x000a_"/>
    <s v="Item"/>
    <s v="sites/operations/SUPPLYCHAIN/SCS/Lists/Service Escalation Tracker"/>
    <m/>
  </r>
  <r>
    <n v="0.48623842592496702"/>
    <s v="Wilson, LaTosha"/>
    <s v="1377"/>
    <s v="Closed"/>
    <d v="2023-08-15T11:40:06"/>
    <x v="8"/>
    <d v="2023-08-17T11:40:06"/>
    <d v="2023-08-15T11:40:11"/>
    <s v="10290-015"/>
    <s v="COTTAGE BAKERY-PROD 18138"/>
    <n v="10290"/>
    <s v="RICH PRODUCT CORP"/>
    <x v="2"/>
    <s v="L55 St Joseph"/>
    <x v="7"/>
    <n v="0"/>
    <s v="&lt;=1"/>
    <x v="3"/>
    <x v="1"/>
    <s v="Customer not provided COA with shipment nor prior to._x000a_P.O. Ref: 4502069123 _x000a_Order #55-46443_x000a_20147-SNG   017113    PA   BB NTF SUN GLOW   LJJJYY                    48        12323 _x000a_                                                                                                          240        17723 _x000a_"/>
    <s v="Item"/>
    <s v="sites/operations/SUPPLYCHAIN/SCS/Lists/Service Escalation Tracker"/>
    <m/>
  </r>
  <r>
    <n v="30.4222800925854"/>
    <s v="Marksch, Jackie"/>
    <s v="1378"/>
    <s v="Closed"/>
    <d v="2023-08-15T13:28:59"/>
    <x v="9"/>
    <d v="2023-08-17T13:28:59"/>
    <d v="2023-09-14T10:08:05"/>
    <s v="11399-214"/>
    <s v="USF-SSA PHOENIX FREDDY'S"/>
    <n v="11399"/>
    <s v="US FOODS"/>
    <x v="3"/>
    <s v="L75 Ontario"/>
    <x v="7"/>
    <n v="22"/>
    <s v="&gt;1"/>
    <x v="0"/>
    <x v="0"/>
    <s v="Order 75-43760 CTP light failure 23717FRD, 23718FRD"/>
    <s v="Item"/>
    <s v="sites/operations/SUPPLYCHAIN/SCS/Lists/Service Escalation Tracker"/>
    <m/>
  </r>
  <r>
    <n v="0.56200231480761398"/>
    <s v="Wilson, LaTosha"/>
    <s v="1379"/>
    <s v="Closed"/>
    <d v="2023-08-15T13:29:11"/>
    <x v="8"/>
    <d v="2023-08-17T13:29:11"/>
    <d v="2023-08-15T13:29:17"/>
    <s v="31100-056"/>
    <s v="ASPIRE NEWARK"/>
    <n v="31100"/>
    <s v="ASPIRE BAKERIES LLC"/>
    <x v="2"/>
    <s v="L75 Ontario"/>
    <x v="7"/>
    <n v="0"/>
    <s v="&lt;=1"/>
    <x v="3"/>
    <x v="1"/>
    <s v="Customer not provided COA with shipment nor prior to._x000a_P.O. Ref: 4505650901_x000a_Order #75-41720_x000a_22733-ASP   ASPIRE BB MRG NAT BETA 50#       LJJJYY                   123                      C21423 _x000a_                                                                       30                      C21623 _x000a_                                                                      162                      C21523 _x000a_                                                                       36                      C21623 _x000a_                                                                       36                      C21523 _x000a_                                                                       36                      C21623 _x000a_                                                                      369                      C22323 _x000a_"/>
    <s v="Item"/>
    <s v="sites/operations/SUPPLYCHAIN/SCS/Lists/Service Escalation Tracker"/>
    <m/>
  </r>
  <r>
    <n v="0.683981481481169"/>
    <s v="Davis, Cheryl"/>
    <s v="1380"/>
    <s v="Closed"/>
    <d v="2023-08-15T15:19:42"/>
    <x v="8"/>
    <d v="2023-08-17T15:19:42"/>
    <d v="2023-08-15T16:24:56"/>
    <s v="34050-008"/>
    <s v="TAYLOR FARM PACIFIC"/>
    <n v="34050"/>
    <s v="TAYLOR FARMS PACIFIC INC"/>
    <x v="2"/>
    <s v="L75 Ontario"/>
    <x v="7"/>
    <n v="0"/>
    <s v="&lt;=1"/>
    <x v="3"/>
    <x v="1"/>
    <s v="20808 SFW on Order 75-42533 failed CTP"/>
    <s v="Item"/>
    <s v="sites/operations/SUPPLYCHAIN/SCS/Lists/Service Escalation Tracker"/>
    <m/>
  </r>
  <r>
    <n v="1.4813194444432201"/>
    <s v="Johnson, Travis"/>
    <s v="1381"/>
    <s v="Closed"/>
    <d v="2023-08-15T15:21:51"/>
    <x v="8"/>
    <d v="2023-08-17T15:21:51"/>
    <d v="2023-08-16T11:33:06"/>
    <s v="40131-120"/>
    <s v="SYSCO N TEXAS"/>
    <n v="40131"/>
    <s v="SYSCO MSCS-DALLAS"/>
    <x v="0"/>
    <s v="L60 Saginaw"/>
    <x v="7"/>
    <n v="1"/>
    <s v="&lt;=1"/>
    <x v="3"/>
    <x v="1"/>
    <s v="Item above on order number 208-17742 failed CTP process during order entry.  The requested qty is 24, please respond with next available date within 24hrs. 17711-HVR (7212265)"/>
    <s v="Item"/>
    <s v="sites/operations/SUPPLYCHAIN/SCS/Lists/Service Escalation Tracker"/>
    <m/>
  </r>
  <r>
    <n v="1.3859722222187001"/>
    <s v="Blocker, Sharrocca"/>
    <s v="1382"/>
    <s v="Closed"/>
    <d v="2023-08-15T15:35:35"/>
    <x v="8"/>
    <d v="2023-08-17T15:35:35"/>
    <d v="2023-08-16T09:15:48"/>
    <s v="27661-004"/>
    <s v="REINHART MILWAUKEE"/>
    <n v="27661"/>
    <s v="REINHART MILWAUKEE"/>
    <x v="0"/>
    <s v="L33 Waukesha"/>
    <x v="7"/>
    <n v="1"/>
    <s v="&lt;=1"/>
    <x v="3"/>
    <x v="1"/>
    <s v="72048-CSO on Order 33-33865 failed CTP Process during order entry. Requested quantity is 180 cases, please respond with next available date within 24hrs."/>
    <s v="Item"/>
    <s v="sites/operations/SUPPLYCHAIN/SCS/Lists/Service Escalation Tracker"/>
    <m/>
  </r>
  <r>
    <n v="1.4292939814768"/>
    <s v="Diaz, Rebecca"/>
    <s v="1383"/>
    <s v="Closed"/>
    <d v="2023-08-15T15:40:14"/>
    <x v="8"/>
    <d v="2023-08-17T15:40:14"/>
    <d v="2023-08-16T10:18:11"/>
    <s v="40188-035"/>
    <s v="SYSCO SACRAM"/>
    <n v="40188"/>
    <s v="SYSCO MSCS-SACRAMENTO"/>
    <x v="0"/>
    <s v="L75 Ontario"/>
    <x v="7"/>
    <n v="1"/>
    <s v="&lt;=1"/>
    <x v="3"/>
    <x v="1"/>
    <s v="Item 23093-SYS on order number 75-43889 failed CTP process during order entry.  The requested qty is 160 cs, please respond with next available date within 24hrs."/>
    <s v="Item"/>
    <s v="sites/operations/SUPPLYCHAIN/SCS/Lists/Service Escalation Tracker"/>
    <m/>
  </r>
  <r>
    <n v="1.37166666666599"/>
    <s v="Blocker, Sharrocca"/>
    <s v="1384"/>
    <s v="Closed"/>
    <d v="2023-08-15T15:40:29"/>
    <x v="8"/>
    <d v="2023-08-17T15:40:29"/>
    <d v="2023-08-16T08:55:12"/>
    <s v="00085-037"/>
    <s v="SHAMROCK AZ"/>
    <n v="85"/>
    <s v="SHAMROCK FOOD CO - AZ"/>
    <x v="0"/>
    <s v="L33 Waukesha"/>
    <x v="7"/>
    <n v="1"/>
    <s v="&lt;=1"/>
    <x v="3"/>
    <x v="1"/>
    <s v="16613-KKD (105 cases) and 21592-CGS (12 cases) on Order 33-33831 failed CTP Process during order entry. Please respond with next available date within 24hrs."/>
    <s v="Item"/>
    <s v="sites/operations/SUPPLYCHAIN/SCS/Lists/Service Escalation Tracker"/>
    <m/>
  </r>
  <r>
    <n v="1.3892592592528701"/>
    <s v="Blocker, Sharrocca"/>
    <s v="1385"/>
    <s v="Closed"/>
    <d v="2023-08-15T15:44:13"/>
    <x v="8"/>
    <d v="2023-08-17T15:44:13"/>
    <d v="2023-08-16T09:20:32"/>
    <s v="27418-001"/>
    <s v="REINHART SHAWANO"/>
    <n v="27418"/>
    <s v="REINHART SHAWANO"/>
    <x v="0"/>
    <s v="L33 Waukesha"/>
    <x v="7"/>
    <n v="1"/>
    <s v="&lt;=1"/>
    <x v="3"/>
    <x v="1"/>
    <s v="71903-CSD (60 cases)  on Order 33-33869 failed CTP Process during order entry. Please respond with next available date within 24hrs."/>
    <s v="Item"/>
    <s v="sites/operations/SUPPLYCHAIN/SCS/Lists/Service Escalation Tracker"/>
    <m/>
  </r>
  <r>
    <n v="42.558645833334602"/>
    <s v="Harden, Jasmine"/>
    <s v="1386"/>
    <s v="Closed"/>
    <d v="2023-08-15T16:07:53"/>
    <x v="9"/>
    <d v="2023-08-17T16:07:53"/>
    <d v="2023-09-26T13:24:27"/>
    <s v="40004-105"/>
    <s v="SYSCO ALBQ"/>
    <n v="40004"/>
    <s v="SYSCO MSCS-NEW MEXICO"/>
    <x v="0"/>
    <s v="L60 Saginaw"/>
    <x v="7"/>
    <n v="30"/>
    <s v="&gt;1"/>
    <x v="0"/>
    <x v="0"/>
    <s v="Below items with requested quantities on 208-17749 failed CTP Process during order entry. Please respond with next available date within 24hrs._x000a__x000a_22328SYS  -  36cs_x000a_56606CHP  -  12cs_x000a_71353SYS  -   36cs"/>
    <s v="Item"/>
    <s v="sites/operations/SUPPLYCHAIN/SCS/Lists/Service Escalation Tracker"/>
    <m/>
  </r>
  <r>
    <n v="1.4935416666630801"/>
    <s v="Davis, Cheryl"/>
    <s v="1387"/>
    <s v="Closed"/>
    <d v="2023-08-15T16:18:29"/>
    <x v="8"/>
    <d v="2023-08-17T16:18:29"/>
    <d v="2023-08-16T11:50:42"/>
    <s v="36404-013"/>
    <s v="LATITUDE LONGITUDE (DELI)"/>
    <n v="36404"/>
    <s v="LATITUDE 36 FOODS LLC"/>
    <x v="2"/>
    <s v="L75 Ontario"/>
    <x v="7"/>
    <n v="1"/>
    <s v="&lt;=1"/>
    <x v="3"/>
    <x v="1"/>
    <s v="23498 TFR on order 75-41142failed CTP"/>
    <s v="Item"/>
    <s v="sites/operations/SUPPLYCHAIN/SCS/Lists/Service Escalation Tracker"/>
    <m/>
  </r>
  <r>
    <n v="1.5802777777717001"/>
    <s v="Plunkett, Ryan"/>
    <s v="1388"/>
    <s v="Closed"/>
    <d v="2023-08-15T16:44:36"/>
    <x v="8"/>
    <d v="2023-08-17T16:44:36"/>
    <d v="2023-08-16T13:55:36"/>
    <s v="40236-005"/>
    <s v="SYSCO PORTLAND"/>
    <n v="40236"/>
    <s v="SYSCO MSCS-PORTLAND"/>
    <x v="0"/>
    <s v="L36 Portland"/>
    <x v="7"/>
    <n v="1"/>
    <s v="&lt;=1"/>
    <x v="3"/>
    <x v="1"/>
    <s v="Item 72119 SYS on order number 36-24405 PO 25380220 failed CTP process during order entry.  _x000a_The requested qty is 48cs, please respond with next available date within 24hrs._x000a_"/>
    <s v="Item"/>
    <s v="sites/operations/SUPPLYCHAIN/SCS/Lists/Service Escalation Tracker"/>
    <m/>
  </r>
  <r>
    <n v="1.3758796296242499"/>
    <s v="Blocker, Sharrocca"/>
    <s v="1389"/>
    <s v="Closed"/>
    <d v="2023-08-16T09:31:42"/>
    <x v="8"/>
    <d v="2023-08-18T09:31:42"/>
    <d v="2023-08-17T09:01:16"/>
    <s v="32153-100"/>
    <s v="MCLANE PIZHUT PHOENIX"/>
    <n v="32153"/>
    <s v="MCLANE COMPANY INC"/>
    <x v="3"/>
    <s v="L75 Ontario"/>
    <x v="7"/>
    <n v="1"/>
    <s v="&lt;=1"/>
    <x v="3"/>
    <x v="1"/>
    <s v="21490-PHI on Order 75-43983 failed CTP Process during order entry. Requested quantity is 399, please respond with next available date within 24hrs."/>
    <s v="Item"/>
    <s v="sites/operations/SUPPLYCHAIN/SCS/Lists/Service Escalation Tracker"/>
    <m/>
  </r>
  <r>
    <n v="0.67472222222568201"/>
    <s v="Davis, Cheryl"/>
    <s v="1390"/>
    <s v="Closed"/>
    <d v="2023-08-16T11:30:01"/>
    <x v="8"/>
    <d v="2023-08-18T11:30:01"/>
    <d v="2023-08-16T16:11:36"/>
    <s v="34050-008"/>
    <s v="TAYLOR FARM PACIFIC"/>
    <n v="34050"/>
    <s v="TAYLOR FARMS PACIFIC INC"/>
    <x v="2"/>
    <s v="L75 Ontario"/>
    <x v="7"/>
    <n v="0"/>
    <s v="&lt;=1"/>
    <x v="3"/>
    <x v="1"/>
    <s v="77191 CHP on order 75-41726 failed CTP"/>
    <s v="Item"/>
    <s v="sites/operations/SUPPLYCHAIN/SCS/Lists/Service Escalation Tracker"/>
    <m/>
  </r>
  <r>
    <n v="0.65221064814249996"/>
    <s v="Diaz, Rebecca"/>
    <s v="1391"/>
    <s v="Closed"/>
    <d v="2023-08-16T11:35:14"/>
    <x v="8"/>
    <d v="2023-08-18T11:35:14"/>
    <d v="2023-08-16T15:39:11"/>
    <s v="36001-002"/>
    <s v="Cant Find"/>
    <s v="Cant Find"/>
    <s v="Cant Find"/>
    <x v="1"/>
    <s v="L43 Birmingham"/>
    <x v="7"/>
    <n v="0"/>
    <s v="&lt;=1"/>
    <x v="3"/>
    <x v="1"/>
    <s v="Please advise when production will be scheduled for item 21493-TMN? Order 43-56600 was placed 8/02 with a requested pick up date of 8/21. "/>
    <s v="Item"/>
    <s v="sites/operations/SUPPLYCHAIN/SCS/Lists/Service Escalation Tracker"/>
    <m/>
  </r>
  <r>
    <n v="0.76406249999854503"/>
    <s v="Patil, Kaleb"/>
    <s v="1392"/>
    <s v="Closed"/>
    <d v="2023-08-16T11:48:26"/>
    <x v="8"/>
    <d v="2023-08-18T11:48:26"/>
    <d v="2023-08-16T18:20:15"/>
    <s v="40227-048"/>
    <s v="SYSCO LOS ANGEL"/>
    <n v="40227"/>
    <s v="SYSCO MSCS-LOS ANGELE"/>
    <x v="0"/>
    <s v="L75 Ontario"/>
    <x v="7"/>
    <n v="0"/>
    <s v="&lt;=1"/>
    <x v="3"/>
    <x v="1"/>
    <s v="Item above on order number 75-44022 failed CTP process during order entry.  The requested qty is 14, please respond with next available date within 24hrs."/>
    <s v="Item"/>
    <s v="sites/operations/SUPPLYCHAIN/SCS/Lists/Service Escalation Tracker"/>
    <m/>
  </r>
  <r>
    <n v="5.4315972222248101"/>
    <s v="Patil, Kaleb"/>
    <s v="1393"/>
    <s v="Closed"/>
    <d v="2023-08-16T12:11:13"/>
    <x v="8"/>
    <d v="2023-08-18T12:11:13"/>
    <d v="2023-08-21T10:21:30"/>
    <s v="35535-003"/>
    <s v="SYSCO RIVERSIDE"/>
    <n v="35535"/>
    <s v="SYSCO MSCS-RIVERSIDE"/>
    <x v="0"/>
    <s v="L75 Ontario"/>
    <x v="7"/>
    <n v="3"/>
    <s v="&gt;1"/>
    <x v="2"/>
    <x v="0"/>
    <s v="Item above on order number 75-44025 failed CTP process during order entry.  The requested qty is 12, please respond with next available date within 24hrs."/>
    <s v="Item"/>
    <s v="sites/operations/SUPPLYCHAIN/SCS/Lists/Service Escalation Tracker"/>
    <m/>
  </r>
  <r>
    <n v="0.64003472222248103"/>
    <s v="Patil, Kaleb"/>
    <s v="1394"/>
    <s v="Closed"/>
    <d v="2023-08-16T12:25:18"/>
    <x v="8"/>
    <d v="2023-08-18T12:25:18"/>
    <d v="2023-08-16T15:21:39"/>
    <s v="35535-017"/>
    <s v="SYSCO RIVERSIDE CHEESECAK"/>
    <n v="35535"/>
    <s v="SYSCO MSCS-RIVERSIDE"/>
    <x v="3"/>
    <s v="L75 Ontario"/>
    <x v="7"/>
    <n v="0"/>
    <s v="&lt;=1"/>
    <x v="3"/>
    <x v="1"/>
    <s v="Item above on order number 75-44018 failed CTP process during order entry.  The requested qty is 540, please respond with next available date within 24hrs."/>
    <s v="Item"/>
    <s v="sites/operations/SUPPLYCHAIN/SCS/Lists/Service Escalation Tracker"/>
    <m/>
  </r>
  <r>
    <n v="0.63895833333663199"/>
    <s v="Patil, Kaleb"/>
    <s v="1395"/>
    <s v="Closed"/>
    <d v="2023-08-16T12:38:16"/>
    <x v="8"/>
    <d v="2023-08-18T12:38:16"/>
    <d v="2023-08-16T15:20:06"/>
    <s v="40227-048"/>
    <s v="SYSCO LOS ANGEL"/>
    <n v="40227"/>
    <s v="SYSCO MSCS-LOS ANGELE"/>
    <x v="0"/>
    <s v="L75 Ontario"/>
    <x v="7"/>
    <n v="0"/>
    <s v="&lt;=1"/>
    <x v="3"/>
    <x v="1"/>
    <s v="Item above on order number 75-44040 failed CTP process during order entry.  The requested qty is 14, please respond with next available date within 24hrs."/>
    <s v="Item"/>
    <s v="sites/operations/SUPPLYCHAIN/SCS/Lists/Service Escalation Tracker"/>
    <m/>
  </r>
  <r>
    <n v="0.70934027777548203"/>
    <s v="Washington, Jennifer"/>
    <s v="1396"/>
    <s v="Closed"/>
    <d v="2023-08-16T12:43:11"/>
    <x v="8"/>
    <d v="2023-08-18T12:43:11"/>
    <d v="2023-08-16T17:01:27"/>
    <s v="10629-015"/>
    <s v="GFS BRIGHTON"/>
    <n v="10629"/>
    <s v="GORDON FOOD SERVICE INC"/>
    <x v="0"/>
    <s v="L33 Waukesha"/>
    <x v="7"/>
    <n v="0"/>
    <s v="&lt;=1"/>
    <x v="3"/>
    <x v="1"/>
    <s v="20164 HVR ON 33-33857 failed CTP Process during order entry.  Requested quantity is 48.  Please respond with next available date within 24 hours."/>
    <s v="Item"/>
    <s v="sites/operations/SUPPLYCHAIN/SCS/Lists/Service Escalation Tracker"/>
    <m/>
  </r>
  <r>
    <n v="2.5920254629600099"/>
    <s v="Washington, Jennifer"/>
    <s v="1397"/>
    <s v="Closed"/>
    <d v="2023-08-16T12:46:00"/>
    <x v="8"/>
    <d v="2023-08-18T12:46:00"/>
    <d v="2023-08-18T14:12:31"/>
    <s v="10629-059"/>
    <s v="GFS GREEN OAK"/>
    <n v="10629"/>
    <s v="GORDON FOOD SERVICE INC"/>
    <x v="0"/>
    <s v="L33 Waukesha"/>
    <x v="7"/>
    <n v="2"/>
    <s v="&gt;1"/>
    <x v="1"/>
    <x v="1"/>
    <s v="23486 GFS ON 33-33858 failed CTP Process during order entry.  Requested quantity is 44.  Please respond with next available date within 24 hours."/>
    <s v="Item"/>
    <s v="sites/operations/SUPPLYCHAIN/SCS/Lists/Service Escalation Tracker"/>
    <m/>
  </r>
  <r>
    <n v="0.71668981481343497"/>
    <s v="Washington, Jennifer"/>
    <s v="1398"/>
    <s v="Closed"/>
    <d v="2023-08-16T13:01:59"/>
    <x v="8"/>
    <d v="2023-08-18T13:01:59"/>
    <d v="2023-08-16T17:12:02"/>
    <s v="7737-071"/>
    <s v="Cant Find"/>
    <s v="Cant Find"/>
    <s v="Cant Find"/>
    <x v="1"/>
    <s v="L60 Saginaw"/>
    <x v="7"/>
    <n v="0"/>
    <s v="&lt;=1"/>
    <x v="3"/>
    <x v="1"/>
    <s v="21514 GND ON 208-17880 failed CTP Process during order entry.  Requested quantity is 96.  Please respond with next available date within 24 hours."/>
    <s v="Item"/>
    <s v="sites/operations/SUPPLYCHAIN/SCS/Lists/Service Escalation Tracker"/>
    <m/>
  </r>
  <r>
    <n v="0.71997685184760496"/>
    <s v="Washington, Jennifer"/>
    <s v="1399"/>
    <s v="Closed"/>
    <d v="2023-08-16T13:19:05"/>
    <x v="8"/>
    <d v="2023-08-18T13:19:05"/>
    <d v="2023-08-16T17:16:46"/>
    <s v="10629-017"/>
    <s v="GFS CLAY"/>
    <n v="10629"/>
    <s v="GORDON FOOD SERVICE INC"/>
    <x v="0"/>
    <s v="L33 Waukesha"/>
    <x v="7"/>
    <n v="0"/>
    <s v="&lt;=1"/>
    <x v="3"/>
    <x v="1"/>
    <s v="23486-GFS ON 33-33877 failed CTP Process during order entry.  Requested quantity is 44.  Please respond with next available date within 24 hrs."/>
    <s v="Item"/>
    <s v="sites/operations/SUPPLYCHAIN/SCS/Lists/Service Escalation Tracker"/>
    <m/>
  </r>
  <r>
    <n v="41.603344907409301"/>
    <s v="Mendoza, Steven"/>
    <s v="1400"/>
    <s v="Closed"/>
    <d v="2023-08-16T13:54:37"/>
    <x v="9"/>
    <d v="2023-08-18T13:54:37"/>
    <d v="2023-09-26T14:28:49"/>
    <s v="31100-056"/>
    <s v="ASPIRE NEWARK"/>
    <n v="31100"/>
    <s v="ASPIRE BAKERIES LLC"/>
    <x v="2"/>
    <s v="L75 Ontario"/>
    <x v="7"/>
    <n v="29"/>
    <s v="&gt;1"/>
    <x v="0"/>
    <x v="0"/>
    <s v="Order 75-44064 failed CTP. "/>
    <s v="Item"/>
    <s v="sites/operations/SUPPLYCHAIN/SCS/Lists/Service Escalation Tracker"/>
    <m/>
  </r>
  <r>
    <n v="1.350555555553"/>
    <s v="Diaz, Rebecca"/>
    <s v="1401"/>
    <s v="Closed"/>
    <d v="2023-08-16T15:57:01"/>
    <x v="8"/>
    <d v="2023-08-18T15:57:01"/>
    <d v="2023-08-17T08:24:48"/>
    <s v="11502-006"/>
    <s v="PRICESMART INC         MX"/>
    <n v="11502"/>
    <s v="PRICESMART INC"/>
    <x v="6"/>
    <s v="L60 Saginaw"/>
    <x v="7"/>
    <n v="1"/>
    <s v="&lt;=1"/>
    <x v="3"/>
    <x v="1"/>
    <s v="Item 22274-PSM on order number 208-17904 failed CTP process during order entry.  The requested qty is 1152 cs, please respond with next available date within 24hrs."/>
    <s v="Item"/>
    <s v="sites/operations/SUPPLYCHAIN/SCS/Lists/Service Escalation Tracker"/>
    <m/>
  </r>
  <r>
    <n v="5.5551157407389802"/>
    <s v="Davis, Cheryl"/>
    <s v="1402"/>
    <s v="Closed"/>
    <d v="2023-08-16T16:32:01"/>
    <x v="8"/>
    <d v="2023-08-18T16:32:01"/>
    <d v="2023-08-21T13:19:22"/>
    <s v="36404-007"/>
    <s v="LATITUDE SALINAS (DELI)"/>
    <n v="36404"/>
    <s v="LATITUDE 36 FOODS LLC"/>
    <x v="2"/>
    <s v="L75 Ontario"/>
    <x v="7"/>
    <n v="3"/>
    <s v="&gt;1"/>
    <x v="2"/>
    <x v="0"/>
    <s v="23877 TFR and 23543 TFR on order 75-44081 failed CTP"/>
    <s v="Item"/>
    <s v="sites/operations/SUPPLYCHAIN/SCS/Lists/Service Escalation Tracker"/>
    <m/>
  </r>
  <r>
    <n v="1.4261805555506699"/>
    <s v="Lopez, Orianna"/>
    <s v="1403"/>
    <s v="Closed"/>
    <d v="2023-08-16T17:26:59"/>
    <x v="8"/>
    <d v="2023-08-18T17:26:59"/>
    <d v="2023-08-17T10:13:42"/>
    <s v="31564-002"/>
    <s v="REINHART TWIN CITIES"/>
    <n v="31564"/>
    <s v="REINHART TWIN CITIES"/>
    <x v="0"/>
    <s v="L33 Waukesha"/>
    <x v="7"/>
    <n v="1"/>
    <s v="&lt;=1"/>
    <x v="3"/>
    <x v="1"/>
    <s v="CPT Failure"/>
    <s v="Item"/>
    <s v="sites/operations/SUPPLYCHAIN/SCS/Lists/Service Escalation Tracker"/>
    <m/>
  </r>
  <r>
    <n v="0.40340277777431799"/>
    <s v="Mendoza, Steven"/>
    <s v="1404"/>
    <s v="Closed"/>
    <d v="2023-08-17T09:40:47"/>
    <x v="8"/>
    <d v="2023-08-19T09:40:47"/>
    <d v="2023-08-17T09:40:54"/>
    <s v="01379-008"/>
    <s v="BAKEMARK-PICO RIVERA 75KW"/>
    <n v="1379"/>
    <s v="BAKEMARK  WEST"/>
    <x v="0"/>
    <s v="L60 Saginaw"/>
    <x v="7"/>
    <n v="0"/>
    <s v="&lt;=1"/>
    <x v="3"/>
    <x v="1"/>
    <s v="Missing COA"/>
    <s v="Item"/>
    <s v="sites/operations/SUPPLYCHAIN/SCS/Lists/Service Escalation Tracker"/>
    <m/>
  </r>
  <r>
    <n v="0.72895833333313897"/>
    <s v="Kirkwood, Michele"/>
    <s v="1405"/>
    <s v="Closed"/>
    <d v="2023-08-17T09:41:54"/>
    <x v="8"/>
    <d v="2023-08-19T09:41:54"/>
    <d v="2023-08-17T17:29:42"/>
    <s v="40065-009"/>
    <s v="SYSCO N DAKOTA"/>
    <n v="40065"/>
    <s v="SYSCO MSCS-NORTH DAKOTA"/>
    <x v="0"/>
    <s v="L33 Waukesha"/>
    <x v="7"/>
    <n v="0"/>
    <s v="&lt;=1"/>
    <x v="3"/>
    <x v="1"/>
    <s v="Failed CTP Certification"/>
    <s v="Item"/>
    <s v="sites/operations/SUPPLYCHAIN/SCS/Lists/Service Escalation Tracker"/>
    <m/>
  </r>
  <r>
    <n v="0.48690972221811502"/>
    <s v="Blocker, Sharrocca"/>
    <s v="1406"/>
    <s v="Closed"/>
    <d v="2023-08-17T09:42:22"/>
    <x v="8"/>
    <d v="2023-08-19T09:42:22"/>
    <d v="2023-08-17T11:41:09"/>
    <s v="40104-008"/>
    <s v="SYSCO EAST WISC"/>
    <n v="40104"/>
    <s v="SYSCO MSCS-EAST WISCONSIN"/>
    <x v="0"/>
    <s v="L33 Waukesha"/>
    <x v="7"/>
    <n v="0"/>
    <s v="&lt;=1"/>
    <x v="3"/>
    <x v="1"/>
    <s v="13058-CLG (60 ca) and 23091-SYS (90 cases) on Order 33-33898 failed CTP Process during order entry. Please respond with next available date within 24hrs."/>
    <s v="Item"/>
    <s v="sites/operations/SUPPLYCHAIN/SCS/Lists/Service Escalation Tracker"/>
    <m/>
  </r>
  <r>
    <n v="0.47962962962628802"/>
    <s v="Miller, Michelle L"/>
    <s v="1407"/>
    <s v="Closed"/>
    <d v="2023-08-17T09:50:02"/>
    <x v="8"/>
    <d v="2023-08-19T09:50:02"/>
    <d v="2023-08-17T11:30:40"/>
    <s v="34047-008"/>
    <s v="SYSCO CNTL IL"/>
    <n v="34047"/>
    <s v="SYSCO MSCS-CNTRL ILLINOIS"/>
    <x v="0"/>
    <s v="L33 Waukesha"/>
    <x v="7"/>
    <n v="0"/>
    <s v="&lt;=1"/>
    <x v="3"/>
    <x v="1"/>
    <s v="Order 33-33910 failed CTP on item 23091-SYS"/>
    <s v="Item"/>
    <s v="sites/operations/SUPPLYCHAIN/SCS/Lists/Service Escalation Tracker"/>
    <m/>
  </r>
  <r>
    <n v="1.5575578703719699"/>
    <s v="Patil, Kaleb"/>
    <s v="1408"/>
    <s v="Closed"/>
    <d v="2023-08-17T10:28:09"/>
    <x v="8"/>
    <d v="2023-08-19T10:28:09"/>
    <d v="2023-08-18T13:22:53"/>
    <s v="40177-018"/>
    <s v="SYSCO VENTURA"/>
    <n v="40177"/>
    <s v="SYSCO MSCS-VENTURA"/>
    <x v="0"/>
    <s v="L75 Ontario"/>
    <x v="7"/>
    <n v="1"/>
    <s v="&lt;=1"/>
    <x v="3"/>
    <x v="1"/>
    <s v="Item above on order number 75-44106 failed CTP process during order entry.  The requested qty is 70, please respond with next available date within 24hrs."/>
    <s v="Item"/>
    <s v="sites/operations/SUPPLYCHAIN/SCS/Lists/Service Escalation Tracker"/>
    <m/>
  </r>
  <r>
    <n v="1.55827546295768"/>
    <s v="Patil, Kaleb"/>
    <s v="1409"/>
    <s v="Closed"/>
    <d v="2023-08-17T10:33:00"/>
    <x v="8"/>
    <d v="2023-08-19T10:33:00"/>
    <d v="2023-08-18T13:23:55"/>
    <s v="40199-048"/>
    <s v="SYSCO SAN DIEGO"/>
    <n v="40199"/>
    <s v="SYSCO MSCS-SAN DIEGO"/>
    <x v="0"/>
    <s v="L75 Ontario"/>
    <x v="7"/>
    <n v="1"/>
    <s v="&lt;=1"/>
    <x v="3"/>
    <x v="1"/>
    <s v="Item above on order number 75-44128 failed CTP process during order entry.  The requested qty is 70, please respond with next available date within 24hrs."/>
    <s v="Item"/>
    <s v="sites/operations/SUPPLYCHAIN/SCS/Lists/Service Escalation Tracker"/>
    <m/>
  </r>
  <r>
    <n v="0.50785879629256703"/>
    <s v="Blocker, Sharrocca"/>
    <s v="1410"/>
    <s v="Closed"/>
    <d v="2023-08-17T11:30:15"/>
    <x v="8"/>
    <d v="2023-08-19T11:30:15"/>
    <d v="2023-08-17T12:11:19"/>
    <s v="10238-001"/>
    <s v="REINHART LA CROSSE"/>
    <n v="10238"/>
    <s v="REINHART FDSRV LLC - LAX"/>
    <x v="0"/>
    <s v="L33 Waukesha"/>
    <x v="7"/>
    <n v="0"/>
    <s v="&lt;=1"/>
    <x v="3"/>
    <x v="1"/>
    <s v="71903-CSD on Order 33-33912 failed CTP Process during order entry. Requested quantity is 12, please respond with next available date within 24hrs."/>
    <s v="Item"/>
    <s v="sites/operations/SUPPLYCHAIN/SCS/Lists/Service Escalation Tracker"/>
    <m/>
  </r>
  <r>
    <n v="0.57078703703154998"/>
    <s v="Salcedo, Daisey"/>
    <s v="1411"/>
    <s v="Closed"/>
    <d v="2023-08-17T11:58:25"/>
    <x v="8"/>
    <d v="2023-08-19T11:58:25"/>
    <d v="2023-08-17T13:41:56"/>
    <s v="11485-007"/>
    <s v="READY PAC PRODUCE INC"/>
    <n v="11485"/>
    <s v="READY PAC PRODUCE INC"/>
    <x v="2"/>
    <s v="L75 Ontario"/>
    <x v="7"/>
    <n v="0"/>
    <s v="&lt;=1"/>
    <x v="3"/>
    <x v="1"/>
    <s v="CTP Failure"/>
    <s v="Item"/>
    <s v="sites/operations/SUPPLYCHAIN/SCS/Lists/Service Escalation Tracker"/>
    <m/>
  </r>
  <r>
    <n v="1.3986458333311"/>
    <s v="Washington, Jennifer"/>
    <s v="1412"/>
    <s v="Closed"/>
    <d v="2023-08-17T13:46:30"/>
    <x v="8"/>
    <d v="2023-08-19T13:46:30"/>
    <d v="2023-08-18T09:34:03"/>
    <s v="05560-078"/>
    <s v="BEK SAN ANT"/>
    <n v="5560"/>
    <s v="BEN E KEITH-SAN ANTONIO"/>
    <x v="0"/>
    <s v="L60 Saginaw"/>
    <x v="7"/>
    <n v="1"/>
    <s v="&lt;=1"/>
    <x v="3"/>
    <x v="1"/>
    <s v="22091 BKE ON 208-17910 failed CTP Process during order entry.  Requested qty is 252.  Please respond within 24 hours."/>
    <s v="Item"/>
    <s v="sites/operations/SUPPLYCHAIN/SCS/Lists/Service Escalation Tracker"/>
    <m/>
  </r>
  <r>
    <n v="7.6785185185217397"/>
    <s v="Mendoza, Steven"/>
    <s v="1414"/>
    <s v="Closed"/>
    <d v="2023-08-17T16:02:31"/>
    <x v="8"/>
    <d v="2023-08-19T16:02:31"/>
    <d v="2023-08-24T16:17:04"/>
    <s v="31100-056"/>
    <s v="ASPIRE NEWARK"/>
    <n v="31100"/>
    <s v="ASPIRE BAKERIES LLC"/>
    <x v="2"/>
    <s v="L75 Ontario"/>
    <x v="7"/>
    <n v="5"/>
    <s v="&gt;1"/>
    <x v="0"/>
    <x v="0"/>
    <s v="Failed CTP "/>
    <s v="Item"/>
    <s v="sites/operations/SUPPLYCHAIN/SCS/Lists/Service Escalation Tracker"/>
    <m/>
  </r>
  <r>
    <n v="4.4311458333322697"/>
    <s v="Patil, Kaleb"/>
    <s v="1415"/>
    <s v="Closed"/>
    <d v="2023-08-17T16:06:30"/>
    <x v="8"/>
    <d v="2023-08-19T16:06:30"/>
    <d v="2023-08-21T10:20:51"/>
    <s v="01194-024"/>
    <s v="SMART &amp; FINAL P/L"/>
    <n v="1194"/>
    <s v="SMART &amp; FINAL INC"/>
    <x v="4"/>
    <s v="L75 Ontario"/>
    <x v="7"/>
    <n v="2"/>
    <s v="&gt;1"/>
    <x v="1"/>
    <x v="1"/>
    <s v="Item above on order number 75-44181 failed CTP process during order entry.  The requested qty is 360, please respond with next available date within 24hrs."/>
    <s v="Item"/>
    <s v="sites/operations/SUPPLYCHAIN/SCS/Lists/Service Escalation Tracker"/>
    <m/>
  </r>
  <r>
    <n v="32.513136574067197"/>
    <s v="Marksch, Jackie"/>
    <s v="1416"/>
    <s v="Closed"/>
    <d v="2023-08-17T16:44:31"/>
    <x v="9"/>
    <d v="2023-08-19T16:44:31"/>
    <d v="2023-09-18T12:18:55"/>
    <s v="00406-012"/>
    <s v="ECONOMY C&amp;C UCOMP"/>
    <n v="406"/>
    <s v="ECONOMY CASH &amp; CARRY LP"/>
    <x v="0"/>
    <s v="L60 Saginaw"/>
    <x v="7"/>
    <n v="22"/>
    <s v="&gt;1"/>
    <x v="0"/>
    <x v="0"/>
    <s v="Will 54135VES 240cs and 45532VES 300cs be available for order 208-17985 picking up 9/12?"/>
    <s v="Item"/>
    <s v="sites/operations/SUPPLYCHAIN/SCS/Lists/Service Escalation Tracker"/>
    <m/>
  </r>
  <r>
    <n v="0.65625"/>
    <s v="Harden, Jasmine"/>
    <s v="1417"/>
    <s v="Closed"/>
    <d v="2023-08-18T08:43:59"/>
    <x v="8"/>
    <d v="2023-08-20T08:43:59"/>
    <d v="2023-08-18T15:45:00"/>
    <s v="40061-004"/>
    <s v="SYGMA PANERA KANSAS CITY"/>
    <n v="40061"/>
    <s v="SYGMA CENTRAL BILLING"/>
    <x v="3"/>
    <s v="L55 St Joseph"/>
    <x v="7"/>
    <n v="0"/>
    <s v="&lt;=1"/>
    <x v="3"/>
    <x v="1"/>
    <s v="Entered backorder 55-48795 which is for 19cs that were shorted from 55-47488. Please advise when backorder 55-48795 will be available to ship"/>
    <s v="Item"/>
    <s v="sites/operations/SUPPLYCHAIN/SCS/Lists/Service Escalation Tracker"/>
    <m/>
  </r>
  <r>
    <n v="0.53511574073490897"/>
    <s v="Rogers, Keena"/>
    <s v="1418"/>
    <s v="Closed"/>
    <d v="2023-08-18T12:41:10"/>
    <x v="8"/>
    <d v="2023-08-20T12:41:10"/>
    <d v="2023-08-18T12:50:34"/>
    <s v="30985-083"/>
    <s v="SINGLE SOURCE HCS"/>
    <n v="30985"/>
    <s v="SINGLE SOURCE INC"/>
    <x v="0"/>
    <s v="L60 Saginaw"/>
    <x v="7"/>
    <n v="0"/>
    <s v="&lt;=1"/>
    <x v="3"/>
    <x v="1"/>
    <s v="CTP Failure on item 17686CGS on order 208-18003."/>
    <s v="Item"/>
    <s v="sites/operations/SUPPLYCHAIN/SCS/Lists/Service Escalation Tracker"/>
    <m/>
  </r>
  <r>
    <n v="0.61829861110891204"/>
    <s v="Davis, Cheryl"/>
    <s v="1420"/>
    <s v="Closed"/>
    <d v="2023-08-18T14:09:19"/>
    <x v="8"/>
    <d v="2023-08-20T14:09:19"/>
    <d v="2023-08-18T14:50:21"/>
    <s v="36404-003"/>
    <s v="LATITUDE MERIDIAN (DELI)"/>
    <n v="36404"/>
    <s v="LATITUDE 36 FOODS LLC"/>
    <x v="2"/>
    <s v="L75 Ontario"/>
    <x v="7"/>
    <n v="0"/>
    <s v="&lt;=1"/>
    <x v="3"/>
    <x v="1"/>
    <s v="22914 TFR on order 75-44282 failed CTP"/>
    <s v="Item"/>
    <s v="sites/operations/SUPPLYCHAIN/SCS/Lists/Service Escalation Tracker"/>
    <m/>
  </r>
  <r>
    <n v="0.67456018517987104"/>
    <s v="Patil, Kaleb"/>
    <s v="1421"/>
    <s v="Closed"/>
    <d v="2023-08-18T15:57:46"/>
    <x v="8"/>
    <d v="2023-08-20T15:57:46"/>
    <d v="2023-08-18T16:11:22"/>
    <s v="40177-018"/>
    <s v="SYSCO VENTURA"/>
    <n v="40177"/>
    <s v="SYSCO MSCS-VENTURA"/>
    <x v="0"/>
    <s v="L75 Ontario"/>
    <x v="7"/>
    <n v="0"/>
    <s v="&lt;=1"/>
    <x v="3"/>
    <x v="1"/>
    <s v="Item above on order number 75-44294 failed CTP process during order entry.  The requested qty is 12, please respond with next available date within 24hrs."/>
    <s v="Item"/>
    <s v="sites/operations/SUPPLYCHAIN/SCS/Lists/Service Escalation Tracker"/>
    <m/>
  </r>
  <r>
    <n v="0.69321759259037197"/>
    <s v="Blocker, Sharrocca"/>
    <s v="1422"/>
    <s v="Closed"/>
    <d v="2023-08-18T16:14:53"/>
    <x v="8"/>
    <d v="2023-08-20T16:14:53"/>
    <d v="2023-08-18T16:38:14"/>
    <s v="35144-001"/>
    <s v="ROMA OF ARIZONA"/>
    <n v="35144"/>
    <s v="PFG-PFS OF ARIZONA"/>
    <x v="0"/>
    <s v="L75 Ontario"/>
    <x v="7"/>
    <n v="0"/>
    <s v="&lt;=1"/>
    <x v="3"/>
    <x v="1"/>
    <s v="17350-PHA on Order 75-44313 failed CTP Process during order entry. Requested quantity is 30, please respond with next available date within 24hrs."/>
    <s v="Item"/>
    <s v="sites/operations/SUPPLYCHAIN/SCS/Lists/Service Escalation Tracker"/>
    <m/>
  </r>
  <r>
    <n v="0.37430555555329198"/>
    <s v="Miller, Michelle L"/>
    <s v="1423"/>
    <s v="Closed"/>
    <d v="2023-08-21T07:37:40"/>
    <x v="8"/>
    <d v="2023-08-23T07:37:40"/>
    <d v="2023-08-21T08:59:00"/>
    <s v="10527-006"/>
    <s v="STANZ FOOD SERVICE INC"/>
    <n v="10527"/>
    <s v="STANZ CHEESE CO INC"/>
    <x v="0"/>
    <s v="L33 Waukesha"/>
    <x v="7"/>
    <n v="0"/>
    <s v="&lt;=1"/>
    <x v="3"/>
    <x v="1"/>
    <s v="CTP failure on order 33-33942 _x000a_23469-cgs qty 24 _x000a_17732-cgs qty 48 "/>
    <s v="Item"/>
    <s v="sites/operations/SUPPLYCHAIN/SCS/Lists/Service Escalation Tracker"/>
    <m/>
  </r>
  <r>
    <n v="0.77372685185400802"/>
    <s v="Plunkett, Ryan"/>
    <s v="1424"/>
    <s v="Closed"/>
    <d v="2023-08-21T10:49:05"/>
    <x v="8"/>
    <d v="2023-08-23T10:49:05"/>
    <d v="2023-08-21T18:34:10"/>
    <s v="40018-008"/>
    <s v="SYSCO IDAHO"/>
    <n v="40018"/>
    <s v="SYSCO MSCS-IDAHO"/>
    <x v="0"/>
    <s v="L36 Portland"/>
    <x v="7"/>
    <n v="0"/>
    <s v="&lt;=1"/>
    <x v="3"/>
    <x v="1"/>
    <s v="Item 47008 SYS on order number 36-24458 PO 22925160 failed CTP process during order entry.  _x000a_The requested qty is 104cs, please respond with next available date within 24hrs._x000a_"/>
    <s v="Item"/>
    <s v="sites/operations/SUPPLYCHAIN/SCS/Lists/Service Escalation Tracker"/>
    <m/>
  </r>
  <r>
    <n v="0.58943287037254799"/>
    <s v="Blocker, Sharrocca"/>
    <s v="1425"/>
    <s v="Closed"/>
    <d v="2023-08-21T11:27:22"/>
    <x v="8"/>
    <d v="2023-08-23T11:27:22"/>
    <d v="2023-08-21T14:08:47"/>
    <s v="00085-037"/>
    <s v="SHAMROCK AZ"/>
    <n v="85"/>
    <s v="SHAMROCK FOOD CO - AZ"/>
    <x v="0"/>
    <s v="L33 Waukesha"/>
    <x v="7"/>
    <n v="0"/>
    <s v="&lt;=1"/>
    <x v="3"/>
    <x v="1"/>
    <s v="16624-KKO (252 cases) and 20996-KKO (72 cases) on Order 33-33968 failed CTP Process during order entry. Please respond with next available date within 24hrs."/>
    <s v="Item"/>
    <s v="sites/operations/SUPPLYCHAIN/SCS/Lists/Service Escalation Tracker"/>
    <m/>
  </r>
  <r>
    <n v="0.519849537035043"/>
    <s v="Kirkwood, Michele"/>
    <s v="1426"/>
    <s v="Closed"/>
    <d v="2023-08-21T11:48:28"/>
    <x v="8"/>
    <d v="2023-08-23T11:48:28"/>
    <d v="2023-08-21T12:28:35"/>
    <s v="40013-020"/>
    <s v="SYSCO BILLINGS"/>
    <n v="40013"/>
    <s v="SYSCO MSCS-MONTANA"/>
    <x v="0"/>
    <s v="L33 Waukesha"/>
    <x v="7"/>
    <n v="0"/>
    <s v="&lt;=1"/>
    <x v="3"/>
    <x v="1"/>
    <s v="Failed CTP Certification_x000a_"/>
    <s v="Item"/>
    <s v="sites/operations/SUPPLYCHAIN/SCS/Lists/Service Escalation Tracker"/>
    <m/>
  </r>
  <r>
    <n v="0.60681712962832501"/>
    <s v="Patil, Kaleb"/>
    <s v="1427"/>
    <s v="Closed"/>
    <d v="2023-08-21T11:57:42"/>
    <x v="8"/>
    <d v="2023-08-23T11:57:42"/>
    <d v="2023-08-21T14:33:49"/>
    <s v="09730-004"/>
    <s v="GOLD STAR FOOD CO"/>
    <n v="9730"/>
    <s v="GOLD STAR FOODS"/>
    <x v="0"/>
    <s v="L75 Ontario"/>
    <x v="7"/>
    <n v="0"/>
    <s v="&lt;=1"/>
    <x v="3"/>
    <x v="1"/>
    <s v="Can item 23701-SCR please be transferred in asap? Customer was shorted 20 cases due to short shelf life."/>
    <s v="Item"/>
    <s v="sites/operations/SUPPLYCHAIN/SCS/Lists/Service Escalation Tracker"/>
    <m/>
  </r>
  <r>
    <n v="0.67056712962948894"/>
    <s v="Blocker, Sharrocca"/>
    <s v="1429"/>
    <s v="Closed"/>
    <d v="2023-08-21T14:37:49"/>
    <x v="8"/>
    <d v="2023-08-23T14:37:49"/>
    <d v="2023-08-21T16:05:37"/>
    <s v="27418-001"/>
    <s v="REINHART SHAWANO"/>
    <n v="27418"/>
    <s v="REINHART SHAWANO"/>
    <x v="0"/>
    <s v="L33 Waukesha"/>
    <x v="7"/>
    <n v="0"/>
    <s v="&lt;=1"/>
    <x v="3"/>
    <x v="1"/>
    <s v="22958-CSD on Order 33-33979 failed CTP Process during order entry. Requested quantity is 40, please respond with next available date within 24hrs."/>
    <s v="Item"/>
    <s v="sites/operations/SUPPLYCHAIN/SCS/Lists/Service Escalation Tracker"/>
    <m/>
  </r>
  <r>
    <n v="7.3232986111106602"/>
    <s v="Baker, Tosha"/>
    <s v="1430"/>
    <s v="Closed"/>
    <d v="2023-08-21T15:28:36"/>
    <x v="8"/>
    <d v="2023-08-23T15:28:36"/>
    <d v="2023-08-28T07:45:33"/>
    <s v="10517-004"/>
    <s v="HILLCREST FOOD SERVICE"/>
    <n v="10517"/>
    <s v="HILLCREST EGG &amp; CHEESE CO"/>
    <x v="0"/>
    <s v="L55 St Joseph"/>
    <x v="7"/>
    <n v="5"/>
    <s v="&gt;1"/>
    <x v="0"/>
    <x v="0"/>
    <s v="BACKORDER: PO#466768 _x000a_  Reference PO: #465397// 55-48198, 55-48199_x000a_  13440-HVR 42130, shorted 72 cases_x000a_   21550-CGS 42374. shorted 105 cases_x000a__x000a_How soon can this load ship?"/>
    <s v="Item"/>
    <s v="sites/operations/SUPPLYCHAIN/SCS/Lists/Service Escalation Tracker"/>
    <m/>
  </r>
  <r>
    <n v="1.6239351851836501"/>
    <s v="Lopez, Orianna"/>
    <s v="1431"/>
    <s v="Closed"/>
    <d v="2023-08-21T16:06:27"/>
    <x v="8"/>
    <d v="2023-08-23T16:06:27"/>
    <d v="2023-08-22T14:58:28"/>
    <s v="40219-019"/>
    <s v="SYSCO MINN"/>
    <n v="40219"/>
    <s v="SYSCO MSCS-MINNESOTA"/>
    <x v="0"/>
    <s v="L33 Waukesha"/>
    <x v="7"/>
    <n v="1"/>
    <s v="&lt;=1"/>
    <x v="3"/>
    <x v="1"/>
    <s v="CTP Failure 33-33974"/>
    <s v="Item"/>
    <s v="sites/operations/SUPPLYCHAIN/SCS/Lists/Service Escalation Tracker"/>
    <m/>
  </r>
  <r>
    <n v="4.34429398147768"/>
    <s v="Salcedo, Daisey"/>
    <s v="1432"/>
    <s v="Closed"/>
    <d v="2023-08-21T16:26:58"/>
    <x v="8"/>
    <d v="2023-08-23T16:26:58"/>
    <d v="2023-08-25T08:15:47"/>
    <s v="27589-030"/>
    <s v="TYSON FOODS INC"/>
    <n v="27589"/>
    <s v="TYSON FOODS INC"/>
    <x v="2"/>
    <s v="L75 Ontario"/>
    <x v="7"/>
    <n v="4"/>
    <s v="&gt;1"/>
    <x v="4"/>
    <x v="0"/>
    <s v="CTP failure"/>
    <s v="Item"/>
    <s v="sites/operations/SUPPLYCHAIN/SCS/Lists/Service Escalation Tracker"/>
    <m/>
  </r>
  <r>
    <n v="4.3327314814814599"/>
    <s v="Mendoza, Steven"/>
    <s v="1433"/>
    <s v="Closed"/>
    <d v="2023-08-21T17:03:58"/>
    <x v="8"/>
    <d v="2023-08-23T17:03:58"/>
    <d v="2023-08-25T07:59:08"/>
    <s v="35777-001"/>
    <s v="Cant Find"/>
    <s v="Cant Find"/>
    <s v="Cant Find"/>
    <x v="1"/>
    <s v="L34 Albert Lea"/>
    <x v="7"/>
    <n v="4"/>
    <s v="&gt;1"/>
    <x v="4"/>
    <x v="0"/>
    <s v="Order was lost and not entered.  Customer would like to pick up asap."/>
    <s v="Item"/>
    <s v="sites/operations/SUPPLYCHAIN/SCS/Lists/Service Escalation Tracker"/>
    <m/>
  </r>
  <r>
    <n v="62.646064814813101"/>
    <s v="Finke, John"/>
    <s v="1435"/>
    <s v="Closed"/>
    <d v="2023-08-22T07:01:36"/>
    <x v="7"/>
    <d v="2023-08-24T07:01:36"/>
    <d v="2023-10-23T15:30:20"/>
    <s v="08271-018"/>
    <s v="PFG CARROLL COUNTY"/>
    <n v="8271"/>
    <s v="PFG/CARROLL COUNTY FOODS"/>
    <x v="0"/>
    <s v="L25 Chambersburg"/>
    <x v="7"/>
    <n v="44"/>
    <s v="&gt;1"/>
    <x v="0"/>
    <x v="0"/>
    <s v="21592-CGS out of stock with no production date scheduled. causing numerous shortages.  "/>
    <s v="Item"/>
    <s v="sites/operations/SUPPLYCHAIN/SCS/Lists/Service Escalation Tracker"/>
    <m/>
  </r>
  <r>
    <n v="1.3929629629565199"/>
    <s v="Wilson, LaTosha"/>
    <s v="1436"/>
    <s v="Closed"/>
    <d v="2023-08-22T08:59:21"/>
    <x v="8"/>
    <d v="2023-08-24T08:59:21"/>
    <d v="2023-08-23T09:25:52"/>
    <s v="09356-007"/>
    <s v="DAWN FOODS DISTRIBUTION"/>
    <n v="9356"/>
    <s v="DAWN FOOD PRODUCTS INC"/>
    <x v="0"/>
    <s v="L30 Salem"/>
    <x v="7"/>
    <n v="1"/>
    <s v="&lt;=1"/>
    <x v="3"/>
    <x v="1"/>
    <s v="Customer not provided COA with shipment nor prior to._x000a_P.O. Ref: 4501006531_x000a_Order #..30-54260 _x000a_54137-CHP   2507070 P SOYBEANTOTE 275 GAL   LJJJYY                    19                      S22123 _x000a_"/>
    <s v="Item"/>
    <s v="sites/operations/SUPPLYCHAIN/SCS/Lists/Service Escalation Tracker"/>
    <m/>
  </r>
  <r>
    <n v="2.49579861111124"/>
    <s v="George, Raven"/>
    <s v="1437"/>
    <s v="Closed"/>
    <d v="2023-08-22T10:00:04"/>
    <x v="8"/>
    <d v="2023-08-24T10:00:04"/>
    <d v="2023-08-24T11:53:57"/>
    <s v="36372-012"/>
    <s v="UNFI-SFSWH - CENTRALIA"/>
    <n v="36372"/>
    <s v="UNFI-SFSWH"/>
    <x v="0"/>
    <s v="L36 Portland"/>
    <x v="7"/>
    <n v="2"/>
    <s v="&gt;1"/>
    <x v="1"/>
    <x v="1"/>
    <s v="Will we have 66 cases 17964CGB for order 36-24479 picking up 09/07"/>
    <s v="Item"/>
    <s v="sites/operations/SUPPLYCHAIN/SCS/Lists/Service Escalation Tracker"/>
    <m/>
  </r>
  <r>
    <n v="0.70592592592584003"/>
    <s v="Patil, Kaleb"/>
    <s v="1438"/>
    <s v="Closed"/>
    <d v="2023-08-22T10:27:17"/>
    <x v="8"/>
    <d v="2023-08-24T10:27:17"/>
    <d v="2023-08-22T16:56:32"/>
    <s v="36800-001"/>
    <s v="Cant Find"/>
    <s v="Cant Find"/>
    <s v="Cant Find"/>
    <x v="1"/>
    <s v="L75 Ontario"/>
    <x v="7"/>
    <n v="0"/>
    <s v="&lt;=1"/>
    <x v="3"/>
    <x v="1"/>
    <s v="Item 23701-SCR on order number 75-44487 failed CTP process during order entry.  The requested qty is 90, please respond with next available date within 24hrs."/>
    <s v="Item"/>
    <s v="sites/operations/SUPPLYCHAIN/SCS/Lists/Service Escalation Tracker"/>
    <m/>
  </r>
  <r>
    <n v="6.4464351851784203"/>
    <s v="Salcedo, Daisey"/>
    <s v="1439"/>
    <s v="Closed"/>
    <d v="2023-08-22T16:48:54"/>
    <x v="8"/>
    <d v="2023-08-24T16:48:54"/>
    <d v="2023-08-28T10:42:52"/>
    <s v="33362-018"/>
    <s v="READY PAC-SWDBORO/MISSABY"/>
    <n v="33362"/>
    <s v="MISSA BAY LLC"/>
    <x v="2"/>
    <s v="L25 Chambersburg"/>
    <x v="7"/>
    <n v="4"/>
    <s v="&gt;1"/>
    <x v="4"/>
    <x v="0"/>
    <s v="Back order#252-02742"/>
    <s v="Item"/>
    <s v="sites/operations/SUPPLYCHAIN/SCS/Lists/Service Escalation Tracker"/>
    <m/>
  </r>
  <r>
    <n v="6.6303009259208903"/>
    <s v="Mendoza, Steven"/>
    <s v="1440"/>
    <s v="Closed"/>
    <d v="2023-08-22T17:15:55"/>
    <x v="8"/>
    <d v="2023-08-24T17:15:55"/>
    <d v="2023-08-28T15:07:38"/>
    <s v="32804-003"/>
    <s v="Cant Find"/>
    <s v="Cant Find"/>
    <s v="Cant Find"/>
    <x v="1"/>
    <s v="L60 Saginaw"/>
    <x v="7"/>
    <n v="4"/>
    <s v="&gt;1"/>
    <x v="4"/>
    <x v="0"/>
    <s v="Failed CTP 208-18271"/>
    <s v="Item"/>
    <s v="sites/operations/SUPPLYCHAIN/SCS/Lists/Service Escalation Tracker"/>
    <m/>
  </r>
  <r>
    <n v="1.5471643518540099"/>
    <s v="Patil, Kaleb"/>
    <s v="1442"/>
    <s v="Closed"/>
    <d v="2023-08-22T17:37:00"/>
    <x v="8"/>
    <d v="2023-08-24T17:37:00"/>
    <d v="2023-08-23T13:07:55"/>
    <s v="01194-024"/>
    <s v="SMART &amp; FINAL P/L"/>
    <n v="1194"/>
    <s v="SMART &amp; FINAL INC"/>
    <x v="4"/>
    <s v="L75 Ontario"/>
    <x v="7"/>
    <n v="1"/>
    <s v="&lt;=1"/>
    <x v="3"/>
    <x v="1"/>
    <s v="Can production please be scheduled asap for item 14923-FSF? _x000a__x000a_I need 60 cs for recovery from shorting order 75-43274. Thanks in advance!"/>
    <s v="Item"/>
    <s v="sites/operations/SUPPLYCHAIN/SCS/Lists/Service Escalation Tracker"/>
    <m/>
  </r>
  <r>
    <n v="2.6437268518493502"/>
    <s v="Johnson, Travis"/>
    <s v="1443"/>
    <s v="Closed"/>
    <d v="2023-08-22T20:23:24"/>
    <x v="8"/>
    <d v="2023-08-24T20:23:24"/>
    <d v="2023-08-24T15:26:58"/>
    <s v="30512-038"/>
    <s v="USF AUSTIN"/>
    <n v="30512"/>
    <s v="US FOODS-AUSTIN"/>
    <x v="0"/>
    <s v="L60 Saginaw"/>
    <x v="7"/>
    <n v="2"/>
    <s v="&gt;1"/>
    <x v="1"/>
    <x v="1"/>
    <s v="Can production please be scheduled asap for item 14767-VEN (9190073)? _x000a__x000a_I need 144 cases for recovery from shorting order 208-16435. Thanks in advance!"/>
    <s v="Item"/>
    <s v="sites/operations/SUPPLYCHAIN/SCS/Lists/Service Escalation Tracker"/>
    <m/>
  </r>
  <r>
    <n v="1.3643634259278801"/>
    <s v="Lopez, Orianna"/>
    <s v="1444"/>
    <s v="Closed"/>
    <d v="2023-08-23T09:43:10"/>
    <x v="8"/>
    <d v="2023-08-25T09:43:10"/>
    <d v="2023-08-24T08:44:41"/>
    <s v="34089-009"/>
    <s v="SYSCO NERDC FRONT ROYAL"/>
    <n v="34089"/>
    <s v="SYSCO MSCS-NORTHEAST COOP"/>
    <x v="0"/>
    <s v="L25 Chambersburg"/>
    <x v="7"/>
    <n v="1"/>
    <s v="&lt;=1"/>
    <x v="3"/>
    <x v="1"/>
    <s v="Customer being shorted 20162HVR"/>
    <s v="Item"/>
    <s v="sites/operations/SUPPLYCHAIN/SCS/Lists/Service Escalation Tracker"/>
    <m/>
  </r>
  <r>
    <n v="2.6896759259252598"/>
    <s v="Harden, Jasmine"/>
    <s v="1445"/>
    <s v="Closed"/>
    <d v="2023-08-23T14:57:51"/>
    <x v="8"/>
    <d v="2023-08-25T14:57:51"/>
    <d v="2023-08-25T16:33:08"/>
    <s v="2799-013"/>
    <s v="Cant Find"/>
    <s v="Cant Find"/>
    <s v="Cant Find"/>
    <x v="1"/>
    <s v="L60 Saginaw"/>
    <x v="7"/>
    <n v="2"/>
    <s v="&gt;1"/>
    <x v="1"/>
    <x v="1"/>
    <s v="Entered backorder 208-18318 which is for 84cs 23139-HMP that were shorted from 208-16841. Please advise when backorder 208-18318 will be available to ship._x000a__x000a_"/>
    <s v="Item"/>
    <s v="sites/operations/SUPPLYCHAIN/SCS/Lists/Service Escalation Tracker"/>
    <m/>
  </r>
  <r>
    <n v="1.7400810185208699"/>
    <s v="Patil, Kaleb"/>
    <s v="1446"/>
    <s v="Closed"/>
    <d v="2023-08-23T15:45:34"/>
    <x v="8"/>
    <d v="2023-08-25T15:45:34"/>
    <d v="2023-08-24T17:45:43"/>
    <s v="33653-001"/>
    <s v="Cant Find"/>
    <s v="Cant Find"/>
    <s v="Cant Find"/>
    <x v="1"/>
    <s v="L75 Ontario"/>
    <x v="7"/>
    <n v="1"/>
    <s v="&lt;=1"/>
    <x v="3"/>
    <x v="1"/>
    <s v="Item above on order number 75-44652 failed CTP process during order entry.  The requested qty is 360, please respond with next available date within 24hrs."/>
    <s v="Item"/>
    <s v="sites/operations/SUPPLYCHAIN/SCS/Lists/Service Escalation Tracker"/>
    <m/>
  </r>
  <r>
    <n v="0.67170138889196096"/>
    <s v="Patil, Kaleb"/>
    <s v="1447"/>
    <s v="Closed"/>
    <d v="2023-08-23T15:58:17"/>
    <x v="8"/>
    <d v="2023-08-25T15:58:17"/>
    <d v="2023-08-23T16:07:15"/>
    <s v="09730-004"/>
    <s v="GOLD STAR FOOD CO"/>
    <n v="9730"/>
    <s v="GOLD STAR FOODS"/>
    <x v="0"/>
    <s v="L75 Ontario"/>
    <x v="7"/>
    <n v="0"/>
    <s v="&lt;=1"/>
    <x v="3"/>
    <x v="1"/>
    <s v="Hello, we shorted 5 cases of item 17756-CGS due to short shelf life. Can we transfer in fresh product for recovery and future orders?"/>
    <s v="Item"/>
    <s v="sites/operations/SUPPLYCHAIN/SCS/Lists/Service Escalation Tracker"/>
    <m/>
  </r>
  <r>
    <n v="0.43048611110862101"/>
    <s v="Miller, Michelle L"/>
    <s v="1450"/>
    <s v="Closed"/>
    <d v="2023-08-24T09:09:03"/>
    <x v="8"/>
    <d v="2023-08-26T09:09:03"/>
    <d v="2023-08-24T10:19:54"/>
    <s v="40051-022"/>
    <s v="SYSCO CHICAGO"/>
    <n v="40051"/>
    <s v="SYSCO MSCS-CHICAGO"/>
    <x v="0"/>
    <s v="L33 Waukesha"/>
    <x v="7"/>
    <n v="0"/>
    <s v="&lt;=1"/>
    <x v="3"/>
    <x v="1"/>
    <s v="Order 33-34041 failed CTP item 17739-CGS Qty 24"/>
    <s v="Item"/>
    <s v="sites/operations/SUPPLYCHAIN/SCS/Lists/Service Escalation Tracker"/>
    <m/>
  </r>
  <r>
    <n v="8.4109606481506507"/>
    <s v="Wilson, LaTosha"/>
    <s v="1451"/>
    <s v="Closed"/>
    <d v="2023-08-24T09:23:37"/>
    <x v="9"/>
    <d v="2023-08-26T09:23:37"/>
    <d v="2023-09-01T09:51:47"/>
    <s v="11485-007"/>
    <s v="READY PAC PRODUCE INC"/>
    <n v="11485"/>
    <s v="READY PAC PRODUCE INC"/>
    <x v="2"/>
    <s v="L75 Ontario"/>
    <x v="7"/>
    <n v="6"/>
    <s v="&gt;1"/>
    <x v="0"/>
    <x v="0"/>
    <s v="Item 23662-RYP on order 75-44712 failed CTP process during order entry. Requested quantity is 441. Please respond with next available date within 24 hours. _x000a_23662RYP 83434  C  VNGRT RSBRY 264/1.05 MTS           1,254            1            1,127   09/19/23            750   150.27   N _x000a__x000a_Item 23662RYP is not listed in the system. The planners for this issue are listed below:_x000a_Rogelio Alvarez - Planner 1_x000a_Amruta Patel - Planner 2"/>
    <s v="Item"/>
    <s v="sites/operations/SUPPLYCHAIN/SCS/Lists/Service Escalation Tracker"/>
    <m/>
  </r>
  <r>
    <n v="0.57482638888177495"/>
    <s v="Washington, Jennifer"/>
    <s v="1452"/>
    <s v="Closed"/>
    <d v="2023-08-24T13:19:01"/>
    <x v="8"/>
    <d v="2023-08-26T13:19:01"/>
    <d v="2023-08-24T13:47:45"/>
    <s v="31688-105"/>
    <s v="BEK DFW"/>
    <n v="31688"/>
    <s v="BEN E KEITH-DFW"/>
    <x v="0"/>
    <s v="L60 Saginaw"/>
    <x v="7"/>
    <n v="0"/>
    <s v="&lt;=1"/>
    <x v="3"/>
    <x v="1"/>
    <s v=" 86362-CLG on 208-18391 failed CTP Process during order entry.  Requested qty is 15, please respond with next available date within 24 hrs."/>
    <s v="Item"/>
    <s v="sites/operations/SUPPLYCHAIN/SCS/Lists/Service Escalation Tracker"/>
    <m/>
  </r>
  <r>
    <n v="0.64758101851475702"/>
    <s v="Rogers, Keena"/>
    <s v="1453"/>
    <s v="Closed"/>
    <d v="2023-08-24T15:18:26"/>
    <x v="8"/>
    <d v="2023-08-26T15:18:26"/>
    <d v="2023-08-24T15:32:31"/>
    <s v="22098-002"/>
    <s v="SUPER STORE IND-P/L"/>
    <n v="22098"/>
    <s v="SUPER STORES INDUSTRIES"/>
    <x v="4"/>
    <s v="L75 Ontario"/>
    <x v="7"/>
    <n v="0"/>
    <s v="&lt;=1"/>
    <x v="3"/>
    <x v="1"/>
    <s v="CTP Failure on item 12523SST on order 75-44759"/>
    <s v="Item"/>
    <s v="sites/operations/SUPPLYCHAIN/SCS/Lists/Service Escalation Tracker"/>
    <m/>
  </r>
  <r>
    <n v="0.571921296294022"/>
    <s v="Rogers, Keena"/>
    <s v="1454"/>
    <s v="Closed"/>
    <d v="2023-08-25T13:27:42"/>
    <x v="8"/>
    <d v="2023-08-27T13:27:42"/>
    <d v="2023-08-25T13:43:34"/>
    <s v="22098-002"/>
    <s v="SUPER STORE IND-P/L"/>
    <n v="22098"/>
    <s v="SUPER STORES INDUSTRIES"/>
    <x v="4"/>
    <s v="L75 Ontario"/>
    <x v="7"/>
    <n v="0"/>
    <s v="&lt;=1"/>
    <x v="3"/>
    <x v="1"/>
    <s v="CTP failure for item 53507SST on order 75-44850"/>
    <s v="Item"/>
    <s v="sites/operations/SUPPLYCHAIN/SCS/Lists/Service Escalation Tracker"/>
    <m/>
  </r>
  <r>
    <n v="0.58194444444234295"/>
    <s v="Rogers, Keena"/>
    <s v="1455"/>
    <s v="Closed"/>
    <d v="2023-08-25T13:30:06"/>
    <x v="8"/>
    <d v="2023-08-27T13:30:06"/>
    <d v="2023-08-25T13:58:00"/>
    <s v="22098-002"/>
    <s v="SUPER STORE IND-P/L"/>
    <n v="22098"/>
    <s v="SUPER STORES INDUSTRIES"/>
    <x v="4"/>
    <s v="L75 Ontario"/>
    <x v="7"/>
    <n v="0"/>
    <s v="&lt;=1"/>
    <x v="3"/>
    <x v="1"/>
    <s v="CTP failure on item 53507SST on order 75-44851."/>
    <s v="Item"/>
    <s v="sites/operations/SUPPLYCHAIN/SCS/Lists/Service Escalation Tracker"/>
    <m/>
  </r>
  <r>
    <n v="0.67758101852086805"/>
    <s v="Miller, Michelle L"/>
    <s v="1456"/>
    <s v="Closed"/>
    <d v="2023-08-25T15:19:44"/>
    <x v="8"/>
    <d v="2023-08-27T15:19:44"/>
    <d v="2023-08-25T16:15:43"/>
    <s v="10527006"/>
    <s v="Cant Find"/>
    <s v="Cant Find"/>
    <s v="Cant Find"/>
    <x v="1"/>
    <s v="L33 Waukesha"/>
    <x v="7"/>
    <n v="0"/>
    <s v="&lt;=1"/>
    <x v="3"/>
    <x v="1"/>
    <s v="order 33-24093 failed CTP on item 17732-CGS qty 96"/>
    <s v="Item"/>
    <s v="sites/operations/SUPPLYCHAIN/SCS/Lists/Service Escalation Tracker"/>
    <m/>
  </r>
  <r>
    <n v="3.4455324074006102"/>
    <s v="Salcedo, Daisey"/>
    <s v="1457"/>
    <s v="Closed"/>
    <d v="2023-08-25T16:27:47"/>
    <x v="8"/>
    <d v="2023-08-27T16:27:47"/>
    <d v="2023-08-28T10:41:34"/>
    <s v="32010-003"/>
    <s v="COLLIN STREET BAKERY INC"/>
    <n v="32010"/>
    <s v="COLLIN STREET BAKERY INC"/>
    <x v="2"/>
    <s v="L60 Saginaw"/>
    <x v="7"/>
    <n v="1"/>
    <s v="&lt;=1"/>
    <x v="3"/>
    <x v="1"/>
    <s v="CTP Failure"/>
    <s v="Item"/>
    <s v="sites/operations/SUPPLYCHAIN/SCS/Lists/Service Escalation Tracker"/>
    <m/>
  </r>
  <r>
    <n v="3.4458796296239602"/>
    <s v="Salcedo, Daisey"/>
    <s v="1458"/>
    <s v="Closed"/>
    <d v="2023-08-25T16:31:11"/>
    <x v="8"/>
    <d v="2023-08-27T16:31:11"/>
    <d v="2023-08-28T10:42:04"/>
    <s v="32010-003"/>
    <s v="COLLIN STREET BAKERY INC"/>
    <n v="32010"/>
    <s v="COLLIN STREET BAKERY INC"/>
    <x v="2"/>
    <s v="L60 Saginaw"/>
    <x v="7"/>
    <n v="1"/>
    <s v="&lt;=1"/>
    <x v="3"/>
    <x v="1"/>
    <s v="CTP failure"/>
    <s v="Item"/>
    <s v="sites/operations/SUPPLYCHAIN/SCS/Lists/Service Escalation Tracker"/>
    <m/>
  </r>
  <r>
    <n v="3.3593518518537202"/>
    <s v="Kirkwood, Michele"/>
    <s v="1459"/>
    <s v="Closed"/>
    <d v="2023-08-25T17:20:53"/>
    <x v="8"/>
    <d v="2023-08-27T17:20:53"/>
    <d v="2023-08-28T08:37:28"/>
    <s v="10575-021"/>
    <s v="MARTIN BROTHERS UNIPRO"/>
    <n v="10575"/>
    <s v="MARTIN BROS DIST CO INC"/>
    <x v="0"/>
    <s v="L33 Waukesha"/>
    <x v="7"/>
    <n v="1"/>
    <s v="&lt;=1"/>
    <x v="3"/>
    <x v="1"/>
    <s v="Failed CTP Certification"/>
    <s v="Item"/>
    <s v="sites/operations/SUPPLYCHAIN/SCS/Lists/Service Escalation Tracker"/>
    <m/>
  </r>
  <r>
    <n v="0.43650462962250502"/>
    <s v="Baker, Tosha"/>
    <s v="1460"/>
    <s v="Closed"/>
    <d v="2023-08-28T07:42:15"/>
    <x v="8"/>
    <d v="2023-08-30T07:42:15"/>
    <d v="2023-08-28T10:28:34"/>
    <s v="10514-006, 10517-004"/>
    <s v="Cant Find"/>
    <s v="Cant Find"/>
    <s v="Cant Find"/>
    <x v="1"/>
    <s v="L55 St Joseph"/>
    <x v="7"/>
    <n v="0"/>
    <s v="&lt;=1"/>
    <x v="3"/>
    <x v="1"/>
    <s v="PO #467198 // Order No: 55-49443, 55-49444_x000a__x000a_REF #55-47181//464904     _x000a_ SHORTED 15507-VPR, 88 CS _x000a_REF# 55-47179//464904     _x000a_ SHORTED  19513-GNS, 20 CS_x000a__x000a_How soon can this PO ship?"/>
    <s v="Item"/>
    <s v="sites/operations/SUPPLYCHAIN/SCS/Lists/Service Escalation Tracker"/>
    <m/>
  </r>
  <r>
    <n v="0.37900462962716103"/>
    <s v="Wilson, LaTosha"/>
    <s v="1461"/>
    <s v="Closed"/>
    <d v="2023-08-28T09:05:36"/>
    <x v="8"/>
    <d v="2023-08-30T09:05:36"/>
    <d v="2023-08-28T09:05:46"/>
    <s v="32500-002"/>
    <s v="BASIC CONVENIENCE FOODS"/>
    <n v="32500"/>
    <s v="BASIC CONVENIENCE FOODS"/>
    <x v="2"/>
    <s v="L36 Portland"/>
    <x v="7"/>
    <n v="0"/>
    <s v="&lt;=1"/>
    <x v="3"/>
    <x v="1"/>
    <s v="Please assist with providing the missing COA that was not provided to the customer BASIC CONVENIENCE FOODS_x000a_                       _x000a_PO 18713  23927VEN  Lite Mayo Tote, 2000_x000a_     Lot:  P22023_x000a_23927-VEN   9199  PA     MAYO LT 2000 TOTE   LJJJYY                     9                      P21523 _x000a_                                                                                                          9                      P22023_x000a_"/>
    <s v="Item"/>
    <s v="sites/operations/SUPPLYCHAIN/SCS/Lists/Service Escalation Tracker"/>
    <m/>
  </r>
  <r>
    <n v="0.52746527778072005"/>
    <s v="Blocker, Sharrocca"/>
    <s v="1462"/>
    <s v="Closed"/>
    <d v="2023-08-28T11:28:16"/>
    <x v="8"/>
    <d v="2023-08-30T11:28:16"/>
    <d v="2023-08-28T12:39:33"/>
    <s v="00085-037"/>
    <s v="SHAMROCK AZ"/>
    <n v="85"/>
    <s v="SHAMROCK FOOD CO - AZ"/>
    <x v="0"/>
    <s v="L33 Waukesha"/>
    <x v="7"/>
    <n v="0"/>
    <s v="&lt;=1"/>
    <x v="3"/>
    <x v="1"/>
    <s v="20945-KKO on Order 33-34126 failed CTP Process during order entry. Requested quantity is 312 cases, please respond with next available date within 24hrs._x000a_23843-SCR on Order failed 33-34126 CTP Process during order entry. Requested quantity is 128 cases, please respond with next available date within 24hrs."/>
    <s v="Item"/>
    <s v="sites/operations/SUPPLYCHAIN/SCS/Lists/Service Escalation Tracker"/>
    <m/>
  </r>
  <r>
    <n v="0.49920138889137899"/>
    <s v="Wilson, LaTosha"/>
    <s v="1463"/>
    <s v="Closed"/>
    <d v="2023-08-28T11:58:36"/>
    <x v="8"/>
    <d v="2023-08-30T11:58:36"/>
    <d v="2023-08-28T11:58:51"/>
    <s v="34220-008"/>
    <s v="RESERS POTATO PLANT 6TH"/>
    <n v="34220"/>
    <s v="RESER'S FINE FOODS INC"/>
    <x v="2"/>
    <s v="L55 St Joseph"/>
    <x v="7"/>
    <n v="0"/>
    <s v="&lt;=1"/>
    <x v="3"/>
    <x v="1"/>
    <s v="Please assist with providing the missing COA for the order information listed below:_x000a__x000a_PO1336202_x000a_Order #..:  55-48207_x000a_20212-VEN   16139  C   NCOLR LIQ MARG TOTE   LJJJYY                    16        23223_x000a_                                                      _x0009__x0009__x0009__x0009_                       4        23123_x000a__x000a_"/>
    <s v="Item"/>
    <s v="sites/operations/SUPPLYCHAIN/SCS/Lists/Service Escalation Tracker"/>
    <m/>
  </r>
  <r>
    <n v="0.50694444443797704"/>
    <s v="Wilson, LaTosha"/>
    <s v="1464"/>
    <s v="Closed"/>
    <d v="2023-08-28T12:09:53"/>
    <x v="8"/>
    <d v="2023-08-30T12:09:53"/>
    <d v="2023-08-28T12:10:00"/>
    <s v="09696-043"/>
    <s v="CSM BAKERY-TUCKER 43 MASS"/>
    <n v="9696"/>
    <s v="BRILL INC"/>
    <x v="2"/>
    <s v="L43 Birmingham"/>
    <x v="7"/>
    <n v="0"/>
    <s v="&lt;=1"/>
    <x v="3"/>
    <x v="1"/>
    <s v="Please assist with providing the missing COA for the order information listed below:_x000a_Order No: 260-31379_x000a_Master BL: 2604026690_x000a_18559-CIN 10200362 MASS C CRM CHEESE ICG    828_x000a_"/>
    <s v="Item"/>
    <s v="sites/operations/SUPPLYCHAIN/SCS/Lists/Service Escalation Tracker"/>
    <m/>
  </r>
  <r>
    <n v="3.5663425925886298"/>
    <s v="Mendoza, Steven"/>
    <s v="1465"/>
    <s v="Closed"/>
    <d v="2023-08-28T12:32:05"/>
    <x v="8"/>
    <d v="2023-08-30T12:32:05"/>
    <d v="2023-08-31T13:35:32"/>
    <s v="09788-005"/>
    <s v="Cant Find"/>
    <s v="Cant Find"/>
    <s v="Cant Find"/>
    <x v="1"/>
    <s v="L34 Albert Lea"/>
    <x v="7"/>
    <n v="3"/>
    <s v="&gt;1"/>
    <x v="2"/>
    <x v="0"/>
    <s v="Customer requires product sooner than expected for Order No: 34-16563"/>
    <s v="Item"/>
    <s v="sites/operations/SUPPLYCHAIN/SCS/Lists/Service Escalation Tracker"/>
    <m/>
  </r>
  <r>
    <n v="2.57805555555387"/>
    <s v="Wilson, LaTosha"/>
    <s v="1466"/>
    <s v="Closed"/>
    <d v="2023-08-28T13:43:47"/>
    <x v="8"/>
    <d v="2023-08-30T13:43:47"/>
    <d v="2023-08-30T13:52:24"/>
    <s v="35778-001"/>
    <s v="L &amp; L FOODS HOLDINGS INDU"/>
    <n v="35778"/>
    <s v="HEARTHSIDE USA-PRODUCE &amp;"/>
    <x v="2"/>
    <s v="L75 Ontario"/>
    <x v="7"/>
    <n v="2"/>
    <s v="&gt;1"/>
    <x v="1"/>
    <x v="1"/>
    <s v="Item 23512-DLE on order 75-45035 failed CTP process during order entry. Requested quantity is 60. _x000a_Please respond with next available date within 24 hours._x000a_23512DLE 23512 C   DSG APLWD PCH 150/3  MTS                            1            1,860   09/15/23          1,200   155.00   N "/>
    <s v="Item"/>
    <s v="sites/operations/SUPPLYCHAIN/SCS/Lists/Service Escalation Tracker"/>
    <m/>
  </r>
  <r>
    <n v="2.4596527777757702"/>
    <s v="Covington, Derek"/>
    <s v="1467"/>
    <s v="Closed"/>
    <d v="2023-08-28T14:03:13"/>
    <x v="8"/>
    <d v="2023-08-30T14:03:13"/>
    <d v="2023-08-30T11:01:54"/>
    <s v="08998-161"/>
    <s v="CHENEY OCALA ARAMARK"/>
    <n v="8998"/>
    <s v="CHENEY BROTHERS INC"/>
    <x v="0"/>
    <s v="L25 Chambersburg"/>
    <x v="7"/>
    <n v="2"/>
    <s v="&gt;1"/>
    <x v="1"/>
    <x v="1"/>
    <s v="25-18068 was shorted 780cs of 17245-CHP"/>
    <s v="Item"/>
    <s v="sites/operations/SUPPLYCHAIN/SCS/Lists/Service Escalation Tracker"/>
    <m/>
  </r>
  <r>
    <n v="0.64965277777082497"/>
    <s v="Rogers, Keena"/>
    <s v="1468"/>
    <s v="Closed"/>
    <d v="2023-08-28T15:08:19"/>
    <x v="8"/>
    <d v="2023-08-30T15:08:19"/>
    <d v="2023-08-28T15:35:30"/>
    <s v="09965-037"/>
    <s v="VAN EERDEN"/>
    <n v="9965"/>
    <s v="THE DISTRIBUTION GROUP"/>
    <x v="0"/>
    <s v="L33 Waukesha"/>
    <x v="7"/>
    <n v="0"/>
    <s v="&lt;=1"/>
    <x v="3"/>
    <x v="1"/>
    <s v="CTP failure on item 72048VEN for order 33-34142"/>
    <s v="Item"/>
    <s v="sites/operations/SUPPLYCHAIN/SCS/Lists/Service Escalation Tracker"/>
    <m/>
  </r>
  <r>
    <n v="0.66608796295622597"/>
    <s v="Blocker, Sharrocca"/>
    <s v="1469"/>
    <s v="Closed"/>
    <d v="2023-08-28T15:20:54"/>
    <x v="8"/>
    <d v="2023-08-30T15:20:54"/>
    <d v="2023-08-28T15:59:10"/>
    <s v="27418-001"/>
    <s v="REINHART SHAWANO"/>
    <n v="27418"/>
    <s v="REINHART SHAWANO"/>
    <x v="0"/>
    <s v="L33 Waukesha"/>
    <x v="7"/>
    <n v="0"/>
    <s v="&lt;=1"/>
    <x v="3"/>
    <x v="1"/>
    <s v="22958-CSD on Order 33-34145 failed CTP Process during order entry. Requested quantity is 40 please respond with next available date within 24hrs._x000a_"/>
    <s v="Item"/>
    <s v="sites/operations/SUPPLYCHAIN/SCS/Lists/Service Escalation Tracker"/>
    <m/>
  </r>
  <r>
    <n v="1.3720138888820701"/>
    <s v="Valle, Sheri"/>
    <s v="1470"/>
    <s v="Closed"/>
    <d v="2023-08-28T16:06:10"/>
    <x v="8"/>
    <d v="2023-08-30T16:06:10"/>
    <d v="2023-08-29T08:55:42"/>
    <s v="10078-017"/>
    <s v="DAWN FOOD-GARLAND 60"/>
    <n v="10078"/>
    <s v="DAWN FOOD PRODUCTS INC"/>
    <x v="0"/>
    <s v="L60 Saginaw"/>
    <x v="7"/>
    <n v="1"/>
    <s v="&lt;=1"/>
    <x v="3"/>
    <x v="1"/>
    <s v="Item 22284-WCP on order 208-18623 failed CTP process during order entry. Requested quantity is 36cs. Please respond with next available date within 24 hours. "/>
    <s v="Item"/>
    <s v="sites/operations/SUPPLYCHAIN/SCS/Lists/Service Escalation Tracker"/>
    <m/>
  </r>
  <r>
    <n v="1.3792361111118201"/>
    <s v="Kirkwood, Michele"/>
    <s v="1471"/>
    <s v="Closed"/>
    <d v="2023-08-28T17:16:11"/>
    <x v="8"/>
    <d v="2023-08-30T17:16:11"/>
    <d v="2023-08-29T09:06:06"/>
    <s v="33287-002"/>
    <s v="REINHART OMAHA"/>
    <n v="33287"/>
    <s v="REINHART OMAHA"/>
    <x v="0"/>
    <s v="L33 Waukesha"/>
    <x v="7"/>
    <n v="1"/>
    <s v="&lt;=1"/>
    <x v="3"/>
    <x v="1"/>
    <s v="Failed CTP Certification"/>
    <s v="Item"/>
    <s v="sites/operations/SUPPLYCHAIN/SCS/Lists/Service Escalation Tracker"/>
    <m/>
  </r>
  <r>
    <n v="1.61751157407707"/>
    <s v="Lopez, Orianna"/>
    <s v="1472"/>
    <s v="Closed"/>
    <d v="2023-08-28T17:46:19"/>
    <x v="8"/>
    <d v="2023-08-30T17:46:19"/>
    <d v="2023-08-29T14:49:13"/>
    <s v="11459-093"/>
    <s v="SHAMROCK FOODS-AURORA"/>
    <n v="11459"/>
    <s v="SHAMROCK FOOD CO - CO"/>
    <x v="0"/>
    <s v="L33 Waukesha"/>
    <x v="7"/>
    <n v="1"/>
    <s v="&lt;=1"/>
    <x v="3"/>
    <x v="1"/>
    <s v="CTP Failure 33-34129"/>
    <s v="Item"/>
    <s v="sites/operations/SUPPLYCHAIN/SCS/Lists/Service Escalation Tracker"/>
    <m/>
  </r>
  <r>
    <n v="1.5914814814823299"/>
    <s v="Kirkwood, Michele"/>
    <s v="1473"/>
    <s v="Closed"/>
    <d v="2023-08-28T17:47:33"/>
    <x v="8"/>
    <d v="2023-08-30T17:47:33"/>
    <d v="2023-08-29T14:11:44"/>
    <s v="40013-003"/>
    <s v="SYSCO BILLINGS"/>
    <n v="40013"/>
    <s v="SYSCO MSCS-MONTANA"/>
    <x v="0"/>
    <s v="L36 Portland"/>
    <x v="7"/>
    <n v="1"/>
    <s v="&lt;=1"/>
    <x v="3"/>
    <x v="1"/>
    <s v="Failed CTP Certification"/>
    <s v="Item"/>
    <s v="sites/operations/SUPPLYCHAIN/SCS/Lists/Service Escalation Tracker"/>
    <m/>
  </r>
  <r>
    <n v="0.43336805555736602"/>
    <s v="Rogers, Keena"/>
    <s v="1474"/>
    <s v="Closed"/>
    <d v="2023-08-29T09:19:21"/>
    <x v="8"/>
    <d v="2023-08-31T09:19:21"/>
    <d v="2023-08-29T10:24:03"/>
    <s v="22098-002"/>
    <s v="SUPER STORE IND-P/L"/>
    <n v="22098"/>
    <s v="SUPER STORES INDUSTRIES"/>
    <x v="4"/>
    <s v="L75 Ontario"/>
    <x v="7"/>
    <n v="0"/>
    <s v="&lt;=1"/>
    <x v="3"/>
    <x v="1"/>
    <s v="CTP failure for order 75-45081 on items 12523SST and 54624SST."/>
    <s v="Item"/>
    <s v="sites/operations/SUPPLYCHAIN/SCS/Lists/Service Escalation Tracker"/>
    <m/>
  </r>
  <r>
    <n v="0.46939814814686498"/>
    <s v="Patil, Kaleb"/>
    <s v="1475"/>
    <s v="Closed"/>
    <d v="2023-08-29T10:25:34"/>
    <x v="8"/>
    <d v="2023-08-31T10:25:34"/>
    <d v="2023-08-29T11:15:56"/>
    <s v="01124-029"/>
    <s v="USF LA MIRADA (PU)"/>
    <n v="1124"/>
    <s v="US FOODS-LOS ANGELES"/>
    <x v="0"/>
    <s v="L75 Ontario"/>
    <x v="7"/>
    <n v="0"/>
    <s v="&lt;=1"/>
    <x v="3"/>
    <x v="1"/>
    <s v="Item 20778-SCR above on order number 75-44824 failed CTP process during order entry.  The requested qty is 44, please respond with next available date within 24hrs."/>
    <s v="Item"/>
    <s v="sites/operations/SUPPLYCHAIN/SCS/Lists/Service Escalation Tracker"/>
    <m/>
  </r>
  <r>
    <n v="0.49936342592263799"/>
    <s v="Patil, Kaleb"/>
    <s v="1476"/>
    <s v="Closed"/>
    <d v="2023-08-29T10:26:32"/>
    <x v="8"/>
    <d v="2023-08-31T10:26:32"/>
    <d v="2023-08-29T11:59:05"/>
    <s v="00733-027"/>
    <s v="Cant Find"/>
    <s v="Cant Find"/>
    <s v="Cant Find"/>
    <x v="1"/>
    <s v="L75 Ontario"/>
    <x v="7"/>
    <n v="0"/>
    <s v="&lt;=1"/>
    <x v="3"/>
    <x v="1"/>
    <s v="Item 20778-SCR above on order number 75-44823 failed CTP process during order entry.  The requested qty is 44, please respond with next available date within 24hrs."/>
    <s v="Item"/>
    <s v="sites/operations/SUPPLYCHAIN/SCS/Lists/Service Escalation Tracker"/>
    <m/>
  </r>
  <r>
    <n v="0.58179398148058703"/>
    <s v="Covington, Derek"/>
    <s v="1477"/>
    <s v="Closed"/>
    <d v="2023-08-29T12:42:05"/>
    <x v="8"/>
    <d v="2023-08-31T12:42:05"/>
    <d v="2023-08-29T13:57:47"/>
    <s v="09594-026"/>
    <s v="CICI ENTPR COPPELL  JMC"/>
    <n v="9594"/>
    <s v="JMC RESTAURANT DIST"/>
    <x v="0"/>
    <s v="L55 St Joseph"/>
    <x v="7"/>
    <n v="0"/>
    <s v="&lt;=1"/>
    <x v="3"/>
    <x v="1"/>
    <s v="21514-GND is not running sufficient production to meet demand out of L55 and L208"/>
    <s v="Item"/>
    <s v="sites/operations/SUPPLYCHAIN/SCS/Lists/Service Escalation Tracker"/>
    <m/>
  </r>
  <r>
    <n v="0.57894675925490402"/>
    <s v="Covington, Derek"/>
    <s v="1478"/>
    <s v="Closed"/>
    <d v="2023-08-29T13:07:33"/>
    <x v="8"/>
    <d v="2023-08-31T13:07:33"/>
    <d v="2023-08-29T13:53:41"/>
    <s v="30547-021"/>
    <s v="JAKE'S/UNIPRO/NEW WAREHOU"/>
    <n v="30547"/>
    <s v="JAKE'S INC"/>
    <x v="0"/>
    <s v="L60 Saginaw"/>
    <x v="7"/>
    <n v="0"/>
    <s v="&lt;=1"/>
    <x v="3"/>
    <x v="1"/>
    <s v="Item # 18165-VMR on order # 208-18710 failed CTP process during order entry.  The requested qty is 1080cs. Please respond with next available date within 24hrs."/>
    <s v="Item"/>
    <s v="sites/operations/SUPPLYCHAIN/SCS/Lists/Service Escalation Tracker"/>
    <m/>
  </r>
  <r>
    <n v="1.40665509258542"/>
    <s v="Blocker, Sharrocca"/>
    <s v="1479"/>
    <s v="Closed"/>
    <d v="2023-08-29T13:52:47"/>
    <x v="8"/>
    <d v="2023-08-31T13:52:47"/>
    <d v="2023-08-30T09:45:35"/>
    <s v="30078-004"/>
    <s v="INDIANHEAD FOODSERVICE DI"/>
    <n v="30078"/>
    <s v="INDIANHEAD FOODSERVICE"/>
    <x v="0"/>
    <s v="L33 Waukesha"/>
    <x v="7"/>
    <n v="1"/>
    <s v="&lt;=1"/>
    <x v="3"/>
    <x v="1"/>
    <s v="72048-VEN on Order 33-34209 failed CTP Process during order entry. Requested quantity is 48, please respond with next available date within 24hrs._x000a_"/>
    <s v="Item"/>
    <s v="sites/operations/SUPPLYCHAIN/SCS/Lists/Service Escalation Tracker"/>
    <m/>
  </r>
  <r>
    <n v="0.69746527777169798"/>
    <s v="Patil, Kaleb"/>
    <s v="1480"/>
    <s v="Closed"/>
    <d v="2023-08-29T16:24:58"/>
    <x v="8"/>
    <d v="2023-08-31T16:24:58"/>
    <d v="2023-08-29T16:44:21"/>
    <s v="40227-048"/>
    <s v="SYSCO LOS ANGEL"/>
    <n v="40227"/>
    <s v="SYSCO MSCS-LOS ANGELE"/>
    <x v="0"/>
    <s v="L75 Ontario"/>
    <x v="7"/>
    <n v="0"/>
    <s v="&lt;=1"/>
    <x v="3"/>
    <x v="1"/>
    <s v="Item above on order number 75-45160 failed CTP process during order entry.  The requested qty is 48, please respond with next available date within 24hrs."/>
    <s v="Item"/>
    <s v="sites/operations/SUPPLYCHAIN/SCS/Lists/Service Escalation Tracker"/>
    <m/>
  </r>
  <r>
    <n v="0.68733796296146499"/>
    <s v="Wilson, LaTosha"/>
    <s v="1481"/>
    <s v="Closed"/>
    <d v="2023-08-29T16:29:30"/>
    <x v="8"/>
    <d v="2023-08-31T16:29:30"/>
    <d v="2023-08-29T16:29:46"/>
    <s v="33152-010"/>
    <s v="Cant Find"/>
    <s v="Cant Find"/>
    <s v="Cant Find"/>
    <x v="1"/>
    <s v="L60 Saginaw"/>
    <x v="7"/>
    <n v="0"/>
    <s v="&lt;=1"/>
    <x v="3"/>
    <x v="1"/>
    <s v="Please assist with providing the missing COA for the order information listed below: _x000a_Customer not provided COA with shipment nor prior to._x000a_Order #..: 208-18000_x000a_P.O. Ref: 5501642902 _x000a_19510-GNS   GOLDNSWET LIQUID MARG  TWIN-PK   LJJJYY                    50                      F22023   "/>
    <s v="Item"/>
    <s v="sites/operations/SUPPLYCHAIN/SCS/Lists/Service Escalation Tracker"/>
    <m/>
  </r>
  <r>
    <n v="8.4754976851836492"/>
    <s v="George, Raven"/>
    <s v="1482"/>
    <s v="Closed"/>
    <d v="2023-08-29T17:08:15"/>
    <x v="9"/>
    <d v="2023-08-31T17:08:15"/>
    <d v="2023-09-06T11:24:43"/>
    <s v="36372-012"/>
    <s v="UNFI-SFSWH - CENTRALIA"/>
    <n v="36372"/>
    <s v="UNFI-SFSWH"/>
    <x v="0"/>
    <s v="L36 Portland"/>
    <x v="7"/>
    <n v="6"/>
    <s v="&gt;1"/>
    <x v="0"/>
    <x v="0"/>
    <s v="Item above on order number 36-24576 failed CTP process during order entry.  The requested qty is 100, please respond with next available date within 24hrs."/>
    <s v="Item"/>
    <s v="sites/operations/SUPPLYCHAIN/SCS/Lists/Service Escalation Tracker"/>
    <m/>
  </r>
  <r>
    <n v="1.4189583333354701"/>
    <s v="Kirkwood, Michele"/>
    <s v="1483"/>
    <s v="Closed"/>
    <d v="2023-08-29T17:14:45"/>
    <x v="8"/>
    <d v="2023-08-31T17:14:45"/>
    <d v="2023-08-30T10:03:18"/>
    <s v="10575-021"/>
    <s v="MARTIN BROTHERS UNIPRO"/>
    <n v="10575"/>
    <s v="MARTIN BROS DIST CO INC"/>
    <x v="0"/>
    <s v="L33 Waukesha"/>
    <x v="7"/>
    <n v="1"/>
    <s v="&lt;=1"/>
    <x v="3"/>
    <x v="1"/>
    <s v="Failed CTP Certification"/>
    <s v="Item"/>
    <s v="sites/operations/SUPPLYCHAIN/SCS/Lists/Service Escalation Tracker"/>
    <m/>
  </r>
  <r>
    <n v="0.57758101851504795"/>
    <s v="Phillips, Bridgette"/>
    <s v="1484"/>
    <s v="Closed"/>
    <d v="2023-08-30T09:47:52"/>
    <x v="8"/>
    <d v="2023-09-01T09:47:52"/>
    <d v="2023-08-30T13:51:43"/>
    <s v="34203-004 "/>
    <s v="Cant Find"/>
    <s v="Cant Find"/>
    <s v="Cant Find"/>
    <x v="1"/>
    <s v="L55 St Joseph"/>
    <x v="7"/>
    <n v="0"/>
    <s v="&lt;=1"/>
    <x v="3"/>
    <x v="1"/>
    <s v=" The customer has been shorted 56606CHP on several orders. "/>
    <s v="Item"/>
    <s v="sites/operations/SUPPLYCHAIN/SCS/Lists/Service Escalation Tracker"/>
    <m/>
  </r>
  <r>
    <n v="0.46010416666103998"/>
    <s v="Covington, Derek"/>
    <s v="1485"/>
    <s v="Closed"/>
    <d v="2023-08-30T10:31:55"/>
    <x v="8"/>
    <d v="2023-09-01T10:31:55"/>
    <d v="2023-08-30T11:02:33"/>
    <s v="36824-002"/>
    <s v="SEA WORLD ORLANDO"/>
    <n v="36824"/>
    <s v="SEA WORLD ORLANDO"/>
    <x v="0"/>
    <s v="L25 Chambersburg"/>
    <x v="7"/>
    <n v="0"/>
    <s v="&lt;=1"/>
    <x v="3"/>
    <x v="1"/>
    <s v="Potential supply disruption of 58503-CHP"/>
    <s v="Item"/>
    <s v="sites/operations/SUPPLYCHAIN/SCS/Lists/Service Escalation Tracker"/>
    <m/>
  </r>
  <r>
    <n v="2.4270254629664101"/>
    <s v="Patil, Kaleb"/>
    <s v="1486"/>
    <s v="Closed"/>
    <d v="2023-08-30T10:34:31"/>
    <x v="9"/>
    <d v="2023-09-01T10:34:31"/>
    <d v="2023-09-01T10:14:55"/>
    <s v="35177-001"/>
    <s v="ROMA S.CALIF"/>
    <n v="35177"/>
    <s v="PFG ROMA OF SOUTHERN CA"/>
    <x v="0"/>
    <s v="L75 Ontario"/>
    <x v="7"/>
    <n v="2"/>
    <s v="&gt;1"/>
    <x v="1"/>
    <x v="1"/>
    <s v="Item above on order number 75-45212 failed CTP process during order entry.  The requested qty is 22, please respond with next available date within 24hrs."/>
    <s v="Item"/>
    <s v="sites/operations/SUPPLYCHAIN/SCS/Lists/Service Escalation Tracker"/>
    <m/>
  </r>
  <r>
    <n v="0.55052083332702795"/>
    <s v="Covington, Derek"/>
    <s v="1487"/>
    <s v="Closed"/>
    <d v="2023-08-30T11:13:45"/>
    <x v="8"/>
    <d v="2023-09-01T11:13:45"/>
    <d v="2023-08-30T13:12:45"/>
    <s v="20884-049"/>
    <s v="USF PORT ORANGE"/>
    <n v="20884"/>
    <s v="US FOODS-PORT ORANGE"/>
    <x v="0"/>
    <s v="L25 Chambersburg"/>
    <x v="7"/>
    <n v="0"/>
    <s v="&lt;=1"/>
    <x v="3"/>
    <x v="1"/>
    <s v="25-19042 shorted 120cs of 45532-CHP"/>
    <s v="Item"/>
    <s v="sites/operations/SUPPLYCHAIN/SCS/Lists/Service Escalation Tracker"/>
    <m/>
  </r>
  <r>
    <n v="0.752407407402643"/>
    <s v="Plunkett, Ryan"/>
    <s v="1488"/>
    <s v="Closed"/>
    <d v="2023-08-30T11:46:31"/>
    <x v="8"/>
    <d v="2023-09-01T11:46:31"/>
    <d v="2023-08-30T18:03:28"/>
    <s v="00402-018"/>
    <s v="USF LAS VEGAS"/>
    <n v="402"/>
    <s v="US FOODS-LAS VEGAS"/>
    <x v="0"/>
    <s v="L75 Ontario"/>
    <x v="7"/>
    <n v="0"/>
    <s v="&lt;=1"/>
    <x v="3"/>
    <x v="1"/>
    <s v="Item 56606 CHP on order number 75-45256 PO 4560113M failed CTP process during order entry.  _x000a_The requested qty is 48cs, please respond with next available date within 24hrs._x000a_"/>
    <s v="Item"/>
    <s v="sites/operations/SUPPLYCHAIN/SCS/Lists/Service Escalation Tracker"/>
    <m/>
  </r>
  <r>
    <n v="27.338564814817801"/>
    <s v="Salcedo, Daisey"/>
    <s v="1489"/>
    <s v="Closed"/>
    <d v="2023-08-30T16:08:52"/>
    <x v="9"/>
    <d v="2023-09-01T16:08:52"/>
    <d v="2023-09-26T08:07:32"/>
    <s v="35910-002"/>
    <s v="FRESH EXPRESS"/>
    <n v="35910"/>
    <s v="FRESH EXPRESS INC"/>
    <x v="2"/>
    <s v="L25 Chambersburg"/>
    <x v="7"/>
    <n v="19"/>
    <s v="&gt;1"/>
    <x v="0"/>
    <x v="0"/>
    <s v="Back order#25-20365"/>
    <s v="Item"/>
    <s v="sites/operations/SUPPLYCHAIN/SCS/Lists/Service Escalation Tracker"/>
    <m/>
  </r>
  <r>
    <n v="1.4216319444458301"/>
    <s v="Plunkett, Ryan"/>
    <s v="1490"/>
    <s v="Closed"/>
    <d v="2023-08-30T16:44:47"/>
    <x v="8"/>
    <d v="2023-09-01T16:44:47"/>
    <d v="2023-08-31T10:07:09"/>
    <s v="33306-005"/>
    <s v="Cant Find"/>
    <s v="Cant Find"/>
    <s v="Cant Find"/>
    <x v="1"/>
    <s v="L75 Ontario"/>
    <x v="7"/>
    <n v="1"/>
    <s v="&lt;=1"/>
    <x v="3"/>
    <x v="1"/>
    <s v="Item 12504 LOU on order number 75-45307 PO 10900 failed CTP process during order entry.  _x000a_The requested qty is 1000cs., please respond with next available date within 24hrs._x000a_"/>
    <s v="Item"/>
    <s v="sites/operations/SUPPLYCHAIN/SCS/Lists/Service Escalation Tracker"/>
    <m/>
  </r>
  <r>
    <n v="8.4583333333357604"/>
    <s v="Salcedo, Daisey"/>
    <s v="1491"/>
    <s v="Closed"/>
    <d v="2023-08-30T16:47:53"/>
    <x v="9"/>
    <d v="2023-09-01T16:47:53"/>
    <d v="2023-09-07T11:00:00"/>
    <s v="33362-018"/>
    <s v="READY PAC-SWDBORO/MISSABY"/>
    <n v="33362"/>
    <s v="MISSA BAY LLC"/>
    <x v="2"/>
    <s v="L25 Chambersburg"/>
    <x v="7"/>
    <n v="6"/>
    <s v="&gt;1"/>
    <x v="0"/>
    <x v="0"/>
    <s v="Back order#252-02772"/>
    <s v="Item"/>
    <s v="sites/operations/SUPPLYCHAIN/SCS/Lists/Service Escalation Tracker"/>
    <m/>
  </r>
  <r>
    <n v="1.36252314814919"/>
    <s v="Lopez, Orianna"/>
    <s v="1492"/>
    <s v="Closed"/>
    <d v="2023-08-30T17:09:05"/>
    <x v="8"/>
    <d v="2023-09-01T17:09:05"/>
    <d v="2023-08-31T08:42:02"/>
    <s v="40045-169"/>
    <s v="SYSCO DENVER"/>
    <n v="40045"/>
    <s v="SYSCO MSCS-DENVER"/>
    <x v="0"/>
    <s v="L60 Saginaw"/>
    <x v="7"/>
    <n v="1"/>
    <s v="&lt;=1"/>
    <x v="3"/>
    <x v="1"/>
    <s v="CTP Failure at order entry; 208-18760. "/>
    <s v="Item"/>
    <s v="sites/operations/SUPPLYCHAIN/SCS/Lists/Service Escalation Tracker"/>
    <m/>
  </r>
  <r>
    <n v="6.6272685185176696"/>
    <s v="Miller, Michelle L"/>
    <s v="1493"/>
    <s v="Closed"/>
    <d v="2023-08-31T08:03:04"/>
    <x v="9"/>
    <d v="2023-09-02T08:03:04"/>
    <d v="2023-09-06T15:03:16"/>
    <s v="20144-001"/>
    <s v="REINHART SUNBURY EAST PA"/>
    <n v="20144"/>
    <s v="REINHART EASTERN PA"/>
    <x v="0"/>
    <s v="L25 Chambersburg"/>
    <x v="7"/>
    <n v="4"/>
    <s v="&gt;1"/>
    <x v="4"/>
    <x v="0"/>
    <s v="backorder 25-20359 was entered for shortage on original order 25-19377. When is the soonest this backorder can ship? _x000a_Item:_x000a_20164-HVR _x000a_20168-HVR _x000a_71168-CSF _x000a_          "/>
    <s v="Item"/>
    <s v="sites/operations/SUPPLYCHAIN/SCS/Lists/Service Escalation Tracker"/>
    <m/>
  </r>
  <r>
    <n v="5.3823379629611701"/>
    <s v="Wilson, LaTosha"/>
    <s v="1494"/>
    <s v="Closed"/>
    <d v="2023-08-31T08:27:49"/>
    <x v="9"/>
    <d v="2023-09-02T08:27:49"/>
    <d v="2023-09-05T09:10:34"/>
    <s v="32500-002"/>
    <s v="BASIC CONVENIENCE FOODS"/>
    <n v="32500"/>
    <s v="BASIC CONVENIENCE FOODS"/>
    <x v="2"/>
    <s v="L36 Portland"/>
    <x v="7"/>
    <n v="3"/>
    <s v="&gt;1"/>
    <x v="2"/>
    <x v="0"/>
    <s v="Please assist with providing the missing COA for the order information listed below: _x000a_Customer not provided COA with shipment nor prior to._x000a__x000a_Order # 36-24280_x000a_P.O. Ref: 18743 _x000a_23927-VEN   9199  PA     MAYO LT 2000 TOTE   LJJJYY                     5                      P22723 _x000a_                                                                                                             7                      P23323_x000a__x000a_"/>
    <s v="Item"/>
    <s v="sites/operations/SUPPLYCHAIN/SCS/Lists/Service Escalation Tracker"/>
    <m/>
  </r>
  <r>
    <n v="0.50416666666569698"/>
    <s v="Karr, Ronald"/>
    <s v="1495"/>
    <s v="Closed"/>
    <d v="2023-08-31T09:09:35"/>
    <x v="8"/>
    <d v="2023-09-02T09:09:35"/>
    <d v="2023-08-31T12:06:00"/>
    <s v="40040-009"/>
    <s v="SYSCO CHARLOTTE"/>
    <n v="40040"/>
    <s v="SYSCO MSCS-CHARLOTTE"/>
    <x v="0"/>
    <s v="L25 Chambersburg"/>
    <x v="7"/>
    <n v="0"/>
    <s v="&lt;=1"/>
    <x v="3"/>
    <x v="1"/>
    <s v="Need to see when item 20164HVR / LC GOLD ITAL6/32FLOZ HIDDEN V will be available."/>
    <s v="Item"/>
    <s v="sites/operations/SUPPLYCHAIN/SCS/Lists/Service Escalation Tracker"/>
    <m/>
  </r>
  <r>
    <n v="0.500034722223063"/>
    <s v="Johnson, Travis"/>
    <s v="1496"/>
    <s v="Closed"/>
    <d v="2023-08-31T09:14:22"/>
    <x v="8"/>
    <d v="2023-09-02T09:14:22"/>
    <d v="2023-08-31T12:00:03"/>
    <s v="40214-098"/>
    <s v="SYSCO CNTL TX"/>
    <n v="40214"/>
    <s v="SYSCO MSCS-CENTRAL TEXAS"/>
    <x v="0"/>
    <s v="L60 Saginaw"/>
    <x v="7"/>
    <n v="0"/>
    <s v="&lt;=1"/>
    <x v="3"/>
    <x v="1"/>
    <s v="Item above on order number 208-18817 failed CTP process during order entry.  The requested qty is 12, please respond with next available date within 24hrs.14767-CHB (7084883)"/>
    <s v="Item"/>
    <s v="sites/operations/SUPPLYCHAIN/SCS/Lists/Service Escalation Tracker"/>
    <m/>
  </r>
  <r>
    <n v="0.51547453703096802"/>
    <s v="Wilson, LaTosha"/>
    <s v="1497"/>
    <s v="Closed"/>
    <d v="2023-08-31T09:44:37"/>
    <x v="8"/>
    <d v="2023-09-02T09:44:37"/>
    <d v="2023-08-31T12:22:17"/>
    <s v="11485-007"/>
    <s v="READY PAC PRODUCE INC"/>
    <n v="11485"/>
    <s v="READY PAC PRODUCE INC"/>
    <x v="2"/>
    <s v="L75 Ontario"/>
    <x v="7"/>
    <n v="0"/>
    <s v="&lt;=1"/>
    <x v="3"/>
    <x v="1"/>
    <s v="Item 23662-RYP on order 75-45349 failed CTP process during order entry. Requested quantity is 539. Please respond with next available date within 24 hours."/>
    <s v="Item"/>
    <s v="sites/operations/SUPPLYCHAIN/SCS/Lists/Service Escalation Tracker"/>
    <m/>
  </r>
  <r>
    <n v="0.51497685185313502"/>
    <s v="Wilson, LaTosha"/>
    <s v="1498"/>
    <s v="Closed"/>
    <d v="2023-08-31T09:54:14"/>
    <x v="8"/>
    <d v="2023-09-02T09:54:14"/>
    <d v="2023-08-31T12:21:34"/>
    <s v="11485-007"/>
    <s v="READY PAC PRODUCE INC"/>
    <n v="11485"/>
    <s v="READY PAC PRODUCE INC"/>
    <x v="2"/>
    <s v="L75 Ontario"/>
    <x v="7"/>
    <n v="0"/>
    <s v="&lt;=1"/>
    <x v="3"/>
    <x v="1"/>
    <s v="Item 23650RYP on order 75-45350 failed CTP process during order entry. Requested quantity is 588. Please respond with next available date within 24 hours._x000a_ 23650RYP 83435  C  BMLK RNCH 264/1.05OZ MTS           1,253            1            2,793   09/26/23            325   859.38   N  "/>
    <s v="Item"/>
    <s v="sites/operations/SUPPLYCHAIN/SCS/Lists/Service Escalation Tracker"/>
    <m/>
  </r>
  <r>
    <n v="54.575011574073898"/>
    <s v="Townsend, Kaitlin"/>
    <s v="1499"/>
    <s v="Closed"/>
    <d v="2023-08-31T10:53:23"/>
    <x v="7"/>
    <d v="2023-09-02T10:53:23"/>
    <d v="2023-10-24T13:48:01"/>
    <s v="40110-006"/>
    <s v="SYSCO NEW ORLEANS"/>
    <n v="40110"/>
    <s v="SYSCO MSCS-NEW ORLEANS"/>
    <x v="0"/>
    <s v="L43 Birmingham"/>
    <x v="7"/>
    <n v="38"/>
    <s v="&gt;1"/>
    <x v="0"/>
    <x v="0"/>
    <s v="Need to move up 75 branch transfer to 43 to appropriately service Sysco New Orleans order shipping 9/7. Current transfer is to ship on 9/8"/>
    <s v="Item"/>
    <s v="sites/operations/SUPPLYCHAIN/SCS/Lists/Service Escalation Tracker"/>
    <m/>
  </r>
  <r>
    <n v="1.5963657407410199"/>
    <s v="Blocker, Sharrocca"/>
    <s v="1500"/>
    <s v="Closed"/>
    <d v="2023-08-31T11:17:40"/>
    <x v="9"/>
    <d v="2023-09-02T11:17:40"/>
    <d v="2023-09-01T14:18:46"/>
    <s v="40184-069"/>
    <s v="SYSCO PHOENIX"/>
    <n v="40184"/>
    <s v="SYSCO MSCS-ARIZONA"/>
    <x v="0"/>
    <s v="L75 Ontario"/>
    <x v="7"/>
    <n v="1"/>
    <s v="&lt;=1"/>
    <x v="3"/>
    <x v="1"/>
    <s v="71722-SYS on Order 075-45356 failed CTP Process during order entry. Requested quantity is 40, please respond with next available date within 24hrs._x000a_"/>
    <s v="Item"/>
    <s v="sites/operations/SUPPLYCHAIN/SCS/Lists/Service Escalation Tracker"/>
    <m/>
  </r>
  <r>
    <n v="0.67751157406746598"/>
    <s v="Washington, Jennifer"/>
    <s v="1501"/>
    <s v="Closed"/>
    <d v="2023-08-31T12:23:36"/>
    <x v="8"/>
    <d v="2023-09-02T12:23:36"/>
    <d v="2023-08-31T16:15:37"/>
    <s v="07737-071"/>
    <s v="BEK OKC"/>
    <n v="7737"/>
    <s v="BEN E KEITH-OKLAHOMA"/>
    <x v="0"/>
    <s v="L60 Saginaw"/>
    <x v="7"/>
    <n v="0"/>
    <s v="&lt;=1"/>
    <x v="3"/>
    <x v="1"/>
    <s v="56606 CHP on 208-18800 failed CTP Process during order entry.  Requested qty is 96, please respond with next available date within 24hrs."/>
    <s v="Item"/>
    <s v="sites/operations/SUPPLYCHAIN/SCS/Lists/Service Escalation Tracker"/>
    <m/>
  </r>
  <r>
    <n v="5.3429745370376596"/>
    <s v="Wilson, LaTosha"/>
    <s v="1502"/>
    <s v="Closed"/>
    <d v="2023-08-31T13:30:12"/>
    <x v="9"/>
    <d v="2023-09-02T13:30:12"/>
    <d v="2023-09-05T08:13:53"/>
    <s v="01379-008"/>
    <s v="BAKEMARK-PICO RIVERA 75KW"/>
    <n v="1379"/>
    <s v="BAKEMARK  WEST"/>
    <x v="0"/>
    <s v="L75 Ontario"/>
    <x v="7"/>
    <n v="3"/>
    <s v="&gt;1"/>
    <x v="2"/>
    <x v="0"/>
    <s v="Item 22284-WCP on order 75-45371 failed CTP process during order entry. Requested quantity is 72. Please respond with next available date within 24 hours._x000a_PO#113501_x000a_22284WCP 72177 C  MARG PASTRY WB 10/5#  MTS             936            1              652   09/19/23            363   179.61   N  _x000a_                                                                                                                                  "/>
    <s v="Item"/>
    <s v="sites/operations/SUPPLYCHAIN/SCS/Lists/Service Escalation Tracker"/>
    <m/>
  </r>
  <r>
    <n v="5.6734027777711198"/>
    <s v="Diaz, Rebecca"/>
    <s v="1503"/>
    <s v="Closed"/>
    <d v="2023-08-31T15:00:42"/>
    <x v="9"/>
    <d v="2023-09-02T15:00:42"/>
    <d v="2023-09-05T16:09:42"/>
    <s v="11861-079"/>
    <s v="DOT FOODS DRY"/>
    <n v="11861"/>
    <s v="DOT FOODS INC"/>
    <x v="0"/>
    <s v="L75 Ontario"/>
    <x v="7"/>
    <n v="3"/>
    <s v="&gt;1"/>
    <x v="2"/>
    <x v="0"/>
    <s v="Item 23481-SCR on order number 75-45360 failed CTP process during order entry.  The requested qty is 110 cs, please respond with next available date within 24hrs."/>
    <s v="Item"/>
    <s v="sites/operations/SUPPLYCHAIN/SCS/Lists/Service Escalation Tracker"/>
    <m/>
  </r>
  <r>
    <n v="12.679247685184199"/>
    <s v="George, Raven"/>
    <s v="1504"/>
    <s v="Closed"/>
    <d v="2023-08-31T15:55:18"/>
    <x v="9"/>
    <d v="2023-09-02T15:55:18"/>
    <d v="2023-09-12T16:18:07"/>
    <s v="35945-002"/>
    <s v="SYSCO ALASKA DRY"/>
    <n v="35945"/>
    <s v="SYSCO FOOD SVC OF ALASKA"/>
    <x v="0"/>
    <s v="L36 Portland"/>
    <x v="7"/>
    <n v="8"/>
    <s v="&gt;1"/>
    <x v="0"/>
    <x v="0"/>
    <s v="Item above on order number 36-24599 failed CTP process during order entry.  The requested qty is 216, please respond with next available date within 24hrs."/>
    <s v="Item"/>
    <s v="sites/operations/SUPPLYCHAIN/SCS/Lists/Service Escalation Tracker"/>
    <m/>
  </r>
  <r>
    <n v="1.3582407407375301"/>
    <s v="Washington, Jennifer"/>
    <s v="1505"/>
    <s v="Closed"/>
    <d v="2023-08-31T16:19:19"/>
    <x v="9"/>
    <d v="2023-09-02T16:19:19"/>
    <d v="2023-09-01T08:35:52"/>
    <s v="31688-105"/>
    <s v="BEK DFW"/>
    <n v="31688"/>
    <s v="BEN E KEITH-DFW"/>
    <x v="0"/>
    <s v="L60 Saginaw"/>
    <x v="7"/>
    <n v="1"/>
    <s v="&lt;=1"/>
    <x v="3"/>
    <x v="1"/>
    <s v="14421 WCP on 208-18853 failed CTP Process. Qty needed is 540 cases.  Please provide a response within 24 hours."/>
    <s v="Item"/>
    <s v="sites/operations/SUPPLYCHAIN/SCS/Lists/Service Escalation Tracker"/>
    <m/>
  </r>
  <r>
    <n v="0.71042824073811095"/>
    <s v="Lopez, Orianna"/>
    <s v="1506"/>
    <s v="Closed"/>
    <d v="2023-08-31T16:35:44"/>
    <x v="8"/>
    <d v="2023-09-02T16:35:44"/>
    <d v="2023-08-31T17:03:01"/>
    <s v="27417-003"/>
    <s v="REINHART MARSHALL"/>
    <n v="27417"/>
    <s v="REINHART MARSHALL"/>
    <x v="0"/>
    <s v="L33 Waukesha"/>
    <x v="7"/>
    <n v="0"/>
    <s v="&lt;=1"/>
    <x v="3"/>
    <x v="1"/>
    <s v="CTP Failure 33-34245"/>
    <s v="Item"/>
    <s v="sites/operations/SUPPLYCHAIN/SCS/Lists/Service Escalation Tracker"/>
    <m/>
  </r>
  <r>
    <n v="1.4737384259278801"/>
    <s v="Plunkett, Ryan"/>
    <s v="1507"/>
    <s v="Closed"/>
    <d v="2023-08-31T17:56:46"/>
    <x v="9"/>
    <d v="2023-09-02T17:56:46"/>
    <d v="2023-09-01T11:22:11"/>
    <s v="40236-005"/>
    <s v="SYSCO PORTLAND"/>
    <n v="40236"/>
    <s v="SYSCO MSCS-PORTLAND"/>
    <x v="0"/>
    <s v="L36 Portland"/>
    <x v="7"/>
    <n v="1"/>
    <s v="&lt;=1"/>
    <x v="3"/>
    <x v="1"/>
    <s v="Item 21409 SYS on order number 36-24604 PO 25430550 failed CTP process during order entry.  _x000a_The requested qty is 26cs, please respond with next available date within 24hrs._x000a_"/>
    <s v="Item"/>
    <s v="sites/operations/SUPPLYCHAIN/SCS/Lists/Service Escalation Tracker"/>
    <m/>
  </r>
  <r>
    <n v="0.35174768518481903"/>
    <s v="Miller, Michelle L"/>
    <s v="1508"/>
    <s v="Closed"/>
    <d v="2023-09-01T07:32:54"/>
    <x v="9"/>
    <d v="2023-09-03T07:32:54"/>
    <d v="2023-09-01T08:26:31"/>
    <s v="30985-083"/>
    <s v="SINGLE SOURCE HCS"/>
    <n v="30985"/>
    <s v="SINGLE SOURCE INC"/>
    <x v="0"/>
    <s v="L60 Saginaw"/>
    <x v="8"/>
    <n v="0"/>
    <s v="&lt;=1"/>
    <x v="3"/>
    <x v="1"/>
    <s v="208-18867 failed CTP on item 17731-cgs qty 240 "/>
    <s v="Item"/>
    <s v="sites/operations/SUPPLYCHAIN/SCS/Lists/Service Escalation Tracker"/>
    <m/>
  </r>
  <r>
    <n v="0.53909722221578704"/>
    <s v="Kirkwood, Michele"/>
    <s v="1509"/>
    <s v="Closed"/>
    <d v="2023-09-01T08:58:16"/>
    <x v="9"/>
    <d v="2023-09-03T08:58:16"/>
    <d v="2023-09-01T12:56:18"/>
    <s v="36512-002"/>
    <s v="CASH-WA DIST"/>
    <n v="36512"/>
    <s v="CASH- WA DISTRIBUTING"/>
    <x v="0"/>
    <s v="L33 Waukesha"/>
    <x v="8"/>
    <n v="0"/>
    <s v="&lt;=1"/>
    <x v="3"/>
    <x v="1"/>
    <s v="Failed CTP Certification_x000a__x000a_Will the below item be available for this order?  _x000a__x000a_Item 23137-HMT; Qty 12cs; Order 33-34263; Ship Date 09/18_x000a_"/>
    <s v="Item"/>
    <s v="sites/operations/SUPPLYCHAIN/SCS/Lists/Service Escalation Tracker"/>
    <m/>
  </r>
  <r>
    <n v="0.55648148147884102"/>
    <s v="Rogers, Keena"/>
    <s v="1510"/>
    <s v="Closed"/>
    <d v="2023-09-01T09:14:59"/>
    <x v="9"/>
    <d v="2023-09-03T09:14:59"/>
    <d v="2023-09-01T13:21:20"/>
    <s v="35971-030"/>
    <s v="ALBERTSONS IRVINE  P/L"/>
    <n v="35971"/>
    <s v="ALBERTSONS COMPANIES INC"/>
    <x v="4"/>
    <s v="L75 Ontario"/>
    <x v="8"/>
    <n v="0"/>
    <s v="&lt;=1"/>
    <x v="3"/>
    <x v="1"/>
    <s v="CTP failure for item 53508SFG on order 75-45417."/>
    <s v="Item"/>
    <s v="sites/operations/SUPPLYCHAIN/SCS/Lists/Service Escalation Tracker"/>
    <m/>
  </r>
  <r>
    <n v="0.557303240741021"/>
    <s v="Rogers, Keena"/>
    <s v="1511"/>
    <s v="Closed"/>
    <d v="2023-09-01T09:17:09"/>
    <x v="9"/>
    <d v="2023-09-03T09:17:09"/>
    <d v="2023-09-01T13:22:31"/>
    <s v="35971-030"/>
    <s v="ALBERTSONS IRVINE  P/L"/>
    <n v="35971"/>
    <s v="ALBERTSONS COMPANIES INC"/>
    <x v="4"/>
    <s v="L75 Ontario"/>
    <x v="8"/>
    <n v="0"/>
    <s v="&lt;=1"/>
    <x v="3"/>
    <x v="1"/>
    <s v="CTP failure on item 54200SFG on order 75-45416."/>
    <s v="Item"/>
    <s v="sites/operations/SUPPLYCHAIN/SCS/Lists/Service Escalation Tracker"/>
    <m/>
  </r>
  <r>
    <n v="4.6479976851842402"/>
    <s v="Plunkett, Ryan"/>
    <s v="1512"/>
    <s v="Closed"/>
    <d v="2023-09-01T11:00:32"/>
    <x v="9"/>
    <d v="2023-09-03T11:00:32"/>
    <d v="2023-09-05T15:33:07"/>
    <s v="08068-002"/>
    <s v="ALPINE FOODS"/>
    <n v="8068"/>
    <s v="ALPINE FOOD DIST INC"/>
    <x v="0"/>
    <s v="L36 Portland"/>
    <x v="8"/>
    <n v="2"/>
    <s v="&gt;1"/>
    <x v="1"/>
    <x v="1"/>
    <s v="Need 42-60cs of 17245 CHP added to B/T prior to 9/14._x000a_- To cover a revision adding 60cs of 17245 CHP to order 36-24578 PO 312481 shipping on 9/14."/>
    <s v="Item"/>
    <s v="sites/operations/SUPPLYCHAIN/SCS/Lists/Service Escalation Tracker"/>
    <m/>
  </r>
  <r>
    <n v="7.6330092592616001"/>
    <s v="Karr, Ronald"/>
    <s v="1513"/>
    <s v="Closed"/>
    <d v="2023-09-01T12:59:05"/>
    <x v="9"/>
    <d v="2023-09-03T12:59:05"/>
    <d v="2023-09-08T15:11:32"/>
    <s v="35134-047"/>
    <s v="PFG CUSTOM TX OUTBACK"/>
    <n v="35134"/>
    <s v="PFG-PFS CUSTOM TEXAS"/>
    <x v="3"/>
    <s v="L60 Saginaw"/>
    <x v="8"/>
    <n v="5"/>
    <s v="&gt;1"/>
    <x v="0"/>
    <x v="0"/>
    <s v="Need to see when backorder 208-18924 will be available to ship_x000a_52 cs item 20213-CCD "/>
    <s v="Item"/>
    <s v="sites/operations/SUPPLYCHAIN/SCS/Lists/Service Escalation Tracker"/>
    <m/>
  </r>
  <r>
    <n v="4.6719328703693499"/>
    <s v="Kirkwood, Michele"/>
    <s v="1514"/>
    <s v="Closed"/>
    <d v="2023-09-01T16:33:30"/>
    <x v="9"/>
    <d v="2023-09-03T16:33:30"/>
    <d v="2023-09-05T16:07:35"/>
    <s v="10575-007"/>
    <s v="MARTIN BROTHERS"/>
    <n v="10575"/>
    <s v="MARTIN BROS DIST CO INC"/>
    <x v="0"/>
    <s v="L33 Waukesha"/>
    <x v="8"/>
    <n v="2"/>
    <s v="&gt;1"/>
    <x v="1"/>
    <x v="1"/>
    <s v="Failed CTP Certification_x000a__x000a_Will the below items be available for this order?  _x000a__x000a_Item 20168-HVR; Qty 12cs; Order 33-34291; Ship Date 09/21_x000a_Item 20778-SCR; Qty 15cs; Order 33-34291; Ship Date 09/21"/>
    <s v="Item"/>
    <s v="sites/operations/SUPPLYCHAIN/SCS/Lists/Service Escalation Tracker"/>
    <m/>
  </r>
  <r>
    <n v="4.6618402777748997"/>
    <s v="Plunkett, Ryan"/>
    <s v="1515"/>
    <s v="Closed"/>
    <d v="2023-09-01T16:36:00"/>
    <x v="9"/>
    <d v="2023-09-03T16:36:00"/>
    <d v="2023-09-05T15:53:03"/>
    <s v="04017-053"/>
    <s v="USF-FSA WOODBURN SONIC"/>
    <n v="4017"/>
    <s v="US FOODS"/>
    <x v="3"/>
    <s v="L75 Ontario"/>
    <x v="8"/>
    <n v="2"/>
    <s v="&gt;1"/>
    <x v="1"/>
    <x v="1"/>
    <s v="Need 94 more cases of 21831 SON at location 075._x000a_- Customer wants to increase order 75-44815 PO 3800649P_x000a_- From 4cs to 124cs"/>
    <s v="Item"/>
    <s v="sites/operations/SUPPLYCHAIN/SCS/Lists/Service Escalation Tracker"/>
    <m/>
  </r>
  <r>
    <n v="4.3775578703716702"/>
    <s v="Salcedo, Daisey"/>
    <s v="1516"/>
    <s v="Closed"/>
    <d v="2023-09-01T16:36:50"/>
    <x v="9"/>
    <d v="2023-09-03T16:36:50"/>
    <d v="2023-09-05T09:03:41"/>
    <s v="36555-005"/>
    <s v="DOLE FRESH VEGETABLES"/>
    <n v="36555"/>
    <s v="DOLE FRESH VEGETABLES INC"/>
    <x v="2"/>
    <s v="L25 Chambersburg"/>
    <x v="8"/>
    <n v="2"/>
    <s v="&gt;1"/>
    <x v="1"/>
    <x v="1"/>
    <s v="back order#25-20532"/>
    <s v="Item"/>
    <s v="sites/operations/SUPPLYCHAIN/SCS/Lists/Service Escalation Tracker"/>
    <m/>
  </r>
  <r>
    <n v="4.6539699074055498"/>
    <s v="Patil, Kaleb"/>
    <s v="1517"/>
    <s v="Closed"/>
    <d v="2023-09-01T17:24:04"/>
    <x v="9"/>
    <d v="2023-09-03T17:24:04"/>
    <d v="2023-09-05T15:41:43"/>
    <s v="00733-027"/>
    <s v="Cant Find"/>
    <s v="Cant Find"/>
    <s v="Cant Find"/>
    <x v="1"/>
    <s v="L75 Ontario"/>
    <x v="8"/>
    <n v="2"/>
    <s v="&gt;1"/>
    <x v="1"/>
    <x v="1"/>
    <s v="Item above on order number 75-45514 failed CTP process during order entry.  The requested qty is 24, please respond with next available date within 24hrs."/>
    <s v="Item"/>
    <s v="sites/operations/SUPPLYCHAIN/SCS/Lists/Service Escalation Tracker"/>
    <m/>
  </r>
  <r>
    <n v="4.5912962962902402"/>
    <s v="Lopez, Orianna"/>
    <s v="1518"/>
    <s v="Closed"/>
    <d v="2023-09-01T17:42:01"/>
    <x v="9"/>
    <d v="2023-09-03T17:42:01"/>
    <d v="2023-09-05T14:11:28"/>
    <s v="11409-037"/>
    <s v="UPPER LAKES CLOQUET"/>
    <n v="11409"/>
    <s v="UPPER LAKES FOODS INC"/>
    <x v="0"/>
    <s v="L33 Waukesha"/>
    <x v="8"/>
    <n v="2"/>
    <s v="&gt;1"/>
    <x v="1"/>
    <x v="1"/>
    <s v="CTP Failure 33-34302"/>
    <s v="Item"/>
    <s v="sites/operations/SUPPLYCHAIN/SCS/Lists/Service Escalation Tracker"/>
    <m/>
  </r>
  <r>
    <n v="4.5885879629568098"/>
    <s v="Lopez, Orianna"/>
    <s v="1519"/>
    <s v="Closed"/>
    <d v="2023-09-01T17:46:42"/>
    <x v="9"/>
    <d v="2023-09-03T17:46:42"/>
    <d v="2023-09-05T14:07:34"/>
    <s v="40219-019"/>
    <s v="SYSCO MINN"/>
    <n v="40219"/>
    <s v="SYSCO MSCS-MINNESOTA"/>
    <x v="0"/>
    <s v="L33 Waukesha"/>
    <x v="8"/>
    <n v="2"/>
    <s v="&gt;1"/>
    <x v="1"/>
    <x v="1"/>
    <s v="CTP Failure 33-34281"/>
    <s v="Item"/>
    <s v="sites/operations/SUPPLYCHAIN/SCS/Lists/Service Escalation Tracker"/>
    <m/>
  </r>
  <r>
    <n v="0.45099537036730902"/>
    <s v="Rogers, Keena"/>
    <s v="1520"/>
    <s v="Closed"/>
    <d v="2023-09-05T07:21:55"/>
    <x v="9"/>
    <d v="2023-09-07T07:21:55"/>
    <d v="2023-09-05T10:49:26"/>
    <s v="22098-002"/>
    <s v="SUPER STORE IND-P/L"/>
    <n v="22098"/>
    <s v="SUPER STORES INDUSTRIES"/>
    <x v="4"/>
    <s v="L75 Ontario"/>
    <x v="8"/>
    <n v="0"/>
    <s v="&lt;=1"/>
    <x v="3"/>
    <x v="1"/>
    <s v="CTP failure on item 54624SST on order 75-45481."/>
    <s v="Item"/>
    <s v="sites/operations/SUPPLYCHAIN/SCS/Lists/Service Escalation Tracker"/>
    <m/>
  </r>
  <r>
    <n v="0.55163194444321595"/>
    <s v="Miller, Michelle L"/>
    <s v="1521"/>
    <s v="Closed"/>
    <d v="2023-09-05T07:51:32"/>
    <x v="9"/>
    <d v="2023-09-07T07:51:32"/>
    <d v="2023-09-05T13:14:21"/>
    <s v="27629-014"/>
    <s v="USF INDIANAPOLIS"/>
    <n v="27629"/>
    <s v="US FOODS-INDIANAPOLIS"/>
    <x v="0"/>
    <s v="L33 Waukesha"/>
    <x v="8"/>
    <n v="0"/>
    <s v="&lt;=1"/>
    <x v="3"/>
    <x v="1"/>
    <s v="Order 33-34296 failed CTP for item 18540-USM 1328152 C DELUXE REAL MAYO 4/1 Qty 24"/>
    <s v="Item"/>
    <s v="sites/operations/SUPPLYCHAIN/SCS/Lists/Service Escalation Tracker"/>
    <m/>
  </r>
  <r>
    <n v="0.374895833330811"/>
    <s v="Wilson, LaTosha"/>
    <s v="1522"/>
    <s v="Closed"/>
    <d v="2023-09-05T08:59:42"/>
    <x v="9"/>
    <d v="2023-09-07T08:59:42"/>
    <d v="2023-09-05T08:59:51"/>
    <s v="34260-005"/>
    <s v="BC WILLIAMS BAKERY SRVC"/>
    <n v="34260"/>
    <s v="BCW FOOD PRODUCTS"/>
    <x v="2"/>
    <s v="L60 Saginaw"/>
    <x v="8"/>
    <n v="0"/>
    <s v="&lt;=1"/>
    <x v="3"/>
    <x v="1"/>
    <s v="Please assist with providing the missing COA for the order information listed below: Customer not provided COA with shipment nor prior to._x000a_Order #..: 208-16199_x000a_P.O. Ref: 69654-00_x000a_14421-WCP   SH03101 C   A/P PALM SHTG NTFF   LJJJYY                   828                      F22623       _x000a_"/>
    <s v="Item"/>
    <s v="sites/operations/SUPPLYCHAIN/SCS/Lists/Service Escalation Tracker"/>
    <m/>
  </r>
  <r>
    <n v="0.40209490740380699"/>
    <s v="Washington, Jennifer"/>
    <s v="1523"/>
    <s v="Closed"/>
    <d v="2023-09-05T09:12:20"/>
    <x v="9"/>
    <d v="2023-09-07T09:12:20"/>
    <d v="2023-09-05T09:39:01"/>
    <s v="01001-063"/>
    <s v="BEK AMARILLO"/>
    <n v="1001"/>
    <s v="BEN E KEITH-WEST TEXAS"/>
    <x v="0"/>
    <s v="L60 Saginaw"/>
    <x v="8"/>
    <n v="0"/>
    <s v="&lt;=1"/>
    <x v="3"/>
    <x v="1"/>
    <s v="14421 WCP on 208-18962 failed CTP Process during order entry.  Requested quantity is 36.  Please respond with next available date within 24 hours."/>
    <s v="Item"/>
    <s v="sites/operations/SUPPLYCHAIN/SCS/Lists/Service Escalation Tracker"/>
    <m/>
  </r>
  <r>
    <n v="44.5380439814762"/>
    <s v="Hayes, Karen"/>
    <s v="1524"/>
    <s v="Closed"/>
    <d v="2023-09-05T09:33:16"/>
    <x v="7"/>
    <d v="2023-09-07T09:33:16"/>
    <d v="2023-10-19T12:54:47"/>
    <s v="35023-007, 9553-037, and 36338-001"/>
    <s v="Cant Find"/>
    <s v="Cant Find"/>
    <s v="Cant Find"/>
    <x v="1"/>
    <s v="L75 Ontario"/>
    <x v="8"/>
    <n v="32"/>
    <s v="&gt;1"/>
    <x v="0"/>
    <x v="0"/>
    <s v="AS400 shows that L75 will be shorting 108 cases of 20066 WEN open orders this week.   Requested BT ASAP of 20066 WEN from L208 and/or L33, to fill open orders as well as to rebuild safety stock.  We are Wendy's sole supplier of mustard and DC's need their orders ASAP next week in order to keep Wendy's supplied and avoid Ventura absorbing expensive overnight to restaurants recovery costs.  Also, AS400 shows a 104 case PO that doesn't exist- this probably needs to be cleared out as well.  Please keep me posted on recovery plans as Wendy's needs an update ASAP.  Thanks"/>
    <s v="Item"/>
    <s v="sites/operations/SUPPLYCHAIN/SCS/Lists/Service Escalation Tracker"/>
    <m/>
  </r>
  <r>
    <n v="0.39856481481547201"/>
    <s v="Wilson, LaTosha"/>
    <s v="1525"/>
    <s v="Closed"/>
    <d v="2023-09-05T09:33:53"/>
    <x v="9"/>
    <d v="2023-09-07T09:33:53"/>
    <d v="2023-09-05T09:33:56"/>
    <s v="32500-002"/>
    <s v="BASIC CONVENIENCE FOODS"/>
    <n v="32500"/>
    <s v="BASIC CONVENIENCE FOODS"/>
    <x v="2"/>
    <s v="L36 Portland"/>
    <x v="8"/>
    <n v="0"/>
    <s v="&lt;=1"/>
    <x v="3"/>
    <x v="1"/>
    <s v="Please assist with providing the missing COA for the order information listed below: Customer not provided COA with shipment nor prior to._x000a__x000a_Order#: 36-24212_x000a_P.O. Ref: 18732  _x000a__x000a_23927-VEN   9199  PA     MAYO LT 2000 TOTE   LJJJYY     5      23423_x000a__x000a_23928-VEN   9222  PA     MAY EGG YLK 2000#   LJJJYY     2      19923_x000a_"/>
    <s v="Item"/>
    <s v="sites/operations/SUPPLYCHAIN/SCS/Lists/Service Escalation Tracker"/>
    <m/>
  </r>
  <r>
    <n v="0.56488425925635999"/>
    <s v="Blocker, Sharrocca"/>
    <s v="1526"/>
    <s v="Closed"/>
    <d v="2023-09-05T09:36:06"/>
    <x v="9"/>
    <d v="2023-09-07T09:36:06"/>
    <d v="2023-09-05T13:33:26"/>
    <s v="29050-019"/>
    <s v="CERTCO INC          LOU"/>
    <n v="29050"/>
    <s v="CERTCO INC"/>
    <x v="4"/>
    <s v="L33 Waukesha"/>
    <x v="8"/>
    <n v="0"/>
    <s v="&lt;=1"/>
    <x v="3"/>
    <x v="1"/>
    <s v="20905-LOU (68 cases) and 21273-LOU (140 cases) on Order 33-34321 failed CTP Process during order entry. Please respond with next available date within 24hrs."/>
    <s v="Item"/>
    <s v="sites/operations/SUPPLYCHAIN/SCS/Lists/Service Escalation Tracker"/>
    <m/>
  </r>
  <r>
    <n v="0.56954861111444199"/>
    <s v="Blocker, Sharrocca"/>
    <s v="1527"/>
    <s v="Closed"/>
    <d v="2023-09-05T09:56:23"/>
    <x v="9"/>
    <d v="2023-09-07T09:56:23"/>
    <d v="2023-09-05T13:40:09"/>
    <s v="30078-004"/>
    <s v="INDIANHEAD FOODSERVICE DI"/>
    <n v="30078"/>
    <s v="INDIANHEAD FOODSERVICE"/>
    <x v="0"/>
    <s v="L33 Waukesha"/>
    <x v="8"/>
    <n v="0"/>
    <s v="&lt;=1"/>
    <x v="3"/>
    <x v="1"/>
    <s v="20168-HVR on Order 33-34209 failed CTP Process during order entry. Requested quantity is 20, please respond with next available date within 24hrs."/>
    <s v="Item"/>
    <s v="sites/operations/SUPPLYCHAIN/SCS/Lists/Service Escalation Tracker"/>
    <m/>
  </r>
  <r>
    <n v="0.43402777778101198"/>
    <s v="Wilson, LaTosha"/>
    <s v="1528"/>
    <s v="Closed"/>
    <d v="2023-09-05T10:25:27"/>
    <x v="9"/>
    <d v="2023-09-07T10:25:27"/>
    <d v="2023-09-05T10:25:00"/>
    <s v="02668-015"/>
    <s v="BAKEMARK-BALTIMORE"/>
    <n v="2668"/>
    <s v="BAKEMARK EAST  PAMPLONA"/>
    <x v="0"/>
    <s v="L25 Chambersburg"/>
    <x v="8"/>
    <n v="0"/>
    <s v="&lt;=1"/>
    <x v="3"/>
    <x v="1"/>
    <s v="Good morning,_x000a__x000a_Please assist with providing the missing COA for the order information listed below: Customer not provided COA with shipment nor prior to._x000a__x000a_Order #: 25-18567_x000a_P.O. Ref: 23881_x000a_40016-WCP   WHITECAP LIQ CAKE SHORTEN 38#    LJJJYY                   264        17723_x000a_"/>
    <s v="Item"/>
    <s v="sites/operations/SUPPLYCHAIN/SCS/Lists/Service Escalation Tracker"/>
    <m/>
  </r>
  <r>
    <n v="0.45372685185429901"/>
    <s v="Wilson, LaTosha"/>
    <s v="1529"/>
    <s v="Closed"/>
    <d v="2023-09-05T10:53:13"/>
    <x v="9"/>
    <d v="2023-09-07T10:53:13"/>
    <d v="2023-09-05T10:53:22"/>
    <s v="34260-005"/>
    <s v="BC WILLIAMS BAKERY SRVC"/>
    <n v="34260"/>
    <s v="BCW FOOD PRODUCTS"/>
    <x v="2"/>
    <s v="L60 Saginaw"/>
    <x v="8"/>
    <n v="0"/>
    <s v="&lt;=1"/>
    <x v="3"/>
    <x v="1"/>
    <s v="Please assist with providing the missing COA for the order information listed below: Customer not provided COA with shipment nor prior to._x000a__x000a_Order #: 208-16199_x000a_P.O. Ref: 69654-00 _x000a_14421-WCP   SH03101 C   A/P PALM SHTG NTFF   LJJJYY                   828                      F22623_x000a_"/>
    <s v="Item"/>
    <s v="sites/operations/SUPPLYCHAIN/SCS/Lists/Service Escalation Tracker"/>
    <m/>
  </r>
  <r>
    <n v="8.6510763888873008"/>
    <s v="Blocker, Sharrocca"/>
    <s v="1530"/>
    <s v="Closed"/>
    <d v="2023-09-05T11:34:18"/>
    <x v="9"/>
    <d v="2023-09-07T11:34:18"/>
    <d v="2023-09-13T15:37:33"/>
    <s v="27418-001"/>
    <s v="REINHART SHAWANO"/>
    <n v="27418"/>
    <s v="REINHART SHAWANO"/>
    <x v="0"/>
    <s v="L33 Waukesha"/>
    <x v="8"/>
    <n v="6"/>
    <s v="&gt;1"/>
    <x v="0"/>
    <x v="0"/>
    <s v="20778-SCR on Order 33-34313 failed CTP Process during order entry. Requested quantity is 1, please respond with next available date within 24hrs."/>
    <s v="Item"/>
    <s v="sites/operations/SUPPLYCHAIN/SCS/Lists/Service Escalation Tracker"/>
    <m/>
  </r>
  <r>
    <n v="0.70281249999970896"/>
    <s v="Johnson, Travis"/>
    <s v="1531"/>
    <s v="Closed"/>
    <d v="2023-09-05T12:00:33"/>
    <x v="9"/>
    <d v="2023-09-07T12:00:33"/>
    <d v="2023-09-05T16:52:03"/>
    <s v="40146-045"/>
    <s v="SYSCO WEST TX"/>
    <n v="40146"/>
    <s v="SYSCO MSCS-WEST TEXAS"/>
    <x v="0"/>
    <s v="L60 Saginaw"/>
    <x v="8"/>
    <n v="0"/>
    <s v="&lt;=1"/>
    <x v="3"/>
    <x v="1"/>
    <s v="Item above on order number 208-19012 failed CTP process during order entry.  The requested qty is 10, please respond with next available date within 24hrs. 14421-WCP (2452575)_x000a__x000a_Item above on order number 208-19012 failed CTP process during order entry.  The requested qty is 18, please respond with next available date within 24hrs. 71723-SYS (6213359)"/>
    <s v="Item"/>
    <s v="sites/operations/SUPPLYCHAIN/SCS/Lists/Service Escalation Tracker"/>
    <m/>
  </r>
  <r>
    <n v="0.66081018518161705"/>
    <s v="Washington, Jennifer"/>
    <s v="1532"/>
    <s v="Closed"/>
    <d v="2023-09-05T12:24:04"/>
    <x v="9"/>
    <d v="2023-09-07T12:24:04"/>
    <d v="2023-09-05T15:51:34"/>
    <s v="35488-056"/>
    <s v="BEK HOUSTON"/>
    <n v="35488"/>
    <s v="BEN E KEITH-GULF COAST"/>
    <x v="0"/>
    <s v="L60 Saginaw"/>
    <x v="8"/>
    <n v="0"/>
    <s v="&lt;=1"/>
    <x v="3"/>
    <x v="1"/>
    <s v="21426-CLG on 208-19054 failed CTP Process during order entry.  Requested quantity is 88 cases.  Please provide a response within 24 hours with the next available date."/>
    <s v="Item"/>
    <s v="sites/operations/SUPPLYCHAIN/SCS/Lists/Service Escalation Tracker"/>
    <m/>
  </r>
  <r>
    <n v="0.55965277777431799"/>
    <s v="Washington, Jennifer"/>
    <s v="1533"/>
    <s v="Closed"/>
    <d v="2023-09-05T12:33:56"/>
    <x v="9"/>
    <d v="2023-09-07T12:33:56"/>
    <d v="2023-09-05T13:25:54"/>
    <s v="06230-042"/>
    <s v="BEK MID SOUTH SONIC LR"/>
    <n v="6230"/>
    <s v="BEN E KEITH-MID SOUTH"/>
    <x v="3"/>
    <s v="L60 Saginaw"/>
    <x v="8"/>
    <n v="0"/>
    <s v="&lt;=1"/>
    <x v="3"/>
    <x v="1"/>
    <s v="21831-SON on 208-19024 failed CTP Process during order entry.  Requested quantity is 1045 cases.  Please provide a response within 24 hours with the next available date."/>
    <s v="Item"/>
    <s v="sites/operations/SUPPLYCHAIN/SCS/Lists/Service Escalation Tracker"/>
    <m/>
  </r>
  <r>
    <n v="2.67262731481605"/>
    <s v="Patil, Kaleb"/>
    <s v="1534"/>
    <s v="Closed"/>
    <d v="2023-09-05T12:34:12"/>
    <x v="9"/>
    <d v="2023-09-07T12:34:12"/>
    <d v="2023-09-07T16:08:35"/>
    <s v="40227-048"/>
    <s v="SYSCO LOS ANGEL"/>
    <n v="40227"/>
    <s v="SYSCO MSCS-LOS ANGELE"/>
    <x v="0"/>
    <s v="L75 Ontario"/>
    <x v="8"/>
    <n v="2"/>
    <s v="&gt;1"/>
    <x v="1"/>
    <x v="1"/>
    <s v="Item above on order number 75-45570 failed CTP process during order entry.  The requested qty is 28, please respond with next available date within 24hrs."/>
    <s v="Item"/>
    <s v="sites/operations/SUPPLYCHAIN/SCS/Lists/Service Escalation Tracker"/>
    <m/>
  </r>
  <r>
    <n v="8.6490046296239598"/>
    <s v="Blocker, Sharrocca"/>
    <s v="1535"/>
    <s v="Closed"/>
    <d v="2023-09-05T12:46:23"/>
    <x v="9"/>
    <d v="2023-09-07T12:46:23"/>
    <d v="2023-09-13T15:34:34"/>
    <s v="27661-004"/>
    <s v="REINHART MILWAUKEE"/>
    <n v="27661"/>
    <s v="REINHART MILWAUKEE"/>
    <x v="0"/>
    <s v="L33 Waukesha"/>
    <x v="8"/>
    <n v="6"/>
    <s v="&gt;1"/>
    <x v="0"/>
    <x v="0"/>
    <s v="20778-SCR on Order 33-34322 failed CTP Process during order entry. Requested quantity is 13, please respond with next available date within 24hrs."/>
    <s v="Item"/>
    <s v="sites/operations/SUPPLYCHAIN/SCS/Lists/Service Escalation Tracker"/>
    <m/>
  </r>
  <r>
    <n v="2.4052083333299401"/>
    <s v="Karr, Ronald"/>
    <s v="1536"/>
    <s v="Closed"/>
    <d v="2023-09-05T13:21:18"/>
    <x v="9"/>
    <d v="2023-09-07T13:21:18"/>
    <d v="2023-09-07T09:43:30"/>
    <s v="32843-004"/>
    <s v="LISANTI FOODSERVICE OF TX"/>
    <n v="32843"/>
    <s v="LISANTI FOODSERVICE OF TX"/>
    <x v="0"/>
    <s v="L60 Saginaw"/>
    <x v="8"/>
    <n v="2"/>
    <s v="&gt;1"/>
    <x v="1"/>
    <x v="1"/>
    <s v="Please let me know when item 85508-HVR available to ship for backorder 208-19079_x000a_24 cs / Orig 208-18327_x000a_Shortage code = S"/>
    <s v="Item"/>
    <s v="sites/operations/SUPPLYCHAIN/SCS/Lists/Service Escalation Tracker"/>
    <m/>
  </r>
  <r>
    <n v="0.56050925925956097"/>
    <s v="Wilson, LaTosha"/>
    <s v="1537"/>
    <s v="Closed"/>
    <d v="2023-09-05T13:26:55"/>
    <x v="9"/>
    <d v="2023-09-07T13:26:55"/>
    <d v="2023-09-05T13:27:08"/>
    <s v="36436-003"/>
    <s v="Cant Find"/>
    <s v="Cant Find"/>
    <s v="Cant Find"/>
    <x v="1"/>
    <s v="L55 St Joseph"/>
    <x v="8"/>
    <n v="0"/>
    <s v="&lt;=1"/>
    <x v="3"/>
    <x v="1"/>
    <s v="Please assist with providing the missing COA for the order information listed below: Customer not provided COA with shipment nor prior to._x000a__x000a_Order #: 55-47739_x000a_P.O. Ref: 92749_x000a_58505-CHP   7200051 PA CANOLA OIL     35#    LJJJYY                   106        22623_x000a_                                                                                                          180        23923_x000a_"/>
    <s v="Item"/>
    <s v="sites/operations/SUPPLYCHAIN/SCS/Lists/Service Escalation Tracker"/>
    <m/>
  </r>
  <r>
    <n v="0.704768518517085"/>
    <s v="Blocker, Sharrocca"/>
    <s v="1538"/>
    <s v="Closed"/>
    <d v="2023-09-05T14:05:11"/>
    <x v="9"/>
    <d v="2023-09-07T14:05:11"/>
    <d v="2023-09-05T16:54:52"/>
    <s v="00085-037"/>
    <s v="SHAMROCK AZ"/>
    <n v="85"/>
    <s v="SHAMROCK FOOD CO - AZ"/>
    <x v="0"/>
    <s v="L33 Waukesha"/>
    <x v="8"/>
    <n v="0"/>
    <s v="&lt;=1"/>
    <x v="3"/>
    <x v="1"/>
    <s v="20942-KKO (1248 cases) and 21592-CGS (204 cases) on Order 33-34330 failed CTP Process during order entry. Please respond with next available date within 24hrs."/>
    <s v="Item"/>
    <s v="sites/operations/SUPPLYCHAIN/SCS/Lists/Service Escalation Tracker"/>
    <m/>
  </r>
  <r>
    <n v="1.3664930555532899"/>
    <s v="Blocker, Sharrocca"/>
    <s v="1539"/>
    <s v="Closed"/>
    <d v="2023-09-05T14:33:35"/>
    <x v="9"/>
    <d v="2023-09-07T14:33:35"/>
    <d v="2023-09-06T08:47:45"/>
    <s v="27418-001"/>
    <s v="REINHART SHAWANO"/>
    <n v="27418"/>
    <s v="REINHART SHAWANO"/>
    <x v="0"/>
    <s v="L33 Waukesha"/>
    <x v="8"/>
    <n v="1"/>
    <s v="&lt;=1"/>
    <x v="3"/>
    <x v="1"/>
    <s v="21017-CUL on Order 33-34331 failed CTP Process during order entry. Requested quantity is 20, please respond with next available date within 24hrs."/>
    <s v="Item"/>
    <s v="sites/operations/SUPPLYCHAIN/SCS/Lists/Service Escalation Tracker"/>
    <m/>
  </r>
  <r>
    <n v="1.4437962962911099"/>
    <s v="Blocker, Sharrocca"/>
    <s v="1540"/>
    <s v="Closed"/>
    <d v="2023-09-05T14:57:53"/>
    <x v="9"/>
    <d v="2023-09-07T14:57:53"/>
    <d v="2023-09-06T10:39:04"/>
    <s v="30078-004"/>
    <s v="INDIANHEAD FOODSERVICE DI"/>
    <n v="30078"/>
    <s v="INDIANHEAD FOODSERVICE"/>
    <x v="0"/>
    <s v="L33 Waukesha"/>
    <x v="8"/>
    <n v="1"/>
    <s v="&lt;=1"/>
    <x v="3"/>
    <x v="1"/>
    <s v="72048-VEN on Order 33-34335 failed CTP Process during order entry. Requested quantity is 144, please respond with next available date within 24hrs."/>
    <s v="Item"/>
    <s v="sites/operations/SUPPLYCHAIN/SCS/Lists/Service Escalation Tracker"/>
    <m/>
  </r>
  <r>
    <n v="0.64099537036963705"/>
    <s v="Lopez, Orianna"/>
    <s v="1541"/>
    <s v="Closed"/>
    <d v="2023-09-05T15:12:04"/>
    <x v="9"/>
    <d v="2023-09-07T15:12:04"/>
    <d v="2023-09-05T15:23:02"/>
    <s v="11459-095"/>
    <s v="SHAMROCK FOODS-AURORA"/>
    <n v="11459"/>
    <s v="SHAMROCK FOOD CO - CO"/>
    <x v="0"/>
    <s v="L60 Saginaw"/>
    <x v="8"/>
    <n v="0"/>
    <s v="&lt;=1"/>
    <x v="3"/>
    <x v="1"/>
    <s v="CTP Failure 208-19073 Shamrock Food"/>
    <s v="Item"/>
    <s v="sites/operations/SUPPLYCHAIN/SCS/Lists/Service Escalation Tracker"/>
    <m/>
  </r>
  <r>
    <n v="0.38567129629518598"/>
    <s v="Washington, Jennifer"/>
    <s v="1542"/>
    <s v="Closed"/>
    <d v="2023-09-06T08:44:40"/>
    <x v="9"/>
    <d v="2023-09-08T08:44:40"/>
    <d v="2023-09-06T09:15:22"/>
    <s v="01001-063"/>
    <s v="BEK AMARILLO"/>
    <n v="1001"/>
    <s v="BEN E KEITH-WEST TEXAS"/>
    <x v="0"/>
    <s v="L60 Saginaw"/>
    <x v="8"/>
    <n v="0"/>
    <s v="&lt;=1"/>
    <x v="3"/>
    <x v="1"/>
    <s v="14421-WCP on 208-19113 failed CTP Process during order entry.  Requested quantity is 36. Please respond with next available date within 24 hours."/>
    <s v="Item"/>
    <s v="sites/operations/SUPPLYCHAIN/SCS/Lists/Service Escalation Tracker"/>
    <m/>
  </r>
  <r>
    <n v="0.69399305555270996"/>
    <s v="Washington, Jennifer"/>
    <s v="1543"/>
    <s v="Closed"/>
    <d v="2023-09-06T10:13:18"/>
    <x v="9"/>
    <d v="2023-09-08T10:13:18"/>
    <d v="2023-09-06T16:39:21"/>
    <s v="35488-056"/>
    <s v="BEK HOUSTON"/>
    <n v="35488"/>
    <s v="BEN E KEITH-GULF COAST"/>
    <x v="0"/>
    <s v="L60 Saginaw"/>
    <x v="8"/>
    <n v="0"/>
    <s v="&lt;=1"/>
    <x v="3"/>
    <x v="1"/>
    <s v="14421 WCP on 208-18448 failed CTP Process during order entry.  Requested quantity is 36.  Please respond with next available date within 24 hours."/>
    <s v="Item"/>
    <s v="sites/operations/SUPPLYCHAIN/SCS/Lists/Service Escalation Tracker"/>
    <m/>
  </r>
  <r>
    <n v="6.6709606481454102"/>
    <s v="Patil, Kaleb"/>
    <s v="1544"/>
    <s v="Closed"/>
    <d v="2023-09-06T10:43:25"/>
    <x v="9"/>
    <d v="2023-09-08T10:43:25"/>
    <d v="2023-09-12T16:06:11"/>
    <s v="40199-048"/>
    <s v="SYSCO SAN DIEGO"/>
    <n v="40199"/>
    <s v="SYSCO MSCS-SAN DIEGO"/>
    <x v="0"/>
    <s v="L75 Ontario"/>
    <x v="8"/>
    <n v="4"/>
    <s v="&gt;1"/>
    <x v="4"/>
    <x v="0"/>
    <s v="Item above on order number 75-45720 failed CTP process during order entry.  The requested qty is 4 please respond with next available date within 24hrs."/>
    <s v="Item"/>
    <s v="sites/operations/SUPPLYCHAIN/SCS/Lists/Service Escalation Tracker"/>
    <m/>
  </r>
  <r>
    <n v="1.5277430555579501"/>
    <s v="Kirkwood, Michele"/>
    <s v="1545"/>
    <s v="Closed"/>
    <d v="2023-09-06T11:35:13"/>
    <x v="9"/>
    <d v="2023-09-08T11:35:13"/>
    <d v="2023-09-07T12:39:57"/>
    <s v="40133-005"/>
    <s v="SYSCO LINCOLN"/>
    <n v="40133"/>
    <s v="SYSCO MSCS-LINCOLN"/>
    <x v="0"/>
    <s v="L33 Waukesha"/>
    <x v="8"/>
    <n v="1"/>
    <s v="&lt;=1"/>
    <x v="3"/>
    <x v="1"/>
    <s v="Failed CTP Certification_x000a__x000a_Will the below item be available for this order?  _x000a__x000a_Item 71447-SYS; Qty 132cs; Order 33-34312; Ship Date 09/19_x000a_"/>
    <s v="Item"/>
    <s v="sites/operations/SUPPLYCHAIN/SCS/Lists/Service Escalation Tracker"/>
    <m/>
  </r>
  <r>
    <n v="50.651840277780103"/>
    <s v="Townsend, Kaitlin"/>
    <s v="1546"/>
    <s v="Closed"/>
    <d v="2023-09-06T12:01:55"/>
    <x v="7"/>
    <d v="2023-09-08T12:01:55"/>
    <d v="2023-10-26T15:38:39"/>
    <s v="36745-003"/>
    <s v="Cant Find"/>
    <s v="Cant Find"/>
    <s v="Cant Find"/>
    <x v="1"/>
    <s v="L55 St Joseph"/>
    <x v="8"/>
    <n v="36"/>
    <s v="&gt;1"/>
    <x v="0"/>
    <x v="0"/>
    <s v="Need to ensure that production will be scheduled for 19512 GNS out of 55 for Drago's Distribution. Advise if any materials issues or production challenges will delay shipment. "/>
    <s v="Item"/>
    <s v="sites/operations/SUPPLYCHAIN/SCS/Lists/Service Escalation Tracker"/>
    <m/>
  </r>
  <r>
    <n v="0.57324074073403597"/>
    <s v="Washington, Jennifer"/>
    <s v="1547"/>
    <s v="Closed"/>
    <d v="2023-09-06T12:32:22"/>
    <x v="9"/>
    <d v="2023-09-08T12:32:22"/>
    <d v="2023-09-06T13:45:28"/>
    <s v="07737-070"/>
    <s v="BEK OKC SONIC"/>
    <n v="7737"/>
    <s v="BEN E KEITH-OKLAHOMA"/>
    <x v="3"/>
    <s v="L60 Saginaw"/>
    <x v="8"/>
    <n v="0"/>
    <s v="&lt;=1"/>
    <x v="3"/>
    <x v="1"/>
    <s v="21831 SON on 208-19152 failed CTP Process during order entry.  Requested quantity is 950.  Please respond with next available date within 24hrs. "/>
    <s v="Item"/>
    <s v="sites/operations/SUPPLYCHAIN/SCS/Lists/Service Escalation Tracker"/>
    <m/>
  </r>
  <r>
    <n v="0.58888888888759505"/>
    <s v="Plunkett, Ryan"/>
    <s v="1548"/>
    <s v="Closed"/>
    <d v="2023-09-06T13:04:29"/>
    <x v="9"/>
    <d v="2023-09-08T13:04:29"/>
    <d v="2023-09-06T14:08:00"/>
    <s v="33074-002"/>
    <s v="CAPITOL DISTRIBUTION CO"/>
    <n v="33074"/>
    <s v="CAPITOL DISTRIBUTION CO"/>
    <x v="0"/>
    <s v="L34 Albert Lea"/>
    <x v="8"/>
    <n v="0"/>
    <s v="&lt;=1"/>
    <x v="3"/>
    <x v="1"/>
    <s v="Move up Order 34-17635 PO 138546 to ship 9/28._x000a_- Item 19286 VEN - 17 Totes_x000a_- Item 11381 WCP - 72cs"/>
    <s v="Item"/>
    <s v="sites/operations/SUPPLYCHAIN/SCS/Lists/Service Escalation Tracker"/>
    <m/>
  </r>
  <r>
    <n v="2.6324884259229302"/>
    <s v="Washington, Jennifer"/>
    <s v="1549"/>
    <s v="Closed"/>
    <d v="2023-09-06T13:18:11"/>
    <x v="9"/>
    <d v="2023-09-08T13:18:11"/>
    <d v="2023-09-08T15:10:47"/>
    <s v="05560-076"/>
    <s v="BEK SAN ANT SONIC"/>
    <n v="5560"/>
    <s v="BEN E KEITH-SAN ANTONIO"/>
    <x v="3"/>
    <s v="L60 Saginaw"/>
    <x v="8"/>
    <n v="2"/>
    <s v="&gt;1"/>
    <x v="1"/>
    <x v="1"/>
    <s v="21831-SON on 208-19153 failed CTP Process during order entry. Requested quantity is 38. Please respond with next available date within 24hrs."/>
    <s v="Item"/>
    <s v="sites/operations/SUPPLYCHAIN/SCS/Lists/Service Escalation Tracker"/>
    <m/>
  </r>
  <r>
    <m/>
    <s v="Plunkett, Ryan"/>
    <s v="1550"/>
    <s v="Closed"/>
    <d v="2023-09-06T13:43:59"/>
    <x v="9"/>
    <d v="2023-09-08T13:43:59"/>
    <d v="2023-09-08T12:17:00"/>
    <s v="40236-005"/>
    <s v="SYSCO PORTLAND"/>
    <n v="40236"/>
    <s v="SYSCO MSCS-PORTLAND"/>
    <x v="0"/>
    <s v="L36 Portland"/>
    <x v="8"/>
    <n v="2"/>
    <s v="&gt;1"/>
    <x v="1"/>
    <x v="1"/>
    <s v="Soonest recovery date for item 19943 SYS out of 036 Portland"/>
    <s v="Item"/>
    <s v="sites/operations/SUPPLYCHAIN/SCS/Lists/Service Escalation Tracker"/>
    <m/>
  </r>
  <r>
    <n v="2.4235648148096498"/>
    <s v="Johnson, Travis"/>
    <s v="1551"/>
    <s v="Closed"/>
    <d v="2023-09-06T13:57:07"/>
    <x v="9"/>
    <d v="2023-09-08T13:57:07"/>
    <d v="2023-09-08T10:09:56"/>
    <s v="10804-064"/>
    <s v="Cant Find"/>
    <s v="Cant Find"/>
    <s v="Cant Find"/>
    <x v="1"/>
    <s v="L60 Saginaw"/>
    <x v="8"/>
    <n v="2"/>
    <s v="&gt;1"/>
    <x v="1"/>
    <x v="1"/>
    <s v="Item above on order number 208-19142 failed CTP process during order entry.  The requested qty is 24, please respond with next available date within 24hrs. 14421-WCP (396118)"/>
    <s v="Item"/>
    <s v="sites/operations/SUPPLYCHAIN/SCS/Lists/Service Escalation Tracker"/>
    <m/>
  </r>
  <r>
    <n v="0.59421296296204695"/>
    <s v="Washington, Jennifer"/>
    <s v="1552"/>
    <s v="Closed"/>
    <d v="2023-09-06T13:59:19"/>
    <x v="9"/>
    <d v="2023-09-08T13:59:19"/>
    <d v="2023-09-06T14:15:40"/>
    <s v="35488-056"/>
    <s v="BEK HOUSTON"/>
    <n v="35488"/>
    <s v="BEN E KEITH-GULF COAST"/>
    <x v="0"/>
    <s v="L60 Saginaw"/>
    <x v="8"/>
    <n v="0"/>
    <s v="&lt;=1"/>
    <x v="3"/>
    <x v="1"/>
    <s v="14421 WCP on 208-19042 failed CTP Process during order entry.  Requested quantity is 108. Please respond with next available date within 24 hrs."/>
    <s v="Item"/>
    <s v="sites/operations/SUPPLYCHAIN/SCS/Lists/Service Escalation Tracker"/>
    <m/>
  </r>
  <r>
    <n v="1.38208333333023"/>
    <s v="Blocker, Sharrocca"/>
    <s v="1553"/>
    <s v="Closed"/>
    <d v="2023-09-06T14:48:27"/>
    <x v="9"/>
    <d v="2023-09-08T14:48:27"/>
    <d v="2023-09-07T09:10:12"/>
    <s v="10678-007"/>
    <s v="MERRILL DIST"/>
    <n v="10678"/>
    <s v="MERRILL DISTRIBUTING INC"/>
    <x v="0"/>
    <s v="L33 Waukesha"/>
    <x v="8"/>
    <n v="1"/>
    <s v="&lt;=1"/>
    <x v="3"/>
    <x v="1"/>
    <s v="13440-HVR ITEM on Order 33-34356 failed CTP Process during order entry. Requested quantity is 3, please respond with next available date within 24hrs."/>
    <s v="Item"/>
    <s v="sites/operations/SUPPLYCHAIN/SCS/Lists/Service Escalation Tracker"/>
    <m/>
  </r>
  <r>
    <n v="1.5326273148166401"/>
    <s v="Kirkwood, Michele"/>
    <s v="1554"/>
    <s v="Closed"/>
    <d v="2023-09-06T14:58:24"/>
    <x v="9"/>
    <d v="2023-09-08T14:58:24"/>
    <d v="2023-09-07T12:46:59"/>
    <s v="34026-012"/>
    <s v="ALBERTSONS TOLSN OIL P/L"/>
    <n v="34026"/>
    <s v="ALBERTSON'S LLC"/>
    <x v="4"/>
    <s v="L75 Ontario"/>
    <x v="8"/>
    <n v="1"/>
    <s v="&lt;=1"/>
    <x v="3"/>
    <x v="1"/>
    <s v="Failed CTP Certification_x000a__x000a_Will the below item be available for this order?  _x000a__x000a_Item 53508-SFG; Qty 135cs; Order 75-45708; Ship Date 09/25_x000a_Item 54200-SFG; Qty 80cs; Order 75-45708; Ship Date 09/25"/>
    <s v="Item"/>
    <s v="sites/operations/SUPPLYCHAIN/SCS/Lists/Service Escalation Tracker"/>
    <m/>
  </r>
  <r>
    <n v="2.4033217592586902"/>
    <s v="Lopez, Orianna"/>
    <s v="1555"/>
    <s v="Closed"/>
    <d v="2023-09-06T16:41:47"/>
    <x v="9"/>
    <d v="2023-09-08T16:41:47"/>
    <d v="2023-09-08T09:40:47"/>
    <s v="40045-169"/>
    <s v="SYSCO DENVER"/>
    <n v="40045"/>
    <s v="SYSCO MSCS-DENVER"/>
    <x v="0"/>
    <s v="L60 Saginaw"/>
    <x v="8"/>
    <n v="2"/>
    <s v="&gt;1"/>
    <x v="1"/>
    <x v="1"/>
    <s v="CTP Failure 208-19124"/>
    <s v="Item"/>
    <s v="sites/operations/SUPPLYCHAIN/SCS/Lists/Service Escalation Tracker"/>
    <m/>
  </r>
  <r>
    <n v="2.4155902777711198"/>
    <s v="Lopez, Orianna"/>
    <s v="1556"/>
    <s v="Closed"/>
    <d v="2023-09-06T16:45:41"/>
    <x v="9"/>
    <d v="2023-09-08T16:45:41"/>
    <d v="2023-09-08T09:58:27"/>
    <s v="31564-002"/>
    <s v="REINHART TWIN CITIES"/>
    <n v="31564"/>
    <s v="REINHART TWIN CITIES"/>
    <x v="0"/>
    <s v="L33 Waukesha"/>
    <x v="8"/>
    <n v="2"/>
    <s v="&gt;1"/>
    <x v="1"/>
    <x v="1"/>
    <s v="CTP Failure 33-34355"/>
    <s v="Item"/>
    <s v="sites/operations/SUPPLYCHAIN/SCS/Lists/Service Escalation Tracker"/>
    <m/>
  </r>
  <r>
    <n v="7.6532986111051304"/>
    <s v="Lopez, Orianna"/>
    <s v="1557"/>
    <s v="Closed"/>
    <d v="2023-09-06T16:59:50"/>
    <x v="9"/>
    <d v="2023-09-08T16:59:50"/>
    <d v="2023-09-13T15:40:45"/>
    <s v="36841-001"/>
    <s v="OTH DISTRIBUTIONS LLC"/>
    <n v="36841"/>
    <s v="OTH DISTRIBUTIONS LLC"/>
    <x v="0"/>
    <s v="L60 Saginaw"/>
    <x v="8"/>
    <n v="5"/>
    <s v="&gt;1"/>
    <x v="0"/>
    <x v="0"/>
    <s v="CTP Failure 208-19196"/>
    <s v="Item"/>
    <s v="sites/operations/SUPPLYCHAIN/SCS/Lists/Service Escalation Tracker"/>
    <m/>
  </r>
  <r>
    <n v="0.62532407407707102"/>
    <s v="Patil, Kaleb"/>
    <s v="1558"/>
    <s v="Closed"/>
    <d v="2023-09-07T10:34:36"/>
    <x v="9"/>
    <d v="2023-09-09T10:34:36"/>
    <d v="2023-09-07T15:00:28"/>
    <s v="40117-018"/>
    <s v="Cant Find"/>
    <s v="Cant Find"/>
    <s v="Cant Find"/>
    <x v="1"/>
    <s v="L75 Ontario"/>
    <x v="8"/>
    <n v="0"/>
    <s v="&lt;=1"/>
    <x v="3"/>
    <x v="1"/>
    <s v="Item above on order number 75-45852 failed CTP process during order entry.  The requested qty is 11, please respond with next available date within 24hrs."/>
    <s v="Item"/>
    <s v="sites/operations/SUPPLYCHAIN/SCS/Lists/Service Escalation Tracker"/>
    <m/>
  </r>
  <r>
    <n v="1.5637037037013199"/>
    <s v="Patil, Kaleb"/>
    <s v="1559"/>
    <s v="Closed"/>
    <d v="2023-09-07T10:40:31"/>
    <x v="9"/>
    <d v="2023-09-09T10:40:31"/>
    <d v="2023-09-08T13:31:44"/>
    <s v="21578-026"/>
    <s v="SOUTHWEST TR TEMEC PANERA"/>
    <n v="21578"/>
    <s v="SOUTHWEST TRADERS INC"/>
    <x v="3"/>
    <s v="L75 Ontario"/>
    <x v="8"/>
    <n v="1"/>
    <s v="&lt;=1"/>
    <x v="3"/>
    <x v="1"/>
    <s v="Customer can only accept product with 65% or more shelf life, so they were shorted 170 cases and will short 152 cases on their upcoming order._x000a__x000a_Can a B/T of fresh product be scheduled for item 21276-PNA?"/>
    <s v="Item"/>
    <s v="sites/operations/SUPPLYCHAIN/SCS/Lists/Service Escalation Tracker"/>
    <m/>
  </r>
  <r>
    <n v="1.55379629629897"/>
    <s v="Patil, Kaleb"/>
    <s v="1560"/>
    <s v="Closed"/>
    <d v="2023-09-07T10:52:18"/>
    <x v="9"/>
    <d v="2023-09-09T10:52:18"/>
    <d v="2023-09-08T13:17:28"/>
    <s v="21578-026"/>
    <s v="SOUTHWEST TR TEMEC PANERA"/>
    <n v="21578"/>
    <s v="SOUTHWEST TRADERS INC"/>
    <x v="3"/>
    <s v="L75 Ontario"/>
    <x v="8"/>
    <n v="1"/>
    <s v="&lt;=1"/>
    <x v="3"/>
    <x v="1"/>
    <s v="Customer can only accept product with 65% or more shelf life, so they were shorted 38 cases and will short 76 cases on their upcoming order._x000a__x000a_Can a B/T of fresh product be scheduled for item 22711-PNA?"/>
    <s v="Item"/>
    <s v="sites/operations/SUPPLYCHAIN/SCS/Lists/Service Escalation Tracker"/>
    <m/>
  </r>
  <r>
    <n v="1.4396990740715401"/>
    <s v="Patil, Kaleb"/>
    <s v="1561"/>
    <s v="Closed"/>
    <d v="2023-09-07T10:57:05"/>
    <x v="9"/>
    <d v="2023-09-09T10:57:05"/>
    <d v="2023-09-08T10:33:10"/>
    <s v="21578-026"/>
    <s v="SOUTHWEST TR TEMEC PANERA"/>
    <n v="21578"/>
    <s v="SOUTHWEST TRADERS INC"/>
    <x v="3"/>
    <s v="L75 Ontario"/>
    <x v="8"/>
    <n v="1"/>
    <s v="&lt;=1"/>
    <x v="3"/>
    <x v="1"/>
    <s v="Customer can only accept product with 65% or more shelf life, so they will short 247 cases on their upcoming orders._x000a__x000a_Can a B/T of fresh product be scheduled for item 22444-PNA?"/>
    <s v="Item"/>
    <s v="sites/operations/SUPPLYCHAIN/SCS/Lists/Service Escalation Tracker"/>
    <m/>
  </r>
  <r>
    <n v="0.46232638888614003"/>
    <s v="Wilson, LaTosha"/>
    <s v="1562"/>
    <s v="Closed"/>
    <d v="2023-09-07T11:05:37"/>
    <x v="9"/>
    <d v="2023-09-09T11:05:37"/>
    <d v="2023-09-07T11:05:45"/>
    <s v="34220-008"/>
    <s v="RESERS POTATO PLANT 6TH"/>
    <n v="34220"/>
    <s v="RESER'S FINE FOODS INC"/>
    <x v="2"/>
    <s v="L55 St Joseph"/>
    <x v="8"/>
    <n v="0"/>
    <s v="&lt;=1"/>
    <x v="3"/>
    <x v="1"/>
    <s v="Customer not provided COA with shipment nor prior to._x000a_P.O. Ref: 1336203_x000a_Order #: 55-48213_x000a_20212-VEN   16139  C   NCOLR LIQ MARG TOTE   LJJJYY                     6        23223_x000a_                                                                        7        23923_x000a_                                                                        7        23823_x000a_"/>
    <s v="Item"/>
    <s v="sites/operations/SUPPLYCHAIN/SCS/Lists/Service Escalation Tracker"/>
    <m/>
  </r>
  <r>
    <n v="0.609305555553874"/>
    <s v="Salcedo, Daisey"/>
    <s v="1563"/>
    <s v="Closed"/>
    <d v="2023-09-07T13:51:28"/>
    <x v="9"/>
    <d v="2023-09-09T13:51:28"/>
    <d v="2023-09-07T14:37:24"/>
    <s v="35083-001"/>
    <s v="FRESH CREATIVE FOODS"/>
    <n v="35083"/>
    <s v="RESER'S FINE FOODS INC"/>
    <x v="2"/>
    <s v="L75 Ontario"/>
    <x v="8"/>
    <n v="0"/>
    <s v="&lt;=1"/>
    <x v="3"/>
    <x v="1"/>
    <s v="Back order#75-45933"/>
    <s v="Item"/>
    <s v="sites/operations/SUPPLYCHAIN/SCS/Lists/Service Escalation Tracker"/>
    <m/>
  </r>
  <r>
    <n v="1.3030671296292"/>
    <s v="Karr, Ronald"/>
    <s v="1564"/>
    <s v="Closed"/>
    <d v="2023-09-07T14:02:04"/>
    <x v="9"/>
    <d v="2023-09-09T14:02:04"/>
    <d v="2023-09-08T07:16:25"/>
    <s v="n/a"/>
    <s v="Cant Find"/>
    <s v="Cant Find"/>
    <s v="Cant Find"/>
    <x v="1"/>
    <s v="L25 Chambersburg"/>
    <x v="8"/>
    <n v="1"/>
    <s v="&lt;=1"/>
    <x v="3"/>
    <x v="1"/>
    <s v="Need to see if there is an eta on production for item 21592CGS. AS400 currently isn't showing production schedule. Sales is requesting."/>
    <s v="Item"/>
    <s v="sites/operations/SUPPLYCHAIN/SCS/Lists/Service Escalation Tracker"/>
    <m/>
  </r>
  <r>
    <n v="14.6618055555591"/>
    <s v="Wilson, LaTosha"/>
    <s v="1565"/>
    <s v="Closed"/>
    <d v="2023-09-07T14:49:48"/>
    <x v="9"/>
    <d v="2023-09-09T14:49:48"/>
    <d v="2023-09-21T15:53:00"/>
    <s v="09696-043"/>
    <s v="CSM BAKERY-TUCKER 43 MASS"/>
    <n v="9696"/>
    <s v="BRILL INC"/>
    <x v="2"/>
    <s v="L43 Birmingham"/>
    <x v="8"/>
    <n v="10"/>
    <s v="&gt;1"/>
    <x v="0"/>
    <x v="0"/>
    <s v="Please assist with providing the missing COA for the order information listed below: Customer not provided COA with shipment nor prior to._x000a__x000a_Order #: 260-31403_x000a_P.O. Ref: 4500710496_x000a_18559-CIN 10200362 MASS C CRM CHEESE ICG    828_x000a_*Unable to retrieve lot #’s from the system._x000a_"/>
    <s v="Item"/>
    <s v="sites/operations/SUPPLYCHAIN/SCS/Lists/Service Escalation Tracker"/>
    <m/>
  </r>
  <r>
    <n v="6.694305555553"/>
    <s v="Patil, Kaleb"/>
    <s v="1566"/>
    <s v="Closed"/>
    <d v="2023-09-07T15:03:42"/>
    <x v="9"/>
    <d v="2023-09-09T15:03:42"/>
    <d v="2023-09-13T16:39:48"/>
    <s v="22008-006"/>
    <s v="SMART &amp; FINAL MARG (PL)"/>
    <n v="22008"/>
    <s v="SMART &amp; FINAL INC"/>
    <x v="4"/>
    <s v="L75 Ontario"/>
    <x v="8"/>
    <n v="4"/>
    <s v="&gt;1"/>
    <x v="4"/>
    <x v="0"/>
    <s v="Item above on order number 75-45931 failed CTP process during order entry.  The requested qty is 1078, please respond with next available date within 24hrs."/>
    <s v="Item"/>
    <s v="sites/operations/SUPPLYCHAIN/SCS/Lists/Service Escalation Tracker"/>
    <m/>
  </r>
  <r>
    <n v="1.48777777777286"/>
    <s v="Salcedo, Daisey"/>
    <s v="1567"/>
    <s v="Closed"/>
    <d v="2023-09-07T16:33:45"/>
    <x v="9"/>
    <d v="2023-09-09T16:33:45"/>
    <d v="2023-09-08T11:42:24"/>
    <s v="33362-018"/>
    <s v="READY PAC-SWDBORO/MISSABY"/>
    <n v="33362"/>
    <s v="MISSA BAY LLC"/>
    <x v="2"/>
    <s v="L25 Chambersburg"/>
    <x v="8"/>
    <n v="1"/>
    <s v="&lt;=1"/>
    <x v="3"/>
    <x v="1"/>
    <s v="back order#252-02804"/>
    <s v="Item"/>
    <s v="sites/operations/SUPPLYCHAIN/SCS/Lists/Service Escalation Tracker"/>
    <m/>
  </r>
  <r>
    <n v="1.5834490740671801"/>
    <s v="Kirkwood, Michele"/>
    <s v="1568"/>
    <s v="Closed"/>
    <d v="2023-09-07T17:01:31"/>
    <x v="9"/>
    <d v="2023-09-09T17:01:31"/>
    <d v="2023-09-08T14:00:10"/>
    <s v="11364-022"/>
    <s v="USF OGDEN"/>
    <n v="11364"/>
    <s v="US FOODS-SALT LAKE CITY"/>
    <x v="0"/>
    <s v="L75 Ontario"/>
    <x v="8"/>
    <n v="1"/>
    <s v="&lt;=1"/>
    <x v="3"/>
    <x v="1"/>
    <s v="Failed CTP Certification_x000a__x000a_Will the below item be available for this order?  _x000a__x000a_Item 20779-SCR; Qty 22cs; Order 75-45601; Ship Date 09/29_x000a_"/>
    <s v="Item"/>
    <s v="sites/operations/SUPPLYCHAIN/SCS/Lists/Service Escalation Tracker"/>
    <m/>
  </r>
  <r>
    <n v="8.6283912037033605"/>
    <s v="Mendoza, Steven"/>
    <s v="1569"/>
    <s v="Closed"/>
    <d v="2023-09-07T17:08:43"/>
    <x v="9"/>
    <d v="2023-09-09T17:08:43"/>
    <d v="2023-09-15T15:04:53"/>
    <s v="35221-017"/>
    <s v="SOUTH COAST BAKING CO"/>
    <n v="35221"/>
    <s v="SOUTH COAST BAKING CO"/>
    <x v="2"/>
    <s v="L60 Saginaw"/>
    <x v="8"/>
    <n v="6"/>
    <s v="&gt;1"/>
    <x v="0"/>
    <x v="0"/>
    <s v="Customer would like to receive product as close to 9/22 as possible due to a change in requirements. Please move up production as much as possible. "/>
    <s v="Item"/>
    <s v="sites/operations/SUPPLYCHAIN/SCS/Lists/Service Escalation Tracker"/>
    <m/>
  </r>
  <r>
    <n v="1.5800115740712499"/>
    <s v="Kirkwood, Michele"/>
    <s v="1570"/>
    <s v="Closed"/>
    <d v="2023-09-07T17:10:11"/>
    <x v="9"/>
    <d v="2023-09-09T17:10:11"/>
    <d v="2023-09-08T13:55:13"/>
    <s v="10575-007"/>
    <s v="MARTIN BROTHERS"/>
    <n v="10575"/>
    <s v="MARTIN BROS DIST CO INC"/>
    <x v="0"/>
    <s v="L33 Waukesha"/>
    <x v="8"/>
    <n v="1"/>
    <s v="&lt;=1"/>
    <x v="3"/>
    <x v="1"/>
    <s v="Failed CTP Certification_x000a__x000a_Will the below items be available for this order?  _x000a__x000a_Item 20778-SCR; Qty 15cs; Order 33-34291; Ship Date 09/21"/>
    <s v="Item"/>
    <s v="sites/operations/SUPPLYCHAIN/SCS/Lists/Service Escalation Tracker"/>
    <m/>
  </r>
  <r>
    <n v="1.3741666666610399"/>
    <s v="Kirkwood, Michele"/>
    <s v="1571"/>
    <s v="Closed"/>
    <d v="2023-09-07T17:20:57"/>
    <x v="9"/>
    <d v="2023-09-09T17:20:57"/>
    <d v="2023-09-08T08:58:48"/>
    <s v="40065-009"/>
    <s v="SYSCO N DAKOTA"/>
    <n v="40065"/>
    <s v="SYSCO MSCS-NORTH DAKOTA"/>
    <x v="0"/>
    <s v="L33 Waukesha"/>
    <x v="8"/>
    <n v="1"/>
    <s v="&lt;=1"/>
    <x v="3"/>
    <x v="1"/>
    <s v="Failed CTP Certification_x000a__x000a_Will the below item be available for this order?  _x000a__x000a_Item 23115-NWN; Qty 20cs; Order 33-34378; Ship Date 09/21_x000a_Item 23120-NWN; Qty 48cs; Order 33-34378; Ship Date 09/21_x000a_Item 71457-SYS; Qty 1cs; Order 33-34378; Ship Date 09/21"/>
    <s v="Item"/>
    <s v="sites/operations/SUPPLYCHAIN/SCS/Lists/Service Escalation Tracker"/>
    <m/>
  </r>
  <r>
    <n v="1.4518518518525501"/>
    <s v="Washington, Jennifer"/>
    <s v="1572"/>
    <s v="Closed"/>
    <d v="2023-09-07T17:27:12"/>
    <x v="9"/>
    <d v="2023-09-09T17:27:12"/>
    <d v="2023-09-08T10:50:40"/>
    <s v="10629-012"/>
    <s v="GFS 50TH STREET"/>
    <n v="10629"/>
    <s v="GORDON FOOD SERVICE INC"/>
    <x v="0"/>
    <s v="L33 Waukesha"/>
    <x v="8"/>
    <n v="1"/>
    <s v="&lt;=1"/>
    <x v="3"/>
    <x v="1"/>
    <s v="20164-HVR on 33-34375 failed CTP Process during order entry.  Requested quantity is 78.  Please respond with next available date within 24 hours._x000a_23115-NWN on 33-34375 failed CTP Process during order entry.  Requested quantity is 72.  Please respond with next available date within 24 hours."/>
    <s v="Item"/>
    <s v="sites/operations/SUPPLYCHAIN/SCS/Lists/Service Escalation Tracker"/>
    <m/>
  </r>
  <r>
    <n v="0.65842592592525795"/>
    <s v="Rogers, Keena"/>
    <s v="1573"/>
    <s v="Closed"/>
    <d v="2023-09-08T08:45:13"/>
    <x v="9"/>
    <d v="2023-09-10T08:45:13"/>
    <d v="2023-09-08T15:48:08"/>
    <s v="20308-027"/>
    <s v="GFS SHEPH KY"/>
    <n v="20308"/>
    <s v="GORDON FOOD SERVICE INC"/>
    <x v="0"/>
    <s v="L33 Waukesha"/>
    <x v="8"/>
    <n v="0"/>
    <s v="&lt;=1"/>
    <x v="3"/>
    <x v="1"/>
    <s v="CTP failure on item 23964PPM on order 33-34385."/>
    <s v="Item"/>
    <s v="sites/operations/SUPPLYCHAIN/SCS/Lists/Service Escalation Tracker"/>
    <m/>
  </r>
  <r>
    <n v="4.3251504629661204"/>
    <s v="Salcedo, Daisey"/>
    <s v="1574"/>
    <s v="Closed"/>
    <d v="2023-09-08T08:51:56"/>
    <x v="9"/>
    <d v="2023-09-10T08:51:56"/>
    <d v="2023-09-12T07:48:13"/>
    <s v="11485-007"/>
    <s v="READY PAC PRODUCE INC"/>
    <n v="11485"/>
    <s v="READY PAC PRODUCE INC"/>
    <x v="2"/>
    <s v="L75 Ontario"/>
    <x v="8"/>
    <n v="2"/>
    <s v="&gt;1"/>
    <x v="1"/>
    <x v="1"/>
    <s v="back order#75-46025"/>
    <s v="Item"/>
    <s v="sites/operations/SUPPLYCHAIN/SCS/Lists/Service Escalation Tracker"/>
    <m/>
  </r>
  <r>
    <n v="3.7006828703670198"/>
    <s v="Wilson, LaTosha"/>
    <s v="1575"/>
    <s v="Closed"/>
    <d v="2023-09-08T10:45:25"/>
    <x v="9"/>
    <d v="2023-09-10T10:45:25"/>
    <d v="2023-09-11T16:48:59"/>
    <s v="27637-012"/>
    <s v="T MARZETTI CO"/>
    <n v="27637"/>
    <s v="T MARZETTI CO"/>
    <x v="2"/>
    <s v="L34 Albert Lea"/>
    <x v="8"/>
    <n v="1"/>
    <s v="&lt;=1"/>
    <x v="3"/>
    <x v="1"/>
    <s v="ORIG PO SUBMITTED 8/01 BUT ENTRY MISSED DUE TO UNDER WEIGHT. URGENT SHIPPING needed asap. Need soonest available date to ship_x000a_Order No: 34-18371_x000a_PO#4500151800                  "/>
    <s v="Item"/>
    <s v="sites/operations/SUPPLYCHAIN/SCS/Lists/Service Escalation Tracker"/>
    <m/>
  </r>
  <r>
    <n v="5.6940046296294904"/>
    <s v="Patil, Kaleb"/>
    <s v="1576"/>
    <s v="Closed"/>
    <d v="2023-09-08T11:52:55"/>
    <x v="9"/>
    <d v="2023-09-10T11:52:55"/>
    <d v="2023-09-13T16:39:22"/>
    <s v="21578-027"/>
    <s v="SOUTHWEST TR STOCK PANERA"/>
    <n v="21578"/>
    <s v="SOUTHWEST TRADERS INC"/>
    <x v="3"/>
    <s v="L75 Ontario"/>
    <x v="8"/>
    <n v="3"/>
    <s v="&gt;1"/>
    <x v="2"/>
    <x v="0"/>
    <s v="Item above on order number 75-46046 failed CTP process during order entry.  The requested qty is 240, please respond with next available date within 24hrs."/>
    <s v="Item"/>
    <s v="sites/operations/SUPPLYCHAIN/SCS/Lists/Service Escalation Tracker"/>
    <m/>
  </r>
  <r>
    <n v="7.6273611111100799"/>
    <s v="Mendoza, Steven"/>
    <s v="1577"/>
    <s v="Closed"/>
    <d v="2023-09-08T12:33:07"/>
    <x v="9"/>
    <d v="2023-09-10T12:33:07"/>
    <d v="2023-09-15T15:03:24"/>
    <s v="36004-002"/>
    <s v="Cant Find"/>
    <s v="Cant Find"/>
    <s v="Cant Find"/>
    <x v="1"/>
    <s v="L60 Saginaw"/>
    <x v="8"/>
    <n v="5"/>
    <s v="&gt;1"/>
    <x v="0"/>
    <x v="0"/>
    <s v="Please provide first available production date for item 21487WCP.  Order in hand._x000a_208-19293"/>
    <s v="Item"/>
    <s v="sites/operations/SUPPLYCHAIN/SCS/Lists/Service Escalation Tracker"/>
    <m/>
  </r>
  <r>
    <n v="3.4408680555570799"/>
    <s v="Washington, Jennifer"/>
    <s v="1578"/>
    <s v="Closed"/>
    <d v="2023-09-08T13:22:32"/>
    <x v="9"/>
    <d v="2023-09-10T13:22:32"/>
    <d v="2023-09-11T10:34:51"/>
    <s v="31688-105"/>
    <s v="BEK DFW"/>
    <n v="31688"/>
    <s v="BEN E KEITH-DFW"/>
    <x v="0"/>
    <s v="L60 Saginaw"/>
    <x v="8"/>
    <n v="1"/>
    <s v="&lt;=1"/>
    <x v="3"/>
    <x v="1"/>
    <s v=" 23483-SCR on 208-19284 failed CTP Process.  Quantity needed is 10. Please respond with next available date within 24 hours."/>
    <s v="Item"/>
    <s v="sites/operations/SUPPLYCHAIN/SCS/Lists/Service Escalation Tracker"/>
    <m/>
  </r>
  <r>
    <n v="3.2973726851851102"/>
    <s v="Miller, Michelle L"/>
    <s v="1579"/>
    <s v="Closed"/>
    <d v="2023-09-08T13:33:38"/>
    <x v="9"/>
    <d v="2023-09-10T13:33:38"/>
    <d v="2023-09-11T07:08:13"/>
    <s v="10527-006"/>
    <s v="STANZ FOOD SERVICE INC"/>
    <n v="10527"/>
    <s v="STANZ CHEESE CO INC"/>
    <x v="0"/>
    <s v="L33 Waukesha"/>
    <x v="8"/>
    <n v="1"/>
    <s v="&lt;=1"/>
    <x v="3"/>
    <x v="1"/>
    <s v="order 33-34405 failed CTP on item 23469-cgs qty 24"/>
    <s v="Item"/>
    <s v="sites/operations/SUPPLYCHAIN/SCS/Lists/Service Escalation Tracker"/>
    <m/>
  </r>
  <r>
    <n v="3.6974884259252598"/>
    <s v="Wilson, LaTosha"/>
    <s v="1580"/>
    <s v="Closed"/>
    <d v="2023-09-08T13:58:56"/>
    <x v="9"/>
    <d v="2023-09-10T13:58:56"/>
    <d v="2023-09-11T16:44:23"/>
    <s v="34118-004"/>
    <s v="TEXAS BAKERY SUPPLY"/>
    <n v="34118"/>
    <s v="TBSD LLC"/>
    <x v="0"/>
    <s v="L60 Saginaw"/>
    <x v="8"/>
    <n v="1"/>
    <s v="&lt;=1"/>
    <x v="3"/>
    <x v="1"/>
    <s v="Item 22288-WCP on order 208-19301 failed CTP process during order entry. Requested quantity is 252. Please respond with next available date within 24 hours._x000a_PO#: 6076_x000a_"/>
    <s v="Item"/>
    <s v="sites/operations/SUPPLYCHAIN/SCS/Lists/Service Escalation Tracker"/>
    <m/>
  </r>
  <r>
    <n v="3.6960416666625"/>
    <s v="Wilson, LaTosha"/>
    <s v="1581"/>
    <s v="Closed"/>
    <d v="2023-09-08T14:18:10"/>
    <x v="9"/>
    <d v="2023-09-10T14:18:10"/>
    <d v="2023-09-11T16:42:18"/>
    <s v="34118-004"/>
    <s v="TEXAS BAKERY SUPPLY"/>
    <n v="34118"/>
    <s v="TBSD LLC"/>
    <x v="0"/>
    <s v="L60 Saginaw"/>
    <x v="8"/>
    <n v="1"/>
    <s v="&lt;=1"/>
    <x v="3"/>
    <x v="1"/>
    <s v="Item 22288-WCP on order 208-19302 failed CTP process during order entry. Requested quantity is 252. Please respond with next available date within 24 hours._x000a_22288WCP 3302   PA   SHTG DONUT FRY 50# MTS             936            1            5,976   09/30/23          3,838   155.71   N  _x000a_"/>
    <s v="Item"/>
    <s v="sites/operations/SUPPLYCHAIN/SCS/Lists/Service Escalation Tracker"/>
    <m/>
  </r>
  <r>
    <n v="0.60929398147709402"/>
    <s v="Washington, Jennifer"/>
    <s v="1582"/>
    <s v="Closed"/>
    <d v="2023-09-08T14:20:57"/>
    <x v="9"/>
    <d v="2023-09-10T14:20:57"/>
    <d v="2023-09-08T14:37:23"/>
    <s v="31688-105"/>
    <s v="BEK DFW"/>
    <n v="31688"/>
    <s v="BEN E KEITH-DFW"/>
    <x v="0"/>
    <s v="L60 Saginaw"/>
    <x v="8"/>
    <n v="0"/>
    <s v="&lt;=1"/>
    <x v="3"/>
    <x v="1"/>
    <s v="_x0009__x000a_14421 WCP on 208-19295 failed CTP Process during order entry.  Requested quantity is 576.  Please respond with next available date within 24 hours"/>
    <s v="Item"/>
    <s v="sites/operations/SUPPLYCHAIN/SCS/Lists/Service Escalation Tracker"/>
    <m/>
  </r>
  <r>
    <n v="3.6736342592557798"/>
    <s v="Wilson, LaTosha"/>
    <s v="1583"/>
    <s v="Closed"/>
    <d v="2023-09-08T14:28:59"/>
    <x v="9"/>
    <d v="2023-09-10T14:28:59"/>
    <d v="2023-09-11T16:10:02"/>
    <s v="34118-004"/>
    <s v="TEXAS BAKERY SUPPLY"/>
    <n v="34118"/>
    <s v="TBSD LLC"/>
    <x v="0"/>
    <s v="L60 Saginaw"/>
    <x v="8"/>
    <n v="1"/>
    <s v="&lt;=1"/>
    <x v="3"/>
    <x v="1"/>
    <s v="Item 22123-WCP on order 208-19303 failed CTP process during order entry. Requested quantity is 252. Please respond with next available date within 24 hours._x000a_22123WCP 3301   PA   SHTG DONUT FRY BIB MTS             936            1            2,388   10/03/23          1,530   156.08   N "/>
    <s v="Item"/>
    <s v="sites/operations/SUPPLYCHAIN/SCS/Lists/Service Escalation Tracker"/>
    <m/>
  </r>
  <r>
    <n v="5.43135416666337"/>
    <s v="Johnson, Travis"/>
    <s v="1584"/>
    <s v="Closed"/>
    <d v="2023-09-08T15:26:44"/>
    <x v="9"/>
    <d v="2023-09-10T15:26:44"/>
    <d v="2023-09-13T10:21:09"/>
    <s v="06059-074"/>
    <s v="PFG TEMPLE POPEYE'S"/>
    <n v="6059"/>
    <s v="PFG-PFS TEMPLE"/>
    <x v="3"/>
    <s v="L60 Saginaw"/>
    <x v="8"/>
    <n v="3"/>
    <s v="&gt;1"/>
    <x v="2"/>
    <x v="0"/>
    <s v="Customer received 1530 damaged/spoiled cases of item 23911-POP (199763) on Order#208-17842. Requesting a backorder for new order number 208-19316"/>
    <s v="Item"/>
    <s v="sites/operations/SUPPLYCHAIN/SCS/Lists/Service Escalation Tracker"/>
    <m/>
  </r>
  <r>
    <n v="3.3734837962911102"/>
    <s v="Washington, Jennifer"/>
    <s v="1585"/>
    <s v="Closed"/>
    <d v="2023-09-08T15:51:40"/>
    <x v="9"/>
    <d v="2023-09-10T15:51:40"/>
    <d v="2023-09-11T08:57:49"/>
    <s v="31688-105"/>
    <s v="BEK DFW"/>
    <n v="31688"/>
    <s v="BEN E KEITH-DFW"/>
    <x v="0"/>
    <s v="L60 Saginaw"/>
    <x v="8"/>
    <n v="1"/>
    <s v="&lt;=1"/>
    <x v="3"/>
    <x v="1"/>
    <s v="77225-BKE on 208-19310 failed CTP Process during order entry. Requested quantity needed is 48 cases.  Please respond with next availability date within 24 hours."/>
    <s v="Item"/>
    <s v="sites/operations/SUPPLYCHAIN/SCS/Lists/Service Escalation Tracker"/>
    <m/>
  </r>
  <r>
    <n v="0.68089120370132195"/>
    <s v="Washington, Jennifer"/>
    <s v="1586"/>
    <s v="Closed"/>
    <d v="2023-09-08T16:03:36"/>
    <x v="9"/>
    <d v="2023-09-10T16:03:36"/>
    <d v="2023-09-08T16:20:29"/>
    <s v="06230-043"/>
    <s v="BEK MID SOUTH LR"/>
    <n v="6230"/>
    <s v="BEN E KEITH-MID SOUTH"/>
    <x v="0"/>
    <s v="L60 Saginaw"/>
    <x v="8"/>
    <n v="0"/>
    <s v="&lt;=1"/>
    <x v="3"/>
    <x v="1"/>
    <s v="22777-SCR on 208-19313 failed CTP Process during order entry. Requested quantity is 19.  Please respond with next available date within 24 hours."/>
    <s v="Item"/>
    <s v="sites/operations/SUPPLYCHAIN/SCS/Lists/Service Escalation Tracker"/>
    <m/>
  </r>
  <r>
    <n v="3.42849537036818"/>
    <s v="Plunkett, Ryan"/>
    <s v="1587"/>
    <s v="Closed"/>
    <d v="2023-09-08T16:08:59"/>
    <x v="9"/>
    <d v="2023-09-10T16:08:59"/>
    <d v="2023-09-11T10:17:02"/>
    <s v="34317-002"/>
    <s v="AMERICAN VEGETABLE OILS"/>
    <n v="34317"/>
    <s v="AMERICAN VEGETABLE OILS"/>
    <x v="0"/>
    <s v="L75 Ontario"/>
    <x v="8"/>
    <n v="1"/>
    <s v="&lt;=1"/>
    <x v="3"/>
    <x v="1"/>
    <s v="Item 17357 AVO on orders 46088 &amp; 75-46089 PO 15394 &amp; 15395 failed CTP process during order entry.  _x000a_The requested qty is 1200cs per order (2400cs total) , please respond with next available date within 24hrs._x000a_"/>
    <s v="Item"/>
    <s v="sites/operations/SUPPLYCHAIN/SCS/Lists/Service Escalation Tracker"/>
    <m/>
  </r>
  <r>
    <n v="5.6524189814808796"/>
    <s v="Phillips, Bridgette"/>
    <s v="1588"/>
    <s v="Closed"/>
    <d v="2023-09-08T16:21:53"/>
    <x v="9"/>
    <d v="2023-09-10T16:21:53"/>
    <d v="2023-09-13T15:39:29"/>
    <s v="10151-038"/>
    <s v="WINCO FOODS-BOISE SAF/LOU"/>
    <n v="10151"/>
    <s v="WINCO FOODS INC"/>
    <x v="4"/>
    <s v="L36 Portland"/>
    <x v="8"/>
    <n v="3"/>
    <s v="&gt;1"/>
    <x v="2"/>
    <x v="0"/>
    <s v="Item 13152 LOU  failed CPT when processing order 36-24694 "/>
    <s v="Item"/>
    <s v="sites/operations/SUPPLYCHAIN/SCS/Lists/Service Escalation Tracker"/>
    <m/>
  </r>
  <r>
    <n v="2.2927662037036498"/>
    <s v="Karr, Ronald"/>
    <s v="1589"/>
    <s v="Closed"/>
    <d v="2023-09-11T08:30:53"/>
    <x v="9"/>
    <d v="2023-09-13T08:30:53"/>
    <d v="2023-09-13T07:01:35"/>
    <s v="20035-157"/>
    <s v="MBM ROCKY MTN DENNY'S"/>
    <n v="20035"/>
    <s v="MCLANE CO INC"/>
    <x v="3"/>
    <s v="L60 Saginaw"/>
    <x v="8"/>
    <n v="2"/>
    <s v="&gt;1"/>
    <x v="1"/>
    <x v="1"/>
    <s v="Need to see how soon we could have order 208-17583 and 208-17585 delivered. _x000a_1-customer requested 3 PO's to ship together_x000a_2-when US Cold replied with pick up date, they didn't tell customer 2 of the PO's were not in their system. _x000a_3-carrier arrived to pick up. 2 PO's didn't load, carrier left then came back for other PO's. US Cold told them at that time the PO's weren't in their system._x000a_CS wasn't informed of date changes or the situation until after the fact. Customer will start shorting by 9-18._x000a__x000a_7 pallets / 324 cs / 8,604 LBS_x000a_email chain attached_x000a_"/>
    <s v="Item"/>
    <s v="sites/operations/SUPPLYCHAIN/SCS/Lists/Service Escalation Tracker"/>
    <m/>
  </r>
  <r>
    <n v="0.53387731481780099"/>
    <s v="Blocker, Sharrocca"/>
    <s v="1590"/>
    <s v="Closed"/>
    <d v="2023-09-11T09:35:48"/>
    <x v="9"/>
    <d v="2023-09-13T09:35:48"/>
    <d v="2023-09-11T12:48:47"/>
    <s v="27240-001"/>
    <s v="HOLIDAY WHOLESALE"/>
    <n v="27240"/>
    <s v="HOLIDAY WHOLESALE INC"/>
    <x v="0"/>
    <s v="L33 Waukesha"/>
    <x v="8"/>
    <n v="0"/>
    <s v="&lt;=1"/>
    <x v="3"/>
    <x v="1"/>
    <s v="17710-CGS on Order 33-34417 failed CTP Process during order entry. Requested quantity is 24, please respond with next available date within 24hrs."/>
    <s v="Item"/>
    <s v="sites/operations/SUPPLYCHAIN/SCS/Lists/Service Escalation Tracker"/>
    <m/>
  </r>
  <r>
    <n v="0.45170138888352102"/>
    <s v="Washington, Jennifer"/>
    <s v="1591"/>
    <s v="Closed"/>
    <d v="2023-09-11T10:06:59"/>
    <x v="9"/>
    <d v="2023-09-13T10:06:59"/>
    <d v="2023-09-11T10:50:27"/>
    <s v="05560-078"/>
    <s v="BEK SAN ANT"/>
    <n v="5560"/>
    <s v="BEN E KEITH-SAN ANTONIO"/>
    <x v="0"/>
    <s v="L60 Saginaw"/>
    <x v="8"/>
    <n v="0"/>
    <s v="&lt;=1"/>
    <x v="3"/>
    <x v="1"/>
    <s v="22777 SCR on 208-19154 failed CTP Process during order entry.  Requested quantity is 19 cases.  Please respond with next available date within 24 hours. _x000a_77225 BKE on 208-19154 failed CTP Process during order entry.  Requested quantity is 36 cases.  Please respond with next available date within 24 hours."/>
    <s v="Item"/>
    <s v="sites/operations/SUPPLYCHAIN/SCS/Lists/Service Escalation Tracker"/>
    <m/>
  </r>
  <r>
    <n v="2.6714004629611701"/>
    <s v="Plunkett, Ryan"/>
    <s v="1592"/>
    <s v="Closed"/>
    <d v="2023-09-11T12:47:43"/>
    <x v="9"/>
    <d v="2023-09-13T12:47:43"/>
    <d v="2023-09-13T16:06:49"/>
    <s v="08068-002"/>
    <s v="ALPINE FOODS"/>
    <n v="8068"/>
    <s v="ALPINE FOOD DIST INC"/>
    <x v="0"/>
    <s v="L36 Portland"/>
    <x v="8"/>
    <n v="2"/>
    <s v="&gt;1"/>
    <x v="1"/>
    <x v="1"/>
    <s v="Item 77041 CHP on order number 36-24704 PO 312818 failed CTP process during order entry.  _x000a_The requested qty is 240cs, please respond with next available date within 24hrs._x000a__x000a_Item 77041 CHP on order number 36-24709 PO 1286259 failed CTP process during order entry.  _x000a_The requested qty is 48cs, please respond with next available date within 24hrs."/>
    <s v="Item"/>
    <s v="sites/operations/SUPPLYCHAIN/SCS/Lists/Service Escalation Tracker"/>
    <m/>
  </r>
  <r>
    <n v="1.4888194444429199"/>
    <s v="Plunkett, Ryan"/>
    <s v="1593"/>
    <s v="Closed"/>
    <d v="2023-09-11T13:01:00"/>
    <x v="9"/>
    <d v="2023-09-13T13:01:00"/>
    <d v="2023-09-12T11:43:54"/>
    <s v="40018-008"/>
    <s v="SYSCO IDAHO"/>
    <n v="40018"/>
    <s v="SYSCO MSCS-IDAHO"/>
    <x v="0"/>
    <s v="L36 Portland"/>
    <x v="8"/>
    <n v="1"/>
    <s v="&lt;=1"/>
    <x v="3"/>
    <x v="1"/>
    <s v="Item 47020 SYS on order number 36-24699 PO 22951970 failed CTP process during order entry.  _x000a_The requested qty is 192cs, please respond with next available date within 24hrs._x000a_"/>
    <s v="Item"/>
    <s v="sites/operations/SUPPLYCHAIN/SCS/Lists/Service Escalation Tracker"/>
    <m/>
  </r>
  <r>
    <n v="1.40932870370307"/>
    <s v="Harden, Jasmine"/>
    <s v="1594"/>
    <s v="Closed"/>
    <d v="2023-09-11T13:42:44"/>
    <x v="9"/>
    <d v="2023-09-13T13:42:44"/>
    <d v="2023-09-12T09:49:26"/>
    <s v="10545-009"/>
    <s v="REINHART SHREVEPORT"/>
    <n v="10545"/>
    <s v="REINHART FOODSERVICE LLC"/>
    <x v="0"/>
    <s v="L33 Waukesha"/>
    <x v="8"/>
    <n v="1"/>
    <s v="&lt;=1"/>
    <x v="3"/>
    <x v="1"/>
    <s v="16718-CSO on 33-34423 failed CTP Process during order entry. Requested quantity is 12cs, please respond with next available date within 24hrs._x000a_"/>
    <s v="Item"/>
    <s v="sites/operations/SUPPLYCHAIN/SCS/Lists/Service Escalation Tracker"/>
    <m/>
  </r>
  <r>
    <n v="1.4927893518543001"/>
    <s v="Patil, Kaleb"/>
    <s v="1595"/>
    <s v="Closed"/>
    <d v="2023-09-11T14:13:56"/>
    <x v="9"/>
    <d v="2023-09-13T14:13:56"/>
    <d v="2023-09-12T11:49:37"/>
    <s v="12937-019"/>
    <s v="SALADINO'S INC SACRAMENTO"/>
    <n v="12937"/>
    <s v="SALADINO'S INC"/>
    <x v="0"/>
    <s v="L75 Ontario"/>
    <x v="8"/>
    <n v="1"/>
    <s v="&lt;=1"/>
    <x v="3"/>
    <x v="1"/>
    <s v="Item above on order number 75-46160 failed CTP process during order entry.  The requested qty is 80, please respond with next available date within 24hrs."/>
    <s v="Item"/>
    <s v="sites/operations/SUPPLYCHAIN/SCS/Lists/Service Escalation Tracker"/>
    <m/>
  </r>
  <r>
    <n v="8.5757291666595794"/>
    <s v="Harden, Jasmine"/>
    <s v="1596"/>
    <s v="Closed"/>
    <d v="2023-09-11T14:52:04"/>
    <x v="9"/>
    <d v="2023-09-13T14:52:04"/>
    <d v="2023-09-19T13:49:03"/>
    <s v="Multiple"/>
    <s v="Cant Find"/>
    <s v="Cant Find"/>
    <s v="Cant Find"/>
    <x v="1"/>
    <s v="L55 St Joseph"/>
    <x v="8"/>
    <n v="6"/>
    <s v="&gt;1"/>
    <x v="0"/>
    <x v="0"/>
    <s v="Reaching out as we are having issues with 78106-CHP with delayed production and transfer into 55-St Joe- we don’t have any scheduled transfers to service the orders below.  It was forecasted and approve.  Please put in a service disruption ticket ASAP!_x000a__x000a_Is there a production issue that we need to be aware of? Trying to get ahead of customer shorts and delays._x000a__x000a_ _x000a_"/>
    <s v="Item"/>
    <s v="sites/operations/SUPPLYCHAIN/SCS/Lists/Service Escalation Tracker"/>
    <m/>
  </r>
  <r>
    <n v="0.66252314814482804"/>
    <s v="Blocker, Sharrocca"/>
    <s v="1597"/>
    <s v="Closed"/>
    <d v="2023-09-11T15:05:54"/>
    <x v="9"/>
    <d v="2023-09-13T15:05:54"/>
    <d v="2023-09-11T15:54:02"/>
    <s v="27418-001"/>
    <s v="REINHART SHAWANO"/>
    <n v="27418"/>
    <s v="REINHART SHAWANO"/>
    <x v="0"/>
    <s v="L33 Waukesha"/>
    <x v="8"/>
    <n v="0"/>
    <s v="&lt;=1"/>
    <x v="3"/>
    <x v="1"/>
    <s v="21017-CUL on Order 33-34440 failed CTP Process during order entry. Requested quantity is 20, please respond with next available date within 24hrs."/>
    <s v="Item"/>
    <s v="sites/operations/SUPPLYCHAIN/SCS/Lists/Service Escalation Tracker"/>
    <m/>
  </r>
  <r>
    <n v="1.3437384259232199"/>
    <s v="Harden, Jasmine"/>
    <s v="1598"/>
    <s v="Closed"/>
    <d v="2023-09-11T15:48:03"/>
    <x v="9"/>
    <d v="2023-09-13T15:48:03"/>
    <d v="2023-09-12T08:14:59"/>
    <s v="34259-010"/>
    <s v="SHAMROCK FOODS NEW MEXICO"/>
    <n v="34259"/>
    <s v="SHAMROCK FOOD CO - NM"/>
    <x v="0"/>
    <s v="L60 Saginaw"/>
    <x v="8"/>
    <n v="1"/>
    <s v="&lt;=1"/>
    <x v="3"/>
    <x v="1"/>
    <s v="16625-KKF on 208-19382 failed CTP Process during order entry. Requested quantity is 80cs, please respond with next available date within 24hrs."/>
    <s v="Item"/>
    <s v="sites/operations/SUPPLYCHAIN/SCS/Lists/Service Escalation Tracker"/>
    <m/>
  </r>
  <r>
    <n v="1.4906712962911099"/>
    <s v="Plunkett, Ryan"/>
    <s v="1599"/>
    <s v="Closed"/>
    <d v="2023-09-11T16:00:41"/>
    <x v="9"/>
    <d v="2023-09-13T16:00:41"/>
    <d v="2023-09-12T11:46:34"/>
    <s v="33380-002"/>
    <s v="CLEMSON DISTRIBUTION INC"/>
    <n v="33380"/>
    <s v="CLEMSON DISTRIBUTION INC"/>
    <x v="0"/>
    <s v="L75 Ontario"/>
    <x v="8"/>
    <n v="1"/>
    <s v="&lt;=1"/>
    <x v="3"/>
    <x v="1"/>
    <s v="Item 22249 GNS on order number 75-46179 PO 27146 failed CTP process during order entry.  _x000a_The requested qty is 288cs, please respond with next available date within 24hrs._x000a_"/>
    <s v="Item"/>
    <s v="sites/operations/SUPPLYCHAIN/SCS/Lists/Service Escalation Tracker"/>
    <m/>
  </r>
  <r>
    <n v="1.34633101851796"/>
    <s v="Harden, Jasmine"/>
    <s v="1600"/>
    <s v="Closed"/>
    <d v="2023-09-11T16:16:03"/>
    <x v="9"/>
    <d v="2023-09-13T16:16:03"/>
    <d v="2023-09-12T08:18:43"/>
    <s v="9872-013"/>
    <s v="Cant Find"/>
    <s v="Cant Find"/>
    <s v="Cant Find"/>
    <x v="1"/>
    <s v="L60 Saginaw"/>
    <x v="8"/>
    <n v="1"/>
    <s v="&lt;=1"/>
    <x v="3"/>
    <x v="1"/>
    <s v="14421-WCP on Order failed CTP Process during order entry. Requested quantity is 36cs, please respond with next available date within 24hrs."/>
    <s v="Item"/>
    <s v="sites/operations/SUPPLYCHAIN/SCS/Lists/Service Escalation Tracker"/>
    <m/>
  </r>
  <r>
    <n v="0.72414351852057701"/>
    <s v="Lopez, Orianna"/>
    <s v="1601"/>
    <s v="Closed"/>
    <d v="2023-09-11T16:16:32"/>
    <x v="9"/>
    <d v="2023-09-13T16:16:32"/>
    <d v="2023-09-11T17:22:46"/>
    <s v="11459-093"/>
    <s v="SHAMROCK FOODS-AURORA"/>
    <n v="11459"/>
    <s v="SHAMROCK FOOD CO - CO"/>
    <x v="0"/>
    <s v="L33 Waukesha"/>
    <x v="8"/>
    <n v="0"/>
    <s v="&lt;=1"/>
    <x v="3"/>
    <x v="1"/>
    <s v="CTP Failure 33-34433"/>
    <s v="Item"/>
    <s v="sites/operations/SUPPLYCHAIN/SCS/Lists/Service Escalation Tracker"/>
    <m/>
  </r>
  <r>
    <n v="1.4849768518470201"/>
    <s v="Lopez, Orianna"/>
    <s v="1602"/>
    <s v="Closed"/>
    <d v="2023-09-11T16:18:38"/>
    <x v="9"/>
    <d v="2023-09-13T16:18:38"/>
    <d v="2023-09-12T11:38:22"/>
    <s v="07140-010"/>
    <s v="USF PLYMOUTH"/>
    <n v="7140"/>
    <s v="US FOODS-MINNESOTA"/>
    <x v="0"/>
    <s v="L33 Waukesha"/>
    <x v="8"/>
    <n v="1"/>
    <s v="&lt;=1"/>
    <x v="3"/>
    <x v="1"/>
    <s v="CTP Failure 33-34422"/>
    <s v="Item"/>
    <s v="sites/operations/SUPPLYCHAIN/SCS/Lists/Service Escalation Tracker"/>
    <m/>
  </r>
  <r>
    <n v="1.5984837962896601"/>
    <s v="Lopez, Orianna"/>
    <s v="1603"/>
    <s v="Closed"/>
    <d v="2023-09-11T16:20:52"/>
    <x v="9"/>
    <d v="2023-09-13T16:20:52"/>
    <d v="2023-09-12T14:21:49"/>
    <s v="31564-002"/>
    <s v="REINHART TWIN CITIES"/>
    <n v="31564"/>
    <s v="REINHART TWIN CITIES"/>
    <x v="0"/>
    <s v="L33 Waukesha"/>
    <x v="8"/>
    <n v="1"/>
    <s v="&lt;=1"/>
    <x v="3"/>
    <x v="1"/>
    <s v="CTP Failure 33-34426"/>
    <s v="Item"/>
    <s v="sites/operations/SUPPLYCHAIN/SCS/Lists/Service Escalation Tracker"/>
    <m/>
  </r>
  <r>
    <n v="1.3563541666662799"/>
    <s v="Salcedo, Daisey"/>
    <s v="1604"/>
    <s v="Closed"/>
    <d v="2023-09-11T16:57:56"/>
    <x v="9"/>
    <d v="2023-09-13T16:57:56"/>
    <d v="2023-09-12T08:33:09"/>
    <s v="36555-001"/>
    <s v="DOLE FRESH VEGEATABLES"/>
    <n v="36555"/>
    <s v="DOLE FRESH VEGETABLES INC"/>
    <x v="2"/>
    <s v="L75 Ontario"/>
    <x v="8"/>
    <n v="1"/>
    <s v="&lt;=1"/>
    <x v="3"/>
    <x v="1"/>
    <s v="CTP Failure 75-46181"/>
    <s v="Item"/>
    <s v="sites/operations/SUPPLYCHAIN/SCS/Lists/Service Escalation Tracker"/>
    <m/>
  </r>
  <r>
    <n v="2.69467592592264"/>
    <s v="Patil, Kaleb"/>
    <s v="1605"/>
    <s v="Closed"/>
    <d v="2023-09-11T17:33:11"/>
    <x v="9"/>
    <d v="2023-09-13T17:33:11"/>
    <d v="2023-09-13T16:40:20"/>
    <s v="35177-001"/>
    <s v="ROMA S.CALIF"/>
    <n v="35177"/>
    <s v="PFG ROMA OF SOUTHERN CA"/>
    <x v="0"/>
    <s v="L75 Ontario"/>
    <x v="8"/>
    <n v="2"/>
    <s v="&gt;1"/>
    <x v="1"/>
    <x v="1"/>
    <s v="Item above on order number 75-46183 failed CTP process during order entry.  The requested qty is 288, please respond with next available date within 24hrs."/>
    <s v="Item"/>
    <s v="sites/operations/SUPPLYCHAIN/SCS/Lists/Service Escalation Tracker"/>
    <m/>
  </r>
  <r>
    <n v="2.5863773148084901"/>
    <s v="Plunkett, Ryan"/>
    <s v="1606"/>
    <s v="Closed"/>
    <d v="2023-09-11T18:37:23"/>
    <x v="9"/>
    <d v="2023-09-13T18:37:23"/>
    <d v="2023-09-13T14:04:23"/>
    <s v="04018-004"/>
    <s v="USF-FSA SPOKANE"/>
    <n v="4018"/>
    <s v="US FOODS"/>
    <x v="0"/>
    <s v="L36 Portland"/>
    <x v="8"/>
    <n v="2"/>
    <s v="&gt;1"/>
    <x v="1"/>
    <x v="1"/>
    <s v="Item 23527 USM on order number 36-24708 PO 6333349Q failed CTP process during order entry.  _x000a_The requested qty is 120cs , please respond with next available date within 24hrs._x000a_"/>
    <s v="Item"/>
    <s v="sites/operations/SUPPLYCHAIN/SCS/Lists/Service Escalation Tracker"/>
    <m/>
  </r>
  <r>
    <n v="0.38571759259502902"/>
    <s v="Miller, Michelle L"/>
    <s v="1607"/>
    <s v="Closed"/>
    <d v="2023-09-12T07:10:04"/>
    <x v="9"/>
    <d v="2023-09-14T07:10:04"/>
    <d v="2023-09-12T09:15:26"/>
    <s v="27629-014"/>
    <s v="USF INDIANAPOLIS"/>
    <n v="27629"/>
    <s v="US FOODS-INDIANAPOLIS"/>
    <x v="0"/>
    <s v="L33 Waukesha"/>
    <x v="8"/>
    <n v="0"/>
    <s v="&lt;=1"/>
    <x v="3"/>
    <x v="1"/>
    <s v="33-14443 failed CTP on item 18540-USM Qty"/>
    <s v="Item"/>
    <s v="sites/operations/SUPPLYCHAIN/SCS/Lists/Service Escalation Tracker"/>
    <m/>
  </r>
  <r>
    <n v="1.43322916666511"/>
    <s v="Johnson, Travis"/>
    <s v="1608"/>
    <s v="Closed"/>
    <d v="2023-09-12T09:02:39"/>
    <x v="9"/>
    <d v="2023-09-14T09:02:39"/>
    <d v="2023-09-13T10:23:51"/>
    <s v="40131-120"/>
    <s v="SYSCO N TEXAS"/>
    <n v="40131"/>
    <s v="SYSCO MSCS-DALLAS"/>
    <x v="0"/>
    <s v="L60 Saginaw"/>
    <x v="8"/>
    <n v="1"/>
    <s v="&lt;=1"/>
    <x v="3"/>
    <x v="1"/>
    <s v="Item above on order number 208-19449 failed CTP process during order entry.  The requested qty is 36, please respond with next available date within 24hrs.14421-WCP (2452575)"/>
    <s v="Item"/>
    <s v="sites/operations/SUPPLYCHAIN/SCS/Lists/Service Escalation Tracker"/>
    <m/>
  </r>
  <r>
    <n v="1.5874768518479001"/>
    <s v="Plunkett, Ryan"/>
    <s v="1609"/>
    <s v="Closed"/>
    <d v="2023-09-12T11:26:38"/>
    <x v="9"/>
    <d v="2023-09-14T11:26:38"/>
    <d v="2023-09-13T14:05:58"/>
    <s v="08068-002"/>
    <s v="ALPINE FOODS"/>
    <n v="8068"/>
    <s v="ALPINE FOOD DIST INC"/>
    <x v="0"/>
    <s v="L36 Portland"/>
    <x v="8"/>
    <n v="1"/>
    <s v="&lt;=1"/>
    <x v="3"/>
    <x v="1"/>
    <s v="Item 77049 VEN on order number 36-24704 PO 312818 failed CTP process during order entry.  _x000a_The requested qty is 480cs, please respond with next available date within 24hrs._x000a_"/>
    <s v="Item"/>
    <s v="sites/operations/SUPPLYCHAIN/SCS/Lists/Service Escalation Tracker"/>
    <m/>
  </r>
  <r>
    <n v="0.63471064814803002"/>
    <s v="Lopez, Orianna"/>
    <s v="1610"/>
    <s v="Closed"/>
    <d v="2023-09-12T11:46:08"/>
    <x v="9"/>
    <d v="2023-09-14T11:46:08"/>
    <d v="2023-09-12T15:13:59"/>
    <s v="35521-004"/>
    <s v="SYSCO W MINN"/>
    <n v="35521"/>
    <s v="SYSCO MSCS-W MINNESOTA"/>
    <x v="0"/>
    <s v="L33 Waukesha"/>
    <x v="8"/>
    <n v="0"/>
    <s v="&lt;=1"/>
    <x v="3"/>
    <x v="1"/>
    <s v="CTP Failure 33-34460"/>
    <s v="Item"/>
    <s v="sites/operations/SUPPLYCHAIN/SCS/Lists/Service Escalation Tracker"/>
    <m/>
  </r>
  <r>
    <n v="1.7150115740732901"/>
    <s v="Kirkwood, Michele"/>
    <s v="1611"/>
    <s v="Closed"/>
    <d v="2023-09-12T12:09:52"/>
    <x v="9"/>
    <d v="2023-09-14T12:09:52"/>
    <d v="2023-09-13T17:09:37"/>
    <s v="10131-004"/>
    <s v="CASH-WA DIST CO"/>
    <n v="10131"/>
    <s v="CASH-WA DISTRIBUTING CO"/>
    <x v="0"/>
    <s v="L33 Waukesha"/>
    <x v="8"/>
    <n v="1"/>
    <s v="&lt;=1"/>
    <x v="3"/>
    <x v="1"/>
    <s v="Failed CTP Certification_x000a__x000a_Will the below item be available for this order?  _x000a__x000a_Item 17731-CGS; Qty 12cs; Order 33-34446; Ship Date 09/25_x000a_Item 85625-HVR; Qty 95cs; Order 33-34446; Ship Date 09/25_x000a_"/>
    <s v="Item"/>
    <s v="sites/operations/SUPPLYCHAIN/SCS/Lists/Service Escalation Tracker"/>
    <m/>
  </r>
  <r>
    <n v="1.4650115740732901"/>
    <s v="Kirkwood, Michele"/>
    <s v="1612"/>
    <s v="Closed"/>
    <d v="2023-09-12T12:14:43"/>
    <x v="9"/>
    <d v="2023-09-14T12:14:43"/>
    <d v="2023-09-13T11:09:37"/>
    <s v="10575-007"/>
    <s v="MARTIN BROTHERS"/>
    <n v="10575"/>
    <s v="MARTIN BROS DIST CO INC"/>
    <x v="0"/>
    <s v="L33 Waukesha"/>
    <x v="8"/>
    <n v="1"/>
    <s v="&lt;=1"/>
    <x v="3"/>
    <x v="1"/>
    <s v="Failed CTP Certification_x000a__x000a_Will the below item be available for this order?  _x000a__x000a_Item 85625-HVR; Qty 144cs; Order 33-34439; Ship Date 09/28_x000a_"/>
    <s v="Item"/>
    <s v="sites/operations/SUPPLYCHAIN/SCS/Lists/Service Escalation Tracker"/>
    <m/>
  </r>
  <r>
    <n v="0.52746527777344498"/>
    <s v="Blocker, Sharrocca"/>
    <s v="1613"/>
    <s v="Closed"/>
    <d v="2023-09-12T12:30:30"/>
    <x v="9"/>
    <d v="2023-09-14T12:30:30"/>
    <d v="2023-09-12T12:39:33"/>
    <s v="27661-004"/>
    <s v="REINHART MILWAUKEE"/>
    <n v="27661"/>
    <s v="REINHART MILWAUKEE"/>
    <x v="0"/>
    <s v="L33 Waukesha"/>
    <x v="8"/>
    <n v="0"/>
    <s v="&lt;=1"/>
    <x v="3"/>
    <x v="1"/>
    <s v="10936-CSF (12 cases) and 85625-HVR (266 cases)  on Order 33-34465 failed CTP Process during order entry. Please respond with next available date within 24hrs."/>
    <s v="Item"/>
    <s v="sites/operations/SUPPLYCHAIN/SCS/Lists/Service Escalation Tracker"/>
    <m/>
  </r>
  <r>
    <n v="0.66364583333051996"/>
    <s v="George, Raven"/>
    <s v="1614"/>
    <s v="Closed"/>
    <d v="2023-09-12T12:45:43"/>
    <x v="9"/>
    <d v="2023-09-14T12:45:43"/>
    <d v="2023-09-12T15:55:39"/>
    <s v="00406-012"/>
    <s v="ECONOMY C&amp;C UCOMP"/>
    <n v="406"/>
    <s v="ECONOMY CASH &amp; CARRY LP"/>
    <x v="0"/>
    <s v="L60 Saginaw"/>
    <x v="8"/>
    <n v="0"/>
    <s v="&lt;=1"/>
    <x v="3"/>
    <x v="1"/>
    <s v="54135VES_x000a__x000a_Item above on order number 208-19493 failed CTP process during order entry.  The requested qty is 300, please respond with next available date within 24hrs."/>
    <s v="Item"/>
    <s v="sites/operations/SUPPLYCHAIN/SCS/Lists/Service Escalation Tracker"/>
    <m/>
  </r>
  <r>
    <n v="0.58006944444059605"/>
    <s v="Harden, Jasmine"/>
    <s v="1615"/>
    <s v="Closed"/>
    <d v="2023-09-12T12:59:58"/>
    <x v="9"/>
    <d v="2023-09-14T12:59:58"/>
    <d v="2023-09-12T13:55:18"/>
    <s v="40004-105"/>
    <s v="SYSCO ALBQ"/>
    <n v="40004"/>
    <s v="SYSCO MSCS-NEW MEXICO"/>
    <x v="0"/>
    <s v="L60 Saginaw"/>
    <x v="8"/>
    <n v="0"/>
    <s v="&lt;=1"/>
    <x v="3"/>
    <x v="1"/>
    <s v="14767- CHB AND 71410-SYS  on 208-19472 failed CTP Process during order entry. Requested quantities are below , please respond with next available date within 24hrs._x000a__x000a_14767-CHB_x000a_71410-SYS_x000a__x000a_"/>
    <s v="Item"/>
    <s v="sites/operations/SUPPLYCHAIN/SCS/Lists/Service Escalation Tracker"/>
    <m/>
  </r>
  <r>
    <n v="0.70224537036847301"/>
    <s v="Patil, Kaleb"/>
    <s v="1616"/>
    <s v="Closed"/>
    <d v="2023-09-12T13:07:21"/>
    <x v="9"/>
    <d v="2023-09-14T13:07:21"/>
    <d v="2023-09-12T16:51:14"/>
    <s v="36540-008"/>
    <s v="SAN FRANCISCO FOOD BANK"/>
    <n v="36540"/>
    <s v="SHARRATT PROVISIONS"/>
    <x v="4"/>
    <s v="L10 Opelousas"/>
    <x v="8"/>
    <n v="0"/>
    <s v="&lt;=1"/>
    <x v="3"/>
    <x v="1"/>
    <s v="Can item 53504-BAN please be produced earlier? _x000a__x000a_I am hoping to be able to ship Order 10-11330 earlier, before 9/25."/>
    <s v="Item"/>
    <s v="sites/operations/SUPPLYCHAIN/SCS/Lists/Service Escalation Tracker"/>
    <m/>
  </r>
  <r>
    <n v="0.60824074073752898"/>
    <s v="Rogers, Keena"/>
    <s v="1617"/>
    <s v="Closed"/>
    <d v="2023-09-12T13:18:05"/>
    <x v="9"/>
    <d v="2023-09-14T13:18:05"/>
    <d v="2023-09-12T14:35:52"/>
    <s v="09965-037"/>
    <s v="VAN EERDEN"/>
    <n v="9965"/>
    <s v="THE DISTRIBUTION GROUP"/>
    <x v="0"/>
    <s v="L33 Waukesha"/>
    <x v="8"/>
    <n v="0"/>
    <s v="&lt;=1"/>
    <x v="3"/>
    <x v="1"/>
    <s v="CTP Failure on item 72048VEN on order 33-34461."/>
    <s v="Item"/>
    <s v="sites/operations/SUPPLYCHAIN/SCS/Lists/Service Escalation Tracker"/>
    <m/>
  </r>
  <r>
    <n v="1.69716435184819"/>
    <s v="Patil, Kaleb"/>
    <s v="1618"/>
    <s v="Closed"/>
    <d v="2023-09-12T13:24:24"/>
    <x v="9"/>
    <d v="2023-09-14T13:24:24"/>
    <d v="2023-09-13T16:43:55"/>
    <s v="06781-105"/>
    <s v="STATER BROS-OIL/MAYO P/L"/>
    <n v="6781"/>
    <s v="TOPCO ASSOCIATES LLC"/>
    <x v="4"/>
    <s v="L75 Ontario"/>
    <x v="8"/>
    <n v="1"/>
    <s v="&lt;=1"/>
    <x v="3"/>
    <x v="1"/>
    <s v="Item above on order number 75-46192 failed CTP process during order entry.  The requested qty is 1520, please respond with next available date within 24hrs."/>
    <s v="Item"/>
    <s v="sites/operations/SUPPLYCHAIN/SCS/Lists/Service Escalation Tracker"/>
    <m/>
  </r>
  <r>
    <n v="1.69686342592468"/>
    <s v="Patil, Kaleb"/>
    <s v="1619"/>
    <s v="Closed"/>
    <d v="2023-09-12T13:25:33"/>
    <x v="9"/>
    <d v="2023-09-14T13:25:33"/>
    <d v="2023-09-13T16:43:29"/>
    <s v="06781-105"/>
    <s v="STATER BROS-OIL/MAYO P/L"/>
    <n v="6781"/>
    <s v="TOPCO ASSOCIATES LLC"/>
    <x v="4"/>
    <s v="L75 Ontario"/>
    <x v="8"/>
    <n v="1"/>
    <s v="&lt;=1"/>
    <x v="3"/>
    <x v="1"/>
    <s v="Item above on order number 75-46193 failed CTP process during order entry.  The requested qty is 1520, please respond with next available date within 24hrs."/>
    <s v="Item"/>
    <s v="sites/operations/SUPPLYCHAIN/SCS/Lists/Service Escalation Tracker"/>
    <m/>
  </r>
  <r>
    <n v="1.6964814814782601"/>
    <s v="Patil, Kaleb"/>
    <s v="1620"/>
    <s v="Closed"/>
    <d v="2023-09-12T13:27:12"/>
    <x v="9"/>
    <d v="2023-09-14T13:27:12"/>
    <d v="2023-09-13T16:42:56"/>
    <s v="06781-105"/>
    <s v="STATER BROS-OIL/MAYO P/L"/>
    <n v="6781"/>
    <s v="TOPCO ASSOCIATES LLC"/>
    <x v="4"/>
    <s v="L75 Ontario"/>
    <x v="8"/>
    <n v="1"/>
    <s v="&lt;=1"/>
    <x v="3"/>
    <x v="1"/>
    <s v="Item above on order number 75-46190 failed CTP process during order entry.  The requested qty is 1520, please respond with next available date within 24hrs."/>
    <s v="Item"/>
    <s v="sites/operations/SUPPLYCHAIN/SCS/Lists/Service Escalation Tracker"/>
    <m/>
  </r>
  <r>
    <n v="1.3392361111109501"/>
    <s v="Wilson, LaTosha"/>
    <s v="1621"/>
    <s v="Closed"/>
    <d v="2023-09-12T13:39:06"/>
    <x v="9"/>
    <d v="2023-09-14T13:39:06"/>
    <d v="2023-09-13T08:08:30"/>
    <s v="35778-001"/>
    <s v="L &amp; L FOODS HOLDINGS INDU"/>
    <n v="35778"/>
    <s v="HEARTHSIDE USA-PRODUCE &amp;"/>
    <x v="2"/>
    <s v="L75 Ontario"/>
    <x v="8"/>
    <n v="1"/>
    <s v="&lt;=1"/>
    <x v="3"/>
    <x v="1"/>
    <s v="Item 23816-DLE on order 75-46254 failed CTP process during order entry. Requested quantity is 240. Please respond with next available date within 24 hours._x000a_PO#274969_x000a_23816DLE 23816 C   BIRRIA STYL 150/2 OZ MTS             978            1            1,739   09/30/23            800   217.38   N "/>
    <s v="Item"/>
    <s v="sites/operations/SUPPLYCHAIN/SCS/Lists/Service Escalation Tracker"/>
    <m/>
  </r>
  <r>
    <n v="2.57718749999913"/>
    <s v="Karr, Ronald"/>
    <s v="1622"/>
    <s v="Closed"/>
    <d v="2023-09-12T14:22:07"/>
    <x v="9"/>
    <d v="2023-09-14T14:22:07"/>
    <d v="2023-09-14T13:51:09"/>
    <s v="00375-197"/>
    <s v="MBM BRINKER DALLAS"/>
    <n v="375"/>
    <s v="MCLANE CO INC"/>
    <x v="3"/>
    <s v="L60 Saginaw"/>
    <x v="8"/>
    <n v="2"/>
    <s v="&gt;1"/>
    <x v="1"/>
    <x v="1"/>
    <s v="Please let me know when inventory available for backorder 208-19465_x000a_Orig 208-18023 and 208-17984 - Code 8_x000a_416 cs item 22717-BNK"/>
    <s v="Item"/>
    <s v="sites/operations/SUPPLYCHAIN/SCS/Lists/Service Escalation Tracker"/>
    <m/>
  </r>
  <r>
    <n v="2.6753819444420501"/>
    <s v="Blocker, Sharrocca"/>
    <s v="1623"/>
    <s v="Closed"/>
    <d v="2023-09-12T15:19:49"/>
    <x v="9"/>
    <d v="2023-09-14T15:19:49"/>
    <d v="2023-09-14T16:12:33"/>
    <s v="27418-001"/>
    <s v="REINHART SHAWANO"/>
    <n v="27418"/>
    <s v="REINHART SHAWANO"/>
    <x v="0"/>
    <s v="L33 Waukesha"/>
    <x v="8"/>
    <n v="2"/>
    <s v="&gt;1"/>
    <x v="1"/>
    <x v="1"/>
    <s v="19419-CSD (19 cases) and 71903-CSD (60 cases) on Order 33-34477 failed CTP Process during order entry. Please respond with next available date within 24hrs."/>
    <s v="Item"/>
    <s v="sites/operations/SUPPLYCHAIN/SCS/Lists/Service Escalation Tracker"/>
    <m/>
  </r>
  <r>
    <n v="0.77788194444292502"/>
    <s v="Patil, Kaleb"/>
    <s v="1624"/>
    <s v="Closed"/>
    <d v="2023-09-12T15:39:42"/>
    <x v="9"/>
    <d v="2023-09-14T15:39:42"/>
    <d v="2023-09-12T18:40:09"/>
    <s v="06781-105"/>
    <s v="STATER BROS-OIL/MAYO P/L"/>
    <n v="6781"/>
    <s v="TOPCO ASSOCIATES LLC"/>
    <x v="4"/>
    <s v="L75 Ontario"/>
    <x v="8"/>
    <n v="0"/>
    <s v="&lt;=1"/>
    <x v="3"/>
    <x v="1"/>
    <s v="Item above on order number 75-46194 failed CTP process during order entry.  The requested qty is 1520, please respond with next available date within 24hrs."/>
    <s v="Item"/>
    <s v="sites/operations/SUPPLYCHAIN/SCS/Lists/Service Escalation Tracker"/>
    <m/>
  </r>
  <r>
    <n v="1.6977662037024901"/>
    <s v="Patil, Kaleb"/>
    <s v="1625"/>
    <s v="Closed"/>
    <d v="2023-09-12T15:48:36"/>
    <x v="9"/>
    <d v="2023-09-14T15:48:36"/>
    <d v="2023-09-13T16:44:47"/>
    <s v="06781-105"/>
    <s v="STATER BROS-OIL/MAYO P/L"/>
    <n v="6781"/>
    <s v="TOPCO ASSOCIATES LLC"/>
    <x v="4"/>
    <s v="L75 Ontario"/>
    <x v="8"/>
    <n v="1"/>
    <s v="&lt;=1"/>
    <x v="3"/>
    <x v="1"/>
    <s v="Item above on order number 75-46188 failed CTP process during order entry.  The requested qty is 1520, please respond with next available date within 24hrs."/>
    <s v="Item"/>
    <s v="sites/operations/SUPPLYCHAIN/SCS/Lists/Service Escalation Tracker"/>
    <m/>
  </r>
  <r>
    <n v="1.6974421296254101"/>
    <s v="Patil, Kaleb"/>
    <s v="1626"/>
    <s v="Closed"/>
    <d v="2023-09-12T15:50:00"/>
    <x v="9"/>
    <d v="2023-09-14T15:50:00"/>
    <d v="2023-09-13T16:44:19"/>
    <s v="06781-105"/>
    <s v="STATER BROS-OIL/MAYO P/L"/>
    <n v="6781"/>
    <s v="TOPCO ASSOCIATES LLC"/>
    <x v="4"/>
    <s v="L75 Ontario"/>
    <x v="8"/>
    <n v="1"/>
    <s v="&lt;=1"/>
    <x v="3"/>
    <x v="1"/>
    <s v="Item above on order number 75-46189 failed CTP process during order entry.  The requested qty is 320, please respond with next available date within 24hrs."/>
    <s v="Item"/>
    <s v="sites/operations/SUPPLYCHAIN/SCS/Lists/Service Escalation Tracker"/>
    <m/>
  </r>
  <r>
    <n v="0.78190972222364497"/>
    <s v="George, Raven"/>
    <s v="1627"/>
    <s v="Closed"/>
    <d v="2023-09-12T15:53:18"/>
    <x v="9"/>
    <d v="2023-09-14T15:53:18"/>
    <d v="2023-09-12T18:45:57"/>
    <s v="00265-076"/>
    <s v="UNFI WEST GROC P/L"/>
    <n v="265"/>
    <s v="SUPERVALU"/>
    <x v="4"/>
    <s v="L75 Ontario"/>
    <x v="8"/>
    <n v="0"/>
    <s v="&lt;=1"/>
    <x v="3"/>
    <x v="1"/>
    <s v="17990EED_x000a__x000a_Item above on order number75-46228 failed CTP process during order entry.  The requested qty is 1750 please respond with next available date within 24hrs."/>
    <s v="Item"/>
    <s v="sites/operations/SUPPLYCHAIN/SCS/Lists/Service Escalation Tracker"/>
    <m/>
  </r>
  <r>
    <n v="1.6980671296259999"/>
    <s v="Patil, Kaleb"/>
    <s v="1628"/>
    <s v="Closed"/>
    <d v="2023-09-12T15:55:57"/>
    <x v="9"/>
    <d v="2023-09-14T15:55:57"/>
    <d v="2023-09-13T16:45:13"/>
    <s v="35177-001"/>
    <s v="ROMA S.CALIF"/>
    <n v="35177"/>
    <s v="PFG ROMA OF SOUTHERN CA"/>
    <x v="0"/>
    <s v="L75 Ontario"/>
    <x v="8"/>
    <n v="1"/>
    <s v="&lt;=1"/>
    <x v="3"/>
    <x v="1"/>
    <s v="Item above on order number 75-46223 failed CTP process during order entry.  The requested qty is 144, please respond with next available date within 24hrs."/>
    <s v="Item"/>
    <s v="sites/operations/SUPPLYCHAIN/SCS/Lists/Service Escalation Tracker"/>
    <m/>
  </r>
  <r>
    <n v="2.6754050925956099"/>
    <s v="Washington, Jennifer"/>
    <s v="1629"/>
    <s v="Closed"/>
    <d v="2023-09-12T15:56:07"/>
    <x v="9"/>
    <d v="2023-09-14T15:56:07"/>
    <d v="2023-09-14T16:12:35"/>
    <s v="06230-042"/>
    <s v="BEK MID SOUTH SONIC LR"/>
    <n v="6230"/>
    <s v="BEN E KEITH-MID SOUTH"/>
    <x v="3"/>
    <s v="L60 Saginaw"/>
    <x v="8"/>
    <n v="2"/>
    <s v="&gt;1"/>
    <x v="1"/>
    <x v="1"/>
    <s v="21831-SON on 208-19489 failed CTP Process during order entry.  Requested quantity is 57.  Please respond with next available date within 24 hours."/>
    <s v="Item"/>
    <s v="sites/operations/SUPPLYCHAIN/SCS/Lists/Service Escalation Tracker"/>
    <m/>
  </r>
  <r>
    <n v="0.67037037036789104"/>
    <s v="Patil, Kaleb"/>
    <s v="1630"/>
    <s v="Closed"/>
    <d v="2023-09-12T15:57:38"/>
    <x v="9"/>
    <d v="2023-09-14T15:57:38"/>
    <d v="2023-09-12T16:05:20"/>
    <s v="01124-029"/>
    <s v="USF LA MIRADA (PU)"/>
    <n v="1124"/>
    <s v="US FOODS-LOS ANGELES"/>
    <x v="0"/>
    <s v="L75 Ontario"/>
    <x v="8"/>
    <n v="0"/>
    <s v="&lt;=1"/>
    <x v="3"/>
    <x v="1"/>
    <s v="Item above on order number 75-46249 failed CTP process during order entry.  The requested qty is 44, please respond with next available date within 24hrs."/>
    <s v="Item"/>
    <s v="sites/operations/SUPPLYCHAIN/SCS/Lists/Service Escalation Tracker"/>
    <m/>
  </r>
  <r>
    <n v="2.4970254629661199"/>
    <s v="Washington, Jennifer"/>
    <s v="1631"/>
    <s v="Closed"/>
    <d v="2023-09-12T16:03:39"/>
    <x v="9"/>
    <d v="2023-09-14T16:03:39"/>
    <d v="2023-09-14T11:55:43"/>
    <s v="09197-017"/>
    <s v="BEN E KEITH SOUTHEAST"/>
    <n v="9197"/>
    <s v="BEN E KEITH-SOUTHEAST"/>
    <x v="0"/>
    <s v="L60 Saginaw"/>
    <x v="8"/>
    <n v="2"/>
    <s v="&gt;1"/>
    <x v="1"/>
    <x v="1"/>
    <s v="54735-BKE on 208-19496 failed CTP Process during order entry.  Requested quantity is 120 .  Please respond with next available date within 24 hours."/>
    <s v="Item"/>
    <s v="sites/operations/SUPPLYCHAIN/SCS/Lists/Service Escalation Tracker"/>
    <m/>
  </r>
  <r>
    <n v="2.4964120370350402"/>
    <s v="Washington, Jennifer"/>
    <s v="1632"/>
    <s v="Closed"/>
    <d v="2023-09-12T16:16:58"/>
    <x v="9"/>
    <d v="2023-09-14T16:16:58"/>
    <d v="2023-09-14T11:54:50"/>
    <s v="01001-063"/>
    <s v="BEK AMARILLO"/>
    <n v="1001"/>
    <s v="BEN E KEITH-WEST TEXAS"/>
    <x v="0"/>
    <s v="L60 Saginaw"/>
    <x v="8"/>
    <n v="2"/>
    <s v="&gt;1"/>
    <x v="1"/>
    <x v="1"/>
    <s v="54735 BKE on 208-19443 failed CTP Process during order entry.  Requested quantity is 60.  Please respond with next available date within 24 hrs."/>
    <s v="Item"/>
    <s v="sites/operations/SUPPLYCHAIN/SCS/Lists/Service Escalation Tracker"/>
    <m/>
  </r>
  <r>
    <n v="2.6325578703690602"/>
    <s v="Lopez, Orianna"/>
    <s v="1633"/>
    <s v="Closed"/>
    <d v="2023-09-12T17:04:34"/>
    <x v="9"/>
    <d v="2023-09-14T17:04:34"/>
    <d v="2023-09-14T15:10:53"/>
    <s v="40126-177"/>
    <s v="SYGMA TXRH DENVER"/>
    <n v="40126"/>
    <s v="SYGMA CENTRAL BILLING"/>
    <x v="3"/>
    <s v="L60 Saginaw"/>
    <x v="8"/>
    <n v="2"/>
    <s v="&gt;1"/>
    <x v="1"/>
    <x v="1"/>
    <s v="Shorted Texas Roadhouse product. Need back order delivered by 9/17"/>
    <s v="Item"/>
    <s v="sites/operations/SUPPLYCHAIN/SCS/Lists/Service Escalation Tracker"/>
    <m/>
  </r>
  <r>
    <n v="1.50164351851708"/>
    <s v="Lopez, Orianna"/>
    <s v="1634"/>
    <s v="Closed"/>
    <d v="2023-09-12T17:30:34"/>
    <x v="9"/>
    <d v="2023-09-14T17:30:34"/>
    <d v="2023-09-13T12:02:22"/>
    <s v="33812-002"/>
    <s v="Cant Find"/>
    <s v="Cant Find"/>
    <s v="Cant Find"/>
    <x v="1"/>
    <s v="L33 Waukesha"/>
    <x v="8"/>
    <n v="1"/>
    <s v="&lt;=1"/>
    <x v="3"/>
    <x v="1"/>
    <s v="CTP Failure 33-34478"/>
    <s v="Item"/>
    <s v="sites/operations/SUPPLYCHAIN/SCS/Lists/Service Escalation Tracker"/>
    <m/>
  </r>
  <r>
    <n v="1.2733101851845301"/>
    <s v="Rogers, Keena"/>
    <s v="1635"/>
    <s v="Closed"/>
    <d v="2023-09-13T07:10:37"/>
    <x v="9"/>
    <d v="2023-09-15T07:10:37"/>
    <d v="2023-09-14T06:33:34"/>
    <s v="08998-049"/>
    <s v="CHENEY SUBWAY RIVIERA BEA"/>
    <n v="8998"/>
    <s v="CHENEY BROTHERS INC"/>
    <x v="3"/>
    <s v="L60 Saginaw"/>
    <x v="8"/>
    <n v="1"/>
    <s v="&lt;=1"/>
    <x v="3"/>
    <x v="1"/>
    <s v="CTP Failure on items 20195SBY and 20577SBY on order 208-19514."/>
    <s v="Item"/>
    <s v="sites/operations/SUPPLYCHAIN/SCS/Lists/Service Escalation Tracker"/>
    <m/>
  </r>
  <r>
    <n v="0.60810185185255194"/>
    <s v="Miller, Michelle L"/>
    <s v="1636"/>
    <s v="Closed"/>
    <d v="2023-09-13T07:51:06"/>
    <x v="9"/>
    <d v="2023-09-15T07:51:06"/>
    <d v="2023-09-13T14:35:40"/>
    <s v="35185-001"/>
    <s v="PFG SWEDESBORO"/>
    <n v="35185"/>
    <s v="PFG ROMA OF PHILADELPHIA"/>
    <x v="0"/>
    <s v="L25 Chambersburg"/>
    <x v="8"/>
    <n v="0"/>
    <s v="&lt;=1"/>
    <x v="3"/>
    <x v="1"/>
    <s v="order 25-19975 cut for OFR. Customer is requesting backorder 25-21295. _x000a_Items cut: 71733-GOR Qty 36 71736-GOR Qty 108_x000a_When can this backorder ship? "/>
    <s v="Item"/>
    <s v="sites/operations/SUPPLYCHAIN/SCS/Lists/Service Escalation Tracker"/>
    <m/>
  </r>
  <r>
    <n v="0.41710648148000501"/>
    <s v="Washington, Jennifer"/>
    <s v="1637"/>
    <s v="Closed"/>
    <d v="2023-09-13T08:53:58"/>
    <x v="9"/>
    <d v="2023-09-15T08:53:58"/>
    <d v="2023-09-13T10:00:38"/>
    <s v="05560-078"/>
    <s v="BEK SAN ANT"/>
    <n v="5560"/>
    <s v="BEN E KEITH-SAN ANTONIO"/>
    <x v="0"/>
    <s v="L60 Saginaw"/>
    <x v="8"/>
    <n v="0"/>
    <s v="&lt;=1"/>
    <x v="3"/>
    <x v="1"/>
    <s v="14421 WCP on 208-19532 failed CTP Process during order entry.  Requested quantity is 108.  Please respond with next available date within 24 hours."/>
    <s v="Item"/>
    <s v="sites/operations/SUPPLYCHAIN/SCS/Lists/Service Escalation Tracker"/>
    <m/>
  </r>
  <r>
    <n v="1.7041550925860101"/>
    <s v="Washington, Jennifer"/>
    <s v="1638"/>
    <s v="Closed"/>
    <d v="2023-09-13T08:57:39"/>
    <x v="9"/>
    <d v="2023-09-15T08:57:39"/>
    <d v="2023-09-14T16:53:59"/>
    <s v="05560-078"/>
    <s v="BEK SAN ANT"/>
    <n v="5560"/>
    <s v="BEN E KEITH-SAN ANTONIO"/>
    <x v="0"/>
    <s v="L60 Saginaw"/>
    <x v="8"/>
    <n v="1"/>
    <s v="&lt;=1"/>
    <x v="3"/>
    <x v="1"/>
    <s v="23483 SCR on 208-19529 failed CTP Process during order entry.  Requested quantity is 20.  Please respond with next available date within 24 hours."/>
    <s v="Item"/>
    <s v="sites/operations/SUPPLYCHAIN/SCS/Lists/Service Escalation Tracker"/>
    <m/>
  </r>
  <r>
    <n v="1.7052430555559099"/>
    <s v="Washington, Jennifer"/>
    <s v="1639"/>
    <s v="Closed"/>
    <d v="2023-09-13T09:18:29"/>
    <x v="9"/>
    <d v="2023-09-15T09:18:29"/>
    <d v="2023-09-14T16:55:33"/>
    <s v="35488-056"/>
    <s v="BEK HOUSTON"/>
    <n v="35488"/>
    <s v="BEN E KEITH-GULF COAST"/>
    <x v="0"/>
    <s v="L60 Saginaw"/>
    <x v="8"/>
    <n v="1"/>
    <s v="&lt;=1"/>
    <x v="3"/>
    <x v="1"/>
    <s v="23483 SCR on 208-19056 failed CTP Process during order entry.  Requested quantity is 80.  Please respond with next available date within 24 hours."/>
    <s v="Item"/>
    <s v="sites/operations/SUPPLYCHAIN/SCS/Lists/Service Escalation Tracker"/>
    <m/>
  </r>
  <r>
    <n v="0.46980324073956597"/>
    <s v="Valle, Sheri"/>
    <s v="1640"/>
    <s v="Closed"/>
    <d v="2023-09-13T09:53:31"/>
    <x v="9"/>
    <d v="2023-09-15T09:53:31"/>
    <d v="2023-09-13T11:16:31"/>
    <s v="10980-010"/>
    <s v="HYBCO U.S.A."/>
    <n v="10980"/>
    <s v="HYBCO U S A"/>
    <x v="0"/>
    <s v="L75 Ontario"/>
    <x v="8"/>
    <n v="0"/>
    <s v="&lt;=1"/>
    <x v="3"/>
    <x v="1"/>
    <s v="Item 45531-HYB on order 75-46337 failed CTP process during order entry. Requested quantity is 1040cs. Please respond with next available date within 24 hours."/>
    <s v="Item"/>
    <s v="sites/operations/SUPPLYCHAIN/SCS/Lists/Service Escalation Tracker"/>
    <m/>
  </r>
  <r>
    <n v="1.6234606481448299"/>
    <s v="Salcedo, Daisey"/>
    <s v="1641"/>
    <s v="Closed"/>
    <d v="2023-09-13T10:25:55"/>
    <x v="9"/>
    <d v="2023-09-15T10:25:55"/>
    <d v="2023-09-14T14:57:47"/>
    <s v="36005-001"/>
    <s v="Cant Find"/>
    <s v="Cant Find"/>
    <s v="Cant Find"/>
    <x v="1"/>
    <s v="L43 Birmingham"/>
    <x v="8"/>
    <n v="1"/>
    <s v="&lt;=1"/>
    <x v="3"/>
    <x v="1"/>
    <s v="increase production request. "/>
    <s v="Item"/>
    <s v="sites/operations/SUPPLYCHAIN/SCS/Lists/Service Escalation Tracker"/>
    <m/>
  </r>
  <r>
    <n v="1.69798611111037"/>
    <s v="Washington, Jennifer"/>
    <s v="1642"/>
    <s v="Closed"/>
    <d v="2023-09-13T10:38:22"/>
    <x v="9"/>
    <d v="2023-09-15T10:38:22"/>
    <d v="2023-09-14T16:45:06"/>
    <s v="09197-016"/>
    <s v="BEK SOUTHEAST SON"/>
    <n v="9197"/>
    <s v="BEN E KEITH-SOUTHEAST"/>
    <x v="3"/>
    <s v="L60 Saginaw"/>
    <x v="8"/>
    <n v="1"/>
    <s v="&lt;=1"/>
    <x v="3"/>
    <x v="1"/>
    <s v="21831 SON on 208-19495 failed CTP Process during order entry.  Requested quantity is 133.  Please respond with next available date within 24hrs."/>
    <s v="Item"/>
    <s v="sites/operations/SUPPLYCHAIN/SCS/Lists/Service Escalation Tracker"/>
    <m/>
  </r>
  <r>
    <n v="0.69834490741050104"/>
    <s v="Patil, Kaleb"/>
    <s v="1643"/>
    <s v="Closed"/>
    <d v="2023-09-13T11:44:57"/>
    <x v="9"/>
    <d v="2023-09-15T11:44:57"/>
    <d v="2023-09-13T16:45:37"/>
    <s v="10324-002"/>
    <s v="USF SAN DIEGO"/>
    <n v="10324"/>
    <s v="US FOODS-SAN DIEGO"/>
    <x v="0"/>
    <s v="L75 Ontario"/>
    <x v="8"/>
    <n v="0"/>
    <s v="&lt;=1"/>
    <x v="3"/>
    <x v="1"/>
    <s v="Item above on order number 75-46345 failed CTP process during order entry.  The requested qty is 22, please respond with next available date within 24hrs."/>
    <s v="Item"/>
    <s v="sites/operations/SUPPLYCHAIN/SCS/Lists/Service Escalation Tracker"/>
    <m/>
  </r>
  <r>
    <n v="0.56694444444292502"/>
    <s v="Plunkett, Ryan"/>
    <s v="1644"/>
    <s v="Closed"/>
    <d v="2023-09-13T12:35:17"/>
    <x v="9"/>
    <d v="2023-09-15T12:35:17"/>
    <d v="2023-09-13T13:36:24"/>
    <s v="04017-013"/>
    <s v="USF-FSA WOODBURN"/>
    <n v="4017"/>
    <s v="US FOODS"/>
    <x v="0"/>
    <s v="L36 Portland"/>
    <x v="8"/>
    <n v="0"/>
    <s v="&lt;=1"/>
    <x v="3"/>
    <x v="1"/>
    <s v="How soon can we get more 21555 HVR into Portland (036)?_x000a_- Customer is wanting to add 25cs to each of the following POs_x000a_- 5062039P (36-24642) &amp; 5062219P (36-24626)"/>
    <s v="Item"/>
    <s v="sites/operations/SUPPLYCHAIN/SCS/Lists/Service Escalation Tracker"/>
    <m/>
  </r>
  <r>
    <n v="5.0698726851842402"/>
    <s v="Lopez, Orianna"/>
    <s v="1645"/>
    <s v="Closed"/>
    <d v="2023-09-13T14:18:28"/>
    <x v="9"/>
    <d v="2023-09-15T14:18:28"/>
    <d v="2023-09-18T01:40:37"/>
    <s v="34468-083"/>
    <s v="SHAMROCK AURO HARDEES"/>
    <n v="34468"/>
    <s v="SHAMROCK FOOD CO - CO"/>
    <x v="3"/>
    <s v="L75 Ontario"/>
    <x v="8"/>
    <n v="3"/>
    <s v="&gt;1"/>
    <x v="2"/>
    <x v="0"/>
    <s v="Shorted 23871CKE on 75-44043. Needs back order delivered asap. "/>
    <s v="Item"/>
    <s v="sites/operations/SUPPLYCHAIN/SCS/Lists/Service Escalation Tracker"/>
    <m/>
  </r>
  <r>
    <n v="1.5334953703641101"/>
    <s v="Patil, Kaleb"/>
    <s v="1646"/>
    <s v="Closed"/>
    <d v="2023-09-13T16:54:06"/>
    <x v="9"/>
    <d v="2023-09-15T16:54:06"/>
    <d v="2023-09-14T12:48:14"/>
    <s v="31645-007"/>
    <s v="RW ZANT CO INC"/>
    <n v="31645"/>
    <s v="RW ZANT CO INC"/>
    <x v="0"/>
    <s v="L75 Ontario"/>
    <x v="8"/>
    <n v="1"/>
    <s v="&lt;=1"/>
    <x v="3"/>
    <x v="1"/>
    <s v="Item above on order number 75-46401 failed CTP process during order entry.  The requested qty is 180, please respond with next available date within 24hrs."/>
    <s v="Item"/>
    <s v="sites/operations/SUPPLYCHAIN/SCS/Lists/Service Escalation Tracker"/>
    <m/>
  </r>
  <r>
    <n v="1.59975694444438"/>
    <s v="Lopez, Orianna"/>
    <s v="1647"/>
    <s v="Closed"/>
    <d v="2023-09-13T17:22:27"/>
    <x v="9"/>
    <d v="2023-09-15T17:22:27"/>
    <d v="2023-09-14T14:23:39"/>
    <s v="40045-169"/>
    <s v="SYSCO DENVER"/>
    <n v="40045"/>
    <s v="SYSCO MSCS-DENVER"/>
    <x v="0"/>
    <s v="L60 Saginaw"/>
    <x v="8"/>
    <n v="1"/>
    <s v="&lt;=1"/>
    <x v="3"/>
    <x v="1"/>
    <s v="CTP Failure 208-19553"/>
    <s v="Item"/>
    <s v="sites/operations/SUPPLYCHAIN/SCS/Lists/Service Escalation Tracker"/>
    <m/>
  </r>
  <r>
    <n v="0.72785879629373096"/>
    <s v="Kirkwood, Michele"/>
    <s v="1648"/>
    <s v="Closed"/>
    <d v="2023-09-14T08:42:52"/>
    <x v="9"/>
    <d v="2023-09-16T08:42:52"/>
    <d v="2023-09-14T17:28:07"/>
    <s v="40212-056"/>
    <s v="SYSCO INTRMN"/>
    <n v="40212"/>
    <s v="SYSCO MSCS-INTERMOUNTAIN"/>
    <x v="0"/>
    <s v="L75 Ontario"/>
    <x v="8"/>
    <n v="0"/>
    <s v="&lt;=1"/>
    <x v="3"/>
    <x v="1"/>
    <s v="Failed CTP Certification_x000a__x000a_Will the below item be available for this order?  _x000a__x000a_Item 23528-VEN; Qty 24cs; Order 75-46304; Ship Date 09/28_x000a_Item 71411-SYS; Qty 12cs; Order 75-46304; Ship Date 09/28_x000a__x000a_"/>
    <s v="Item"/>
    <s v="sites/operations/SUPPLYCHAIN/SCS/Lists/Service Escalation Tracker"/>
    <m/>
  </r>
  <r>
    <n v="4.5939583333311003"/>
    <s v="Kirkwood, Michele"/>
    <s v="1649"/>
    <s v="Closed"/>
    <d v="2023-09-14T08:54:09"/>
    <x v="9"/>
    <d v="2023-09-16T08:54:09"/>
    <d v="2023-09-18T14:15:18"/>
    <s v="34026-012"/>
    <s v="ALBERTSONS TOLSN OIL P/L"/>
    <n v="34026"/>
    <s v="ALBERTSON'S LLC"/>
    <x v="4"/>
    <s v="L75 Ontario"/>
    <x v="8"/>
    <n v="2"/>
    <s v="&gt;1"/>
    <x v="1"/>
    <x v="1"/>
    <s v="Failed CTP Certification_x000a__x000a_Will the below item be available for this order?  _x000a__x000a_Item 54604-SFG; Qty 630cs; Order 75-46441; Ship Date 10/03_x000a_"/>
    <s v="Item"/>
    <s v="sites/operations/SUPPLYCHAIN/SCS/Lists/Service Escalation Tracker"/>
    <m/>
  </r>
  <r>
    <n v="0.60311342592467598"/>
    <s v="Miller, Michelle L"/>
    <s v="1650"/>
    <s v="Closed"/>
    <d v="2023-09-14T09:50:36"/>
    <x v="9"/>
    <d v="2023-09-16T09:50:36"/>
    <d v="2023-09-14T14:28:29"/>
    <s v="40062-424"/>
    <s v="Cant Find"/>
    <s v="Cant Find"/>
    <s v="Cant Find"/>
    <x v="1"/>
    <s v="L25 Chambersburg"/>
    <x v="8"/>
    <n v="0"/>
    <s v="&lt;=1"/>
    <x v="3"/>
    <x v="1"/>
    <s v="Order shorted 252-02746. Customer placed backorder 252-02820 for 520 cases 21403-WEN shorted. When is the soonest this backorder can ship. they need product ASAP "/>
    <s v="Item"/>
    <s v="sites/operations/SUPPLYCHAIN/SCS/Lists/Service Escalation Tracker"/>
    <m/>
  </r>
  <r>
    <n v="0.41965277777490001"/>
    <s v="Salcedo, Daisey"/>
    <s v="1651"/>
    <s v="Closed"/>
    <d v="2023-09-14T09:54:16"/>
    <x v="9"/>
    <d v="2023-09-16T09:54:16"/>
    <d v="2023-09-14T10:04:18"/>
    <s v="36440-001"/>
    <s v="SOUTHWEST BAKING CO LLC"/>
    <n v="36440"/>
    <s v="SOUTHWEST BAKING CO LLC"/>
    <x v="2"/>
    <s v="L75 Ontario"/>
    <x v="8"/>
    <n v="0"/>
    <s v="&lt;=1"/>
    <x v="3"/>
    <x v="1"/>
    <s v="Move up production date"/>
    <s v="Item"/>
    <s v="sites/operations/SUPPLYCHAIN/SCS/Lists/Service Escalation Tracker"/>
    <m/>
  </r>
  <r>
    <n v="4.4860069444403097"/>
    <s v="Patil, Kaleb"/>
    <s v="1652"/>
    <s v="Closed"/>
    <d v="2023-09-14T10:43:34"/>
    <x v="9"/>
    <d v="2023-09-16T10:43:34"/>
    <d v="2023-09-18T11:39:51"/>
    <s v="40177-018"/>
    <s v="SYSCO VENTURA"/>
    <n v="40177"/>
    <s v="SYSCO MSCS-VENTURA"/>
    <x v="0"/>
    <s v="L75 Ontario"/>
    <x v="8"/>
    <n v="2"/>
    <s v="&gt;1"/>
    <x v="1"/>
    <x v="1"/>
    <s v="Item above on order number 75-46476 failed CTP process during order entry.  The requested qty is 39, please respond with next available date within 24hrs."/>
    <s v="Item"/>
    <s v="sites/operations/SUPPLYCHAIN/SCS/Lists/Service Escalation Tracker"/>
    <m/>
  </r>
  <r>
    <n v="0.73141203703562496"/>
    <s v="Kirkwood, Michele"/>
    <s v="1653"/>
    <s v="Closed"/>
    <d v="2023-09-14T11:36:33"/>
    <x v="9"/>
    <d v="2023-09-16T11:36:33"/>
    <d v="2023-09-14T17:33:14"/>
    <s v="40013-070"/>
    <s v="Cant Find"/>
    <s v="Cant Find"/>
    <s v="Cant Find"/>
    <x v="1"/>
    <s v="L75 Ontario"/>
    <x v="8"/>
    <n v="0"/>
    <s v="&lt;=1"/>
    <x v="3"/>
    <x v="1"/>
    <s v="Failed CTP Certification_x000a__x000a_Will the below item be available for this order?  _x000a__x000a_Item 23528-VEN; Qty 80cs; Order 75-46338; Ship Date 09/28_x000a_"/>
    <s v="Item"/>
    <s v="sites/operations/SUPPLYCHAIN/SCS/Lists/Service Escalation Tracker"/>
    <m/>
  </r>
  <r>
    <n v="0.66508101851650303"/>
    <s v="Washington, Jennifer"/>
    <s v="1654"/>
    <s v="Closed"/>
    <d v="2023-09-14T11:48:57"/>
    <x v="9"/>
    <d v="2023-09-16T11:48:57"/>
    <d v="2023-09-14T15:57:43"/>
    <s v="01001-063"/>
    <s v="BEK AMARILLO"/>
    <n v="1001"/>
    <s v="BEN E KEITH-WEST TEXAS"/>
    <x v="0"/>
    <s v="L60 Saginaw"/>
    <x v="8"/>
    <n v="0"/>
    <s v="&lt;=1"/>
    <x v="3"/>
    <x v="1"/>
    <s v="22123-WCP on 208-19633 failed CTP Process during order entry.  Requested quantity is 108.  Please respond with next available date within 24 hours._x000a_14421-WCP on 208-19633 failed CTP Process during order entry.  Requested quantity is 36.  Please respond with next available date within 24 hours."/>
    <s v="Item"/>
    <s v="sites/operations/SUPPLYCHAIN/SCS/Lists/Service Escalation Tracker"/>
    <m/>
  </r>
  <r>
    <n v="5.4244675925947403"/>
    <s v="Washington, Jennifer"/>
    <s v="1655"/>
    <s v="Closed"/>
    <d v="2023-09-14T12:06:43"/>
    <x v="9"/>
    <d v="2023-09-16T12:06:43"/>
    <d v="2023-09-19T10:11:14"/>
    <s v="10127-032"/>
    <s v="BEK ALBUQUERQUE  SONIC"/>
    <n v="10127"/>
    <s v="BEN E KEITH-NEW MEXICO"/>
    <x v="3"/>
    <s v="L60 Saginaw"/>
    <x v="8"/>
    <n v="3"/>
    <s v="&gt;1"/>
    <x v="2"/>
    <x v="0"/>
    <s v="21831-SON on 208-19644 failed CTP Process during order entry.  Requested quantity is 76.  Please respond with next available date within 24 hours."/>
    <s v="Item"/>
    <s v="sites/operations/SUPPLYCHAIN/SCS/Lists/Service Escalation Tracker"/>
    <m/>
  </r>
  <r>
    <n v="1.3264004629600099"/>
    <s v="Rogers, Keena"/>
    <s v="1656"/>
    <s v="Closed"/>
    <d v="2023-09-14T13:55:21"/>
    <x v="9"/>
    <d v="2023-09-16T13:55:21"/>
    <d v="2023-09-15T07:50:01"/>
    <s v="22098-002"/>
    <s v="SUPER STORE IND-P/L"/>
    <n v="22098"/>
    <s v="SUPER STORES INDUSTRIES"/>
    <x v="4"/>
    <s v="L75 Ontario"/>
    <x v="8"/>
    <n v="1"/>
    <s v="&lt;=1"/>
    <x v="3"/>
    <x v="1"/>
    <s v="CTP Failure for item 54207SST on order 75-46508."/>
    <s v="Item"/>
    <s v="sites/operations/SUPPLYCHAIN/SCS/Lists/Service Escalation Tracker"/>
    <m/>
  </r>
  <r>
    <n v="12.4024421296272"/>
    <s v="Mendoza, Steven"/>
    <s v="1657"/>
    <s v="Closed"/>
    <d v="2023-09-14T14:39:03"/>
    <x v="9"/>
    <d v="2023-09-16T14:39:03"/>
    <d v="2023-09-26T09:39:31"/>
    <s v="34865-001"/>
    <s v="ALADDIN BAKERS INC"/>
    <n v="34865"/>
    <s v="ALADDIN BAKERS INC"/>
    <x v="2"/>
    <s v="L55 St Joseph"/>
    <x v="8"/>
    <n v="8"/>
    <s v="&gt;1"/>
    <x v="0"/>
    <x v="0"/>
    <s v="Please make order 55-48890 available for pickup on 9/15/23 for item "/>
    <s v="Item"/>
    <s v="sites/operations/SUPPLYCHAIN/SCS/Lists/Service Escalation Tracker"/>
    <m/>
  </r>
  <r>
    <n v="0.70033564815093996"/>
    <s v="Washington, Jennifer"/>
    <s v="1658"/>
    <s v="Closed"/>
    <d v="2023-09-14T16:20:36"/>
    <x v="9"/>
    <d v="2023-09-16T16:20:36"/>
    <d v="2023-09-14T16:48:29"/>
    <s v="31688-105"/>
    <s v="BEK DFW"/>
    <n v="31688"/>
    <s v="BEN E KEITH-DFW"/>
    <x v="0"/>
    <s v="L60 Saginaw"/>
    <x v="8"/>
    <n v="0"/>
    <s v="&lt;=1"/>
    <x v="3"/>
    <x v="1"/>
    <s v="52035-CHP on 208-19680 failed CTP Process during order entry.  Requested quantity is 120.  Please respond with available date within 24 hours."/>
    <s v="Item"/>
    <s v="sites/operations/SUPPLYCHAIN/SCS/Lists/Service Escalation Tracker"/>
    <m/>
  </r>
  <r>
    <n v="1.4232754629629201"/>
    <s v="Washington, Jennifer"/>
    <s v="1659"/>
    <s v="Closed"/>
    <d v="2023-09-14T16:34:06"/>
    <x v="9"/>
    <d v="2023-09-16T16:34:06"/>
    <d v="2023-09-15T10:09:31"/>
    <s v="07737-071"/>
    <s v="BEK OKC"/>
    <n v="7737"/>
    <s v="BEN E KEITH-OKLAHOMA"/>
    <x v="0"/>
    <s v="L60 Saginaw"/>
    <x v="8"/>
    <n v="1"/>
    <s v="&lt;=1"/>
    <x v="3"/>
    <x v="1"/>
    <s v="22123 WCP on 208-19692 failed CTP Process during order entry.  Requested quantity is 36.  Please respond with available date within 24 hours."/>
    <s v="Item"/>
    <s v="sites/operations/SUPPLYCHAIN/SCS/Lists/Service Escalation Tracker"/>
    <m/>
  </r>
  <r>
    <n v="1.4100115740729999"/>
    <s v="Lopez, Orianna"/>
    <s v="1660"/>
    <s v="Closed"/>
    <d v="2023-09-14T17:04:45"/>
    <x v="9"/>
    <d v="2023-09-16T17:04:45"/>
    <d v="2023-09-15T09:50:25"/>
    <s v="11459-095"/>
    <s v="SHAMROCK FOODS-AURORA"/>
    <n v="11459"/>
    <s v="SHAMROCK FOOD CO - CO"/>
    <x v="0"/>
    <s v="L60 Saginaw"/>
    <x v="8"/>
    <n v="1"/>
    <s v="&lt;=1"/>
    <x v="3"/>
    <x v="1"/>
    <s v="CTP Failure - 208-19664"/>
    <s v="Item"/>
    <s v="sites/operations/SUPPLYCHAIN/SCS/Lists/Service Escalation Tracker"/>
    <m/>
  </r>
  <r>
    <n v="1.4073379629626299"/>
    <s v="Lopez, Orianna"/>
    <s v="1661"/>
    <s v="Closed"/>
    <d v="2023-09-14T17:09:53"/>
    <x v="9"/>
    <d v="2023-09-16T17:09:53"/>
    <d v="2023-09-15T09:46:34"/>
    <s v="10238-001"/>
    <s v="REINHART LA CROSSE"/>
    <n v="10238"/>
    <s v="REINHART FDSRV LLC - LAX"/>
    <x v="0"/>
    <s v="L33 Waukesha"/>
    <x v="8"/>
    <n v="1"/>
    <s v="&lt;=1"/>
    <x v="3"/>
    <x v="1"/>
    <s v="CTP Failure - 33-34516"/>
    <s v="Item"/>
    <s v="sites/operations/SUPPLYCHAIN/SCS/Lists/Service Escalation Tracker"/>
    <m/>
  </r>
  <r>
    <n v="1.4029282407354899"/>
    <s v="Lopez, Orianna"/>
    <s v="1662"/>
    <s v="Closed"/>
    <d v="2023-09-14T17:15:22"/>
    <x v="9"/>
    <d v="2023-09-16T17:15:22"/>
    <d v="2023-09-15T09:40:13"/>
    <s v="40104-008"/>
    <s v="SYSCO EAST WISC"/>
    <n v="40104"/>
    <s v="SYSCO MSCS-EAST WISCONSIN"/>
    <x v="0"/>
    <s v="L33 Waukesha"/>
    <x v="8"/>
    <n v="1"/>
    <s v="&lt;=1"/>
    <x v="3"/>
    <x v="1"/>
    <s v="CTP Failure - 33-34509"/>
    <s v="Item"/>
    <s v="sites/operations/SUPPLYCHAIN/SCS/Lists/Service Escalation Tracker"/>
    <m/>
  </r>
  <r>
    <n v="0.79402777777431799"/>
    <s v="Plunkett, Ryan"/>
    <s v="1663"/>
    <s v="Closed"/>
    <d v="2023-09-14T18:03:38"/>
    <x v="9"/>
    <d v="2023-09-16T18:03:38"/>
    <d v="2023-09-14T19:03:24"/>
    <s v="00939-060"/>
    <s v="NICHOLAS SALT LK CONTRACT"/>
    <n v="939"/>
    <s v="NICHOLAS AND CO"/>
    <x v="0"/>
    <s v="L75 Ontario"/>
    <x v="8"/>
    <n v="0"/>
    <s v="&lt;=1"/>
    <x v="3"/>
    <x v="1"/>
    <s v="Item 77062 KKO on order number 75-46579 PO 88539286 failed CTP process during order entry.  _x000a_The requested qty is 120cs , please respond with next available date within 24hrs._x000a_"/>
    <s v="Item"/>
    <s v="sites/operations/SUPPLYCHAIN/SCS/Lists/Service Escalation Tracker"/>
    <m/>
  </r>
  <r>
    <n v="3.6854282407366599"/>
    <s v="Lopez, Orianna"/>
    <s v="1664"/>
    <s v="Closed"/>
    <d v="2023-09-15T09:37:32"/>
    <x v="9"/>
    <d v="2023-09-17T09:37:32"/>
    <d v="2023-09-18T16:27:01"/>
    <s v="11409-037"/>
    <s v="UPPER LAKES CLOQUET"/>
    <n v="11409"/>
    <s v="UPPER LAKES FOODS INC"/>
    <x v="0"/>
    <s v="L25 Chambersburg"/>
    <x v="8"/>
    <n v="1"/>
    <s v="&lt;=1"/>
    <x v="3"/>
    <x v="1"/>
    <s v="Multiple shortages of item 13440HVR "/>
    <s v="Item"/>
    <s v="sites/operations/SUPPLYCHAIN/SCS/Lists/Service Escalation Tracker"/>
    <m/>
  </r>
  <r>
    <n v="0.51299768518219901"/>
    <s v="Wisniewski, Laura M"/>
    <s v="1665"/>
    <s v="Closed"/>
    <d v="2023-09-15T11:19:28"/>
    <x v="9"/>
    <d v="2023-09-17T11:19:28"/>
    <d v="2023-09-15T12:18:43"/>
    <s v="00202-062"/>
    <s v="H E BUTT GROCERY-DELI 206"/>
    <n v="202"/>
    <s v="H E BUTT GROCERY CO"/>
    <x v="4"/>
    <s v="L60 Saginaw"/>
    <x v="8"/>
    <n v="0"/>
    <s v="&lt;=1"/>
    <x v="3"/>
    <x v="1"/>
    <s v="Item 14421WCP is sending an alert on the CTP tracker for order# 208-19712"/>
    <s v="Item"/>
    <s v="sites/operations/SUPPLYCHAIN/SCS/Lists/Service Escalation Tracker"/>
    <m/>
  </r>
  <r>
    <n v="0.566655092588917"/>
    <s v="Lopez, Orianna"/>
    <s v="1666"/>
    <s v="Closed"/>
    <d v="2023-09-15T12:06:57"/>
    <x v="9"/>
    <d v="2023-09-17T12:06:57"/>
    <d v="2023-09-15T13:35:59"/>
    <s v="35225-007"/>
    <s v="DOMINOS PIZZA DIST"/>
    <n v="35225"/>
    <s v="DOMINOS PIZZA DIST"/>
    <x v="0"/>
    <s v="L55 St Joseph"/>
    <x v="8"/>
    <n v="0"/>
    <s v="&lt;=1"/>
    <x v="3"/>
    <x v="1"/>
    <s v="Shorted 15391PHA on 55-48820. Need back order to ship asap. "/>
    <s v="Item"/>
    <s v="sites/operations/SUPPLYCHAIN/SCS/Lists/Service Escalation Tracker"/>
    <m/>
  </r>
  <r>
    <n v="3.7188541666691899"/>
    <s v="Davis, Cheryl"/>
    <s v="1667"/>
    <s v="Closed"/>
    <d v="2023-09-15T13:43:10"/>
    <x v="9"/>
    <d v="2023-09-17T13:43:10"/>
    <d v="2023-09-18T17:15:09"/>
    <s v="36404-007"/>
    <s v="LATITUDE SALINAS (DELI)"/>
    <n v="36404"/>
    <s v="LATITUDE 36 FOODS LLC"/>
    <x v="2"/>
    <s v="L75 Ontario"/>
    <x v="8"/>
    <n v="1"/>
    <s v="&lt;=1"/>
    <x v="3"/>
    <x v="1"/>
    <s v="23825 TFR failed the CTP on order 75-46639"/>
    <s v="Item"/>
    <s v="sites/operations/SUPPLYCHAIN/SCS/Lists/Service Escalation Tracker"/>
    <m/>
  </r>
  <r>
    <n v="0.75099537037021902"/>
    <s v="Rogers, Keena"/>
    <s v="1668"/>
    <s v="Closed"/>
    <d v="2023-09-15T14:12:13"/>
    <x v="9"/>
    <d v="2023-09-17T14:12:13"/>
    <d v="2023-09-15T18:01:26"/>
    <s v="20228-006"/>
    <s v="CLARK RESTAURANT SERVICE"/>
    <n v="20228"/>
    <s v="CLARK RESTAURANT SERV INC"/>
    <x v="0"/>
    <s v="L33 Waukesha"/>
    <x v="8"/>
    <n v="0"/>
    <s v="&lt;=1"/>
    <x v="3"/>
    <x v="1"/>
    <s v="CTP Failure on item 17710CGS on order 33-34539."/>
    <s v="Item"/>
    <s v="sites/operations/SUPPLYCHAIN/SCS/Lists/Service Escalation Tracker"/>
    <m/>
  </r>
  <r>
    <n v="4.2882407407378196"/>
    <s v="Rogers, Keena"/>
    <s v="1669"/>
    <s v="Closed"/>
    <d v="2023-09-15T14:22:54"/>
    <x v="9"/>
    <d v="2023-09-17T14:22:54"/>
    <d v="2023-09-19T06:55:04"/>
    <s v="10478-004"/>
    <s v="GFS BC CAN$            CA"/>
    <n v="10478"/>
    <s v="GORDON FDSVC CANADA LTD"/>
    <x v="5"/>
    <s v="L36 Portland"/>
    <x v="8"/>
    <n v="2"/>
    <s v="&gt;1"/>
    <x v="1"/>
    <x v="1"/>
    <s v="CTP failure on item 77069VXC order 36-24755."/>
    <s v="Item"/>
    <s v="sites/operations/SUPPLYCHAIN/SCS/Lists/Service Escalation Tracker"/>
    <m/>
  </r>
  <r>
    <n v="0.71394675925694195"/>
    <s v="Jennings, Jennifer"/>
    <s v="1670"/>
    <s v="Closed"/>
    <d v="2023-09-15T16:03:52"/>
    <x v="9"/>
    <d v="2023-09-17T16:03:52"/>
    <d v="2023-09-15T17:08:05"/>
    <s v="35083-001"/>
    <s v="FRESH CREATIVE FOODS"/>
    <n v="35083"/>
    <s v="RESER'S FINE FOODS INC"/>
    <x v="2"/>
    <s v="L75 Ontario"/>
    <x v="8"/>
    <n v="0"/>
    <s v="&lt;=1"/>
    <x v="3"/>
    <x v="1"/>
    <s v="CS received an email from the planner stating that these orders needed to move out 2 weeks due to being over forecast and out of oil.  Orders were entered 7/31 to ship late September.  Sales has asked to escalate this due to the orders being placed with 6+ weeks lead time.  Also, sales states that customer provides forecast and is accurate on their projections.  Oil is also contracted for this business.  We cannot short this customer for 2 weeks.  Production should be moved up in order to cover these shipments.  Attached is the email that CS received requesting this move.  Please see what can be done to move up production to avoid moving out these orders._x000a__x000a_"/>
    <s v="Item"/>
    <s v="sites/operations/SUPPLYCHAIN/SCS/Lists/Service Escalation Tracker"/>
    <m/>
  </r>
  <r>
    <n v="3.5922916666677298"/>
    <s v="Kirkwood, Michele"/>
    <s v="1671"/>
    <s v="Closed"/>
    <d v="2023-09-15T17:17:52"/>
    <x v="9"/>
    <d v="2023-09-17T17:17:52"/>
    <d v="2023-09-18T14:12:54"/>
    <s v="36512-002"/>
    <s v="CASH-WA DIST"/>
    <n v="36512"/>
    <s v="CASH- WA DISTRIBUTING"/>
    <x v="0"/>
    <s v="L33 Waukesha"/>
    <x v="8"/>
    <n v="1"/>
    <s v="&lt;=1"/>
    <x v="3"/>
    <x v="1"/>
    <s v="Failed CTP Certification_x000a__x000a_Will the below item be available for this order?  _x000a__x000a_Item 85625-HVR; Qty 95cs; Order 33-34536; Ship Date 10/02"/>
    <s v="Item"/>
    <s v="sites/operations/SUPPLYCHAIN/SCS/Lists/Service Escalation Tracker"/>
    <m/>
  </r>
  <r>
    <n v="3.3373263888861402"/>
    <s v="Johnson, Travis"/>
    <s v="1672"/>
    <s v="Closed"/>
    <d v="2023-09-15T19:16:22"/>
    <x v="9"/>
    <d v="2023-09-17T19:16:22"/>
    <d v="2023-09-18T08:05:45"/>
    <s v="06599-017"/>
    <s v="BRAUMS ICE CREAM PLANT"/>
    <n v="6599"/>
    <s v="WH BRAUM INC"/>
    <x v="0"/>
    <s v="L60 Saginaw"/>
    <x v="8"/>
    <n v="1"/>
    <s v="&lt;=1"/>
    <x v="3"/>
    <x v="1"/>
    <s v="Item above on order number 208-19622 failed CTP process during order entry.  The requested qty is 16 cases, please respond with next available date within 24hrs. 19357-VEN (1061)"/>
    <s v="Item"/>
    <s v="sites/operations/SUPPLYCHAIN/SCS/Lists/Service Escalation Tracker"/>
    <m/>
  </r>
  <r>
    <n v="2.6271990740715401"/>
    <s v="Karr, Ronald"/>
    <s v="1673"/>
    <s v="Closed"/>
    <d v="2023-09-18T07:30:44"/>
    <x v="9"/>
    <d v="2023-09-20T07:30:44"/>
    <d v="2023-09-20T15:03:10"/>
    <s v="32843-004"/>
    <s v="LISANTI FOODSERVICE OF TX"/>
    <n v="32843"/>
    <s v="LISANTI FOODSERVICE OF TX"/>
    <x v="0"/>
    <s v="L60 Saginaw"/>
    <x v="8"/>
    <n v="2"/>
    <s v="&gt;1"/>
    <x v="1"/>
    <x v="1"/>
    <s v="Please let me know when inventory available for backorder 208-19799._x000a_14 cs item 86362CLG / 6 cs item 85508HVR_x000a_1 pallet / 304 LBS"/>
    <s v="Item"/>
    <s v="sites/operations/SUPPLYCHAIN/SCS/Lists/Service Escalation Tracker"/>
    <m/>
  </r>
  <r>
    <n v="0.54267361111124002"/>
    <s v="Karr, Ronald"/>
    <s v="1674"/>
    <s v="Closed"/>
    <d v="2023-09-18T07:35:46"/>
    <x v="9"/>
    <d v="2023-09-20T07:35:46"/>
    <d v="2023-09-18T13:01:27"/>
    <s v="09974-090"/>
    <s v="GFS HOUSTON"/>
    <n v="9974"/>
    <s v="GORDON FOOD SERVICE"/>
    <x v="0"/>
    <s v="L25 Chambersburg"/>
    <x v="8"/>
    <n v="0"/>
    <s v="&lt;=1"/>
    <x v="3"/>
    <x v="1"/>
    <s v="please let me know when inventory available to ship backorder 25-21485_x000a_240 cs item 23793PPM_x000a_1 Pallet / 1,549 LBS"/>
    <s v="Item"/>
    <s v="sites/operations/SUPPLYCHAIN/SCS/Lists/Service Escalation Tracker"/>
    <m/>
  </r>
  <r>
    <n v="38.5755555555588"/>
    <s v="Hayes, Karen"/>
    <s v="1675"/>
    <s v="Closed"/>
    <d v="2023-09-18T09:02:21"/>
    <x v="7"/>
    <d v="2023-09-20T09:02:21"/>
    <d v="2023-10-26T13:48:48"/>
    <s v="77450-17, 40062-390, 40062-387"/>
    <s v="Cant Find"/>
    <s v="Cant Find"/>
    <s v="Cant Find"/>
    <x v="1"/>
    <s v="L60 Saginaw"/>
    <x v="8"/>
    <n v="28"/>
    <s v="&gt;1"/>
    <x v="0"/>
    <x v="0"/>
    <s v="Need additional productions ASAP this week to fill orders and rebuild safety stock.  We are shorting Wendy's 21403 WEN Mayo orders.  We are their sole supplier on Mayo, and Wendy's restaurants need Mayo to sell signature Burgers and Chicken Sandwiches.  _x000a__x000a_4728cs have been scheduled on 9/19 and an additional 5516cs on 9/22 to cover present orders for the next two weeks. "/>
    <s v="Item"/>
    <s v="sites/operations/SUPPLYCHAIN/SCS/Lists/Service Escalation Tracker"/>
    <m/>
  </r>
  <r>
    <n v="0.63048611111298702"/>
    <s v="Blocker, Sharrocca"/>
    <s v="1676"/>
    <s v="Closed"/>
    <d v="2023-09-18T09:18:34"/>
    <x v="9"/>
    <d v="2023-09-20T09:18:34"/>
    <d v="2023-09-18T15:07:54"/>
    <s v="40184-069"/>
    <s v="SYSCO PHOENIX"/>
    <n v="40184"/>
    <s v="SYSCO MSCS-ARIZONA"/>
    <x v="0"/>
    <s v="L75 Ontario"/>
    <x v="8"/>
    <n v="0"/>
    <s v="&lt;=1"/>
    <x v="3"/>
    <x v="1"/>
    <s v="71361-SYS on Order 75-46698 failed CTP Process during order entry. Requested quantity is 36, please respond with next available date within 24hrs."/>
    <s v="Item"/>
    <s v="sites/operations/SUPPLYCHAIN/SCS/Lists/Service Escalation Tracker"/>
    <m/>
  </r>
  <r>
    <n v="1.4154050925863"/>
    <s v="Blocker, Sharrocca"/>
    <s v="1677"/>
    <s v="Closed"/>
    <d v="2023-09-18T10:55:34"/>
    <x v="9"/>
    <d v="2023-09-20T10:55:34"/>
    <d v="2023-09-19T09:58:11"/>
    <s v="00760-049"/>
    <s v="USF PHOENIX"/>
    <n v="760"/>
    <s v="US FOODS-PHOENIX"/>
    <x v="0"/>
    <s v="L75 Ontario"/>
    <x v="8"/>
    <n v="1"/>
    <s v="&lt;=1"/>
    <x v="3"/>
    <x v="1"/>
    <s v="58505-USH on Order 075-46710 failed CTP Process during order entry. Requested quantity is 120, please respond with next available date within 24hrs."/>
    <s v="Item"/>
    <s v="sites/operations/SUPPLYCHAIN/SCS/Lists/Service Escalation Tracker"/>
    <m/>
  </r>
  <r>
    <n v="0.49283564814686498"/>
    <s v="Lopez, Orianna"/>
    <s v="1678"/>
    <s v="Closed"/>
    <d v="2023-09-18T11:23:06"/>
    <x v="9"/>
    <d v="2023-09-20T11:23:06"/>
    <d v="2023-09-18T11:49:41"/>
    <s v="34089-009"/>
    <s v="SYSCO NERDC FRONT ROYAL"/>
    <n v="34089"/>
    <s v="SYSCO MSCS-NORTHEAST COOP"/>
    <x v="0"/>
    <s v="L25 Chambersburg"/>
    <x v="8"/>
    <n v="0"/>
    <s v="&lt;=1"/>
    <x v="3"/>
    <x v="1"/>
    <s v="Production date needed for 16763MFY. Potential shortage on orders shipping this week. "/>
    <s v="Item"/>
    <s v="sites/operations/SUPPLYCHAIN/SCS/Lists/Service Escalation Tracker"/>
    <m/>
  </r>
  <r>
    <n v="0.61893518517899804"/>
    <s v="Patil, Kaleb"/>
    <s v="1679"/>
    <s v="Closed"/>
    <d v="2023-09-18T12:13:25"/>
    <x v="9"/>
    <d v="2023-09-20T12:13:25"/>
    <d v="2023-09-18T14:51:16"/>
    <s v="01194-034"/>
    <s v="SMART &amp; FINAL LOU"/>
    <n v="1194"/>
    <s v="SMART &amp; FINAL INC"/>
    <x v="4"/>
    <s v="L75 Ontario"/>
    <x v="8"/>
    <n v="0"/>
    <s v="&lt;=1"/>
    <x v="3"/>
    <x v="1"/>
    <s v="Item above on order number 75-46645 failed CTP process during order entry.  The requested qty is 24, please respond with next available date within 24hrs."/>
    <s v="Item"/>
    <s v="sites/operations/SUPPLYCHAIN/SCS/Lists/Service Escalation Tracker"/>
    <m/>
  </r>
  <r>
    <n v="0.61971064814861199"/>
    <s v="Patil, Kaleb"/>
    <s v="1680"/>
    <s v="Closed"/>
    <d v="2023-09-18T12:16:02"/>
    <x v="9"/>
    <d v="2023-09-20T12:16:02"/>
    <d v="2023-09-18T14:52:23"/>
    <s v="01194-024"/>
    <s v="SMART &amp; FINAL P/L"/>
    <n v="1194"/>
    <s v="SMART &amp; FINAL INC"/>
    <x v="4"/>
    <s v="L75 Ontario"/>
    <x v="8"/>
    <n v="0"/>
    <s v="&lt;=1"/>
    <x v="3"/>
    <x v="1"/>
    <s v="Item above on order number 75-46646 failed CTP process during order entry.  The requested qty is 360, please respond with next available date within 24hrs."/>
    <s v="Item"/>
    <s v="sites/operations/SUPPLYCHAIN/SCS/Lists/Service Escalation Tracker"/>
    <m/>
  </r>
  <r>
    <n v="7.7409143518525498"/>
    <s v="Patil, Kaleb"/>
    <s v="1681"/>
    <s v="Closed"/>
    <d v="2023-09-18T12:33:18"/>
    <x v="9"/>
    <d v="2023-09-20T12:33:18"/>
    <d v="2023-09-25T17:46:55"/>
    <s v="40227-048"/>
    <s v="SYSCO LOS ANGEL"/>
    <n v="40227"/>
    <s v="SYSCO MSCS-LOS ANGELE"/>
    <x v="0"/>
    <s v="L75 Ontario"/>
    <x v="8"/>
    <n v="5"/>
    <s v="&gt;1"/>
    <x v="0"/>
    <x v="0"/>
    <s v="Item above on order number 75-46706 failed CTP process during order entry.  The requested qty is 48, please respond with next available date within 24hrs."/>
    <s v="Item"/>
    <s v="sites/operations/SUPPLYCHAIN/SCS/Lists/Service Escalation Tracker"/>
    <m/>
  </r>
  <r>
    <n v="9.6538310185205791"/>
    <s v="Blocker, Sharrocca"/>
    <s v="1682"/>
    <s v="Closed"/>
    <d v="2023-09-18T13:28:43"/>
    <x v="9"/>
    <d v="2023-09-20T13:28:43"/>
    <d v="2023-09-27T15:41:31"/>
    <s v="00085-037"/>
    <s v="SHAMROCK AZ"/>
    <n v="85"/>
    <s v="SHAMROCK FOOD CO - AZ"/>
    <x v="0"/>
    <s v="L33 Waukesha"/>
    <x v="8"/>
    <n v="7"/>
    <s v="&gt;1"/>
    <x v="0"/>
    <x v="0"/>
    <s v="21592-CGS on Order 33-34560 failed CTP Process during order entry. Requested quantity is 156, please respond with next available date within 24hrs."/>
    <s v="Item"/>
    <s v="sites/operations/SUPPLYCHAIN/SCS/Lists/Service Escalation Tracker"/>
    <m/>
  </r>
  <r>
    <n v="0.69828703703387895"/>
    <s v="Harden, Jasmine"/>
    <s v="1683"/>
    <s v="Closed"/>
    <d v="2023-09-18T14:14:45"/>
    <x v="9"/>
    <d v="2023-09-20T14:14:45"/>
    <d v="2023-09-18T16:45:32"/>
    <s v="34259-002"/>
    <s v="SHAMROCK FOODS NEW MEXICO"/>
    <n v="34259"/>
    <s v="SHAMROCK FOOD CO - NM"/>
    <x v="0"/>
    <s v="L33 Waukesha"/>
    <x v="8"/>
    <n v="0"/>
    <s v="&lt;=1"/>
    <x v="3"/>
    <x v="1"/>
    <s v="16617-KKD and 20942-KKO on 33-34561 failed CTP Process during order entry. Requested quantities are below, please respond with next available date within 24hrs._x000a__x000a_16617-KKD 42cs_x000a_20942-KKO 48cs"/>
    <s v="Item"/>
    <s v="sites/operations/SUPPLYCHAIN/SCS/Lists/Service Escalation Tracker"/>
    <m/>
  </r>
  <r>
    <n v="2.6426851851792899"/>
    <s v="Harden, Jasmine"/>
    <s v="1684"/>
    <s v="Closed"/>
    <d v="2023-09-18T14:52:12"/>
    <x v="9"/>
    <d v="2023-09-20T14:52:12"/>
    <d v="2023-09-20T15:25:28"/>
    <s v="34259-010"/>
    <s v="SHAMROCK FOODS NEW MEXICO"/>
    <n v="34259"/>
    <s v="SHAMROCK FOOD CO - NM"/>
    <x v="0"/>
    <s v="L60 Saginaw"/>
    <x v="8"/>
    <n v="2"/>
    <s v="&gt;1"/>
    <x v="1"/>
    <x v="1"/>
    <s v="16625-KKF, 16627-KKF on 208-19838 failed CTP Process during order entry. Requested quantities below, please respond with next available date within 24hrs._x000a__x000a_16625-KKF 40cs_x000a_16627-KKF 324cs"/>
    <s v="Item"/>
    <s v="sites/operations/SUPPLYCHAIN/SCS/Lists/Service Escalation Tracker"/>
    <m/>
  </r>
  <r>
    <n v="8.4015740740724105"/>
    <s v="Mendoza, Steven"/>
    <s v="1685"/>
    <s v="Closed"/>
    <d v="2023-09-18T15:26:37"/>
    <x v="9"/>
    <d v="2023-09-20T15:26:37"/>
    <d v="2023-09-26T09:38:16"/>
    <s v="36688-003"/>
    <s v="Cant Find"/>
    <s v="Cant Find"/>
    <s v="Cant Find"/>
    <x v="1"/>
    <s v="L60 Saginaw"/>
    <x v="8"/>
    <n v="6"/>
    <s v="&gt;1"/>
    <x v="0"/>
    <x v="0"/>
    <s v="Customer needs to have order processed asap.  Need to move up production volume scheduled for 9/20/23.  order 208-19897"/>
    <s v="Item"/>
    <s v="sites/operations/SUPPLYCHAIN/SCS/Lists/Service Escalation Tracker"/>
    <m/>
  </r>
  <r>
    <n v="3.5785416666622001"/>
    <s v="Bower, Jared Karr"/>
    <s v="1686"/>
    <s v="Closed"/>
    <d v="2023-09-18T15:36:53"/>
    <x v="9"/>
    <d v="2023-09-20T15:36:53"/>
    <d v="2023-09-21T13:53:06"/>
    <s v="35971-019"/>
    <s v="ALBERTSONS-BREA DELI"/>
    <n v="35971"/>
    <s v="ALBERTSONS COMPANIES INC"/>
    <x v="4"/>
    <s v="L75 Ontario"/>
    <x v="8"/>
    <n v="3"/>
    <s v="&gt;1"/>
    <x v="2"/>
    <x v="0"/>
    <s v="Item 23464SCR on order number 75-46792failed CTP process during order entry.  The requested qty is 50, please respond with next available date within 24hrs."/>
    <s v="Item"/>
    <s v="sites/operations/SUPPLYCHAIN/SCS/Lists/Service Escalation Tracker"/>
    <m/>
  </r>
  <r>
    <n v="0.70335648148466101"/>
    <s v="Plunkett, Ryan"/>
    <s v="1687"/>
    <s v="Closed"/>
    <d v="2023-09-18T15:40:25"/>
    <x v="9"/>
    <d v="2023-09-20T15:40:25"/>
    <d v="2023-09-18T16:52:50"/>
    <s v="00875-003"/>
    <s v="MCDONALD WHOLESALE CO."/>
    <n v="875"/>
    <s v="MCDONALD WHOLESALE CO"/>
    <x v="0"/>
    <s v="L36 Portland"/>
    <x v="8"/>
    <n v="0"/>
    <s v="&lt;=1"/>
    <x v="3"/>
    <x v="1"/>
    <s v="Item 77049 VEN on order number 36-24770 PO 1286549 failed CTP process during order entry.  _x000a_The requested qty is 120cs, please respond with next available date within 24hrs._x000a_"/>
    <s v="Item"/>
    <s v="sites/operations/SUPPLYCHAIN/SCS/Lists/Service Escalation Tracker"/>
    <m/>
  </r>
  <r>
    <n v="1.6527662037042301"/>
    <s v="Lopez, Orianna"/>
    <s v="1688"/>
    <s v="Closed"/>
    <d v="2023-09-18T17:16:45"/>
    <x v="9"/>
    <d v="2023-09-20T17:16:45"/>
    <d v="2023-09-19T15:39:59"/>
    <s v="40219-19"/>
    <s v="Cant Find"/>
    <s v="Cant Find"/>
    <s v="Cant Find"/>
    <x v="1"/>
    <s v="L33 Waukesha"/>
    <x v="8"/>
    <n v="1"/>
    <s v="&lt;=1"/>
    <x v="3"/>
    <x v="1"/>
    <s v="CTP Failure - 33-34563"/>
    <s v="Item"/>
    <s v="sites/operations/SUPPLYCHAIN/SCS/Lists/Service Escalation Tracker"/>
    <m/>
  </r>
  <r>
    <n v="7.63478009259416"/>
    <s v="Davis, Cheryl"/>
    <s v="1689"/>
    <s v="Closed"/>
    <d v="2023-09-18T17:30:01"/>
    <x v="9"/>
    <d v="2023-09-20T17:30:01"/>
    <d v="2023-09-25T15:14:05"/>
    <s v="34126-012"/>
    <s v="TAYLOR FARMS THREET DELI"/>
    <n v="34126"/>
    <s v="TAYLOR FARMS TENNESSEE"/>
    <x v="2"/>
    <s v="L75 Ontario"/>
    <x v="8"/>
    <n v="5"/>
    <s v="&gt;1"/>
    <x v="0"/>
    <x v="0"/>
    <s v="23373 TFR failed the CTP on order 75-46825 Please advise when next production date. Order is shipping 10/06. "/>
    <s v="Item"/>
    <s v="sites/operations/SUPPLYCHAIN/SCS/Lists/Service Escalation Tracker"/>
    <m/>
  </r>
  <r>
    <n v="1.4538657407392701"/>
    <s v="Davis, Cheryl"/>
    <s v="1690"/>
    <s v="Closed"/>
    <d v="2023-09-18T17:34:51"/>
    <x v="9"/>
    <d v="2023-09-20T17:34:51"/>
    <d v="2023-09-19T10:53:34"/>
    <s v="33500-004"/>
    <s v="TAYLOR FARMS GONZALES"/>
    <n v="33500"/>
    <s v="TAYLOR FARMS RETAIL INC"/>
    <x v="2"/>
    <s v="L75 Ontario"/>
    <x v="8"/>
    <n v="1"/>
    <s v="&lt;=1"/>
    <x v="3"/>
    <x v="1"/>
    <s v="19887 HVR failed CTP on order 75-46808 shipping 10/02. Please advise the next production date. "/>
    <s v="Item"/>
    <s v="sites/operations/SUPPLYCHAIN/SCS/Lists/Service Escalation Tracker"/>
    <m/>
  </r>
  <r>
    <n v="1.4565856481494801"/>
    <s v="Davis, Cheryl"/>
    <s v="1691"/>
    <s v="Closed"/>
    <d v="2023-09-18T17:46:12"/>
    <x v="9"/>
    <d v="2023-09-20T17:46:12"/>
    <d v="2023-09-19T10:57:29"/>
    <s v="34050-008"/>
    <s v="TAYLOR FARM PACIFIC"/>
    <n v="34050"/>
    <s v="TAYLOR FARMS PACIFIC INC"/>
    <x v="2"/>
    <s v="L75 Ontario"/>
    <x v="8"/>
    <n v="1"/>
    <s v="&lt;=1"/>
    <x v="3"/>
    <x v="1"/>
    <s v="23373 TFR failed CTP on order 75-46780 shipping 10/12. Please advise next production date. "/>
    <s v="Item"/>
    <s v="sites/operations/SUPPLYCHAIN/SCS/Lists/Service Escalation Tracker"/>
    <m/>
  </r>
  <r>
    <n v="0.42370370370190402"/>
    <s v="Washington, Jennifer"/>
    <s v="1692"/>
    <s v="Closed"/>
    <d v="2023-09-19T09:00:16"/>
    <x v="9"/>
    <d v="2023-09-21T09:00:16"/>
    <d v="2023-09-19T10:10:08"/>
    <s v="07737-070"/>
    <s v="BEK OKC SONIC"/>
    <n v="7737"/>
    <s v="BEN E KEITH-OKLAHOMA"/>
    <x v="3"/>
    <s v="L60 Saginaw"/>
    <x v="8"/>
    <n v="0"/>
    <s v="&lt;=1"/>
    <x v="3"/>
    <x v="1"/>
    <s v="21831-SON on 208-19847 failed CTP Process during order entry.  Requested quantity is 475. Please respond with next available date within 24 hrs."/>
    <s v="Item"/>
    <s v="sites/operations/SUPPLYCHAIN/SCS/Lists/Service Escalation Tracker"/>
    <m/>
  </r>
  <r>
    <n v="0.535474537035043"/>
    <s v="Washington, Jennifer"/>
    <s v="1693"/>
    <s v="Closed"/>
    <d v="2023-09-19T09:07:20"/>
    <x v="9"/>
    <d v="2023-09-21T09:07:20"/>
    <d v="2023-09-19T12:51:05"/>
    <s v="06230-043"/>
    <s v="BEK MID SOUTH LR"/>
    <n v="6230"/>
    <s v="BEN E KEITH-MID SOUTH"/>
    <x v="0"/>
    <s v="L60 Saginaw"/>
    <x v="8"/>
    <n v="0"/>
    <s v="&lt;=1"/>
    <x v="3"/>
    <x v="1"/>
    <s v="19510-BKE on 208-19843 failed CTP Process during order entry.  Requested quantity is 158. Please respond with next available date within 24 hrs._x000a_23483-SCR on 208-19843 failed CTP Process during order entry.  Requested quantity is 10. Please respond with next available date within 24 hrs."/>
    <s v="Item"/>
    <s v="sites/operations/SUPPLYCHAIN/SCS/Lists/Service Escalation Tracker"/>
    <m/>
  </r>
  <r>
    <n v="2.4169907407413098"/>
    <s v="Davis, Cheryl"/>
    <s v="1694"/>
    <s v="Closed"/>
    <d v="2023-09-19T09:57:44"/>
    <x v="9"/>
    <d v="2023-09-21T09:57:44"/>
    <d v="2023-09-21T10:00:28"/>
    <s v="36404-007"/>
    <s v="LATITUDE SALINAS (DELI)"/>
    <n v="36404"/>
    <s v="LATITUDE 36 FOODS LLC"/>
    <x v="2"/>
    <s v="L75 Ontario"/>
    <x v="8"/>
    <n v="2"/>
    <s v="&gt;1"/>
    <x v="1"/>
    <x v="1"/>
    <s v="23825 TFR FAILED THE CTP ON ORDER 75-46859 SHIPPING 10/16. PLEASE ADVISE WHEN ITEM WILL PRODUCE. THANKS "/>
    <s v="Item"/>
    <s v="sites/operations/SUPPLYCHAIN/SCS/Lists/Service Escalation Tracker"/>
    <m/>
  </r>
  <r>
    <n v="0.62043981481110699"/>
    <s v="Patil, Kaleb"/>
    <s v="1695"/>
    <s v="Closed"/>
    <d v="2023-09-19T10:24:17"/>
    <x v="9"/>
    <d v="2023-09-21T10:24:17"/>
    <d v="2023-09-19T14:53:26"/>
    <s v="09926-057"/>
    <s v="JETRO CASH &amp; CARRY #41"/>
    <n v="9926"/>
    <s v="JETRO CASH&amp;CARRY ENT INC"/>
    <x v="0"/>
    <s v="L75 Ontario"/>
    <x v="8"/>
    <n v="0"/>
    <s v="&lt;=1"/>
    <x v="3"/>
    <x v="1"/>
    <s v="Item above on order number 75-46725 failed CTP process during order entry.  The requested qty is 36, please respond with next available date within 24hrs."/>
    <s v="Item"/>
    <s v="sites/operations/SUPPLYCHAIN/SCS/Lists/Service Escalation Tracker"/>
    <m/>
  </r>
  <r>
    <n v="0.493865740740148"/>
    <s v="Harden, Jasmine"/>
    <s v="1696"/>
    <s v="Closed"/>
    <d v="2023-09-19T11:26:26"/>
    <x v="9"/>
    <d v="2023-09-21T11:26:26"/>
    <d v="2023-09-19T11:51:10"/>
    <s v="10888-011"/>
    <s v="CHURCH POINT WHLSE GRO"/>
    <n v="10888"/>
    <s v="ACADIA WHSL TOBACCO INC"/>
    <x v="0"/>
    <s v="L60 Saginaw"/>
    <x v="8"/>
    <n v="0"/>
    <s v="&lt;=1"/>
    <x v="3"/>
    <x v="1"/>
    <s v="17680-CGS on 208-19937 failed CTP Process during order entry. Requested quantity is 5cs, please respond with next available date within 24hrs._x000a_"/>
    <s v="Item"/>
    <s v="sites/operations/SUPPLYCHAIN/SCS/Lists/Service Escalation Tracker"/>
    <m/>
  </r>
  <r>
    <n v="8.6318055555530009"/>
    <s v="Wisniewski, Laura M"/>
    <s v="1697"/>
    <s v="Closed"/>
    <d v="2023-09-19T12:43:24"/>
    <x v="9"/>
    <d v="2023-09-21T12:43:24"/>
    <d v="2023-09-27T15:09:48"/>
    <s v="33924-040"/>
    <s v="Cant Find"/>
    <s v="Cant Find"/>
    <s v="Cant Find"/>
    <x v="1"/>
    <s v="L60 Saginaw"/>
    <x v="8"/>
    <n v="6"/>
    <s v="&gt;1"/>
    <x v="0"/>
    <x v="0"/>
    <s v="Needing to know when item 23536 FYR/SCR will be produced again for a sample order "/>
    <s v="Item"/>
    <s v="sites/operations/SUPPLYCHAIN/SCS/Lists/Service Escalation Tracker"/>
    <m/>
  </r>
  <r>
    <n v="2.41209490740584"/>
    <s v="Davis, Cheryl"/>
    <s v="1698"/>
    <s v="Closed"/>
    <d v="2023-09-19T13:32:40"/>
    <x v="9"/>
    <d v="2023-09-21T13:32:40"/>
    <d v="2023-09-21T09:53:25"/>
    <s v="36404-007"/>
    <s v="LATITUDE SALINAS (DELI)"/>
    <n v="36404"/>
    <s v="LATITUDE 36 FOODS LLC"/>
    <x v="2"/>
    <s v="L75 Ontario"/>
    <x v="8"/>
    <n v="2"/>
    <s v="&gt;1"/>
    <x v="1"/>
    <x v="1"/>
    <s v="23858 TFR failed CTP on order 75-46903 shipping 10/03. Please advise next production date. "/>
    <s v="Item"/>
    <s v="sites/operations/SUPPLYCHAIN/SCS/Lists/Service Escalation Tracker"/>
    <m/>
  </r>
  <r>
    <n v="9.4802662037036498"/>
    <s v="Bower, Jared Karr"/>
    <s v="1699"/>
    <s v="Closed"/>
    <d v="2023-09-19T13:37:57"/>
    <x v="9"/>
    <d v="2023-09-21T13:37:57"/>
    <d v="2023-09-28T11:31:35"/>
    <s v="02673-077"/>
    <s v="PUBLIX DELI-LAKELAND"/>
    <n v="2673"/>
    <s v="PUBLIX SUPER MARKETS INC"/>
    <x v="4"/>
    <s v="L86 Port St Lucie"/>
    <x v="8"/>
    <n v="7"/>
    <s v="&gt;1"/>
    <x v="0"/>
    <x v="0"/>
    <s v="Customer is needed 23902PUB but nothing is scheduled and have been getting shorted. Need to know production ASAP. "/>
    <s v="Item"/>
    <s v="sites/operations/SUPPLYCHAIN/SCS/Lists/Service Escalation Tracker"/>
    <m/>
  </r>
  <r>
    <n v="0.61327546295797197"/>
    <s v="Lopez, Orianna"/>
    <s v="1700"/>
    <s v="Closed"/>
    <d v="2023-09-19T13:47:19"/>
    <x v="9"/>
    <d v="2023-09-21T13:47:19"/>
    <d v="2023-09-19T14:43:07"/>
    <s v="00939-058"/>
    <s v="NICHOLAS SALT LK PANDA EX"/>
    <n v="939"/>
    <s v="NICHOLAS AND CO"/>
    <x v="3"/>
    <s v="L55 St Joseph"/>
    <x v="8"/>
    <n v="0"/>
    <s v="&lt;=1"/>
    <x v="3"/>
    <x v="1"/>
    <s v="Additional production needed of item 54135PAD to avoid shorting 55-50516. "/>
    <s v="Item"/>
    <s v="sites/operations/SUPPLYCHAIN/SCS/Lists/Service Escalation Tracker"/>
    <m/>
  </r>
  <r>
    <n v="3.4056365740689198"/>
    <s v="Miller, Michelle L"/>
    <s v="1701"/>
    <s v="Closed"/>
    <d v="2023-09-19T14:08:00"/>
    <x v="9"/>
    <d v="2023-09-21T14:08:00"/>
    <d v="2023-09-22T09:44:07"/>
    <s v="multiple "/>
    <s v="Cant Find"/>
    <s v="Cant Find"/>
    <s v="Cant Find"/>
    <x v="1"/>
    <s v="L55 St Joseph"/>
    <x v="8"/>
    <n v="3"/>
    <s v="&gt;1"/>
    <x v="2"/>
    <x v="0"/>
    <s v="When can we produce  40008-PHA out of 55?. Currently no inventory past 9/25 to fulfill orders and no production scheduled. We have significant volume associated with Slim Chickens that is at risk._x000a_ _x000a_"/>
    <s v="Item"/>
    <s v="sites/operations/SUPPLYCHAIN/SCS/Lists/Service Escalation Tracker"/>
    <m/>
  </r>
  <r>
    <n v="7.4037731481439604"/>
    <s v="Mendoza, Steven"/>
    <s v="1702"/>
    <s v="Closed"/>
    <d v="2023-09-19T14:16:36"/>
    <x v="9"/>
    <d v="2023-09-21T14:16:36"/>
    <d v="2023-09-26T09:41:26"/>
    <s v="36597-003"/>
    <s v="ZILKS PLUS RESOURCES LLC"/>
    <n v="36597"/>
    <s v="ZILKS PLUS RESOURCES LLC"/>
    <x v="2"/>
    <s v="L60 Saginaw"/>
    <x v="8"/>
    <n v="5"/>
    <s v="&gt;1"/>
    <x v="0"/>
    <x v="0"/>
    <s v="Customer order was short due to production delays.  Needs product on hand to keep production going.  Has agreed to accept totes of 22639VEN we have on hand for now.  Will then send back order items once produced.  Order 208-19940 was created to ship totes on hand. "/>
    <s v="Item"/>
    <s v="sites/operations/SUPPLYCHAIN/SCS/Lists/Service Escalation Tracker"/>
    <m/>
  </r>
  <r>
    <n v="1.4250578703722601"/>
    <s v="Plunkett, Ryan"/>
    <s v="1703"/>
    <s v="Closed"/>
    <d v="2023-09-19T14:24:59"/>
    <x v="9"/>
    <d v="2023-09-21T14:24:59"/>
    <d v="2023-09-20T10:12:05"/>
    <s v="11861-084 &amp; 11861-024"/>
    <s v="Cant Find"/>
    <s v="Cant Find"/>
    <s v="Cant Find"/>
    <x v="1"/>
    <s v="L25 Chambersburg"/>
    <x v="8"/>
    <n v="1"/>
    <s v="&lt;=1"/>
    <x v="3"/>
    <x v="1"/>
    <s v="When will have more 85625 HVR available in Chambersburg?_x000a_- Shorting 684cs on 9/22 order 25-21014 PO 842477-001_x000a_- Shorting 114cs on 9/22 order 25-21016 PO 842492-001"/>
    <s v="Item"/>
    <s v="sites/operations/SUPPLYCHAIN/SCS/Lists/Service Escalation Tracker"/>
    <m/>
  </r>
  <r>
    <n v="8.3961458333360497"/>
    <s v="Harden, Jasmine"/>
    <s v="1704"/>
    <s v="Closed"/>
    <d v="2023-09-19T14:43:32"/>
    <x v="9"/>
    <d v="2023-09-21T14:43:32"/>
    <d v="2023-09-27T09:30:27"/>
    <s v="10585-031"/>
    <s v="USF ALBUQUERQUE"/>
    <n v="10585"/>
    <s v="US FOODS-ALBUQUERQUE"/>
    <x v="0"/>
    <s v="L60 Saginaw"/>
    <x v="8"/>
    <n v="6"/>
    <s v="&gt;1"/>
    <x v="0"/>
    <x v="0"/>
    <s v="23814-FRD on 208-19954 failed CTP Process during order entry. Requested quantity is 180, please respond with next available date within 24hrs._x000a_"/>
    <s v="Item"/>
    <s v="sites/operations/SUPPLYCHAIN/SCS/Lists/Service Escalation Tracker"/>
    <m/>
  </r>
  <r>
    <n v="0.63224537036876405"/>
    <s v="Diaz, Rebecca"/>
    <s v="1705"/>
    <s v="Closed"/>
    <d v="2023-09-19T14:53:22"/>
    <x v="9"/>
    <d v="2023-09-21T14:53:22"/>
    <d v="2023-09-19T15:10:26"/>
    <s v="01674-188 "/>
    <s v="Cant Find"/>
    <s v="Cant Find"/>
    <s v="Cant Find"/>
    <x v="1"/>
    <s v="L75 Ontario"/>
    <x v="8"/>
    <n v="0"/>
    <s v="&lt;=1"/>
    <x v="3"/>
    <x v="1"/>
    <s v="Item 19884-COS on order number 75-46901 failed CTP process during order entry.  The requested qty is 855 cs, please respond with next available date within 24hrs."/>
    <s v="Item"/>
    <s v="sites/operations/SUPPLYCHAIN/SCS/Lists/Service Escalation Tracker"/>
    <m/>
  </r>
  <r>
    <n v="2.4074305555550399"/>
    <s v="Davis, Cheryl"/>
    <s v="1706"/>
    <s v="Closed"/>
    <d v="2023-09-19T16:28:26"/>
    <x v="9"/>
    <d v="2023-09-21T16:28:26"/>
    <d v="2023-09-21T09:46:42"/>
    <s v="36404-007"/>
    <s v="LATITUDE SALINAS (DELI)"/>
    <n v="36404"/>
    <s v="LATITUDE 36 FOODS LLC"/>
    <x v="2"/>
    <s v="L75 Ontario"/>
    <x v="8"/>
    <n v="2"/>
    <s v="&gt;1"/>
    <x v="1"/>
    <x v="1"/>
    <s v="23543 TFR failed CTP on order 75-46947 shipping 10/03. Please advise next production date "/>
    <s v="Item"/>
    <s v="sites/operations/SUPPLYCHAIN/SCS/Lists/Service Escalation Tracker"/>
    <m/>
  </r>
  <r>
    <n v="0.71008101851475702"/>
    <s v="George, Raven"/>
    <s v="1707"/>
    <s v="Closed"/>
    <d v="2023-09-19T16:46:29"/>
    <x v="9"/>
    <d v="2023-09-21T16:46:29"/>
    <d v="2023-09-19T17:02:31"/>
    <s v="35535-003"/>
    <s v="SYSCO RIVERSIDE"/>
    <n v="35535"/>
    <s v="SYSCO MSCS-RIVERSIDE"/>
    <x v="0"/>
    <s v="L75 Ontario"/>
    <x v="8"/>
    <n v="0"/>
    <s v="&lt;=1"/>
    <x v="3"/>
    <x v="1"/>
    <s v="Item above on order number 75-46855 failed CTP process during order entry.  The requested qty is 144, please respond with next available date within 24hrs."/>
    <s v="Item"/>
    <s v="sites/operations/SUPPLYCHAIN/SCS/Lists/Service Escalation Tracker"/>
    <m/>
  </r>
  <r>
    <n v="0.70931712962919802"/>
    <s v="George, Raven"/>
    <s v="1708"/>
    <s v="Closed"/>
    <d v="2023-09-19T16:51:48"/>
    <x v="9"/>
    <d v="2023-09-21T16:51:48"/>
    <d v="2023-09-19T17:01:25"/>
    <s v="35535-003"/>
    <s v="SYSCO RIVERSIDE"/>
    <n v="35535"/>
    <s v="SYSCO MSCS-RIVERSIDE"/>
    <x v="0"/>
    <s v="L75 Ontario"/>
    <x v="8"/>
    <n v="0"/>
    <s v="&lt;=1"/>
    <x v="3"/>
    <x v="1"/>
    <s v="Item above on order number 75-46855 failed CTP process during order entry.  The requested qty is ,78 please respond with next available date within 24hrs."/>
    <s v="Item"/>
    <s v="sites/operations/SUPPLYCHAIN/SCS/Lists/Service Escalation Tracker"/>
    <m/>
  </r>
  <r>
    <n v="1.6876620370312601"/>
    <s v="George, Raven"/>
    <s v="1709"/>
    <s v="Closed"/>
    <d v="2023-09-19T16:55:56"/>
    <x v="9"/>
    <d v="2023-09-21T16:55:56"/>
    <d v="2023-09-20T16:30:14"/>
    <s v="35535-003"/>
    <s v="SYSCO RIVERSIDE"/>
    <n v="35535"/>
    <s v="SYSCO MSCS-RIVERSIDE"/>
    <x v="0"/>
    <s v="L75 Ontario"/>
    <x v="8"/>
    <n v="1"/>
    <s v="&lt;=1"/>
    <x v="3"/>
    <x v="1"/>
    <s v="Item above on order number 75-46854 failed CTP process during order entry.  The requested qty is 36 please respond with next available date within 24hrs."/>
    <s v="Item"/>
    <s v="sites/operations/SUPPLYCHAIN/SCS/Lists/Service Escalation Tracker"/>
    <m/>
  </r>
  <r>
    <n v="0.60731481481343497"/>
    <s v="Miller, Michelle L"/>
    <s v="1710"/>
    <s v="Closed"/>
    <d v="2023-09-20T07:04:50"/>
    <x v="9"/>
    <d v="2023-09-22T07:04:50"/>
    <d v="2023-09-20T14:34:32"/>
    <s v="t32153-606"/>
    <s v="Cant Find"/>
    <s v="Cant Find"/>
    <s v="Cant Find"/>
    <x v="1"/>
    <s v="L25 Chambersburg"/>
    <x v="8"/>
    <n v="0"/>
    <s v="&lt;=1"/>
    <x v="3"/>
    <x v="1"/>
    <s v="203-26536 shorted 120 cases 21108-PHI. customer entered backorder 203-2604 for shorted product. when can this backorder ship? "/>
    <s v="Item"/>
    <s v="sites/operations/SUPPLYCHAIN/SCS/Lists/Service Escalation Tracker"/>
    <m/>
  </r>
  <r>
    <n v="0.334259259259852"/>
    <s v="Ness, Samantha"/>
    <s v="1711"/>
    <s v="Closed"/>
    <d v="2023-09-20T08:00:32"/>
    <x v="9"/>
    <d v="2023-09-22T08:00:32"/>
    <d v="2023-09-20T08:01:20"/>
    <s v="36368-010"/>
    <s v="Cant Find"/>
    <s v="Cant Find"/>
    <s v="Cant Find"/>
    <x v="1"/>
    <s v="L60 Saginaw"/>
    <x v="8"/>
    <n v="0"/>
    <s v="&lt;=1"/>
    <x v="3"/>
    <x v="1"/>
    <s v="Customer requested copy of COA to be sent. _x000a__x000a_208-16785_x000a_"/>
    <s v="Item"/>
    <s v="sites/operations/SUPPLYCHAIN/SCS/Lists/Service Escalation Tracker"/>
    <m/>
  </r>
  <r>
    <n v="0.64981481480936099"/>
    <s v="Plunkett, Ryan"/>
    <s v="1712"/>
    <s v="Closed"/>
    <d v="2023-09-20T10:21:25"/>
    <x v="9"/>
    <d v="2023-09-22T10:21:25"/>
    <d v="2023-09-20T15:35:44"/>
    <s v="40236-005"/>
    <s v="SYSCO PORTLAND"/>
    <n v="40236"/>
    <s v="SYSCO MSCS-PORTLAND"/>
    <x v="0"/>
    <s v="L36 Portland"/>
    <x v="8"/>
    <n v="0"/>
    <s v="&lt;=1"/>
    <x v="3"/>
    <x v="1"/>
    <s v="Item 20775 SCR on order number 36-24790 PO 25488210 failed CTP process during order entry.  _x000a_The requested qty is 132cs, please respond with next available date within 24hrs._x000a_"/>
    <s v="Item"/>
    <s v="sites/operations/SUPPLYCHAIN/SCS/Lists/Service Escalation Tracker"/>
    <m/>
  </r>
  <r>
    <n v="5.7123958333322697"/>
    <s v="Kirkwood, Michele"/>
    <s v="1713"/>
    <s v="Closed"/>
    <d v="2023-09-20T11:31:36"/>
    <x v="9"/>
    <d v="2023-09-22T11:31:36"/>
    <d v="2023-09-25T17:05:51"/>
    <s v="40212-056"/>
    <s v="SYSCO INTRMN"/>
    <n v="40212"/>
    <s v="SYSCO MSCS-INTERMOUNTAIN"/>
    <x v="0"/>
    <s v="L75 Ontario"/>
    <x v="8"/>
    <n v="3"/>
    <s v="&gt;1"/>
    <x v="2"/>
    <x v="0"/>
    <s v="Failed CTP Certification_x000a__x000a_Will the below item be available for this order?  _x000a__x000a_Item 22328-SYS; Qty 18cs; Order 75-46716; Ship Date 10/03_x000a_"/>
    <s v="Item"/>
    <s v="sites/operations/SUPPLYCHAIN/SCS/Lists/Service Escalation Tracker"/>
    <m/>
  </r>
  <r>
    <n v="5.5962152777792697"/>
    <s v="Patil, Kaleb"/>
    <s v="1714"/>
    <s v="Closed"/>
    <d v="2023-09-20T12:23:20"/>
    <x v="9"/>
    <d v="2023-09-22T12:23:20"/>
    <d v="2023-09-25T14:18:33"/>
    <s v="11399-206"/>
    <s v="USF-SSA POPEYES S. CALI"/>
    <n v="11399"/>
    <s v="US FOODS"/>
    <x v="3"/>
    <s v="L75 Ontario"/>
    <x v="8"/>
    <n v="3"/>
    <s v="&gt;1"/>
    <x v="2"/>
    <x v="0"/>
    <s v="Hello,_x000a__x000a_When can backorder 75-47027 ship?"/>
    <s v="Item"/>
    <s v="sites/operations/SUPPLYCHAIN/SCS/Lists/Service Escalation Tracker"/>
    <m/>
  </r>
  <r>
    <n v="1.4844097222157899"/>
    <s v="Washington, Jennifer"/>
    <s v="1715"/>
    <s v="Closed"/>
    <d v="2023-09-20T12:37:55"/>
    <x v="9"/>
    <d v="2023-09-22T12:37:55"/>
    <d v="2023-09-21T11:37:33"/>
    <s v="07737-071"/>
    <s v="BEK OKC"/>
    <n v="7737"/>
    <s v="BEN E KEITH-OKLAHOMA"/>
    <x v="0"/>
    <s v="L60 Saginaw"/>
    <x v="8"/>
    <n v="1"/>
    <s v="&lt;=1"/>
    <x v="3"/>
    <x v="1"/>
    <s v="72030-VEN on 208-20019 failed CTP Process during order entry.  Requested quantity is 60.  Please respond with next available date within 24 hours._x000a_86351-CLG on 208-20019 failed CTP Process during order entry.  Requested quantity is 22.  Please respond with next available date within 24 hours.  "/>
    <s v="Item"/>
    <s v="sites/operations/SUPPLYCHAIN/SCS/Lists/Service Escalation Tracker"/>
    <m/>
  </r>
  <r>
    <n v="2.65915509259503"/>
    <s v="Mendoza, Steven"/>
    <s v="1716"/>
    <s v="Closed"/>
    <d v="2023-09-20T15:21:32"/>
    <x v="9"/>
    <d v="2023-09-22T15:21:32"/>
    <d v="2023-09-22T15:49:11"/>
    <s v="02232-697"/>
    <s v="UNITED COLD STORAGE"/>
    <n v="2232"/>
    <s v="ARMOUR SPECIALTY MKTG"/>
    <x v="2"/>
    <s v="L34 Albert Lea"/>
    <x v="8"/>
    <n v="2"/>
    <s v="&gt;1"/>
    <x v="1"/>
    <x v="1"/>
    <s v="Customer was shorted item on order 34-17316.  Product is already sold to Armour customers and needs to be received by 10/2/23.  Created new order 34-18753 to ship backorder at VF expense ."/>
    <s v="Item"/>
    <s v="sites/operations/SUPPLYCHAIN/SCS/Lists/Service Escalation Tracker"/>
    <m/>
  </r>
  <r>
    <n v="5.51302083332848"/>
    <s v="Covington, Derek"/>
    <s v="1717"/>
    <s v="Closed"/>
    <d v="2023-09-20T15:29:29"/>
    <x v="9"/>
    <d v="2023-09-22T15:29:29"/>
    <d v="2023-09-25T12:18:45"/>
    <s v="35102-002"/>
    <s v="PFG CUSTOM FL OUTBACK"/>
    <n v="35102"/>
    <s v="PFG-PFS CUSTOM FLORIDA"/>
    <x v="3"/>
    <s v="L43 Birmingham"/>
    <x v="8"/>
    <n v="3"/>
    <s v="&gt;1"/>
    <x v="2"/>
    <x v="0"/>
    <s v="43-57065 was shorted 42cs of 19961-CCD; ship backorder 43-58150"/>
    <s v="Item"/>
    <s v="sites/operations/SUPPLYCHAIN/SCS/Lists/Service Escalation Tracker"/>
    <m/>
  </r>
  <r>
    <n v="1.4951736111106599"/>
    <s v="George, Raven"/>
    <s v="1718"/>
    <s v="Closed"/>
    <d v="2023-09-20T15:41:13"/>
    <x v="9"/>
    <d v="2023-09-22T15:41:13"/>
    <d v="2023-09-21T11:53:03"/>
    <s v="04018-004"/>
    <s v="USF-FSA SPOKANE"/>
    <n v="4018"/>
    <s v="US FOODS"/>
    <x v="0"/>
    <s v="L36 Portland"/>
    <x v="8"/>
    <n v="1"/>
    <s v="&lt;=1"/>
    <x v="3"/>
    <x v="1"/>
    <s v="Item above on order number 36-24803 failed CTP process during order entry.  The requested qty is 7 please respond with next available date within 24hrs."/>
    <s v="Item"/>
    <s v="sites/operations/SUPPLYCHAIN/SCS/Lists/Service Escalation Tracker"/>
    <m/>
  </r>
  <r>
    <n v="6.6844791666662804"/>
    <s v="Kirkwood, Michele"/>
    <s v="1719"/>
    <s v="Closed"/>
    <d v="2023-09-20T16:45:36"/>
    <x v="9"/>
    <d v="2023-09-22T16:45:36"/>
    <d v="2023-09-26T16:25:39"/>
    <s v="34026-012"/>
    <s v="ALBERTSONS TOLSN OIL P/L"/>
    <n v="34026"/>
    <s v="ALBERTSON'S LLC"/>
    <x v="4"/>
    <s v="L75 Ontario"/>
    <x v="8"/>
    <n v="4"/>
    <s v="&gt;1"/>
    <x v="4"/>
    <x v="0"/>
    <s v="Failed CTP Certification_x000a__x000a_Will the below item be available for this order?  _x000a__x000a_Item 54604-SFG; Qty 630cs; Order 75-47028; Ship Date 10/18_x000a_"/>
    <s v="Item"/>
    <s v="sites/operations/SUPPLYCHAIN/SCS/Lists/Service Escalation Tracker"/>
    <m/>
  </r>
  <r>
    <n v="0.53206018518540099"/>
    <s v="Blocker, Sharrocca"/>
    <s v="1720"/>
    <s v="Closed"/>
    <d v="2023-09-21T08:41:23"/>
    <x v="9"/>
    <d v="2023-09-23T08:41:23"/>
    <d v="2023-09-21T12:46:10"/>
    <s v="10238-001"/>
    <s v="REINHART LA CROSSE"/>
    <n v="10238"/>
    <s v="REINHART FDSRV LLC - LAX"/>
    <x v="0"/>
    <s v="L33 Waukesha"/>
    <x v="8"/>
    <n v="0"/>
    <s v="&lt;=1"/>
    <x v="3"/>
    <x v="1"/>
    <s v="22958-CSD on Order 33-34639 failed CTP Process during order entry. Requested quantity is 60, please respond with next available date within 24hrs."/>
    <s v="Item"/>
    <s v="sites/operations/SUPPLYCHAIN/SCS/Lists/Service Escalation Tracker"/>
    <m/>
  </r>
  <r>
    <n v="5.3124421296233804"/>
    <s v="Diaz, Rebecca"/>
    <s v="1721"/>
    <s v="Closed"/>
    <d v="2023-09-21T09:56:00"/>
    <x v="9"/>
    <d v="2023-09-23T09:56:00"/>
    <d v="2023-09-26T07:29:55"/>
    <s v="36366-004"/>
    <s v="INVERSIONES VRR 1 SPA"/>
    <n v="36366"/>
    <s v="INVERSIONES VFR I SPA"/>
    <x v="6"/>
    <s v="L25 Chambersburg"/>
    <x v="8"/>
    <n v="3"/>
    <s v="&gt;1"/>
    <x v="2"/>
    <x v="0"/>
    <s v="Need 1398 cases of 23539-CLV to fill 2 orders that is requesting 9/26 pick up. There is currently no production scheduled. "/>
    <s v="Item"/>
    <s v="sites/operations/SUPPLYCHAIN/SCS/Lists/Service Escalation Tracker"/>
    <m/>
  </r>
  <r>
    <n v="0.45671296295768099"/>
    <s v="Plunkett, Ryan"/>
    <s v="1722"/>
    <s v="Closed"/>
    <d v="2023-09-21T10:38:19"/>
    <x v="9"/>
    <d v="2023-09-23T10:38:19"/>
    <d v="2023-09-21T10:57:40"/>
    <s v="40236-005"/>
    <s v="SYSCO PORTLAND"/>
    <n v="40236"/>
    <s v="SYSCO MSCS-PORTLAND"/>
    <x v="0"/>
    <s v="L36 Portland"/>
    <x v="8"/>
    <n v="0"/>
    <s v="&lt;=1"/>
    <x v="3"/>
    <x v="1"/>
    <s v="When can we get more 23125 NWN to Portland (036)?_x000a_- Shorting 24cs on 9/26 order 36-24714 PO 25459790_x000a_- Shorting 24cs on 9/27 order 36-24720 PO 25459960"/>
    <s v="Item"/>
    <s v="sites/operations/SUPPLYCHAIN/SCS/Lists/Service Escalation Tracker"/>
    <m/>
  </r>
  <r>
    <n v="4.5898379629579704"/>
    <s v="Covington, Derek"/>
    <s v="1723"/>
    <s v="Closed"/>
    <d v="2023-09-21T10:46:05"/>
    <x v="9"/>
    <d v="2023-09-23T10:46:05"/>
    <d v="2023-09-25T14:09:22"/>
    <s v="35149-001"/>
    <s v="PFG ORLANDO FL"/>
    <n v="35149"/>
    <s v="PFG ROMA OF FLORIDA"/>
    <x v="0"/>
    <s v="L43 Birmingham"/>
    <x v="8"/>
    <n v="2"/>
    <s v="&gt;1"/>
    <x v="1"/>
    <x v="1"/>
    <s v="43-57826 shorted several items. Ship backorder 43-58348 ASAP."/>
    <s v="Item"/>
    <s v="sites/operations/SUPPLYCHAIN/SCS/Lists/Service Escalation Tracker"/>
    <m/>
  </r>
  <r>
    <n v="35.574872685181603"/>
    <s v="Hayes, Karen"/>
    <s v="1724"/>
    <s v="Closed"/>
    <d v="2023-09-21T16:08:40"/>
    <x v="7"/>
    <d v="2023-09-23T16:08:40"/>
    <d v="2023-10-26T13:47:49"/>
    <s v="35095-014 and 35109-023"/>
    <s v="Cant Find"/>
    <s v="Cant Find"/>
    <s v="Cant Find"/>
    <x v="1"/>
    <s v="L55 St Joseph"/>
    <x v="8"/>
    <n v="25"/>
    <s v="&gt;1"/>
    <x v="0"/>
    <x v="0"/>
    <s v="Requesting another St. Joe production of 22037 REO prior to 9/26- in order to fill open orders.  AS400 shows that L55 is down to 1,457 cases of 22037 REO inventory with open orders (to ship between tomorrow and 9/25) that total 2,336 cases.  "/>
    <s v="Item"/>
    <s v="sites/operations/SUPPLYCHAIN/SCS/Lists/Service Escalation Tracker"/>
    <m/>
  </r>
  <r>
    <n v="1.6954629629617599"/>
    <s v="Kirkwood, Michele"/>
    <s v="1725"/>
    <s v="Closed"/>
    <d v="2023-09-21T17:25:42"/>
    <x v="9"/>
    <d v="2023-09-23T17:25:42"/>
    <d v="2023-09-22T16:41:28"/>
    <s v="34026-012"/>
    <s v="ALBERTSONS TOLSN OIL P/L"/>
    <n v="34026"/>
    <s v="ALBERTSON'S LLC"/>
    <x v="4"/>
    <s v="L75 Ontario"/>
    <x v="8"/>
    <n v="1"/>
    <s v="&lt;=1"/>
    <x v="3"/>
    <x v="1"/>
    <s v="Failed CTP Certification_x000a__x000a_Will the below item be available for this order?  _x000a__x000a_Item 52515-SFG; Qty 80cs; Order 75-47141; Ship Date 10/11_x000a_"/>
    <s v="Item"/>
    <s v="sites/operations/SUPPLYCHAIN/SCS/Lists/Service Escalation Tracker"/>
    <m/>
  </r>
  <r>
    <n v="0.49815972222131699"/>
    <s v="Plunkett, Ryan"/>
    <s v="1726"/>
    <s v="Closed"/>
    <d v="2023-09-22T11:02:01"/>
    <x v="9"/>
    <d v="2023-09-24T11:02:01"/>
    <d v="2023-09-22T11:57:21"/>
    <s v="00939-105"/>
    <s v="NICHOLAS SALT LK CONTRACT"/>
    <n v="939"/>
    <s v="NICHOLAS AND CO"/>
    <x v="0"/>
    <s v="L33 Waukesha"/>
    <x v="8"/>
    <n v="0"/>
    <s v="&lt;=1"/>
    <x v="3"/>
    <x v="1"/>
    <s v="Item 10285 KKO on order number 33-34665 PO 88540135 failed CTP process during order entry.  _x000a_The requested qty is 72cs, please respond with next available date within 24hrs._x000a_"/>
    <s v="Item"/>
    <s v="sites/operations/SUPPLYCHAIN/SCS/Lists/Service Escalation Tracker"/>
    <m/>
  </r>
  <r>
    <n v="17.661192129627999"/>
    <s v="Mendoza, Steven"/>
    <s v="1727"/>
    <s v="Closed"/>
    <d v="2023-09-22T15:46:14"/>
    <x v="7"/>
    <d v="2023-09-24T15:46:14"/>
    <d v="2023-10-09T15:52:07"/>
    <s v="34452-003"/>
    <s v="Cant Find"/>
    <s v="Cant Find"/>
    <s v="Cant Find"/>
    <x v="1"/>
    <s v="L55 St Joseph"/>
    <x v="8"/>
    <n v="11"/>
    <s v="&gt;1"/>
    <x v="0"/>
    <x v="0"/>
    <s v="Customer inquired if there is there a way to pick up this order earlier? They have production on 10/05 and need to pick up at least on 10/04. "/>
    <s v="Item"/>
    <s v="sites/operations/SUPPLYCHAIN/SCS/Lists/Service Escalation Tracker"/>
    <m/>
  </r>
  <r>
    <n v="5.6581944444405998"/>
    <s v="Kirkwood, Michele"/>
    <s v="1728"/>
    <s v="Closed"/>
    <d v="2023-09-22T15:58:15"/>
    <x v="9"/>
    <d v="2023-09-24T15:58:15"/>
    <d v="2023-09-27T15:47:48"/>
    <s v="40133-021"/>
    <s v="SYSCO LINCOLN"/>
    <n v="40133"/>
    <s v="SYSCO MSCS-LINCOLN"/>
    <x v="0"/>
    <s v="L55 St Joseph"/>
    <x v="8"/>
    <n v="3"/>
    <s v="&gt;1"/>
    <x v="2"/>
    <x v="0"/>
    <s v="1st driver for Sysco Lincoln for load 0344872 arrived at 0700 and is still not loaded yet (includes Orders 55-49969, 55-49970, 55-49971).  Driver is now out of hours and has to leave._x000a__x000a_2nd driver for Sysco Lincoln for load 0344873 arrived at 1100 for 1:00 appt and is still not loaded yet (Order 55-50172)"/>
    <s v="Item"/>
    <s v="sites/operations/SUPPLYCHAIN/SCS/Lists/Service Escalation Tracker"/>
    <m/>
  </r>
  <r>
    <n v="5.4708217592560704"/>
    <s v="Wilson, LaTosha"/>
    <s v="1729"/>
    <s v="Closed"/>
    <d v="2023-09-22T16:15:42"/>
    <x v="9"/>
    <d v="2023-09-24T16:15:42"/>
    <d v="2023-09-27T11:17:59"/>
    <s v="35778-001"/>
    <s v="L &amp; L FOODS HOLDINGS INDU"/>
    <n v="35778"/>
    <s v="HEARTHSIDE USA-PRODUCE &amp;"/>
    <x v="2"/>
    <s v="L75 Ontario"/>
    <x v="8"/>
    <n v="3"/>
    <s v="&gt;1"/>
    <x v="2"/>
    <x v="0"/>
    <s v="Item 23816-DLE on order 75-47269 failed CTP process during order entry. Requested quantity is 180. Please respond with next available date within 24 hours._x000a_PO#275044_x000a_"/>
    <s v="Item"/>
    <s v="sites/operations/SUPPLYCHAIN/SCS/Lists/Service Escalation Tracker"/>
    <m/>
  </r>
  <r>
    <n v="4.5088194444397196"/>
    <s v="Wilson, LaTosha"/>
    <s v="1730"/>
    <s v="Closed"/>
    <d v="2023-09-22T16:46:23"/>
    <x v="9"/>
    <d v="2023-09-24T16:46:23"/>
    <d v="2023-09-26T12:12:42"/>
    <s v="27637-012"/>
    <s v="T MARZETTI CO"/>
    <n v="27637"/>
    <s v="T MARZETTI CO"/>
    <x v="2"/>
    <s v="L34 Albert Lea"/>
    <x v="8"/>
    <n v="2"/>
    <s v="&gt;1"/>
    <x v="1"/>
    <x v="1"/>
    <s v="Please assist with providing the missing COA for the order information listed below: Customer not provided COA with shipment nor prior to._x000a__x000a_Order #: 34-18237_x000a_P.O. Ref: 4500169955_x000a_19512-GNS   2418  C      GSW 400# LIQ MARG   LJJJYY                    40                      J26123"/>
    <s v="Item"/>
    <s v="sites/operations/SUPPLYCHAIN/SCS/Lists/Service Escalation Tracker"/>
    <m/>
  </r>
  <r>
    <n v="3.4369675925918299"/>
    <s v="Plunkett, Ryan"/>
    <s v="1731"/>
    <s v="Closed"/>
    <d v="2023-09-22T18:07:57"/>
    <x v="9"/>
    <d v="2023-09-24T18:07:57"/>
    <d v="2023-09-25T10:29:14"/>
    <s v="34317-002"/>
    <s v="AMERICAN VEGETABLE OILS"/>
    <n v="34317"/>
    <s v="AMERICAN VEGETABLE OILS"/>
    <x v="0"/>
    <s v="L75 Ontario"/>
    <x v="8"/>
    <n v="1"/>
    <s v="&lt;=1"/>
    <x v="3"/>
    <x v="1"/>
    <s v="Item 17357 AVO on order number 75-47279 PO 15437 failed CTP process during order entry.  _x000a_The requested qty is 1200cs, please respond with next available date within 24hrs._x000a_"/>
    <s v="Item"/>
    <s v="sites/operations/SUPPLYCHAIN/SCS/Lists/Service Escalation Tracker"/>
    <m/>
  </r>
  <r>
    <n v="2.6512500000026198"/>
    <s v="Mendoza, Steven"/>
    <s v="1732"/>
    <s v="Closed"/>
    <d v="2023-09-25T09:31:13"/>
    <x v="9"/>
    <d v="2023-09-27T09:31:13"/>
    <d v="2023-09-27T15:37:48"/>
    <s v="33035-003"/>
    <s v="Cant Find"/>
    <s v="Cant Find"/>
    <s v="Cant Find"/>
    <x v="1"/>
    <s v="L55 St Joseph"/>
    <x v="8"/>
    <n v="2"/>
    <s v="&gt;1"/>
    <x v="1"/>
    <x v="1"/>
    <s v="Due to production delays, order 55-49224 was delayed in shipping.  Please secure sooner shipping date than 10/6.  Customer is desperate for material, "/>
    <s v="Item"/>
    <s v="sites/operations/SUPPLYCHAIN/SCS/Lists/Service Escalation Tracker"/>
    <m/>
  </r>
  <r>
    <n v="2.5769791666607502"/>
    <s v="Wilson, LaTosha"/>
    <s v="1733"/>
    <s v="Closed"/>
    <d v="2023-09-25T11:14:02"/>
    <x v="9"/>
    <d v="2023-09-27T11:14:02"/>
    <d v="2023-09-27T13:50:51"/>
    <s v="32500-002"/>
    <s v="BASIC CONVENIENCE FOODS"/>
    <n v="32500"/>
    <s v="BASIC CONVENIENCE FOODS"/>
    <x v="2"/>
    <s v="L36 Portland"/>
    <x v="8"/>
    <n v="2"/>
    <s v="&gt;1"/>
    <x v="1"/>
    <x v="1"/>
    <s v="Please assist with providing the missing COA for the order information listed below: Customer not provided COA with shipment nor prior to._x000a__x000a_Order #: 36-24462_x000a_P.O. Ref: 18775_x000a_13407-VEN   9185 C    PREMIUM HD MAYO 30#K   LJJJYY                   120                      P22623 _x000a_                                                                      240                      P24323 _x000a_                                                                                                      _x000a_17245-CHP   9190 C    SALAD DRESSING  30#K   LJJJYY                    60                      C24923 _x000a_                                                                                                      _x000a_23927-VEN   9199  PA     MAYO LT 2000 TOTE   LJJJYY                     7                      P24223 _x000a_                                                                                                      _x000a_23928-VEN   9222  PA     MAY EGG YLK 2000#   LJJJYY                     6                      P20623 "/>
    <s v="Item"/>
    <s v="sites/operations/SUPPLYCHAIN/SCS/Lists/Service Escalation Tracker"/>
    <m/>
  </r>
  <r>
    <n v="0.49978009259211797"/>
    <s v="Lopez, Orianna"/>
    <s v="1734"/>
    <s v="Closed"/>
    <d v="2023-09-25T11:33:29"/>
    <x v="9"/>
    <d v="2023-09-27T11:33:29"/>
    <d v="2023-09-25T11:59:41"/>
    <s v="07140-010"/>
    <s v="USF PLYMOUTH"/>
    <n v="7140"/>
    <s v="US FOODS-MINNESOTA"/>
    <x v="0"/>
    <s v="L33 Waukesha"/>
    <x v="8"/>
    <n v="0"/>
    <s v="&lt;=1"/>
    <x v="3"/>
    <x v="1"/>
    <s v="CTP Failure 33-34704"/>
    <s v="Item"/>
    <s v="sites/operations/SUPPLYCHAIN/SCS/Lists/Service Escalation Tracker"/>
    <m/>
  </r>
  <r>
    <n v="1.4354050925903701"/>
    <s v="Wilson, LaTosha"/>
    <s v="1735"/>
    <s v="Closed"/>
    <d v="2023-09-25T11:35:07"/>
    <x v="9"/>
    <d v="2023-09-27T11:35:07"/>
    <d v="2023-09-26T10:26:59"/>
    <s v="09356-007"/>
    <s v="DAWN FOODS DISTRIBUTION"/>
    <n v="9356"/>
    <s v="DAWN FOOD PRODUCTS INC"/>
    <x v="0"/>
    <s v="L30 Salem"/>
    <x v="8"/>
    <n v="1"/>
    <s v="&lt;=1"/>
    <x v="3"/>
    <x v="1"/>
    <s v="Please assist with providing the missing COA for the order information listed below: Customer not provided COA with shipment nor prior to._x000a__x000a_Order #: 30-54424_x000a_P.O. Ref: 4501009596_x000a_54137-CHP   2507070 P  SOYBEANTOTE 275 GAL   LJJJYY                    19                      S23623_x000a_"/>
    <s v="Item"/>
    <s v="sites/operations/SUPPLYCHAIN/SCS/Lists/Service Escalation Tracker"/>
    <m/>
  </r>
  <r>
    <n v="1.4326041666645299"/>
    <s v="Wilson, LaTosha"/>
    <s v="1736"/>
    <s v="Closed"/>
    <d v="2023-09-25T11:53:57"/>
    <x v="9"/>
    <d v="2023-09-27T11:53:57"/>
    <d v="2023-09-26T10:22:57"/>
    <s v="09356-007"/>
    <s v="DAWN FOODS DISTRIBUTION"/>
    <n v="9356"/>
    <s v="DAWN FOOD PRODUCTS INC"/>
    <x v="0"/>
    <s v="L30 Salem"/>
    <x v="8"/>
    <n v="1"/>
    <s v="&lt;=1"/>
    <x v="3"/>
    <x v="1"/>
    <s v="Please assist with providing the missing COA for the order information listed below: Customer not provided COA with shipment nor prior to._x000a__x000a_Order #: 30-54903_x000a_P.O. Ref: 4501018314_x000a_54137-CHP   2507070 P  SOYBEANTOTE 275 GAL   LJJJYY                    19                      S25023 "/>
    <s v="Item"/>
    <s v="sites/operations/SUPPLYCHAIN/SCS/Lists/Service Escalation Tracker"/>
    <m/>
  </r>
  <r>
    <n v="1.4231018518476"/>
    <s v="Plunkett, Ryan"/>
    <s v="1737"/>
    <s v="Closed"/>
    <d v="2023-09-25T13:30:50"/>
    <x v="9"/>
    <d v="2023-09-27T13:30:50"/>
    <d v="2023-09-26T10:09:16"/>
    <s v="08068-002"/>
    <s v="ALPINE FOODS"/>
    <n v="8068"/>
    <s v="ALPINE FOOD DIST INC"/>
    <x v="0"/>
    <s v="L36 Portland"/>
    <x v="8"/>
    <n v="1"/>
    <s v="&lt;=1"/>
    <x v="3"/>
    <x v="1"/>
    <s v="Item 77049 VEN on order number 36-24853 PO 313241 failed CTP process during order entry.  _x000a_The requested qty is 1140cs, please respond with next available date within 24hrs._x000a_"/>
    <s v="Item"/>
    <s v="sites/operations/SUPPLYCHAIN/SCS/Lists/Service Escalation Tracker"/>
    <m/>
  </r>
  <r>
    <n v="1.3364930555544601"/>
    <s v="Johnson, Travis"/>
    <s v="1738"/>
    <s v="Closed"/>
    <d v="2023-09-25T13:51:28"/>
    <x v="9"/>
    <d v="2023-09-27T13:51:28"/>
    <d v="2023-09-26T08:04:33"/>
    <s v="32153-036;143"/>
    <s v="Cant Find"/>
    <s v="Cant Find"/>
    <s v="Cant Find"/>
    <x v="1"/>
    <s v="L55 St Joseph"/>
    <x v="8"/>
    <n v="1"/>
    <s v="&lt;=1"/>
    <x v="3"/>
    <x v="1"/>
    <s v="Due to shortages on previous orders for MCLANE SHAWNEE.  Please secure a delivery date for PO number 10778542. Customer is desperate for products._x000a__x000a_&quot;It was due 9/19 and still has not been delivered.&quot;"/>
    <s v="Item"/>
    <s v="sites/operations/SUPPLYCHAIN/SCS/Lists/Service Escalation Tracker"/>
    <m/>
  </r>
  <r>
    <n v="0.64049768518452799"/>
    <s v="Covington, Derek"/>
    <s v="1739"/>
    <s v="Closed"/>
    <d v="2023-09-25T14:11:51"/>
    <x v="9"/>
    <d v="2023-09-27T14:11:51"/>
    <d v="2023-09-25T15:22:19"/>
    <s v="35149-001"/>
    <s v="PFG ORLANDO FL"/>
    <n v="35149"/>
    <s v="PFG ROMA OF FLORIDA"/>
    <x v="0"/>
    <s v="L43 Birmingham"/>
    <x v="8"/>
    <n v="0"/>
    <s v="&lt;=1"/>
    <x v="3"/>
    <x v="1"/>
    <s v="43-57826 shorted several items. Ship backorder 43-58348."/>
    <s v="Item"/>
    <s v="sites/operations/SUPPLYCHAIN/SCS/Lists/Service Escalation Tracker"/>
    <m/>
  </r>
  <r>
    <n v="1.4472222222248099"/>
    <s v="Baker, Tosha"/>
    <s v="1740"/>
    <s v="Closed"/>
    <d v="2023-09-25T16:52:17"/>
    <x v="9"/>
    <d v="2023-09-27T16:52:17"/>
    <d v="2023-09-26T10:44:00"/>
    <s v="35109-003"/>
    <s v="PFG CUSTOM IN OUTBACK"/>
    <n v="35109"/>
    <s v="PFG-PFS CUSTOM INDIANA"/>
    <x v="3"/>
    <s v="L43 Birmingham"/>
    <x v="8"/>
    <n v="1"/>
    <s v="&lt;=1"/>
    <x v="3"/>
    <x v="1"/>
    <s v="PO #9474272 // 43-58454_x000a_  Ref # PO #2474272  // 43-5743_x000a_  Shorted 19291-CCD, 60 cases_x000a__x000a_How soon can this ship?"/>
    <s v="Item"/>
    <s v="sites/operations/SUPPLYCHAIN/SCS/Lists/Service Escalation Tracker"/>
    <m/>
  </r>
  <r>
    <n v="2.6381018518513901"/>
    <s v="George, Raven"/>
    <s v="1741"/>
    <s v="Closed"/>
    <d v="2023-09-25T17:07:50"/>
    <x v="9"/>
    <d v="2023-09-27T17:07:50"/>
    <d v="2023-09-27T15:18:52"/>
    <s v="40227-048"/>
    <s v="SYSCO LOS ANGEL"/>
    <n v="40227"/>
    <s v="SYSCO MSCS-LOS ANGELE"/>
    <x v="0"/>
    <s v="L75 Ontario"/>
    <x v="8"/>
    <n v="2"/>
    <s v="&gt;1"/>
    <x v="1"/>
    <x v="1"/>
    <s v="Item above on order number 75-47330 failed CTP process during order entry.  The requested qty is 20, please respond with next available date within 24hrs."/>
    <s v="Item"/>
    <s v="sites/operations/SUPPLYCHAIN/SCS/Lists/Service Escalation Tracker"/>
    <m/>
  </r>
  <r>
    <n v="1.65702546296234"/>
    <s v="Lopez, Orianna"/>
    <s v="1742"/>
    <s v="Closed"/>
    <d v="2023-09-25T17:11:57"/>
    <x v="9"/>
    <d v="2023-09-27T17:11:57"/>
    <d v="2023-09-26T15:46:07"/>
    <s v="11459-093"/>
    <s v="SHAMROCK FOODS-AURORA"/>
    <n v="11459"/>
    <s v="SHAMROCK FOOD CO - CO"/>
    <x v="0"/>
    <s v="L33 Waukesha"/>
    <x v="8"/>
    <n v="1"/>
    <s v="&lt;=1"/>
    <x v="3"/>
    <x v="1"/>
    <s v="CTP Failure - 33-34716"/>
    <s v="Item"/>
    <s v="sites/operations/SUPPLYCHAIN/SCS/Lists/Service Escalation Tracker"/>
    <m/>
  </r>
  <r>
    <n v="1.4042013888829401"/>
    <s v="Karr, Ronald"/>
    <s v="1743"/>
    <s v="Closed"/>
    <d v="2023-09-26T12:43:49"/>
    <x v="9"/>
    <d v="2023-09-28T12:43:49"/>
    <d v="2023-09-27T09:42:03"/>
    <s v="n/a"/>
    <s v="Cant Find"/>
    <s v="Cant Find"/>
    <s v="Cant Find"/>
    <x v="1"/>
    <s v="L34 Albert Lea"/>
    <x v="8"/>
    <n v="1"/>
    <s v="&lt;=1"/>
    <x v="3"/>
    <x v="1"/>
    <s v="Need to see if we know when item 18678GNS will be able to be produced again"/>
    <s v="Item"/>
    <s v="sites/operations/SUPPLYCHAIN/SCS/Lists/Service Escalation Tracker"/>
    <m/>
  </r>
  <r>
    <n v="1.3705555555570801"/>
    <s v="Salcedo, Daisey"/>
    <s v="1744"/>
    <s v="Closed"/>
    <d v="2023-09-26T13:23:41"/>
    <x v="9"/>
    <d v="2023-09-28T13:23:41"/>
    <d v="2023-09-27T08:53:36"/>
    <s v="36793-001"/>
    <s v="CHOICE PRODUCTS USA LLC"/>
    <n v="36793"/>
    <s v="CHOICE PRODUCTS USA LLC"/>
    <x v="2"/>
    <s v="L34 Albert Lea"/>
    <x v="8"/>
    <n v="1"/>
    <s v="&lt;=1"/>
    <x v="3"/>
    <x v="1"/>
    <s v="B/T move up"/>
    <s v="Item"/>
    <s v="sites/operations/SUPPLYCHAIN/SCS/Lists/Service Escalation Tracker"/>
    <m/>
  </r>
  <r>
    <n v="1.4722106481422099"/>
    <s v="Wilson, LaTosha"/>
    <s v="1745"/>
    <s v="Closed"/>
    <d v="2023-09-26T13:46:10"/>
    <x v="9"/>
    <d v="2023-09-28T13:46:10"/>
    <d v="2023-09-27T11:19:59"/>
    <s v="35009-003"/>
    <s v="JJSF HANDHELD WESTON"/>
    <n v="35009"/>
    <s v="J &amp; J SNACK FOODS"/>
    <x v="4"/>
    <s v="L60 Saginaw"/>
    <x v="8"/>
    <n v="1"/>
    <s v="&lt;=1"/>
    <x v="3"/>
    <x v="1"/>
    <s v="Item 15174-WCP on order 36-24870 failed CTP Lite process during order entry. Requested additional quantity on this order is 216. Please respond with next available date within 24 hours._x000a__x000a_PO#156931_x000a_"/>
    <s v="Item"/>
    <s v="sites/operations/SUPPLYCHAIN/SCS/Lists/Service Escalation Tracker"/>
    <m/>
  </r>
  <r>
    <n v="1.47288194444263"/>
    <s v="Wilson, LaTosha"/>
    <s v="1746"/>
    <s v="Closed"/>
    <d v="2023-09-26T15:02:15"/>
    <x v="9"/>
    <d v="2023-09-28T15:02:15"/>
    <d v="2023-09-27T11:20:57"/>
    <s v="20882-017"/>
    <s v="JOHNSON BROS BKRY SUP INC"/>
    <n v="20882"/>
    <s v="JOHNSON BROS BKRY SUP INC"/>
    <x v="0"/>
    <s v="L60 Saginaw"/>
    <x v="8"/>
    <n v="1"/>
    <s v="&lt;=1"/>
    <x v="3"/>
    <x v="1"/>
    <s v="Item 15174-WCP on order 208-20408 failed CTP Lite process during order entry. Requested additional quantity on this order is 216. Please respond with next available date within 24 hours._x000a__x000a_PO#157233_x000a_"/>
    <s v="Item"/>
    <s v="sites/operations/SUPPLYCHAIN/SCS/Lists/Service Escalation Tracker"/>
    <m/>
  </r>
  <r>
    <n v="0.63689814815006696"/>
    <s v="Wilson, LaTosha"/>
    <s v="1747"/>
    <s v="Closed"/>
    <d v="2023-09-26T15:15:51"/>
    <x v="9"/>
    <d v="2023-09-28T15:15:51"/>
    <d v="2023-09-26T15:17:08"/>
    <s v="34488-003"/>
    <s v="FGF BRANDS"/>
    <n v="34488"/>
    <s v="FGF BRANDS INC"/>
    <x v="2"/>
    <s v="L60 Saginaw"/>
    <x v="8"/>
    <n v="0"/>
    <s v="&lt;=1"/>
    <x v="3"/>
    <x v="1"/>
    <s v="Please assist with providing the missing COA for the order information listed below: Customer not provided COA with shipment nor prior to._x000a__x000a_Order #: 208-18503_x000a_P.O. Ref: 4500137716_x000a_14421-WCP   1212074 C    A/P PALM SHTG NTF   LJJJYY                   538                      F25423_x000a_                                                                                                                2                      F25023_x000a__x000a_"/>
    <s v="Item"/>
    <s v="sites/operations/SUPPLYCHAIN/SCS/Lists/Service Escalation Tracker"/>
    <m/>
  </r>
  <r>
    <n v="3.5007638888855599"/>
    <s v="Valle, Sheri"/>
    <s v="1748"/>
    <s v="Closed"/>
    <d v="2023-09-26T15:24:51"/>
    <x v="9"/>
    <d v="2023-09-28T15:24:51"/>
    <d v="2023-09-29T12:01:06"/>
    <s v="22050-589"/>
    <s v="AMERICOLD INDIANA MASS"/>
    <n v="22050"/>
    <s v="CONAGRA ACCOUNTS PAYABLE"/>
    <x v="2"/>
    <s v="L75 Ontario"/>
    <x v="8"/>
    <n v="3"/>
    <s v="&gt;1"/>
    <x v="2"/>
    <x v="0"/>
    <s v="Item 22064-SBQ on order 75-47537 failed CTP Lite process during order entry. Requested quantity on this order is 6240cs. Please respond with next available date within 24 hours._x000a__x000a_ "/>
    <s v="Item"/>
    <s v="sites/operations/SUPPLYCHAIN/SCS/Lists/Service Escalation Tracker"/>
    <m/>
  </r>
  <r>
    <n v="3.5023958333331402"/>
    <s v="Valle, Sheri"/>
    <s v="1749"/>
    <s v="Closed"/>
    <d v="2023-09-26T15:31:07"/>
    <x v="9"/>
    <d v="2023-09-28T15:31:07"/>
    <d v="2023-09-29T12:03:27"/>
    <s v="22050-610"/>
    <s v="AMERICOLD-CLEARFIELD MASS"/>
    <n v="22050"/>
    <s v="CONAGRA ACCOUNTS PAYABLE"/>
    <x v="2"/>
    <s v="L75 Ontario"/>
    <x v="8"/>
    <n v="3"/>
    <s v="&gt;1"/>
    <x v="2"/>
    <x v="0"/>
    <s v="Item 22097-SBQ on order 75-47538 failed CTP Lite process during order entry. Requested quantity on this order is 2088cs. Please respond with next available date within 24 hours._x000a_"/>
    <s v="Item"/>
    <s v="sites/operations/SUPPLYCHAIN/SCS/Lists/Service Escalation Tracker"/>
    <m/>
  </r>
  <r>
    <n v="0.67436342592554899"/>
    <s v="Washington, Jennifer"/>
    <s v="1750"/>
    <s v="Closed"/>
    <d v="2023-09-26T15:38:10"/>
    <x v="9"/>
    <d v="2023-09-28T15:38:10"/>
    <d v="2023-09-26T16:11:05"/>
    <s v="10127-032"/>
    <s v="BEK ALBUQUERQUE  SONIC"/>
    <n v="10127"/>
    <s v="BEN E KEITH-NEW MEXICO"/>
    <x v="3"/>
    <s v="L60 Saginaw"/>
    <x v="8"/>
    <n v="0"/>
    <s v="&lt;=1"/>
    <x v="3"/>
    <x v="1"/>
    <s v="21831-SON on 208-20036 failed CTP Process during order entry.  Requested quantity is 133.  Please respond with next available date within 24 hrs."/>
    <s v="Item"/>
    <s v="sites/operations/SUPPLYCHAIN/SCS/Lists/Service Escalation Tracker"/>
    <m/>
  </r>
  <r>
    <n v="0.67395833333284805"/>
    <s v="Washington, Jennifer"/>
    <s v="1751"/>
    <s v="Closed"/>
    <d v="2023-09-26T15:40:05"/>
    <x v="9"/>
    <d v="2023-09-28T15:40:05"/>
    <d v="2023-09-26T16:10:30"/>
    <s v="31688-101"/>
    <s v="BEK DFW SONIC"/>
    <n v="31688"/>
    <s v="BEN E KEITH-DFW"/>
    <x v="3"/>
    <s v="L60 Saginaw"/>
    <x v="8"/>
    <n v="0"/>
    <s v="&lt;=1"/>
    <x v="3"/>
    <x v="1"/>
    <s v="21831-SON on 208-20287 failed CTP Process during order entry.  Requested quantity is 399.  Please respond with next available date within 24 hrs."/>
    <s v="Item"/>
    <s v="sites/operations/SUPPLYCHAIN/SCS/Lists/Service Escalation Tracker"/>
    <m/>
  </r>
  <r>
    <n v="8.6575810185167903"/>
    <s v="Valle, Sheri"/>
    <s v="1752"/>
    <s v="Closed"/>
    <d v="2023-09-26T15:55:24"/>
    <x v="7"/>
    <d v="2023-09-28T15:55:24"/>
    <d v="2023-10-04T15:46:55"/>
    <s v="22050-610"/>
    <s v="AMERICOLD-CLEARFIELD MASS"/>
    <n v="22050"/>
    <s v="CONAGRA ACCOUNTS PAYABLE"/>
    <x v="2"/>
    <s v="L75 Ontario"/>
    <x v="8"/>
    <n v="6"/>
    <s v="&gt;1"/>
    <x v="0"/>
    <x v="0"/>
    <s v="Item 22064-SBQ on order 75-47548 failed CTP Lite process during order entry. Requested quantity on this order is 6960cs. Please respond with next available date within 24 hours."/>
    <s v="Item"/>
    <s v="sites/operations/SUPPLYCHAIN/SCS/Lists/Service Escalation Tracker"/>
    <m/>
  </r>
  <r>
    <n v="8.6590856481416303"/>
    <s v="Mendoza, Steven"/>
    <s v="1753"/>
    <s v="Closed"/>
    <d v="2023-09-26T16:27:56"/>
    <x v="7"/>
    <d v="2023-09-28T16:27:56"/>
    <d v="2023-10-04T15:49:05"/>
    <s v="10290-023"/>
    <s v="COTTAGE BAKERY INC"/>
    <n v="10290"/>
    <s v="RICH PRODUCT CORP"/>
    <x v="2"/>
    <s v="L60 Saginaw"/>
    <x v="8"/>
    <n v="6"/>
    <s v="&gt;1"/>
    <x v="0"/>
    <x v="0"/>
    <s v="Order 208-20429 failed CTP for item 16860WCP. "/>
    <s v="Item"/>
    <s v="sites/operations/SUPPLYCHAIN/SCS/Lists/Service Escalation Tracker"/>
    <m/>
  </r>
  <r>
    <n v="1.6432638888872999"/>
    <s v="Kirkwood, Michele"/>
    <s v="1754"/>
    <s v="Closed"/>
    <d v="2023-09-26T16:34:37"/>
    <x v="9"/>
    <d v="2023-09-28T16:34:37"/>
    <d v="2023-09-27T15:26:18"/>
    <s v="40133-005"/>
    <s v="SYSCO LINCOLN"/>
    <n v="40133"/>
    <s v="SYSCO MSCS-LINCOLN"/>
    <x v="0"/>
    <s v="L33 Waukesha"/>
    <x v="8"/>
    <n v="1"/>
    <s v="&lt;=1"/>
    <x v="3"/>
    <x v="1"/>
    <s v="Failed CTP Certification_x000a__x000a_Will the below item be available for this order?  _x000a__x000a_Item 71447-SYS; Qty 192cs; Order 33-34687; Ship Date 10/10_x000a_"/>
    <s v="Item"/>
    <s v="sites/operations/SUPPLYCHAIN/SCS/Lists/Service Escalation Tracker"/>
    <m/>
  </r>
  <r>
    <n v="1.42377314814803"/>
    <s v="Kirkwood, Michele"/>
    <s v="1755"/>
    <s v="Closed"/>
    <d v="2023-09-26T16:40:39"/>
    <x v="9"/>
    <d v="2023-09-28T16:40:39"/>
    <d v="2023-09-27T10:10:14"/>
    <s v="40013-003"/>
    <s v="SYSCO BILLINGS"/>
    <n v="40013"/>
    <s v="SYSCO MSCS-MONTANA"/>
    <x v="0"/>
    <s v="L36 Portland"/>
    <x v="8"/>
    <n v="1"/>
    <s v="&lt;=1"/>
    <x v="3"/>
    <x v="1"/>
    <s v="Failed CTP Certification_x000a__x000a_Will the below item be available for this order?  _x000a__x000a_Item 72817-SYS; Qty 20cs; Order 36-24845; Ship Date 10/17_x000a_"/>
    <s v="Item"/>
    <s v="sites/operations/SUPPLYCHAIN/SCS/Lists/Service Escalation Tracker"/>
    <m/>
  </r>
  <r>
    <n v="1.42964120370016"/>
    <s v="Plunkett, Ryan"/>
    <s v="1757"/>
    <s v="Closed"/>
    <d v="2023-09-27T12:30:01"/>
    <x v="9"/>
    <d v="2023-09-29T12:30:01"/>
    <d v="2023-09-28T10:18:41"/>
    <s v="00939-038"/>
    <s v="NICHOLAS SALT LK"/>
    <n v="939"/>
    <s v="NICHOLAS AND CO"/>
    <x v="0"/>
    <s v="L75 Ontario"/>
    <x v="8"/>
    <n v="1"/>
    <s v="&lt;=1"/>
    <x v="3"/>
    <x v="1"/>
    <s v="Can we move up production of 85625 HVR._x000a_- otherwise we will be short all upcoming orders out of 075"/>
    <s v="Item"/>
    <s v="sites/operations/SUPPLYCHAIN/SCS/Lists/Service Escalation Tracker"/>
    <m/>
  </r>
  <r>
    <n v="2.53854166666861"/>
    <s v="Patil, Kaleb"/>
    <s v="1758"/>
    <s v="Closed"/>
    <d v="2023-09-27T12:33:21"/>
    <x v="9"/>
    <d v="2023-09-29T12:33:21"/>
    <d v="2023-09-29T12:55:30"/>
    <s v="21578-027"/>
    <s v="SOUTHWEST TR STOCK PANERA"/>
    <n v="21578"/>
    <s v="SOUTHWEST TRADERS INC"/>
    <x v="3"/>
    <s v="L75 Ontario"/>
    <x v="8"/>
    <n v="2"/>
    <s v="&gt;1"/>
    <x v="1"/>
    <x v="1"/>
    <s v="Can fresh item 23506-PNA please be transferred in to cover open orders? Current product is short shelf life and the customer will not accept it."/>
    <s v="Item"/>
    <s v="sites/operations/SUPPLYCHAIN/SCS/Lists/Service Escalation Tracker"/>
    <m/>
  </r>
  <r>
    <n v="2.46678240740584"/>
    <s v="George, Raven"/>
    <s v="1759"/>
    <s v="Closed"/>
    <d v="2023-09-27T15:13:30"/>
    <x v="9"/>
    <d v="2023-09-29T15:13:30"/>
    <d v="2023-09-29T11:12:10"/>
    <s v="35535-003"/>
    <s v="SYSCO RIVERSIDE"/>
    <n v="35535"/>
    <s v="SYSCO MSCS-RIVERSIDE"/>
    <x v="0"/>
    <s v="L75 Ontario"/>
    <x v="8"/>
    <n v="2"/>
    <s v="&gt;1"/>
    <x v="1"/>
    <x v="1"/>
    <s v="Item above on order number 75-47540 failed CTP process during order entry.  The requested qty is 60, please respond with next available date within 24hrs."/>
    <s v="Item"/>
    <s v="sites/operations/SUPPLYCHAIN/SCS/Lists/Service Escalation Tracker"/>
    <m/>
  </r>
  <r>
    <n v="2.67317129629373"/>
    <s v="George, Raven"/>
    <s v="1760"/>
    <s v="Closed"/>
    <d v="2023-09-27T15:18:12"/>
    <x v="9"/>
    <d v="2023-09-29T15:18:12"/>
    <d v="2023-09-29T16:09:22"/>
    <s v="40227-048"/>
    <s v="SYSCO LOS ANGEL"/>
    <n v="40227"/>
    <s v="SYSCO MSCS-LOS ANGELE"/>
    <x v="0"/>
    <s v="L75 Ontario"/>
    <x v="8"/>
    <n v="2"/>
    <s v="&gt;1"/>
    <x v="1"/>
    <x v="1"/>
    <s v="Item above on order number 75-47644 failed CTP process during order entry.  The requested qty is 20, please respond with next available date within 24hrs."/>
    <s v="Item"/>
    <s v="sites/operations/SUPPLYCHAIN/SCS/Lists/Service Escalation Tracker"/>
    <m/>
  </r>
  <r>
    <n v="2.6702083333293598"/>
    <s v="George, Raven"/>
    <s v="1761"/>
    <s v="Closed"/>
    <d v="2023-09-27T15:36:47"/>
    <x v="9"/>
    <d v="2023-09-29T15:36:47"/>
    <d v="2023-09-29T16:05:06"/>
    <s v="35535-003"/>
    <s v="SYSCO RIVERSIDE"/>
    <n v="35535"/>
    <s v="SYSCO MSCS-RIVERSIDE"/>
    <x v="0"/>
    <s v="L75 Ontario"/>
    <x v="8"/>
    <n v="2"/>
    <s v="&gt;1"/>
    <x v="1"/>
    <x v="1"/>
    <s v="Item above on order number 75-47393 failed CTP process during order entry.  The requested qty is 280, please respond with next available date within 24hrs."/>
    <s v="Item"/>
    <s v="sites/operations/SUPPLYCHAIN/SCS/Lists/Service Escalation Tracker"/>
    <m/>
  </r>
  <r>
    <n v="1.59290509259154"/>
    <s v="Plunkett, Ryan"/>
    <s v="1762"/>
    <s v="Closed"/>
    <d v="2023-09-27T18:38:15"/>
    <x v="9"/>
    <d v="2023-09-29T18:38:15"/>
    <d v="2023-09-28T14:13:47"/>
    <s v="00402-018"/>
    <s v="USF LAS VEGAS"/>
    <n v="402"/>
    <s v="US FOODS-LAS VEGAS"/>
    <x v="0"/>
    <s v="L75 Ontario"/>
    <x v="8"/>
    <n v="1"/>
    <s v="&lt;=1"/>
    <x v="3"/>
    <x v="1"/>
    <s v="Item 22772 SCR on order number 75-47763 PO 8978523M failed CTP process during order entry.  _x000a_The requested qty is 44cs, please respond with next available date within 24hrs._x000a_"/>
    <s v="Item"/>
    <s v="sites/operations/SUPPLYCHAIN/SCS/Lists/Service Escalation Tracker"/>
    <m/>
  </r>
  <r>
    <n v="4.4099305555500896"/>
    <s v="Diaz, Rebecca"/>
    <s v="1763"/>
    <s v="Closed"/>
    <d v="2023-09-28T07:59:05"/>
    <x v="7"/>
    <d v="2023-09-30T07:59:05"/>
    <d v="2023-10-02T09:50:18"/>
    <s v="36266-003"/>
    <s v="SYY PANAMA"/>
    <n v="36266"/>
    <s v="SYY PANAMA"/>
    <x v="6"/>
    <s v="L25 Chambersburg"/>
    <x v="8"/>
    <n v="2"/>
    <s v="&gt;1"/>
    <x v="1"/>
    <x v="1"/>
    <s v="Customer has started purchasing several items from Chambersburg and have been repeatedly shorted on specifically transferred items such as the ones listed below. They have given as much as 3 weeks lead time but have still either been shorted or have had to move their pick up date which has caused additional charges. Please advise what we can do to keep this from happening on future orders? _x000a__x000a_22933-CLV_x000a_23007-CLV_x000a_71372-SYS_x000a_22774-SCR_x000a__x000a__x000a_"/>
    <s v="Item"/>
    <s v="sites/operations/SUPPLYCHAIN/SCS/Lists/Service Escalation Tracker"/>
    <m/>
  </r>
  <r>
    <n v="0.71834490740729995"/>
    <s v="Washington, Jennifer"/>
    <s v="1764"/>
    <s v="Closed"/>
    <d v="2023-09-28T12:28:02"/>
    <x v="9"/>
    <d v="2023-09-30T12:28:02"/>
    <d v="2023-09-28T17:14:25"/>
    <s v="07737-071"/>
    <s v="BEK OKC"/>
    <n v="7737"/>
    <s v="BEN E KEITH-OKLAHOMA"/>
    <x v="0"/>
    <s v="L60 Saginaw"/>
    <x v="8"/>
    <n v="0"/>
    <s v="&lt;=1"/>
    <x v="3"/>
    <x v="1"/>
    <s v="20234-LOU on 208-20544 failed CTP process during order entry.  Requested quantity is 24.  Please respond with the next available date within 24 hours."/>
    <s v="Item"/>
    <s v="sites/operations/SUPPLYCHAIN/SCS/Lists/Service Escalation Tracker"/>
    <m/>
  </r>
  <r>
    <n v="1.35409722222539"/>
    <s v="Salcedo, Daisey"/>
    <s v="1765"/>
    <s v="Closed"/>
    <d v="2023-09-28T13:12:40"/>
    <x v="9"/>
    <d v="2023-09-30T13:12:40"/>
    <d v="2023-09-29T08:29:54"/>
    <s v="34923-001"/>
    <s v="BAKEMARK-SHAKOPEE"/>
    <n v="34923"/>
    <s v="BAKEMARK  MINNEAPOLIS"/>
    <x v="0"/>
    <s v="L34 Albert Lea"/>
    <x v="8"/>
    <n v="1"/>
    <s v="&lt;=1"/>
    <x v="3"/>
    <x v="1"/>
    <s v="Back order 34-18986"/>
    <s v="Item"/>
    <s v="sites/operations/SUPPLYCHAIN/SCS/Lists/Service Escalation Tracker"/>
    <m/>
  </r>
  <r>
    <n v="1.2823611111089099"/>
    <s v="Karr, Ronald"/>
    <s v="1766"/>
    <s v="Closed"/>
    <d v="2023-09-28T13:39:13"/>
    <x v="9"/>
    <d v="2023-09-30T13:39:13"/>
    <d v="2023-09-29T06:46:36"/>
    <s v="n/a"/>
    <s v="Cant Find"/>
    <s v="Cant Find"/>
    <s v="Cant Find"/>
    <x v="1"/>
    <s v="L34 Albert Lea"/>
    <x v="8"/>
    <n v="1"/>
    <s v="&lt;=1"/>
    <x v="3"/>
    <x v="1"/>
    <s v="Need to see when item 18678GNS will be producing again. "/>
    <s v="Item"/>
    <s v="sites/operations/SUPPLYCHAIN/SCS/Lists/Service Escalation Tracker"/>
    <m/>
  </r>
  <r>
    <n v="0.70453703703969905"/>
    <s v="Washington, Jennifer"/>
    <s v="1767"/>
    <s v="Closed"/>
    <d v="2023-09-28T13:53:32"/>
    <x v="9"/>
    <d v="2023-09-30T13:53:32"/>
    <d v="2023-09-28T16:54:32"/>
    <s v="32467-102"/>
    <s v="Cant Find"/>
    <s v="Cant Find"/>
    <s v="Cant Find"/>
    <x v="1"/>
    <s v="L75 Ontario"/>
    <x v="8"/>
    <n v="0"/>
    <s v="&lt;=1"/>
    <x v="3"/>
    <x v="1"/>
    <s v="22823-PJN on 75-47837 failed CTP Process during order entry.  Requested quantity is 990.  Please respond with the next available date within 24 hours."/>
    <s v="Item"/>
    <s v="sites/operations/SUPPLYCHAIN/SCS/Lists/Service Escalation Tracker"/>
    <m/>
  </r>
  <r>
    <n v="1.65805555555562"/>
    <s v="Kirkwood, Michele"/>
    <s v="1768"/>
    <s v="Closed"/>
    <d v="2023-09-28T14:13:20"/>
    <x v="9"/>
    <d v="2023-09-30T14:13:20"/>
    <d v="2023-09-29T15:47:36"/>
    <s v="40212-056"/>
    <s v="SYSCO INTRMN"/>
    <n v="40212"/>
    <s v="SYSCO MSCS-INTERMOUNTAIN"/>
    <x v="0"/>
    <s v="L75 Ontario"/>
    <x v="8"/>
    <n v="1"/>
    <s v="&lt;=1"/>
    <x v="3"/>
    <x v="1"/>
    <s v="Failed CTP Certification_x000a__x000a_Will the below item be available for this order?  _x000a__x000a_Item 23528-VEN; Qty 144cs; Order 75-47627; Ship Date 10/12"/>
    <s v="Item"/>
    <s v="sites/operations/SUPPLYCHAIN/SCS/Lists/Service Escalation Tracker"/>
    <m/>
  </r>
  <r>
    <n v="0.71266203703999098"/>
    <s v="Lopez, Orianna"/>
    <s v="1769"/>
    <s v="Closed"/>
    <d v="2023-09-28T15:12:41"/>
    <x v="9"/>
    <d v="2023-09-30T15:12:41"/>
    <d v="2023-09-28T17:06:14"/>
    <s v="11459-095"/>
    <s v="SHAMROCK FOODS-AURORA"/>
    <n v="11459"/>
    <s v="SHAMROCK FOOD CO - CO"/>
    <x v="0"/>
    <s v="L60 Saginaw"/>
    <x v="8"/>
    <n v="0"/>
    <s v="&lt;=1"/>
    <x v="3"/>
    <x v="1"/>
    <s v="CTP Failure - 208-20551"/>
    <s v="Item"/>
    <s v="sites/operations/SUPPLYCHAIN/SCS/Lists/Service Escalation Tracker"/>
    <m/>
  </r>
  <r>
    <n v="1.4692939814849499"/>
    <s v="Salcedo, Daisey"/>
    <s v="1770"/>
    <s v="Closed"/>
    <d v="2023-09-28T16:25:25"/>
    <x v="9"/>
    <d v="2023-09-30T16:25:25"/>
    <d v="2023-09-29T11:15:47"/>
    <s v="33362-018"/>
    <s v="READY PAC-SWDBORO/MISSABY"/>
    <n v="33362"/>
    <s v="MISSA BAY LLC"/>
    <x v="2"/>
    <s v="L25 Chambersburg"/>
    <x v="8"/>
    <n v="1"/>
    <s v="&lt;=1"/>
    <x v="3"/>
    <x v="1"/>
    <s v="back order#252-02864"/>
    <s v="Item"/>
    <s v="sites/operations/SUPPLYCHAIN/SCS/Lists/Service Escalation Tracker"/>
    <m/>
  </r>
  <r>
    <n v="0.59701388888788598"/>
    <s v="Karr, Ronald"/>
    <s v="1771"/>
    <s v="Closed"/>
    <d v="2023-09-29T07:51:31"/>
    <x v="9"/>
    <d v="2023-10-01T07:51:31"/>
    <d v="2023-09-29T14:19:42"/>
    <s v="n/a"/>
    <s v="Cant Find"/>
    <s v="Cant Find"/>
    <s v="Cant Find"/>
    <x v="1"/>
    <s v="L34 Albert Lea"/>
    <x v="8"/>
    <n v="0"/>
    <s v="&lt;=1"/>
    <x v="3"/>
    <x v="1"/>
    <s v="Need to see when item 17883-USS Deod Lard may be producing next and reason for shortages"/>
    <s v="Item"/>
    <s v="sites/operations/SUPPLYCHAIN/SCS/Lists/Service Escalation Tracker"/>
    <m/>
  </r>
  <r>
    <n v="0.51478009259153601"/>
    <s v="Salcedo, Daisey"/>
    <s v="1772"/>
    <s v="Closed"/>
    <d v="2023-09-29T12:00:15"/>
    <x v="9"/>
    <d v="2023-10-01T12:00:15"/>
    <d v="2023-09-29T12:21:17"/>
    <s v="32953-003"/>
    <s v="RONWOOD PRODUCTS"/>
    <n v="32953"/>
    <s v="RONS HOME STYLE FOODS"/>
    <x v="2"/>
    <s v="L60 Saginaw"/>
    <x v="8"/>
    <n v="0"/>
    <s v="&lt;=1"/>
    <x v="3"/>
    <x v="1"/>
    <s v="CTP Failure 208-20610_x000a_"/>
    <s v="Item"/>
    <s v="sites/operations/SUPPLYCHAIN/SCS/Lists/Service Escalation Tracker"/>
    <m/>
  </r>
  <r>
    <n v="0.58784722222480901"/>
    <s v="Washington, Jennifer"/>
    <s v="1773"/>
    <s v="Closed"/>
    <d v="2023-09-29T12:13:56"/>
    <x v="9"/>
    <d v="2023-10-01T12:13:56"/>
    <d v="2023-09-29T14:06:30"/>
    <s v="05560-078"/>
    <s v="BEK SAN ANT"/>
    <n v="5560"/>
    <s v="BEN E KEITH-SAN ANTONIO"/>
    <x v="0"/>
    <s v="L60 Saginaw"/>
    <x v="8"/>
    <n v="0"/>
    <s v="&lt;=1"/>
    <x v="3"/>
    <x v="1"/>
    <s v="23483-SCR on 208-20210 failed CTP Process during order entry.  Requested quantity is 20.  Please respond with next available date within 24 hrs."/>
    <s v="Item"/>
    <s v="sites/operations/SUPPLYCHAIN/SCS/Lists/Service Escalation Tracker"/>
    <m/>
  </r>
  <r>
    <n v="0.62868055555009095"/>
    <s v="Miller, Michelle L"/>
    <s v="1774"/>
    <s v="Closed"/>
    <d v="2023-09-29T14:19:15"/>
    <x v="9"/>
    <d v="2023-10-01T14:19:15"/>
    <d v="2023-09-29T15:05:18"/>
    <s v="10527-006"/>
    <s v="STANZ FOOD SERVICE INC"/>
    <n v="10527"/>
    <s v="STANZ CHEESE CO INC"/>
    <x v="0"/>
    <s v="L33 Waukesha"/>
    <x v="8"/>
    <n v="0"/>
    <s v="&lt;=1"/>
    <x v="3"/>
    <x v="1"/>
    <s v="order 33-34801 failed CTP on item 23499-SCR qty 96"/>
    <s v="Item"/>
    <s v="sites/operations/SUPPLYCHAIN/SCS/Lists/Service Escalation Tracker"/>
    <m/>
  </r>
  <r>
    <n v="3.7189467592616001"/>
    <s v="Lopez, Orianna"/>
    <s v="1775"/>
    <s v="Closed"/>
    <d v="2023-09-29T17:11:30"/>
    <x v="7"/>
    <d v="2023-10-01T17:11:30"/>
    <d v="2023-10-02T17:15:17"/>
    <s v="11409-037"/>
    <s v="UPPER LAKES CLOQUET"/>
    <n v="11409"/>
    <s v="UPPER LAKES FOODS INC"/>
    <x v="0"/>
    <s v="L33 Waukesha"/>
    <x v="8"/>
    <n v="1"/>
    <s v="&lt;=1"/>
    <x v="3"/>
    <x v="1"/>
    <s v="CTP Failure - 33-34811"/>
    <s v="Item"/>
    <s v="sites/operations/SUPPLYCHAIN/SCS/Lists/Service Escalation Tracker"/>
    <m/>
  </r>
  <r>
    <n v="0.58776620370190402"/>
    <s v="Rogers, Keena"/>
    <s v="1776"/>
    <s v="Closed"/>
    <d v="2023-10-02T08:51:33"/>
    <x v="7"/>
    <d v="2023-10-04T08:51:33"/>
    <d v="2023-10-02T14:06:23"/>
    <s v="20308-025"/>
    <s v="GFS SHEPH KY"/>
    <n v="20308"/>
    <s v="GORDON FOOD SERVICE INC"/>
    <x v="0"/>
    <s v="L34 Albert Lea"/>
    <x v="9"/>
    <n v="0"/>
    <s v="&lt;=1"/>
    <x v="3"/>
    <x v="1"/>
    <s v="Backorder requested for item 20625WCP."/>
    <s v="Item"/>
    <s v="sites/operations/SUPPLYCHAIN/SCS/Lists/Service Escalation Tracker"/>
    <m/>
  </r>
  <r>
    <n v="2.3924999999944698"/>
    <s v="Blocker, Sharrocca"/>
    <s v="1777"/>
    <s v="Closed"/>
    <d v="2023-10-02T08:58:40"/>
    <x v="7"/>
    <d v="2023-10-04T08:58:40"/>
    <d v="2023-10-04T09:25:12"/>
    <s v="00085-140"/>
    <s v="SHAMROCK AZ BURGER KING"/>
    <n v="85"/>
    <s v="SHAMROCK FOOD CO - AZ"/>
    <x v="3"/>
    <s v="L60 Saginaw"/>
    <x v="9"/>
    <n v="2"/>
    <s v="&gt;1"/>
    <x v="1"/>
    <x v="1"/>
    <s v="23531-BRK on 208-20641 failed CTP Process during order entry. Requested quantity is 500, please respond with next available date within 24hrs."/>
    <s v="Item"/>
    <s v="sites/operations/SUPPLYCHAIN/SCS/Lists/Service Escalation Tracker"/>
    <m/>
  </r>
  <r>
    <n v="2.4731712962893702"/>
    <s v="Patil, Kaleb"/>
    <s v="1778"/>
    <s v="Closed"/>
    <d v="2023-10-02T11:06:08"/>
    <x v="7"/>
    <d v="2023-10-04T11:06:08"/>
    <d v="2023-10-04T11:21:22"/>
    <s v="21578-027"/>
    <s v="SOUTHWEST TR STOCK PANERA"/>
    <n v="21578"/>
    <s v="SOUTHWEST TRADERS INC"/>
    <x v="3"/>
    <s v="L75 Ontario"/>
    <x v="9"/>
    <n v="2"/>
    <s v="&gt;1"/>
    <x v="1"/>
    <x v="1"/>
    <s v="Hello,_x000a__x000a_We shorted my customer item 21276-PNA by 228 cases because they require at least 65% shelf life. Can fresh product be transferred in?"/>
    <s v="Item"/>
    <s v="sites/operations/SUPPLYCHAIN/SCS/Lists/Service Escalation Tracker"/>
    <m/>
  </r>
  <r>
    <n v="0.69072916666482298"/>
    <s v="Covington, Derek"/>
    <s v="1779"/>
    <s v="Closed"/>
    <d v="2023-10-02T11:42:47"/>
    <x v="7"/>
    <d v="2023-10-04T11:42:47"/>
    <d v="2023-10-02T16:34:39"/>
    <s v="10948-007"/>
    <s v="FOOD LION-DC#07 LOU"/>
    <n v="10948"/>
    <s v="FOOD LION LLC"/>
    <x v="4"/>
    <s v="L10 Opelousas"/>
    <x v="9"/>
    <n v="0"/>
    <s v="&lt;=1"/>
    <x v="3"/>
    <x v="1"/>
    <s v="Insufficient production of 13152-LOU at L10. Please expedite production of 13152-LOU by at least 3,000cs to satisfy urgent open orders. "/>
    <s v="Item"/>
    <s v="sites/operations/SUPPLYCHAIN/SCS/Lists/Service Escalation Tracker"/>
    <m/>
  </r>
  <r>
    <n v="7.5578240740724096"/>
    <s v="Blocker, Sharrocca"/>
    <s v="1781"/>
    <s v="Closed"/>
    <d v="2023-10-02T13:25:58"/>
    <x v="7"/>
    <d v="2023-10-04T13:25:58"/>
    <d v="2023-10-09T13:23:16"/>
    <s v="00085-037"/>
    <s v="SHAMROCK AZ"/>
    <n v="85"/>
    <s v="SHAMROCK FOOD CO - AZ"/>
    <x v="0"/>
    <s v="L33 Waukesha"/>
    <x v="9"/>
    <n v="5"/>
    <s v="&gt;1"/>
    <x v="0"/>
    <x v="0"/>
    <s v="15448-KKD (273 cases) and 20949-KKO (288 cases) on Order 33-34838 failed CTP Process during order entry. Please respond with next available date within 24hrs."/>
    <s v="Item"/>
    <s v="sites/operations/SUPPLYCHAIN/SCS/Lists/Service Escalation Tracker"/>
    <m/>
  </r>
  <r>
    <n v="0.56711805555824002"/>
    <s v="Wilson, LaTosha"/>
    <s v="1782"/>
    <s v="Closed"/>
    <d v="2023-10-02T13:36:15"/>
    <x v="7"/>
    <d v="2023-10-04T13:36:15"/>
    <d v="2023-10-02T13:36:39"/>
    <s v="32500-002"/>
    <s v="BASIC CONVENIENCE FOODS"/>
    <n v="32500"/>
    <s v="BASIC CONVENIENCE FOODS"/>
    <x v="2"/>
    <s v="L36 Portland"/>
    <x v="9"/>
    <n v="0"/>
    <s v="&lt;=1"/>
    <x v="3"/>
    <x v="1"/>
    <s v="Customer not provided COA with shipment nor prior to._x000a_PO 18804  Item 23928VEN  Egg Yolk Mayo Tote, 2000lb_x000a_     Lot:  P26223_x000a_Order #..:  36-24613"/>
    <s v="Item"/>
    <s v="sites/operations/SUPPLYCHAIN/SCS/Lists/Service Escalation Tracker"/>
    <m/>
  </r>
  <r>
    <n v="4.7183680555535803"/>
    <s v="Kirkwood, Michele"/>
    <s v="1783"/>
    <s v="Closed"/>
    <d v="2023-10-02T14:43:54"/>
    <x v="7"/>
    <d v="2023-10-04T14:43:54"/>
    <d v="2023-10-06T17:14:27"/>
    <s v="12353-014"/>
    <s v="USF OMAHA"/>
    <n v="12353"/>
    <s v="US FOODS-OMAHA"/>
    <x v="0"/>
    <s v="L55 St Joseph"/>
    <x v="9"/>
    <n v="4"/>
    <s v="&gt;1"/>
    <x v="4"/>
    <x v="0"/>
    <s v="Requesting to move up transfer PO 152008 from Albert Lea to St Joe, because if not item 16837 SNG will start shorting orders on 10/03, including several USF houses that provide this item to First Watch."/>
    <s v="Item"/>
    <s v="sites/operations/SUPPLYCHAIN/SCS/Lists/Service Escalation Tracker"/>
    <m/>
  </r>
  <r>
    <n v="0.68627314814511897"/>
    <s v="Kirkwood, Michele"/>
    <s v="1784"/>
    <s v="Closed"/>
    <d v="2023-10-02T14:55:16"/>
    <x v="7"/>
    <d v="2023-10-04T14:55:16"/>
    <d v="2023-10-02T16:28:14"/>
    <s v="40013-003"/>
    <s v="SYSCO BILLINGS"/>
    <n v="40013"/>
    <s v="SYSCO MSCS-MONTANA"/>
    <x v="0"/>
    <s v="L36 Portland"/>
    <x v="9"/>
    <n v="0"/>
    <s v="&lt;=1"/>
    <x v="3"/>
    <x v="1"/>
    <s v="Failed CTP Certification_x000a__x000a_Will the below item be available for this order?  _x000a__x000a_Item 23126-NWN;  Qty 48cs;  Order 36-24917;  Ship Date 10/24"/>
    <s v="Item"/>
    <s v="sites/operations/SUPPLYCHAIN/SCS/Lists/Service Escalation Tracker"/>
    <m/>
  </r>
  <r>
    <n v="4.7073726851813298"/>
    <s v="Kirkwood, Michele"/>
    <s v="1785"/>
    <s v="Closed"/>
    <d v="2023-10-02T15:05:30"/>
    <x v="7"/>
    <d v="2023-10-04T15:05:30"/>
    <d v="2023-10-06T16:58:37"/>
    <s v="10575-007"/>
    <s v="MARTIN BROTHERS"/>
    <n v="10575"/>
    <s v="MARTIN BROS DIST CO INC"/>
    <x v="0"/>
    <s v="L33 Waukesha"/>
    <x v="9"/>
    <n v="4"/>
    <s v="&gt;1"/>
    <x v="4"/>
    <x v="0"/>
    <s v="Failed CTP Certification_x000a__x000a_Will the below item be available for this order?  _x000a__x000a_Item 13907-HVR;  Qty 7cs;  Order 33-34835;  Ship Date 10/19_x000a_Item 23464-SCR;  Qty 4cs;  Order 33-34835;  Ship Date 10/19_x000a_Item 23483-SCR;  Qty 24cs;  Order 33-34835;  Ship Date 10/19"/>
    <s v="Item"/>
    <s v="sites/operations/SUPPLYCHAIN/SCS/Lists/Service Escalation Tracker"/>
    <m/>
  </r>
  <r>
    <n v="1.40277777778101"/>
    <s v="Wilson, LaTosha"/>
    <s v="1786"/>
    <s v="Closed"/>
    <d v="2023-10-02T15:15:34"/>
    <x v="7"/>
    <d v="2023-10-04T15:15:34"/>
    <d v="2023-10-03T09:40:00"/>
    <s v="29088-320"/>
    <s v="FRESCA MEXICAN FOODS INC"/>
    <n v="29088"/>
    <s v="TOTAL SWEETENERS INC"/>
    <x v="0"/>
    <s v="L75 Ontario"/>
    <x v="9"/>
    <n v="1"/>
    <s v="&lt;=1"/>
    <x v="3"/>
    <x v="1"/>
    <s v="Customer not provided COA with shipment nor prior to._x000a__x000a_P.O. Ref: PO-1174502_x000a_Order #..: 75-46765 _x000a_15430-WCP   WHITECAP PALM SHORTENING 50#     LJJJYY                   188                      C26123 _x000a_                                                                                                                 640                      C26823 _x000a_"/>
    <s v="Item"/>
    <s v="sites/operations/SUPPLYCHAIN/SCS/Lists/Service Escalation Tracker"/>
    <m/>
  </r>
  <r>
    <n v="1.7048726851862701"/>
    <s v="Wilson, LaTosha"/>
    <s v="1787"/>
    <s v="Closed"/>
    <d v="2023-10-02T15:20:21"/>
    <x v="7"/>
    <d v="2023-10-04T15:20:21"/>
    <d v="2023-10-03T16:55:01"/>
    <s v="35386-014"/>
    <s v="LAKEVIEW FARMS LLC"/>
    <n v="35386"/>
    <s v="LAKEVIEW FARMS LLC"/>
    <x v="2"/>
    <s v="L33 Waukesha"/>
    <x v="9"/>
    <n v="1"/>
    <s v="&lt;=1"/>
    <x v="3"/>
    <x v="1"/>
    <s v="Customer not provided COA with shipment nor prior to._x000a__x000a_P.O. Ref: 272971_x000a_Order #..: 33-33021_x000a_19673-CGS   CLGSELECT EX HVY REAL MAYO 30#   LJJJYY                   420                      H21523_x000a_                                                                       60                      H22223_x000a_                                                                       16                      H21523_x000a_                                                                        2                      H20823_x000a_                                                                        2                      H22223_x000a_"/>
    <s v="Item"/>
    <s v="sites/operations/SUPPLYCHAIN/SCS/Lists/Service Escalation Tracker"/>
    <m/>
  </r>
  <r>
    <n v="1.4757523148145999"/>
    <s v="Wilson, LaTosha"/>
    <s v="1788"/>
    <s v="Closed"/>
    <d v="2023-10-02T15:24:58"/>
    <x v="7"/>
    <d v="2023-10-04T15:24:58"/>
    <d v="2023-10-03T11:25:05"/>
    <s v="29191-002"/>
    <s v="BAKEMARK-MENOMONEE 34"/>
    <n v="29191"/>
    <s v="BAKEMARK MILWAUKEE"/>
    <x v="0"/>
    <s v="L55 St Joseph"/>
    <x v="9"/>
    <n v="1"/>
    <s v="&lt;=1"/>
    <x v="3"/>
    <x v="1"/>
    <s v="Customer not provided COA with shipment nor prior to._x000a__x000a_P.O. Ref: 470674-22 _x000a_Order #: 55-46252_x000a_15056-WCP   17066   C    TFF MARGARINE 50#   LJJJYY                     6        18123_x000a_                                                                      138        18023_x000a_                                                                       72        20023_x000a_"/>
    <s v="Item"/>
    <s v="sites/operations/SUPPLYCHAIN/SCS/Lists/Service Escalation Tracker"/>
    <m/>
  </r>
  <r>
    <n v="0.73046296295797197"/>
    <s v="Plunkett, Ryan"/>
    <s v="1789"/>
    <s v="Closed"/>
    <d v="2023-10-02T15:43:30"/>
    <x v="7"/>
    <d v="2023-10-04T15:43:30"/>
    <d v="2023-10-02T17:31:52"/>
    <s v="00402-018"/>
    <s v="USF LAS VEGAS"/>
    <n v="402"/>
    <s v="US FOODS-LAS VEGAS"/>
    <x v="0"/>
    <s v="L75 Ontario"/>
    <x v="9"/>
    <n v="0"/>
    <s v="&lt;=1"/>
    <x v="3"/>
    <x v="1"/>
    <s v="How soon can we get more 56606 CHP into Ontario._x000a_- Shorting several orders including 75-47763 PO 8978523M on 10/11"/>
    <s v="Item"/>
    <s v="sites/operations/SUPPLYCHAIN/SCS/Lists/Service Escalation Tracker"/>
    <m/>
  </r>
  <r>
    <n v="0.684606481474475"/>
    <s v="Blocker, Sharrocca"/>
    <s v="1790"/>
    <s v="Closed"/>
    <d v="2023-10-02T16:14:27"/>
    <x v="7"/>
    <d v="2023-10-04T16:14:27"/>
    <d v="2023-10-02T16:25:50"/>
    <s v="27418-001"/>
    <s v="REINHART SHAWANO"/>
    <n v="27418"/>
    <s v="REINHART SHAWANO"/>
    <x v="0"/>
    <s v="L33 Waukesha"/>
    <x v="9"/>
    <n v="0"/>
    <s v="&lt;=1"/>
    <x v="3"/>
    <x v="1"/>
    <s v="13907-HVR (30 cases) and 23464-SCR (3 cases) on Order 33-34847 failed CTP Process during order entry. Please respond with next available date within 24hrs."/>
    <s v="Item"/>
    <s v="sites/operations/SUPPLYCHAIN/SCS/Lists/Service Escalation Tracker"/>
    <m/>
  </r>
  <r>
    <n v="2.5414930555562001"/>
    <s v="Plunkett, Ryan"/>
    <s v="1791"/>
    <s v="Closed"/>
    <d v="2023-10-02T16:16:59"/>
    <x v="7"/>
    <d v="2023-10-04T16:16:59"/>
    <d v="2023-10-04T12:59:45"/>
    <s v="40197-007"/>
    <s v="SYSCO SPOKANE"/>
    <n v="40197"/>
    <s v="SYSCO MSCS-SPOKANE"/>
    <x v="0"/>
    <s v="L36 Portland"/>
    <x v="9"/>
    <n v="2"/>
    <s v="&gt;1"/>
    <x v="1"/>
    <x v="1"/>
    <s v="Item 47020 SYS on order number 36-24927 PO 08897140 failed CTP process during order entry.  _x000a_The requested qty is 25cs, please respond with next available date within 24hrs._x000a_"/>
    <s v="Item"/>
    <s v="sites/operations/SUPPLYCHAIN/SCS/Lists/Service Escalation Tracker"/>
    <m/>
  </r>
  <r>
    <n v="0.71336805555620197"/>
    <s v="Covington, Derek"/>
    <s v="1792"/>
    <s v="Closed"/>
    <d v="2023-10-02T16:37:20"/>
    <x v="7"/>
    <d v="2023-10-04T16:37:20"/>
    <d v="2023-10-02T17:07:15"/>
    <s v="30547-022"/>
    <s v="JAKE'S INC-NEW WAREHOUSE"/>
    <n v="30547"/>
    <s v="JAKE'S INC"/>
    <x v="0"/>
    <s v="L60 Saginaw"/>
    <x v="9"/>
    <n v="0"/>
    <s v="&lt;=1"/>
    <x v="3"/>
    <x v="1"/>
    <s v="Item # 23134-HMT on order number 208-20760 failed CTP process during order entry.  The requested qty is 15cs. Please respond with next available date within 24hrs."/>
    <s v="Item"/>
    <s v="sites/operations/SUPPLYCHAIN/SCS/Lists/Service Escalation Tracker"/>
    <m/>
  </r>
  <r>
    <n v="2.6995601851813298"/>
    <s v="Lopez, Orianna"/>
    <s v="1793"/>
    <s v="Closed"/>
    <d v="2023-10-02T17:08:22"/>
    <x v="7"/>
    <d v="2023-10-04T17:08:22"/>
    <d v="2023-10-04T16:47:22"/>
    <s v="11459-095"/>
    <s v="SHAMROCK FOODS-AURORA"/>
    <n v="11459"/>
    <s v="SHAMROCK FOOD CO - CO"/>
    <x v="0"/>
    <s v="L60 Saginaw"/>
    <x v="9"/>
    <n v="2"/>
    <s v="&gt;1"/>
    <x v="1"/>
    <x v="1"/>
    <s v="CTP Failure - 208-20728"/>
    <s v="Item"/>
    <s v="sites/operations/SUPPLYCHAIN/SCS/Lists/Service Escalation Tracker"/>
    <m/>
  </r>
  <r>
    <n v="1.41214120370569"/>
    <s v="Lopez, Orianna"/>
    <s v="1794"/>
    <s v="Closed"/>
    <d v="2023-10-02T17:14:20"/>
    <x v="7"/>
    <d v="2023-10-04T17:14:20"/>
    <d v="2023-10-03T09:53:29"/>
    <s v="07140-010"/>
    <s v="USF PLYMOUTH"/>
    <n v="7140"/>
    <s v="US FOODS-MINNESOTA"/>
    <x v="0"/>
    <s v="L33 Waukesha"/>
    <x v="9"/>
    <n v="1"/>
    <s v="&lt;=1"/>
    <x v="3"/>
    <x v="1"/>
    <s v="CTP Failure -  33-34825"/>
    <s v="Item"/>
    <s v="sites/operations/SUPPLYCHAIN/SCS/Lists/Service Escalation Tracker"/>
    <m/>
  </r>
  <r>
    <n v="3.3459606481410402"/>
    <s v="Wilson, LaTosha"/>
    <s v="1795"/>
    <s v="Closed"/>
    <d v="2023-10-02T17:34:39"/>
    <x v="7"/>
    <d v="2023-10-04T17:34:39"/>
    <d v="2023-10-05T08:18:11"/>
    <s v="09356-007"/>
    <s v="DAWN FOODS DISTRIBUTION"/>
    <n v="9356"/>
    <s v="DAWN FOOD PRODUCTS INC"/>
    <x v="0"/>
    <s v="L30 Salem"/>
    <x v="9"/>
    <n v="3"/>
    <s v="&gt;1"/>
    <x v="2"/>
    <x v="0"/>
    <s v="Please assist with providing the missing COA for the order information listed below: Customer not provided COA with shipment nor prior to._x000a__x000a_Order #: 30-54960_x000a_P.O. Ref: 4501019147_x000a_54137-CHP   2507070 P  SOYBEANTOTE 275 GAL   LJJJYY                    19                      S25823 _x000a_"/>
    <s v="Item"/>
    <s v="sites/operations/SUPPLYCHAIN/SCS/Lists/Service Escalation Tracker"/>
    <m/>
  </r>
  <r>
    <n v="0.40451388888322998"/>
    <s v="Johnson, Travis"/>
    <s v="1796"/>
    <s v="Closed"/>
    <d v="2023-10-03T09:16:05"/>
    <x v="7"/>
    <d v="2023-10-05T09:16:05"/>
    <d v="2023-10-03T09:42:30"/>
    <s v="40131-120"/>
    <s v="SYSCO N TEXAS"/>
    <n v="40131"/>
    <s v="SYSCO MSCS-DALLAS"/>
    <x v="0"/>
    <s v="L60 Saginaw"/>
    <x v="9"/>
    <n v="0"/>
    <s v="&lt;=1"/>
    <x v="3"/>
    <x v="1"/>
    <s v="Item above on order number 208-20781 failed CTP process during order entry.  The requested qty is 12, please respond with next available date within 24hrs. 13420-HVR (9521345)"/>
    <s v="Item"/>
    <s v="sites/operations/SUPPLYCHAIN/SCS/Lists/Service Escalation Tracker"/>
    <m/>
  </r>
  <r>
    <n v="0.70528935184847796"/>
    <s v="Wilson, LaTosha"/>
    <s v="1797"/>
    <s v="Closed"/>
    <d v="2023-10-03T09:36:31"/>
    <x v="7"/>
    <d v="2023-10-05T09:36:31"/>
    <d v="2023-10-03T16:55:37"/>
    <s v="08358-003"/>
    <s v="DAWN FOOD-ONTARIO 75"/>
    <n v="8358"/>
    <s v="DAWN FOOD PRODUCTS INC"/>
    <x v="0"/>
    <s v="L75 Ontario"/>
    <x v="9"/>
    <n v="0"/>
    <s v="&lt;=1"/>
    <x v="3"/>
    <x v="1"/>
    <s v="Please assist with providing the missing COA for the order information listed below: Customer not provided COA with shipment nor prior to._x000a__x000a_Order #: 75-45295_x000a_P.O. Ref: 4501022068_x000a_79514-WCP   00215178 P   BAKING REL 6/14OZ   JJJYY                    144                      23217 _x000a_"/>
    <s v="Item"/>
    <s v="sites/operations/SUPPLYCHAIN/SCS/Lists/Service Escalation Tracker"/>
    <m/>
  </r>
  <r>
    <n v="1.6198263888872999"/>
    <s v="Patil, Kaleb"/>
    <s v="1798"/>
    <s v="Closed"/>
    <d v="2023-10-03T10:50:48"/>
    <x v="7"/>
    <d v="2023-10-05T10:50:48"/>
    <d v="2023-10-04T14:52:33"/>
    <s v="06781-105"/>
    <s v="STATER BROS-OIL/MAYO P/L"/>
    <n v="6781"/>
    <s v="TOPCO ASSOCIATES LLC"/>
    <x v="4"/>
    <s v="L75 Ontario"/>
    <x v="9"/>
    <n v="1"/>
    <s v="&lt;=1"/>
    <x v="3"/>
    <x v="1"/>
    <s v="Item above on order number 75-48070 failed CTP process during order entry.  The requested qty is 288, please respond with next available date within 24hrs._x000a__x000a_"/>
    <s v="Item"/>
    <s v="sites/operations/SUPPLYCHAIN/SCS/Lists/Service Escalation Tracker"/>
    <m/>
  </r>
  <r>
    <n v="0.61461805555882199"/>
    <s v="Rogers, Keena"/>
    <s v="1799"/>
    <s v="Closed"/>
    <d v="2023-10-03T13:28:30"/>
    <x v="7"/>
    <d v="2023-10-05T13:28:30"/>
    <d v="2023-10-03T14:45:03"/>
    <s v="22098-002"/>
    <s v="SUPER STORE IND-P/L"/>
    <n v="22098"/>
    <s v="SUPER STORES INDUSTRIES"/>
    <x v="4"/>
    <s v="L75 Ontario"/>
    <x v="9"/>
    <n v="0"/>
    <s v="&lt;=1"/>
    <x v="3"/>
    <x v="1"/>
    <s v="CTP Failure on items 53504SST and 54624TSM on order 75-48169."/>
    <s v="Item"/>
    <s v="sites/operations/SUPPLYCHAIN/SCS/Lists/Service Escalation Tracker"/>
    <m/>
  </r>
  <r>
    <n v="1.40681712962396"/>
    <s v="Wilson, LaTosha"/>
    <s v="1800"/>
    <s v="Closed"/>
    <d v="2023-10-03T13:45:34"/>
    <x v="7"/>
    <d v="2023-10-05T13:45:34"/>
    <d v="2023-10-04T09:45:49"/>
    <s v="36684-001"/>
    <s v="GREAT KITCHENS FD CO INC"/>
    <n v="36684"/>
    <s v="GREAT KITCHENS FD CO INC"/>
    <x v="2"/>
    <s v="L34 Albert Lea"/>
    <x v="9"/>
    <n v="1"/>
    <s v="&lt;=1"/>
    <x v="3"/>
    <x v="1"/>
    <s v="Please assist with providing the missing COA for the order information listed below: Customer not provided COA with shipment nor prior to._x000a__x000a_Order #: 34-18539_x000a_P.O. Ref: 18443_x000a_15430-WCP   10135376 C AP PLM SHTG NTF 50#   LJJJYY                   360                      M27023_x000a_                                                                                                              468                      M27123_x000a_"/>
    <s v="Item"/>
    <s v="sites/operations/SUPPLYCHAIN/SCS/Lists/Service Escalation Tracker"/>
    <m/>
  </r>
  <r>
    <n v="1.27590277777927"/>
    <s v="Karr, Ronald"/>
    <s v="1801"/>
    <s v="Closed"/>
    <d v="2023-10-03T13:46:39"/>
    <x v="7"/>
    <d v="2023-10-05T13:46:39"/>
    <d v="2023-10-04T06:37:18"/>
    <s v="Bunzl"/>
    <s v="Cant Find"/>
    <s v="Cant Find"/>
    <s v="Cant Find"/>
    <x v="1"/>
    <s v="L25 Chambersburg"/>
    <x v="9"/>
    <n v="1"/>
    <s v="&lt;=1"/>
    <x v="3"/>
    <x v="1"/>
    <s v="45531-CHP / Would you be able to let m know next production date after the 10/04 that is showing in AS400"/>
    <s v="Item"/>
    <s v="sites/operations/SUPPLYCHAIN/SCS/Lists/Service Escalation Tracker"/>
    <m/>
  </r>
  <r>
    <n v="0.68145833333255701"/>
    <s v="Washington, Jennifer"/>
    <s v="1802"/>
    <s v="Closed"/>
    <d v="2023-10-03T14:27:05"/>
    <x v="7"/>
    <d v="2023-10-05T14:27:05"/>
    <d v="2023-10-03T16:21:18"/>
    <s v="05560-078"/>
    <s v="BEK SAN ANT"/>
    <n v="5560"/>
    <s v="BEN E KEITH-SAN ANTONIO"/>
    <x v="0"/>
    <s v="L60 Saginaw"/>
    <x v="9"/>
    <n v="0"/>
    <s v="&lt;=1"/>
    <x v="3"/>
    <x v="1"/>
    <s v="23483-SCR on 208-20821 failed CTP Process during order entry.  Requested quantity is 20.  Please respond with the next available date within 24 hours."/>
    <s v="Item"/>
    <s v="sites/operations/SUPPLYCHAIN/SCS/Lists/Service Escalation Tracker"/>
    <m/>
  </r>
  <r>
    <n v="0.67701388888235703"/>
    <s v="Blocker, Sharrocca"/>
    <s v="1803"/>
    <s v="Closed"/>
    <d v="2023-10-03T14:45:42"/>
    <x v="7"/>
    <d v="2023-10-05T14:45:42"/>
    <d v="2023-10-03T16:14:54"/>
    <s v="30078-004"/>
    <s v="INDIANHEAD FOODSERVICE DI"/>
    <n v="30078"/>
    <s v="INDIANHEAD FOODSERVICE"/>
    <x v="0"/>
    <s v="L33 Waukesha"/>
    <x v="9"/>
    <n v="0"/>
    <s v="&lt;=1"/>
    <x v="3"/>
    <x v="1"/>
    <s v="23464-SCR on Order 33-34866 failed CTP Process during order entry. Requested quantity is 10, please respond with next available date within 24hrs."/>
    <s v="Item"/>
    <s v="sites/operations/SUPPLYCHAIN/SCS/Lists/Service Escalation Tracker"/>
    <m/>
  </r>
  <r>
    <n v="0.64234953703271502"/>
    <s v="Covington, Derek"/>
    <s v="1804"/>
    <s v="Closed"/>
    <d v="2023-10-03T14:46:15"/>
    <x v="7"/>
    <d v="2023-10-05T14:46:15"/>
    <d v="2023-10-03T15:24:59"/>
    <s v="31603-008"/>
    <s v="REINHART VALDOSTA"/>
    <n v="31603"/>
    <s v="REINHART VALDOSTA"/>
    <x v="0"/>
    <s v="L55 St Joseph"/>
    <x v="9"/>
    <n v="0"/>
    <s v="&lt;=1"/>
    <x v="3"/>
    <x v="1"/>
    <s v="There is no branch transfer in the system from L208 to L55 for 78106-CHP, so customer order # 55-51051 will almost entirely short 78106-CHP. Can a transfer be put in to bring in product in time for 55-51051 to ship on 10/09? "/>
    <s v="Item"/>
    <s v="sites/operations/SUPPLYCHAIN/SCS/Lists/Service Escalation Tracker"/>
    <m/>
  </r>
  <r>
    <n v="0.705740740741021"/>
    <s v="Harden, Jasmine"/>
    <s v="1805"/>
    <s v="Closed"/>
    <d v="2023-10-03T15:18:53"/>
    <x v="7"/>
    <d v="2023-10-05T15:18:53"/>
    <d v="2023-10-03T16:56:16"/>
    <s v="40175-088"/>
    <s v="SYSCO KANSAS"/>
    <n v="40175"/>
    <s v="SYSCO MSCS-KANSAS CITY"/>
    <x v="0"/>
    <s v="L60 Saginaw"/>
    <x v="9"/>
    <n v="0"/>
    <s v="&lt;=1"/>
    <x v="3"/>
    <x v="1"/>
    <s v="Below items on 208-20819 failed CTP Process during order entry. Requested quantities are below, please respond with next available date within 24hrs._x000a__x000a_Product / Descript_x000a_20164HVR / 1967726 25cs_x000a_71354SYS / 4003729  1cs_x000a_72808SYS / 4944534  20cs"/>
    <s v="Item"/>
    <s v="sites/operations/SUPPLYCHAIN/SCS/Lists/Service Escalation Tracker"/>
    <m/>
  </r>
  <r>
    <n v="2.6844907407357801"/>
    <s v="Patil, Kaleb"/>
    <s v="1806"/>
    <s v="Closed"/>
    <d v="2023-10-03T15:59:51"/>
    <x v="7"/>
    <d v="2023-10-05T15:59:51"/>
    <d v="2023-10-05T16:25:40"/>
    <s v="21578-027"/>
    <s v="SOUTHWEST TR STOCK PANERA"/>
    <n v="21578"/>
    <s v="SOUTHWEST TRADERS INC"/>
    <x v="3"/>
    <s v="L75 Ontario"/>
    <x v="9"/>
    <n v="2"/>
    <s v="&gt;1"/>
    <x v="1"/>
    <x v="1"/>
    <s v="When can backorder 75-48043 ship?"/>
    <s v="Item"/>
    <s v="sites/operations/SUPPLYCHAIN/SCS/Lists/Service Escalation Tracker"/>
    <m/>
  </r>
  <r>
    <n v="1.5515856481433701"/>
    <s v="Lopez, Orianna"/>
    <s v="1807"/>
    <s v="Closed"/>
    <d v="2023-10-04T10:28:10"/>
    <x v="7"/>
    <d v="2023-10-06T10:28:10"/>
    <d v="2023-10-05T13:14:17"/>
    <s v="40219-019"/>
    <s v="SYSCO MINN"/>
    <n v="40219"/>
    <s v="SYSCO MSCS-MINNESOTA"/>
    <x v="0"/>
    <s v="L33 Waukesha"/>
    <x v="9"/>
    <n v="1"/>
    <s v="&lt;=1"/>
    <x v="3"/>
    <x v="1"/>
    <s v="Production schedule needed for 85505HVR &amp; 85620HVR"/>
    <s v="Item"/>
    <s v="sites/operations/SUPPLYCHAIN/SCS/Lists/Service Escalation Tracker"/>
    <m/>
  </r>
  <r>
    <n v="0.60550925925781496"/>
    <s v="Patil, Kaleb"/>
    <s v="1808"/>
    <s v="Closed"/>
    <d v="2023-10-04T11:24:32"/>
    <x v="7"/>
    <d v="2023-10-06T11:24:32"/>
    <d v="2023-10-04T14:31:56"/>
    <s v="09926-065"/>
    <s v="JETRO CASH &amp; CARRY #38"/>
    <n v="9926"/>
    <s v="JETRO CASH&amp;CARRY ENT INC"/>
    <x v="0"/>
    <s v="L75 Ontario"/>
    <x v="9"/>
    <n v="0"/>
    <s v="&lt;=1"/>
    <x v="3"/>
    <x v="1"/>
    <s v="Item above on order number 75-48230 failed CTP process during order entry.  The requested qty is 28, please respond with next available date within 24hrs."/>
    <s v="Item"/>
    <s v="sites/operations/SUPPLYCHAIN/SCS/Lists/Service Escalation Tracker"/>
    <m/>
  </r>
  <r>
    <n v="0.60600694444292502"/>
    <s v="Patil, Kaleb"/>
    <s v="1809"/>
    <s v="Closed"/>
    <d v="2023-10-04T11:25:53"/>
    <x v="7"/>
    <d v="2023-10-06T11:25:53"/>
    <d v="2023-10-04T14:32:39"/>
    <s v="09926-084"/>
    <s v="JETRO CASH &amp; CARRY #603"/>
    <n v="9926"/>
    <s v="JETRO CASH&amp;CARRY ENT INC"/>
    <x v="0"/>
    <s v="L75 Ontario"/>
    <x v="9"/>
    <n v="0"/>
    <s v="&lt;=1"/>
    <x v="3"/>
    <x v="1"/>
    <s v="Item above on order number 75-48239 failed CTP process during order entry.  The requested qty is 70, please respond with next available date within 24hrs."/>
    <s v="Item"/>
    <s v="sites/operations/SUPPLYCHAIN/SCS/Lists/Service Escalation Tracker"/>
    <m/>
  </r>
  <r>
    <n v="1.49885416666802"/>
    <s v="Patil, Kaleb"/>
    <s v="1810"/>
    <s v="Closed"/>
    <d v="2023-10-04T11:27:18"/>
    <x v="7"/>
    <d v="2023-10-06T11:27:18"/>
    <d v="2023-10-05T11:58:21"/>
    <s v="09926-072"/>
    <s v="JETRO CASH &amp; CARRY #601"/>
    <n v="9926"/>
    <s v="JETRO CASH&amp;CARRY ENT INC"/>
    <x v="0"/>
    <s v="L75 Ontario"/>
    <x v="9"/>
    <n v="1"/>
    <s v="&lt;=1"/>
    <x v="3"/>
    <x v="1"/>
    <s v="Item above on order number 75-48237 failed CTP process during order entry.  The requested qty is 3, please respond with next available date within 24hrs."/>
    <s v="Item"/>
    <s v="sites/operations/SUPPLYCHAIN/SCS/Lists/Service Escalation Tracker"/>
    <m/>
  </r>
  <r>
    <n v="0.58196759259590203"/>
    <s v="Patil, Kaleb"/>
    <s v="1811"/>
    <s v="Closed"/>
    <d v="2023-10-04T12:10:06"/>
    <x v="7"/>
    <d v="2023-10-06T12:10:06"/>
    <d v="2023-10-04T13:58:02"/>
    <s v="09926-056"/>
    <s v="JETRO CASH &amp; CARRY #57"/>
    <n v="9926"/>
    <s v="JETRO CASH&amp;CARRY ENT INC"/>
    <x v="0"/>
    <s v="L75 Ontario"/>
    <x v="9"/>
    <n v="0"/>
    <s v="&lt;=1"/>
    <x v="3"/>
    <x v="1"/>
    <s v="Item above on order number 75-48235 failed CTP process during order entry.  The requested qty is 117, please respond with next available date within 24hrs."/>
    <s v="Item"/>
    <s v="sites/operations/SUPPLYCHAIN/SCS/Lists/Service Escalation Tracker"/>
    <m/>
  </r>
  <r>
    <n v="0.58170138888817702"/>
    <s v="Patil, Kaleb"/>
    <s v="1812"/>
    <s v="Closed"/>
    <d v="2023-10-04T12:11:38"/>
    <x v="7"/>
    <d v="2023-10-06T12:11:38"/>
    <d v="2023-10-04T13:57:39"/>
    <s v="09926-053"/>
    <s v="JETRO CASH &amp; CARRY #56"/>
    <n v="9926"/>
    <s v="JETRO CASH&amp;CARRY ENT INC"/>
    <x v="0"/>
    <s v="L75 Ontario"/>
    <x v="9"/>
    <n v="0"/>
    <s v="&lt;=1"/>
    <x v="3"/>
    <x v="1"/>
    <s v="Item above on order number 75-48234 failed CTP process during order entry.  The requested qty is 117, please respond with next available date within 24hrs."/>
    <s v="Item"/>
    <s v="sites/operations/SUPPLYCHAIN/SCS/Lists/Service Escalation Tracker"/>
    <m/>
  </r>
  <r>
    <n v="0.58027777777897405"/>
    <s v="Patil, Kaleb"/>
    <s v="1813"/>
    <s v="Closed"/>
    <d v="2023-10-04T12:13:35"/>
    <x v="7"/>
    <d v="2023-10-06T12:13:35"/>
    <d v="2023-10-04T13:55:36"/>
    <s v="09926-055"/>
    <s v="JETRO CASH &amp; CARRY #54"/>
    <n v="9926"/>
    <s v="JETRO CASH&amp;CARRY ENT INC"/>
    <x v="0"/>
    <s v="L75 Ontario"/>
    <x v="9"/>
    <n v="0"/>
    <s v="&lt;=1"/>
    <x v="3"/>
    <x v="1"/>
    <s v="Item above on order number 75-48233 failed CTP process during order entry.  The requested qty is 78, please respond with next available date within 24hrs."/>
    <s v="Item"/>
    <s v="sites/operations/SUPPLYCHAIN/SCS/Lists/Service Escalation Tracker"/>
    <m/>
  </r>
  <r>
    <n v="0.69494212962308699"/>
    <s v="Patil, Kaleb"/>
    <s v="1814"/>
    <s v="Closed"/>
    <d v="2023-10-04T12:15:35"/>
    <x v="7"/>
    <d v="2023-10-06T12:15:35"/>
    <d v="2023-10-04T16:40:43"/>
    <s v="09926-057"/>
    <s v="JETRO CASH &amp; CARRY #41"/>
    <n v="9926"/>
    <s v="JETRO CASH&amp;CARRY ENT INC"/>
    <x v="0"/>
    <s v="L75 Ontario"/>
    <x v="9"/>
    <n v="0"/>
    <s v="&lt;=1"/>
    <x v="3"/>
    <x v="1"/>
    <s v="Item above on order number 75-48231 failed CTP process during order entry.  The requested qty is 390, please respond with next available date within 24hrs."/>
    <s v="Item"/>
    <s v="sites/operations/SUPPLYCHAIN/SCS/Lists/Service Escalation Tracker"/>
    <m/>
  </r>
  <r>
    <n v="2.4462615740703799"/>
    <s v="Patil, Kaleb"/>
    <s v="1815"/>
    <s v="Closed"/>
    <d v="2023-10-04T12:16:51"/>
    <x v="7"/>
    <d v="2023-10-06T12:16:51"/>
    <d v="2023-10-06T10:42:37"/>
    <s v="09926-051"/>
    <s v="JETRO CASH &amp; CARRY #43"/>
    <n v="9926"/>
    <s v="JETRO CASH&amp;CARRY ENT INC"/>
    <x v="0"/>
    <s v="L75 Ontario"/>
    <x v="9"/>
    <n v="2"/>
    <s v="&gt;1"/>
    <x v="1"/>
    <x v="1"/>
    <s v="Item above on order number 75-48232 failed CTP process during order entry.  The requested qty is 140, please respond with next available date within 24hrs."/>
    <s v="Item"/>
    <s v="sites/operations/SUPPLYCHAIN/SCS/Lists/Service Escalation Tracker"/>
    <m/>
  </r>
  <r>
    <n v="2.3376157407401501"/>
    <s v="Washington, Jennifer"/>
    <s v="1816"/>
    <s v="Closed"/>
    <d v="2023-10-04T13:33:03"/>
    <x v="7"/>
    <d v="2023-10-06T13:33:03"/>
    <d v="2023-10-06T08:06:10"/>
    <s v="31688-105"/>
    <s v="BEK DFW"/>
    <n v="31688"/>
    <s v="BEN E KEITH-DFW"/>
    <x v="0"/>
    <s v="L60 Saginaw"/>
    <x v="9"/>
    <n v="2"/>
    <s v="&gt;1"/>
    <x v="1"/>
    <x v="1"/>
    <s v="23483 SCR on 208-20877 failed CTP Process during order entry.  Requested quantity is 10. Please respond with the next available date within 24 hours."/>
    <s v="Item"/>
    <s v="sites/operations/SUPPLYCHAIN/SCS/Lists/Service Escalation Tracker"/>
    <m/>
  </r>
  <r>
    <n v="0.57416666666540594"/>
    <s v="Washington, Jennifer"/>
    <s v="1817"/>
    <s v="Closed"/>
    <d v="2023-10-04T13:38:52"/>
    <x v="7"/>
    <d v="2023-10-06T13:38:52"/>
    <d v="2023-10-04T13:46:48"/>
    <s v="07737-071"/>
    <s v="BEK OKC"/>
    <n v="7737"/>
    <s v="BEN E KEITH-OKLAHOMA"/>
    <x v="0"/>
    <s v="L60 Saginaw"/>
    <x v="9"/>
    <n v="0"/>
    <s v="&lt;=1"/>
    <x v="3"/>
    <x v="1"/>
    <s v="13907 HVR on 208-20886 failed CTP Process during order entry.  Requested quantity is 100.  Please respond with the next available date within 24 hours."/>
    <s v="Item"/>
    <s v="sites/operations/SUPPLYCHAIN/SCS/Lists/Service Escalation Tracker"/>
    <m/>
  </r>
  <r>
    <n v="0.65736111110891204"/>
    <s v="Covington, Derek"/>
    <s v="1818"/>
    <s v="Closed"/>
    <d v="2023-10-04T14:35:12"/>
    <x v="7"/>
    <d v="2023-10-06T14:35:12"/>
    <d v="2023-10-04T15:46:36"/>
    <s v="1039"/>
    <s v="Cant Find"/>
    <s v="Cant Find"/>
    <s v="Cant Find"/>
    <x v="1"/>
    <s v="L60 Saginaw"/>
    <x v="9"/>
    <n v="0"/>
    <s v="&lt;=1"/>
    <x v="3"/>
    <x v="1"/>
    <s v="Item 23483-SCR on order number 208-20694 failed CTP process during order entry.  The requested qty is 10cs, please respond with next available date within 24hrs."/>
    <s v="Item"/>
    <s v="sites/operations/SUPPLYCHAIN/SCS/Lists/Service Escalation Tracker"/>
    <m/>
  </r>
  <r>
    <n v="1.4963541666657001"/>
    <s v="Plunkett, Ryan"/>
    <s v="1819"/>
    <s v="Closed"/>
    <d v="2023-10-04T17:08:52"/>
    <x v="7"/>
    <d v="2023-10-06T17:08:52"/>
    <d v="2023-10-05T11:54:45"/>
    <s v="40236-102"/>
    <s v="SYSCO PORTLAND BAJA"/>
    <n v="40236"/>
    <s v="SYSCO MSCS-PORTLAND"/>
    <x v="0"/>
    <s v="L36 Portland"/>
    <x v="9"/>
    <n v="1"/>
    <s v="&lt;=1"/>
    <x v="3"/>
    <x v="1"/>
    <s v="How soon can we get 17143 BJF to Portland._x000a_- We shorted 38cs on 36-24842 PO 25500390._x000a__x000a_Customer is wanting to add 48cs to a PO shipping 10/17 or 10/18."/>
    <s v="Item"/>
    <s v="sites/operations/SUPPLYCHAIN/SCS/Lists/Service Escalation Tracker"/>
    <m/>
  </r>
  <r>
    <n v="1.4275462962905301"/>
    <s v="Lopez, Orianna"/>
    <s v="1820"/>
    <s v="Closed"/>
    <d v="2023-10-04T17:23:11"/>
    <x v="7"/>
    <d v="2023-10-06T17:23:11"/>
    <d v="2023-10-05T10:15:40"/>
    <s v="36841-001"/>
    <s v="OTH DISTRIBUTIONS LLC"/>
    <n v="36841"/>
    <s v="OTH DISTRIBUTIONS LLC"/>
    <x v="0"/>
    <s v="L60 Saginaw"/>
    <x v="9"/>
    <n v="1"/>
    <s v="&lt;=1"/>
    <x v="3"/>
    <x v="1"/>
    <s v="CTP Failure - 208-20942"/>
    <s v="Item"/>
    <s v="sites/operations/SUPPLYCHAIN/SCS/Lists/Service Escalation Tracker"/>
    <m/>
  </r>
  <r>
    <n v="1.43283564814919"/>
    <s v="Lopez, Orianna"/>
    <s v="1821"/>
    <s v="Closed"/>
    <d v="2023-10-04T17:37:08"/>
    <x v="7"/>
    <d v="2023-10-06T17:37:08"/>
    <d v="2023-10-05T10:23:17"/>
    <s v="31564-002"/>
    <s v="REINHART TWIN CITIES"/>
    <n v="31564"/>
    <s v="REINHART TWIN CITIES"/>
    <x v="0"/>
    <s v="L33 Waukesha"/>
    <x v="9"/>
    <n v="1"/>
    <s v="&lt;=1"/>
    <x v="3"/>
    <x v="1"/>
    <s v="CTP Failure - 33-34889"/>
    <s v="Item"/>
    <s v="sites/operations/SUPPLYCHAIN/SCS/Lists/Service Escalation Tracker"/>
    <m/>
  </r>
  <r>
    <n v="1.43532407406747"/>
    <s v="Plunkett, Ryan"/>
    <s v="1822"/>
    <s v="Closed"/>
    <d v="2023-10-04T18:41:55"/>
    <x v="7"/>
    <d v="2023-10-06T18:41:55"/>
    <d v="2023-10-05T10:26:52"/>
    <s v="35171-001"/>
    <s v="ROMA PORTLAND"/>
    <n v="35171"/>
    <s v="PERFORMANCE FOODSERVICE"/>
    <x v="0"/>
    <s v="L36 Portland"/>
    <x v="9"/>
    <n v="1"/>
    <s v="&lt;=1"/>
    <x v="3"/>
    <x v="1"/>
    <s v="Item 22344 ABY on order number 36-24963 PO 447605 failed CTP process during order entry.  _x000a_The requested qty is 108cs, please respond with next available date within 24hrs._x000a_"/>
    <s v="Item"/>
    <s v="sites/operations/SUPPLYCHAIN/SCS/Lists/Service Escalation Tracker"/>
    <m/>
  </r>
  <r>
    <n v="2.4934027777708301"/>
    <s v="Patil, Kaleb"/>
    <s v="1823"/>
    <s v="Closed"/>
    <d v="2023-10-04T18:49:32"/>
    <x v="7"/>
    <d v="2023-10-06T18:49:32"/>
    <d v="2023-10-06T11:50:30"/>
    <s v="21578-026"/>
    <s v="SOUTHWEST TR TEMEC PANERA"/>
    <n v="21578"/>
    <s v="SOUTHWEST TRADERS INC"/>
    <x v="3"/>
    <s v="L75 Ontario"/>
    <x v="9"/>
    <n v="2"/>
    <s v="&gt;1"/>
    <x v="1"/>
    <x v="1"/>
    <s v="When can we ship backorder 75-48358?"/>
    <s v="Item"/>
    <s v="sites/operations/SUPPLYCHAIN/SCS/Lists/Service Escalation Tracker"/>
    <m/>
  </r>
  <r>
    <n v="0.53962962963123595"/>
    <s v="Blocker, Sharrocca"/>
    <s v="1824"/>
    <s v="Closed"/>
    <d v="2023-10-05T10:13:17"/>
    <x v="7"/>
    <d v="2023-10-07T10:13:17"/>
    <d v="2023-10-05T12:57:04"/>
    <s v="40104-008"/>
    <s v="SYSCO EAST WISC"/>
    <n v="40104"/>
    <s v="SYSCO MSCS-EAST WISCONSIN"/>
    <x v="0"/>
    <s v="L33 Waukesha"/>
    <x v="9"/>
    <n v="0"/>
    <s v="&lt;=1"/>
    <x v="3"/>
    <x v="1"/>
    <s v="23118-NWN (19 cases) and 23120-NWN (68 cases)  on Order 33-34899 failed CTP Process during order entry. Please respond with next available date within 24hrs."/>
    <s v="Item"/>
    <s v="sites/operations/SUPPLYCHAIN/SCS/Lists/Service Escalation Tracker"/>
    <m/>
  </r>
  <r>
    <n v="0.53371527777198902"/>
    <s v="Rogers, Keena"/>
    <s v="1825"/>
    <s v="Closed"/>
    <d v="2023-10-05T10:27:03"/>
    <x v="7"/>
    <d v="2023-10-07T10:27:03"/>
    <d v="2023-10-05T12:48:33"/>
    <s v="22098-002"/>
    <s v="SUPER STORE IND-P/L"/>
    <n v="22098"/>
    <s v="SUPER STORES INDUSTRIES"/>
    <x v="4"/>
    <s v="L75 Ontario"/>
    <x v="9"/>
    <n v="0"/>
    <s v="&lt;=1"/>
    <x v="3"/>
    <x v="1"/>
    <s v="CTP failure on items 53504SST and 54624TSM on order 75-48337."/>
    <s v="Item"/>
    <s v="sites/operations/SUPPLYCHAIN/SCS/Lists/Service Escalation Tracker"/>
    <m/>
  </r>
  <r>
    <n v="1.46443287037255"/>
    <s v="Diaz, Rebecca"/>
    <s v="1826"/>
    <s v="Closed"/>
    <d v="2023-10-05T10:35:18"/>
    <x v="7"/>
    <d v="2023-10-07T10:35:18"/>
    <d v="2023-10-06T11:08:47"/>
    <s v="40155-034"/>
    <s v="SYSCO MODESTO"/>
    <n v="40155"/>
    <s v="SYSCO MSCS-CENTRAL CALIF"/>
    <x v="0"/>
    <s v="L75 Ontario"/>
    <x v="9"/>
    <n v="1"/>
    <s v="&lt;=1"/>
    <x v="3"/>
    <x v="1"/>
    <s v="Item 12577-SYS on order number 75-48380 failed CTP process during order entry.  The requested qty is 10 cs, please respond with next available date within 24hrs."/>
    <s v="Item"/>
    <s v="sites/operations/SUPPLYCHAIN/SCS/Lists/Service Escalation Tracker"/>
    <m/>
  </r>
  <r>
    <n v="0.76437499999883596"/>
    <s v="Plunkett, Ryan"/>
    <s v="1827"/>
    <s v="Closed"/>
    <d v="2023-10-05T11:22:00"/>
    <x v="7"/>
    <d v="2023-10-07T11:22:00"/>
    <d v="2023-10-05T18:20:42"/>
    <s v="40126-093"/>
    <s v="SYGMA PANDA CLACKAMAS"/>
    <n v="40126"/>
    <s v="SYGMA CENTRAL BILLING"/>
    <x v="3"/>
    <s v="L30 Salem"/>
    <x v="9"/>
    <n v="0"/>
    <s v="&lt;=1"/>
    <x v="3"/>
    <x v="1"/>
    <s v="Customer would like to move PO 72321c03 &amp; 72384c03 to ship 10/18 or 10/19._x000a_- Can we move up production item 54135 PAD in Salem?_x000a_- Can we get more 23528 VEN prior to 10/18 or 10/19 into Salem?"/>
    <s v="Item"/>
    <s v="sites/operations/SUPPLYCHAIN/SCS/Lists/Service Escalation Tracker"/>
    <m/>
  </r>
  <r>
    <n v="5.4098263888881801"/>
    <s v="Marksch, Jackie"/>
    <s v="1828"/>
    <s v="Closed"/>
    <d v="2023-10-05T13:13:04"/>
    <x v="7"/>
    <d v="2023-10-07T13:13:04"/>
    <d v="2023-10-10T09:50:09"/>
    <s v="09994-001"/>
    <s v="USF FIFE NORTHWEST"/>
    <n v="9994"/>
    <s v="US FOODS-SEATTLE"/>
    <x v="0"/>
    <s v="L30 Salem"/>
    <x v="9"/>
    <n v="3"/>
    <s v="&gt;1"/>
    <x v="2"/>
    <x v="0"/>
    <s v="Product 15174WCP was shorted on the customers last po #7609524Q order # 30-55410 10/04. It looks like order # 30-55636 accepted 10/03 picking up 10/18 will be shorted also. USF is worried about losing their end user they move 75cs per month._x000a_"/>
    <s v="Item"/>
    <s v="sites/operations/SUPPLYCHAIN/SCS/Lists/Service Escalation Tracker"/>
    <m/>
  </r>
  <r>
    <n v="0.62327546296000902"/>
    <s v="Miller, Michelle L"/>
    <s v="1829"/>
    <s v="Closed"/>
    <d v="2023-10-05T13:31:45"/>
    <x v="7"/>
    <d v="2023-10-07T13:31:45"/>
    <d v="2023-10-05T14:57:31"/>
    <s v="30985-083"/>
    <s v="SINGLE SOURCE HCS"/>
    <n v="30985"/>
    <s v="SINGLE SOURCE INC"/>
    <x v="0"/>
    <s v="L60 Saginaw"/>
    <x v="9"/>
    <n v="0"/>
    <s v="&lt;=1"/>
    <x v="3"/>
    <x v="1"/>
    <s v="Item 72232-SCR failed CTP "/>
    <s v="Item"/>
    <s v="sites/operations/SUPPLYCHAIN/SCS/Lists/Service Escalation Tracker"/>
    <m/>
  </r>
  <r>
    <n v="1.4948032407410199"/>
    <s v="Patil, Kaleb"/>
    <s v="1830"/>
    <s v="Closed"/>
    <d v="2023-10-05T13:33:21"/>
    <x v="7"/>
    <d v="2023-10-07T13:33:21"/>
    <d v="2023-10-06T11:52:31"/>
    <s v="22008-006"/>
    <s v="SMART &amp; FINAL MARG (PL)"/>
    <n v="22008"/>
    <s v="SMART &amp; FINAL INC"/>
    <x v="4"/>
    <s v="L75 Ontario"/>
    <x v="9"/>
    <n v="1"/>
    <s v="&lt;=1"/>
    <x v="3"/>
    <x v="1"/>
    <s v="Item above on order number 75-48411 failed CTP process during order entry.  The requested qty is 343 please respond with next available date within 24hrs."/>
    <s v="Item"/>
    <s v="sites/operations/SUPPLYCHAIN/SCS/Lists/Service Escalation Tracker"/>
    <m/>
  </r>
  <r>
    <n v="0.66226851851388302"/>
    <s v="Patil, Kaleb"/>
    <s v="1831"/>
    <s v="Closed"/>
    <d v="2023-10-05T13:53:38"/>
    <x v="7"/>
    <d v="2023-10-07T13:53:38"/>
    <d v="2023-10-05T15:53:40"/>
    <s v="06651-004"/>
    <s v="DRIFTWOOD DAIRY"/>
    <n v="6651"/>
    <s v="DRIFTWOOD DAIRY INC"/>
    <x v="0"/>
    <s v="L75 Ontario"/>
    <x v="9"/>
    <n v="0"/>
    <s v="&lt;=1"/>
    <x v="3"/>
    <x v="1"/>
    <s v="Item above on order number 75-48450 failed CTP process during order entry.  The requested qty is 30 please respond with next available date within 24hrs."/>
    <s v="Item"/>
    <s v="sites/operations/SUPPLYCHAIN/SCS/Lists/Service Escalation Tracker"/>
    <m/>
  </r>
  <r>
    <n v="4.5603935185208702"/>
    <s v="Covington, Derek"/>
    <s v="1832"/>
    <s v="Closed"/>
    <d v="2023-10-05T14:32:01"/>
    <x v="7"/>
    <d v="2023-10-07T14:32:01"/>
    <d v="2023-10-09T13:26:58"/>
    <s v="20850-001"/>
    <s v="PFG DOVER"/>
    <n v="20850"/>
    <s v="PFG-PFS DOVER"/>
    <x v="0"/>
    <s v="L43 Birmingham"/>
    <x v="9"/>
    <n v="2"/>
    <s v="&gt;1"/>
    <x v="1"/>
    <x v="1"/>
    <s v="43-58136 was shorted three items. Customer submitted backorder 43-58810 for delivery. "/>
    <s v="Item"/>
    <s v="sites/operations/SUPPLYCHAIN/SCS/Lists/Service Escalation Tracker"/>
    <m/>
  </r>
  <r>
    <n v="0.70675925925752403"/>
    <s v="Salcedo, Daisey"/>
    <s v="1833"/>
    <s v="Closed"/>
    <d v="2023-10-05T14:32:31"/>
    <x v="7"/>
    <d v="2023-10-07T14:32:31"/>
    <d v="2023-10-05T16:57:44"/>
    <s v="27589-030"/>
    <s v="TYSON FOODS INC"/>
    <n v="27589"/>
    <s v="TYSON FOODS INC"/>
    <x v="2"/>
    <s v="L75 Ontario"/>
    <x v="9"/>
    <n v="0"/>
    <s v="&lt;=1"/>
    <x v="3"/>
    <x v="1"/>
    <s v="CTP Failure"/>
    <s v="Item"/>
    <s v="sites/operations/SUPPLYCHAIN/SCS/Lists/Service Escalation Tracker"/>
    <m/>
  </r>
  <r>
    <n v="4.6048611111109503"/>
    <s v="Mendoza, Steven"/>
    <s v="1834"/>
    <s v="Closed"/>
    <d v="2023-10-05T15:32:30"/>
    <x v="7"/>
    <d v="2023-10-07T15:32:30"/>
    <d v="2023-10-09T14:31:00"/>
    <s v="01379-008"/>
    <s v="BAKEMARK-PICO RIVERA 75KW"/>
    <n v="1379"/>
    <s v="BAKEMARK  WEST"/>
    <x v="0"/>
    <s v="L75 Ontario"/>
    <x v="9"/>
    <n v="2"/>
    <s v="&gt;1"/>
    <x v="1"/>
    <x v="1"/>
    <s v="CTP failure for Order 75-48464 on item 17745WCP."/>
    <s v="Item"/>
    <s v="sites/operations/SUPPLYCHAIN/SCS/Lists/Service Escalation Tracker"/>
    <m/>
  </r>
  <r>
    <n v="1.6558449074073001"/>
    <s v="Lopez, Orianna"/>
    <s v="1835"/>
    <s v="Closed"/>
    <d v="2023-10-05T17:14:06"/>
    <x v="7"/>
    <d v="2023-10-07T17:14:06"/>
    <d v="2023-10-06T15:44:25"/>
    <s v="34468-088"/>
    <s v="SHAMROCK AURO"/>
    <n v="34468"/>
    <s v="SHAMROCK FOOD CO - CO"/>
    <x v="0"/>
    <s v="L60 Saginaw"/>
    <x v="9"/>
    <n v="1"/>
    <s v="&lt;=1"/>
    <x v="3"/>
    <x v="1"/>
    <s v="CTP Failure - 208-21032"/>
    <s v="Item"/>
    <s v="sites/operations/SUPPLYCHAIN/SCS/Lists/Service Escalation Tracker"/>
    <m/>
  </r>
  <r>
    <n v="1.4441550925912501"/>
    <s v="Plunkett, Ryan"/>
    <s v="1836"/>
    <s v="Closed"/>
    <d v="2023-10-05T18:22:50"/>
    <x v="7"/>
    <d v="2023-10-07T18:22:50"/>
    <d v="2023-10-06T10:39:35"/>
    <s v="00939-073"/>
    <s v="NICHOLAS LAS VEG CONTRACT"/>
    <n v="939"/>
    <s v="NICHOLAS AND CO"/>
    <x v="0"/>
    <s v="L75 Ontario"/>
    <x v="9"/>
    <n v="1"/>
    <s v="&lt;=1"/>
    <x v="3"/>
    <x v="1"/>
    <s v="Item 58503 NIC on order number 75-48488 PO 20163170 failed CTP process during order entry.  _x000a_The requested qty is 180cs, please respond with next available date within 24hrs._x000a_"/>
    <s v="Item"/>
    <s v="sites/operations/SUPPLYCHAIN/SCS/Lists/Service Escalation Tracker"/>
    <m/>
  </r>
  <r>
    <n v="3.3714004629582601"/>
    <s v="Karr, Ronald"/>
    <s v="1837"/>
    <s v="Closed"/>
    <d v="2023-10-06T08:55:35"/>
    <x v="7"/>
    <d v="2023-10-08T08:55:35"/>
    <d v="2023-10-09T08:54:49"/>
    <s v="40062-359"/>
    <s v="SYGMA TXRH FORT WORTH"/>
    <n v="40062"/>
    <s v="SYGMA CENTRAL BILLING"/>
    <x v="3"/>
    <s v="L60 Saginaw"/>
    <x v="9"/>
    <n v="1"/>
    <s v="&lt;=1"/>
    <x v="3"/>
    <x v="1"/>
    <s v="Please let me know when inventory available to ship backorder 208-21081_x000a_Orig 208-19615 - 564 cs item 23379LFL"/>
    <s v="Item"/>
    <s v="sites/operations/SUPPLYCHAIN/SCS/Lists/Service Escalation Tracker"/>
    <m/>
  </r>
  <r>
    <n v="3.4231018518548799"/>
    <s v="Miller, Michelle L"/>
    <s v="1838"/>
    <s v="Closed"/>
    <d v="2023-10-06T09:26:01"/>
    <x v="7"/>
    <d v="2023-10-08T09:26:01"/>
    <d v="2023-10-09T10:09:16"/>
    <s v="09704-074"/>
    <s v="FFM/MBM TAYLRVL DENNY'S"/>
    <n v="9704"/>
    <s v="MCLANE CO INC"/>
    <x v="3"/>
    <s v="L60 Saginaw"/>
    <x v="9"/>
    <n v="1"/>
    <s v="&lt;=1"/>
    <x v="3"/>
    <x v="1"/>
    <s v="backorder 208-21046 was entered for shortage on 208-19734 for 126 cases 23327-DEN. when can this LTL backorder ship? "/>
    <s v="Item"/>
    <s v="sites/operations/SUPPLYCHAIN/SCS/Lists/Service Escalation Tracker"/>
    <m/>
  </r>
  <r>
    <n v="0.65324074074305805"/>
    <s v="Miller, Michelle L"/>
    <s v="1839"/>
    <s v="Closed"/>
    <d v="2023-10-06T10:51:59"/>
    <x v="7"/>
    <d v="2023-10-08T10:51:59"/>
    <d v="2023-10-06T15:40:40"/>
    <s v="10527-006"/>
    <s v="STANZ FOOD SERVICE INC"/>
    <n v="10527"/>
    <s v="STANZ CHEESE CO INC"/>
    <x v="0"/>
    <s v="L33 Waukesha"/>
    <x v="9"/>
    <n v="0"/>
    <s v="&lt;=1"/>
    <x v="3"/>
    <x v="1"/>
    <s v="Order 33-34923 failed CTP on items:_x000a_23499-SCR qty 96_x000a_22899-SCR Qty 20_x000a_17686-SCR Qty 12"/>
    <s v="Item"/>
    <s v="sites/operations/SUPPLYCHAIN/SCS/Lists/Service Escalation Tracker"/>
    <m/>
  </r>
  <r>
    <n v="4.4438194444446699"/>
    <s v="Patil, Kaleb"/>
    <s v="1840"/>
    <s v="Closed"/>
    <d v="2023-10-06T11:26:02"/>
    <x v="7"/>
    <d v="2023-10-08T11:26:02"/>
    <d v="2023-10-10T10:39:06"/>
    <s v="00938-002"/>
    <s v="NEWPORT FARMS"/>
    <n v="938"/>
    <s v="NEWPORT FARMS INC"/>
    <x v="0"/>
    <s v="L75 Ontario"/>
    <x v="9"/>
    <n v="2"/>
    <s v="&gt;1"/>
    <x v="1"/>
    <x v="1"/>
    <s v="Hello, my customer was shorted 200 cases of 12299-GNS due to short shelf life. When can we transfer in fresh product? All product now is below 30% shelf life."/>
    <s v="Item"/>
    <s v="sites/operations/SUPPLYCHAIN/SCS/Lists/Service Escalation Tracker"/>
    <m/>
  </r>
  <r>
    <n v="3.5251736111094898"/>
    <s v="Rogers, Keena"/>
    <s v="1841"/>
    <s v="Closed"/>
    <d v="2023-10-06T12:33:41"/>
    <x v="7"/>
    <d v="2023-10-08T12:33:41"/>
    <d v="2023-10-09T12:36:15"/>
    <s v="00085-044"/>
    <s v="SHAMROCK AZ SUBWAY"/>
    <n v="85"/>
    <s v="SHAMROCK FOOD CO - AZ"/>
    <x v="3"/>
    <s v="L75 Ontario"/>
    <x v="9"/>
    <n v="1"/>
    <s v="&lt;=1"/>
    <x v="3"/>
    <x v="1"/>
    <s v="Backorder for item 23852SBY"/>
    <s v="Item"/>
    <s v="sites/operations/SUPPLYCHAIN/SCS/Lists/Service Escalation Tracker"/>
    <m/>
  </r>
  <r>
    <n v="3.6547106481448299"/>
    <s v="Salcedo, Daisey"/>
    <s v="1842"/>
    <s v="Closed"/>
    <d v="2023-10-06T13:02:10"/>
    <x v="7"/>
    <d v="2023-10-08T13:02:10"/>
    <d v="2023-10-09T15:42:47"/>
    <s v="36555-001"/>
    <s v="DOLE FRESH VEGEATABLES"/>
    <n v="36555"/>
    <s v="DOLE FRESH VEGETABLES INC"/>
    <x v="2"/>
    <s v="L75 Ontario"/>
    <x v="9"/>
    <n v="1"/>
    <s v="&lt;=1"/>
    <x v="3"/>
    <x v="1"/>
    <s v="Back order#75-48556"/>
    <s v="Item"/>
    <s v="sites/operations/SUPPLYCHAIN/SCS/Lists/Service Escalation Tracker"/>
    <m/>
  </r>
  <r>
    <n v="0.57597222222102595"/>
    <s v="Johnson, Travis"/>
    <s v="1843"/>
    <s v="Closed"/>
    <d v="2023-10-06T13:24:49"/>
    <x v="7"/>
    <d v="2023-10-08T13:24:49"/>
    <d v="2023-10-06T13:49:24"/>
    <s v="29121-028"/>
    <s v="JETRO CASH &amp; CARRY #168"/>
    <n v="29121"/>
    <s v="JETRO CASH&amp;CARRY ENT INC"/>
    <x v="0"/>
    <s v="L60 Saginaw"/>
    <x v="9"/>
    <n v="0"/>
    <s v="&lt;=1"/>
    <x v="3"/>
    <x v="1"/>
    <s v="Item above on order number 208-21063 failed CTP process during order entry.  The requested qty is 420, please respond with next available date within 24hrs.15507-CHQ (1020152)"/>
    <s v="Item"/>
    <s v="sites/operations/SUPPLYCHAIN/SCS/Lists/Service Escalation Tracker"/>
    <m/>
  </r>
  <r>
    <n v="3.5445138888899201"/>
    <s v="Patil, Kaleb"/>
    <s v="1844"/>
    <s v="Closed"/>
    <d v="2023-10-06T13:43:06"/>
    <x v="7"/>
    <d v="2023-10-08T13:43:06"/>
    <d v="2023-10-09T13:04:06"/>
    <s v="00723-007"/>
    <s v="JORDANOS INC"/>
    <n v="723"/>
    <s v="JORDANO'S INC"/>
    <x v="0"/>
    <s v="L75 Ontario"/>
    <x v="9"/>
    <n v="1"/>
    <s v="&lt;=1"/>
    <x v="3"/>
    <x v="1"/>
    <s v="Item above on order number 75-48558 failed CTP process during order entry.  The requested qty is 48, please respond with next available date within 24hrs."/>
    <s v="Item"/>
    <s v="sites/operations/SUPPLYCHAIN/SCS/Lists/Service Escalation Tracker"/>
    <m/>
  </r>
  <r>
    <n v="0.71946759258571502"/>
    <s v="Kirkwood, Michele"/>
    <s v="1845"/>
    <s v="Closed"/>
    <d v="2023-10-06T15:48:01"/>
    <x v="7"/>
    <d v="2023-10-08T15:48:01"/>
    <d v="2023-10-06T17:16:02"/>
    <s v="40065-009"/>
    <s v="SYSCO N DAKOTA"/>
    <n v="40065"/>
    <s v="SYSCO MSCS-NORTH DAKOTA"/>
    <x v="0"/>
    <s v="L33 Waukesha"/>
    <x v="9"/>
    <n v="0"/>
    <s v="&lt;=1"/>
    <x v="3"/>
    <x v="1"/>
    <s v="Failed CTP Certification_x000a__x000a_Will the below item be available for this order?  _x000a__x000a_Item 23120-NWN; Qty 48cs; Order 33-34905; Ship Date 10/19"/>
    <s v="Item"/>
    <s v="sites/operations/SUPPLYCHAIN/SCS/Lists/Service Escalation Tracker"/>
    <m/>
  </r>
  <r>
    <n v="3.45620370370307"/>
    <s v="Plunkett, Ryan"/>
    <s v="1846"/>
    <s v="Closed"/>
    <d v="2023-10-06T15:53:16"/>
    <x v="7"/>
    <d v="2023-10-08T15:53:16"/>
    <d v="2023-10-09T10:56:56"/>
    <s v="33074-002"/>
    <s v="CAPITOL DISTRIBUTION CO"/>
    <n v="33074"/>
    <s v="CAPITOL DISTRIBUTION CO"/>
    <x v="0"/>
    <s v="L34 Albert Lea"/>
    <x v="9"/>
    <n v="1"/>
    <s v="&lt;=1"/>
    <x v="3"/>
    <x v="1"/>
    <s v="Customer wants to move up order 34-18541 PO 139666 from 11/3 to 10/20._x000a_- Can we accommodate?"/>
    <s v="Item"/>
    <s v="sites/operations/SUPPLYCHAIN/SCS/Lists/Service Escalation Tracker"/>
    <m/>
  </r>
  <r>
    <n v="0.64348379629518604"/>
    <s v="Diaz, Rebecca"/>
    <s v="1847"/>
    <s v="Closed"/>
    <d v="2023-10-09T11:20:44"/>
    <x v="7"/>
    <d v="2023-10-11T11:20:44"/>
    <d v="2023-10-09T15:26:37"/>
    <s v="33904-028"/>
    <s v="SYGMA BURGKNG LANCASTER"/>
    <n v="33904"/>
    <s v="SYGMA CENTRAL BILLING"/>
    <x v="3"/>
    <s v="L75 Ontario"/>
    <x v="9"/>
    <n v="0"/>
    <s v="&lt;=1"/>
    <x v="3"/>
    <x v="1"/>
    <s v="Customer was shorted on order 75-46534 the items below. Need to know when back order 75-48672 can ship?_x000a_23177-BRK - 490 cases  _x000a_Short Ship Reason.: 1  Planned But Not Available_x000a__x000a_23531-BRK - 189 cases_x000a_Short Ship Reason.: 1  Planned But Not Available"/>
    <s v="Item"/>
    <s v="sites/operations/SUPPLYCHAIN/SCS/Lists/Service Escalation Tracker"/>
    <m/>
  </r>
  <r>
    <n v="1.6872106481459901"/>
    <s v="Kirkwood, Michele"/>
    <s v="1848"/>
    <s v="Closed"/>
    <d v="2023-10-09T12:24:24"/>
    <x v="7"/>
    <d v="2023-10-11T12:24:24"/>
    <d v="2023-10-10T16:29:35"/>
    <s v="40013-020"/>
    <s v="SYSCO BILLINGS"/>
    <n v="40013"/>
    <s v="SYSCO MSCS-MONTANA"/>
    <x v="0"/>
    <s v="L33 Waukesha"/>
    <x v="9"/>
    <n v="1"/>
    <s v="&lt;=1"/>
    <x v="3"/>
    <x v="1"/>
    <s v="Failed CTP Certification_x000a__x000a_Will the below item be available for this order?  _x000a__x000a_Item 22778-SCR; Qty 95cs; Order 33-34941; Ship Date 08/24_x000a_Item 23118-NWN; Qty 96cs; Order 33-34941; Ship Date 08/24"/>
    <s v="Item"/>
    <s v="sites/operations/SUPPLYCHAIN/SCS/Lists/Service Escalation Tracker"/>
    <m/>
  </r>
  <r>
    <n v="0.529641203705978"/>
    <s v="Blocker, Sharrocca"/>
    <s v="1849"/>
    <s v="Closed"/>
    <d v="2023-10-09T12:31:20"/>
    <x v="7"/>
    <d v="2023-10-11T12:31:20"/>
    <d v="2023-10-09T12:42:41"/>
    <s v="00085-037"/>
    <s v="SHAMROCK AZ"/>
    <n v="85"/>
    <s v="SHAMROCK FOOD CO - AZ"/>
    <x v="0"/>
    <s v="L33 Waukesha"/>
    <x v="9"/>
    <n v="0"/>
    <s v="&lt;=1"/>
    <x v="3"/>
    <x v="1"/>
    <s v="20945-KKO (408 cases) and 22778-SCR (19 cases) on Order 33-34966 failed CTP Process during order entry. Please respond with next available date within 24hrs."/>
    <s v="Item"/>
    <s v="sites/operations/SUPPLYCHAIN/SCS/Lists/Service Escalation Tracker"/>
    <m/>
  </r>
  <r>
    <n v="1.6602199074041"/>
    <s v="Washington, Jennifer"/>
    <s v="1850"/>
    <s v="Closed"/>
    <d v="2023-10-09T12:48:55"/>
    <x v="7"/>
    <d v="2023-10-11T12:48:55"/>
    <d v="2023-10-10T15:50:43"/>
    <s v="31688-105"/>
    <s v="BEK DFW"/>
    <n v="31688"/>
    <s v="BEN E KEITH-DFW"/>
    <x v="0"/>
    <s v="L60 Saginaw"/>
    <x v="9"/>
    <n v="1"/>
    <s v="&lt;=1"/>
    <x v="3"/>
    <x v="1"/>
    <s v="58500 CHP on 208-21193 failed CTP Process during order entry.  Requested quantity is 270.  Please respond with the next available date within 24 hours."/>
    <s v="Item"/>
    <s v="sites/operations/SUPPLYCHAIN/SCS/Lists/Service Escalation Tracker"/>
    <m/>
  </r>
  <r>
    <n v="1.39793981481489"/>
    <s v="Miller, Michelle L"/>
    <s v="1851"/>
    <s v="Closed"/>
    <d v="2023-10-09T13:01:45"/>
    <x v="7"/>
    <d v="2023-10-11T13:01:45"/>
    <d v="2023-10-10T09:33:02"/>
    <s v="11876032"/>
    <s v="Cant Find"/>
    <s v="Cant Find"/>
    <s v="Cant Find"/>
    <x v="1"/>
    <s v="L33 Waukesha"/>
    <x v="9"/>
    <n v="1"/>
    <s v="&lt;=1"/>
    <x v="3"/>
    <x v="1"/>
    <s v="order 33-34952 failed CTP on item 18610-USM qty 80"/>
    <s v="Item"/>
    <s v="sites/operations/SUPPLYCHAIN/SCS/Lists/Service Escalation Tracker"/>
    <m/>
  </r>
  <r>
    <n v="0.603240740740148"/>
    <s v="Rogers, Keena"/>
    <s v="1852"/>
    <s v="Closed"/>
    <d v="2023-10-09T13:48:47"/>
    <x v="7"/>
    <d v="2023-10-11T13:48:47"/>
    <d v="2023-10-09T14:28:40"/>
    <s v="09965-037"/>
    <s v="VAN EERDEN"/>
    <n v="9965"/>
    <s v="THE DISTRIBUTION GROUP"/>
    <x v="0"/>
    <s v="L33 Waukesha"/>
    <x v="9"/>
    <n v="0"/>
    <s v="&lt;=1"/>
    <x v="3"/>
    <x v="1"/>
    <s v="CTP Failure on item 22778SCR on order 33-34973."/>
    <s v="Item"/>
    <s v="sites/operations/SUPPLYCHAIN/SCS/Lists/Service Escalation Tracker"/>
    <m/>
  </r>
  <r>
    <n v="1.37335648147564"/>
    <s v="Lopez, Orianna"/>
    <s v="1853"/>
    <s v="Closed"/>
    <d v="2023-10-09T17:16:22"/>
    <x v="7"/>
    <d v="2023-10-11T17:16:22"/>
    <d v="2023-10-10T08:57:38"/>
    <s v="07140-010"/>
    <s v="USF PLYMOUTH"/>
    <n v="7140"/>
    <s v="US FOODS-MINNESOTA"/>
    <x v="0"/>
    <s v="L33 Waukesha"/>
    <x v="9"/>
    <n v="1"/>
    <s v="&lt;=1"/>
    <x v="3"/>
    <x v="1"/>
    <s v="CTP Failure - 33-34959"/>
    <s v="Item"/>
    <s v="sites/operations/SUPPLYCHAIN/SCS/Lists/Service Escalation Tracker"/>
    <m/>
  </r>
  <r>
    <n v="2.4186111111048398"/>
    <s v="Mendoza, Steven"/>
    <s v="1854"/>
    <s v="Closed"/>
    <d v="2023-10-09T17:30:53"/>
    <x v="7"/>
    <d v="2023-10-11T17:30:53"/>
    <d v="2023-10-11T10:02:48"/>
    <s v="32953-003"/>
    <s v="RONWOOD PRODUCTS"/>
    <n v="32953"/>
    <s v="RONS HOME STYLE FOODS"/>
    <x v="2"/>
    <s v="L60 Saginaw"/>
    <x v="9"/>
    <n v="2"/>
    <s v="&gt;1"/>
    <x v="1"/>
    <x v="1"/>
    <s v="208-21259 failed CTP for item 14401VEN for 288 cases. "/>
    <s v="Item"/>
    <s v="sites/operations/SUPPLYCHAIN/SCS/Lists/Service Escalation Tracker"/>
    <m/>
  </r>
  <r>
    <n v="1.69320601851359"/>
    <s v="Kirkwood, Michele"/>
    <s v="1855"/>
    <s v="Closed"/>
    <d v="2023-10-09T17:36:34"/>
    <x v="7"/>
    <d v="2023-10-11T17:36:34"/>
    <d v="2023-10-10T16:38:13"/>
    <s v="40212-056"/>
    <s v="SYSCO INTRMN"/>
    <n v="40212"/>
    <s v="SYSCO MSCS-INTERMOUNTAIN"/>
    <x v="0"/>
    <s v="L75 Ontario"/>
    <x v="9"/>
    <n v="1"/>
    <s v="&lt;=1"/>
    <x v="3"/>
    <x v="1"/>
    <s v="Failed CTP Certification_x000a__x000a_Will the below item be available for this order?  _x000a__x000a_Item 21375SYS; Qty 60; Order 75-48621; Ship Date 10/24"/>
    <s v="Item"/>
    <s v="sites/operations/SUPPLYCHAIN/SCS/Lists/Service Escalation Tracker"/>
    <m/>
  </r>
  <r>
    <n v="3.43269675925694"/>
    <s v="George, Raven"/>
    <s v="1856"/>
    <s v="Closed"/>
    <d v="2023-10-09T18:57:39"/>
    <x v="7"/>
    <d v="2023-10-11T18:57:39"/>
    <d v="2023-10-12T10:23:05"/>
    <s v="35535-003"/>
    <s v="SYSCO RIVERSIDE"/>
    <n v="35535"/>
    <s v="SYSCO MSCS-RIVERSIDE"/>
    <x v="0"/>
    <s v="L75 Ontario"/>
    <x v="9"/>
    <n v="3"/>
    <s v="&gt;1"/>
    <x v="2"/>
    <x v="0"/>
    <s v="Item above on order number75-48630 failed CTP process during order entry.  The requested qty is 1140, please respond with next available date within 24hrs."/>
    <s v="Item"/>
    <s v="sites/operations/SUPPLYCHAIN/SCS/Lists/Service Escalation Tracker"/>
    <m/>
  </r>
  <r>
    <n v="3.4748263888905102"/>
    <s v="Washington, Jennifer"/>
    <s v="1857"/>
    <s v="Closed"/>
    <d v="2023-10-10T08:20:33"/>
    <x v="7"/>
    <d v="2023-10-12T08:20:33"/>
    <d v="2023-10-13T11:23:45"/>
    <s v="06230-043"/>
    <s v="BEK MID SOUTH LR"/>
    <n v="6230"/>
    <s v="BEN E KEITH-MID SOUTH"/>
    <x v="0"/>
    <s v="L60 Saginaw"/>
    <x v="9"/>
    <n v="3"/>
    <s v="&gt;1"/>
    <x v="2"/>
    <x v="0"/>
    <s v="17340 PHN on 208-21256 failed CTP Process during order entry.  Requested quantity is 12.  Please respond with next available date within 24 hours._x000a_58500 CHP on 208-21256 failed CTP Process during order entry.  Requested quantity is 15.  Please respond with next available date within 24 hours._x000a_79514 BKE on 208-21256 failed CTP Process during order entry.  Requested quantity is 82.  Please respond with next available date within 24 hours."/>
    <s v="Item"/>
    <s v="sites/operations/SUPPLYCHAIN/SCS/Lists/Service Escalation Tracker"/>
    <m/>
  </r>
  <r>
    <n v="0.35730324074393099"/>
    <s v="Wilson, LaTosha"/>
    <s v="1858"/>
    <s v="Closed"/>
    <d v="2023-10-10T08:34:11"/>
    <x v="7"/>
    <d v="2023-10-12T08:34:11"/>
    <d v="2023-10-10T08:34:31"/>
    <s v="36436-002"/>
    <s v="CHEFCO FOODS"/>
    <n v="36436"/>
    <s v="CTI ARLINGTON LLC"/>
    <x v="2"/>
    <s v="L60 Saginaw"/>
    <x v="9"/>
    <n v="0"/>
    <s v="&lt;=1"/>
    <x v="3"/>
    <x v="1"/>
    <s v="Customer not provided COA with shipment nor prior to._x000a__x000a_P.O. Ref: 95778 _x000a_Order#: 208-20739_x000a_14803-WCP   600054 PA MARGARINE TBL GD 50#   LJJJYY                    45                      F16623"/>
    <s v="Item"/>
    <s v="sites/operations/SUPPLYCHAIN/SCS/Lists/Service Escalation Tracker"/>
    <m/>
  </r>
  <r>
    <n v="0.37140046296553902"/>
    <s v="Lopez, Orianna"/>
    <s v="1859"/>
    <s v="Closed"/>
    <d v="2023-10-10T08:44:54"/>
    <x v="7"/>
    <d v="2023-10-12T08:44:54"/>
    <d v="2023-10-10T08:54:49"/>
    <s v="31564-002"/>
    <s v="REINHART TWIN CITIES"/>
    <n v="31564"/>
    <s v="REINHART TWIN CITIES"/>
    <x v="0"/>
    <s v="L33 Waukesha"/>
    <x v="9"/>
    <n v="0"/>
    <s v="&lt;=1"/>
    <x v="3"/>
    <x v="1"/>
    <s v="CTP Failure - 33-34975"/>
    <s v="Item"/>
    <s v="sites/operations/SUPPLYCHAIN/SCS/Lists/Service Escalation Tracker"/>
    <m/>
  </r>
  <r>
    <n v="0.41446759258542398"/>
    <s v="Miller, Michelle L"/>
    <s v="1860"/>
    <s v="Closed"/>
    <d v="2023-10-10T09:46:23"/>
    <x v="7"/>
    <d v="2023-10-12T09:46:23"/>
    <d v="2023-10-10T09:56:50"/>
    <s v="10146-031"/>
    <s v="USF STREATOR"/>
    <n v="10146"/>
    <s v="US FOODS-STREATOR"/>
    <x v="0"/>
    <s v="L33 Waukesha"/>
    <x v="9"/>
    <n v="0"/>
    <s v="&lt;=1"/>
    <x v="3"/>
    <x v="1"/>
    <s v="Order 33-34991 failed CTP on item 18609-USM Qty 12"/>
    <s v="Item"/>
    <s v="sites/operations/SUPPLYCHAIN/SCS/Lists/Service Escalation Tracker"/>
    <m/>
  </r>
  <r>
    <n v="2.41833333333489"/>
    <s v="Baker, Tosha"/>
    <s v="1861"/>
    <s v="Closed"/>
    <d v="2023-10-10T10:28:10"/>
    <x v="7"/>
    <d v="2023-10-12T10:28:10"/>
    <d v="2023-10-12T10:02:24"/>
    <s v="24106-007"/>
    <s v="RDP FOODSERVICE SONIC"/>
    <n v="24106"/>
    <s v="RDP FOODSERVICE"/>
    <x v="3"/>
    <s v="L55 St Joseph"/>
    <x v="9"/>
    <n v="2"/>
    <s v="&gt;1"/>
    <x v="1"/>
    <x v="1"/>
    <s v="Order No: 55-52016 // PO#006400_x000a_Reference #55-50765 // PO #005918_x000a_     Shorted item 19346-SON, 18 cs_x000a__x000a_Customer would like a BACKORDER shipped_x000a_How soon could this ship?"/>
    <s v="Item"/>
    <s v="sites/operations/SUPPLYCHAIN/SCS/Lists/Service Escalation Tracker"/>
    <m/>
  </r>
  <r>
    <n v="0.58839120370248599"/>
    <s v="Patil, Kaleb"/>
    <s v="1862"/>
    <s v="Closed"/>
    <d v="2023-10-10T10:52:27"/>
    <x v="7"/>
    <d v="2023-10-12T10:52:27"/>
    <d v="2023-10-10T14:07:17"/>
    <s v="12937-009"/>
    <s v="SALADINO'S INC"/>
    <n v="12937"/>
    <s v="SALADINO'S INC"/>
    <x v="0"/>
    <s v="L75 Ontario"/>
    <x v="9"/>
    <n v="0"/>
    <s v="&lt;=1"/>
    <x v="3"/>
    <x v="1"/>
    <s v="Item above on order number 75-48662 failed CTP process during order entry.  The requested qty is 20, please respond with next available date within 24hrs."/>
    <s v="Item"/>
    <s v="sites/operations/SUPPLYCHAIN/SCS/Lists/Service Escalation Tracker"/>
    <m/>
  </r>
  <r>
    <n v="0.58913194444175998"/>
    <s v="Patil, Kaleb"/>
    <s v="1863"/>
    <s v="Closed"/>
    <d v="2023-10-10T10:59:22"/>
    <x v="7"/>
    <d v="2023-10-12T10:59:22"/>
    <d v="2023-10-10T14:08:21"/>
    <s v="12937-019"/>
    <s v="SALADINO'S INC SACRAMENTO"/>
    <n v="12937"/>
    <s v="SALADINO'S INC"/>
    <x v="0"/>
    <s v="L75 Ontario"/>
    <x v="9"/>
    <n v="0"/>
    <s v="&lt;=1"/>
    <x v="3"/>
    <x v="1"/>
    <s v="Item above on order number 75-48668 failed CTP process during order entry.  The requested qty is 40, please respond with next available date within 24hrs."/>
    <s v="Item"/>
    <s v="sites/operations/SUPPLYCHAIN/SCS/Lists/Service Escalation Tracker"/>
    <m/>
  </r>
  <r>
    <n v="0.58879629629518604"/>
    <s v="Patil, Kaleb"/>
    <s v="1864"/>
    <s v="Closed"/>
    <d v="2023-10-10T11:27:01"/>
    <x v="7"/>
    <d v="2023-10-12T11:27:01"/>
    <d v="2023-10-10T14:07:52"/>
    <s v="35023-008"/>
    <s v="SHAMROCK FOODS"/>
    <n v="35023"/>
    <s v="SHAMROCK FOOD CO - CA"/>
    <x v="0"/>
    <s v="L33 Waukesha"/>
    <x v="9"/>
    <n v="0"/>
    <s v="&lt;=1"/>
    <x v="3"/>
    <x v="1"/>
    <s v="Item above on order number 33-34970 failed CTP process during order entry.  The requested qty is 48, please respond with next available date within 24hrs."/>
    <s v="Item"/>
    <s v="sites/operations/SUPPLYCHAIN/SCS/Lists/Service Escalation Tracker"/>
    <m/>
  </r>
  <r>
    <n v="3.46822916666861"/>
    <s v="George, Raven"/>
    <s v="1865"/>
    <s v="Closed"/>
    <d v="2023-10-10T11:28:17"/>
    <x v="7"/>
    <d v="2023-10-12T11:28:17"/>
    <d v="2023-10-13T11:14:15"/>
    <s v="40177-018"/>
    <s v="SYSCO VENTURA"/>
    <n v="40177"/>
    <s v="SYSCO MSCS-VENTURA"/>
    <x v="0"/>
    <s v="L75 Ontario"/>
    <x v="9"/>
    <n v="3"/>
    <s v="&gt;1"/>
    <x v="2"/>
    <x v="0"/>
    <s v="Item above on order number75-48394failed CTP process during order entry.  The requested qty is 44, please respond with next available date within 24hrs."/>
    <s v="Item"/>
    <s v="sites/operations/SUPPLYCHAIN/SCS/Lists/Service Escalation Tracker"/>
    <m/>
  </r>
  <r>
    <n v="0.71196759259328202"/>
    <s v="Lopez, Orianna"/>
    <s v="1866"/>
    <s v="Closed"/>
    <d v="2023-10-10T11:55:30"/>
    <x v="7"/>
    <d v="2023-10-12T11:55:30"/>
    <d v="2023-10-10T17:05:14"/>
    <s v="40045-169"/>
    <s v="SYSCO DENVER"/>
    <n v="40045"/>
    <s v="SYSCO MSCS-DENVER"/>
    <x v="0"/>
    <s v="L60 Saginaw"/>
    <x v="9"/>
    <n v="0"/>
    <s v="&lt;=1"/>
    <x v="3"/>
    <x v="1"/>
    <s v="CTP Failure - 208-21278"/>
    <s v="Item"/>
    <s v="sites/operations/SUPPLYCHAIN/SCS/Lists/Service Escalation Tracker"/>
    <m/>
  </r>
  <r>
    <n v="0.661585648151231"/>
    <s v="Washington, Jennifer"/>
    <s v="1867"/>
    <s v="Closed"/>
    <d v="2023-10-10T12:27:08"/>
    <x v="7"/>
    <d v="2023-10-12T12:27:08"/>
    <d v="2023-10-10T15:52:41"/>
    <s v="35488-056"/>
    <s v="BEK HOUSTON"/>
    <n v="35488"/>
    <s v="BEN E KEITH-GULF COAST"/>
    <x v="0"/>
    <s v="L60 Saginaw"/>
    <x v="9"/>
    <n v="0"/>
    <s v="&lt;=1"/>
    <x v="3"/>
    <x v="1"/>
    <s v="23565 BKE on 208-21296 failed CTP Process during order entry.  Requested quantity is 40.  Please respond with next available date within 24 hours."/>
    <s v="Item"/>
    <s v="sites/operations/SUPPLYCHAIN/SCS/Lists/Service Escalation Tracker"/>
    <m/>
  </r>
  <r>
    <n v="0.65209490740380704"/>
    <s v="Washington, Jennifer"/>
    <s v="1868"/>
    <s v="Closed"/>
    <d v="2023-10-10T13:09:36"/>
    <x v="7"/>
    <d v="2023-10-12T13:09:36"/>
    <d v="2023-10-10T15:39:01"/>
    <s v="05560-078"/>
    <s v="BEK SAN ANT"/>
    <n v="5560"/>
    <s v="BEN E KEITH-SAN ANTONIO"/>
    <x v="0"/>
    <s v="L60 Saginaw"/>
    <x v="9"/>
    <n v="0"/>
    <s v="&lt;=1"/>
    <x v="3"/>
    <x v="1"/>
    <s v="23483 SCR on 208-21302 failed CTP Process during order entry.  Requested quantity is 40.  Please respond with next available date within 24 hours._x000a_23565 BKE on 208-21302 failed CTP Process during order entry.  Requested quantity is 440.  Please respond with next available date within 24 hours."/>
    <s v="Item"/>
    <s v="sites/operations/SUPPLYCHAIN/SCS/Lists/Service Escalation Tracker"/>
    <m/>
  </r>
  <r>
    <n v="3.6010532407381102"/>
    <s v="George, Raven"/>
    <s v="1869"/>
    <s v="Closed"/>
    <d v="2023-10-10T13:52:30"/>
    <x v="7"/>
    <d v="2023-10-12T13:52:30"/>
    <d v="2023-10-13T14:25:31"/>
    <s v="40227-048"/>
    <s v="SYSCO LOS ANGEL"/>
    <n v="40227"/>
    <s v="SYSCO MSCS-LOS ANGELE"/>
    <x v="0"/>
    <s v="L75 Ontario"/>
    <x v="9"/>
    <n v="3"/>
    <s v="&gt;1"/>
    <x v="2"/>
    <x v="0"/>
    <s v="Item above on order number 75-48666 failed CTP process during order entry.  The requested qty is 12, please respond with next available date within 24hrs."/>
    <s v="Item"/>
    <s v="sites/operations/SUPPLYCHAIN/SCS/Lists/Service Escalation Tracker"/>
    <m/>
  </r>
  <r>
    <n v="0.59027777778101198"/>
    <s v="Wilson, LaTosha"/>
    <s v="1870"/>
    <s v="Closed"/>
    <d v="2023-10-10T14:09:35"/>
    <x v="7"/>
    <d v="2023-10-12T14:09:35"/>
    <d v="2023-10-10T14:10:00"/>
    <s v="10374-018"/>
    <s v="DON MIGUEL FOODS-DALLAS"/>
    <n v="10374"/>
    <s v="DON MIGUEL MEXICAN FD INC"/>
    <x v="2"/>
    <s v="L60 Saginaw"/>
    <x v="9"/>
    <n v="0"/>
    <s v="&lt;=1"/>
    <x v="3"/>
    <x v="1"/>
    <s v="Customer not provided COA with shipment nor prior to._x000a__x000a_P.O. Ref: 149354_x000a_Order#: 208-19741_x000a_89187-VEN   VENTURA SOYBEAN SLD 2000#        LJJJYY                     7                      F26823 _x000a_"/>
    <s v="Item"/>
    <s v="sites/operations/SUPPLYCHAIN/SCS/Lists/Service Escalation Tracker"/>
    <m/>
  </r>
  <r>
    <n v="1.4270717592589801"/>
    <s v="Blocker, Sharrocca"/>
    <s v="1871"/>
    <s v="Closed"/>
    <d v="2023-10-10T15:11:41"/>
    <x v="7"/>
    <d v="2023-10-12T15:11:41"/>
    <d v="2023-10-11T10:14:59"/>
    <s v="32153-277"/>
    <s v="MCLANE JIB PHOENIX"/>
    <n v="32153"/>
    <s v="MCLANE COMPANY INC"/>
    <x v="3"/>
    <s v="L75 Ontario"/>
    <x v="9"/>
    <n v="1"/>
    <s v="&lt;=1"/>
    <x v="3"/>
    <x v="1"/>
    <s v="How soon can we deliver 75-48671, this is a backorder?"/>
    <s v="Item"/>
    <s v="sites/operations/SUPPLYCHAIN/SCS/Lists/Service Escalation Tracker"/>
    <m/>
  </r>
  <r>
    <n v="6.4324537037027802"/>
    <s v="Marksch, Jackie"/>
    <s v="1872"/>
    <s v="Closed"/>
    <d v="2023-10-10T15:12:00"/>
    <x v="7"/>
    <d v="2023-10-12T15:12:00"/>
    <d v="2023-10-16T10:22:44"/>
    <s v="00265-076"/>
    <s v="UNFI WEST GROC P/L"/>
    <n v="265"/>
    <s v="SUPERVALU"/>
    <x v="4"/>
    <s v="L75 Ontario"/>
    <x v="9"/>
    <n v="4"/>
    <s v="&gt;1"/>
    <x v="4"/>
    <x v="0"/>
    <s v="CPT failure for 17990EED 1680cs shipping 10/30"/>
    <s v="Item"/>
    <s v="sites/operations/SUPPLYCHAIN/SCS/Lists/Service Escalation Tracker"/>
    <m/>
  </r>
  <r>
    <n v="1.39071759259241"/>
    <s v="Blocker, Sharrocca"/>
    <s v="1873"/>
    <s v="Closed"/>
    <d v="2023-10-10T16:06:56"/>
    <x v="7"/>
    <d v="2023-10-12T16:06:56"/>
    <d v="2023-10-11T09:22:38"/>
    <s v="27418-001"/>
    <s v="REINHART SHAWANO"/>
    <n v="27418"/>
    <s v="REINHART SHAWANO"/>
    <x v="0"/>
    <s v="L33 Waukesha"/>
    <x v="9"/>
    <n v="1"/>
    <s v="&lt;=1"/>
    <x v="3"/>
    <x v="1"/>
    <s v="22836-CSD on Order 33-35001 failed CTP Process during order entry. Requested quantity is 21, please respond with next available date within 24hrs."/>
    <s v="Item"/>
    <s v="sites/operations/SUPPLYCHAIN/SCS/Lists/Service Escalation Tracker"/>
    <m/>
  </r>
  <r>
    <n v="1.3375925925865899"/>
    <s v="Washington, Jennifer"/>
    <s v="1874"/>
    <s v="Closed"/>
    <d v="2023-10-10T16:12:56"/>
    <x v="7"/>
    <d v="2023-10-12T16:12:56"/>
    <d v="2023-10-11T08:06:08"/>
    <s v="31688-105"/>
    <s v="BEK DFW"/>
    <n v="31688"/>
    <s v="BEN E KEITH-DFW"/>
    <x v="0"/>
    <s v="L60 Saginaw"/>
    <x v="9"/>
    <n v="1"/>
    <s v="&lt;=1"/>
    <x v="3"/>
    <x v="1"/>
    <s v="77225 BKE on 208-21355 failed CTP Process during order entry.  Requested quantity is 48. Please respond with next available date within 24 hours."/>
    <s v="Item"/>
    <s v="sites/operations/SUPPLYCHAIN/SCS/Lists/Service Escalation Tracker"/>
    <m/>
  </r>
  <r>
    <n v="2.7082754629591399"/>
    <s v="Lopez, Orianna"/>
    <s v="1875"/>
    <s v="Closed"/>
    <d v="2023-10-10T17:14:40"/>
    <x v="7"/>
    <d v="2023-10-12T17:14:40"/>
    <d v="2023-10-12T16:59:55"/>
    <s v="40045-169"/>
    <s v="SYSCO DENVER"/>
    <n v="40045"/>
    <s v="SYSCO MSCS-DENVER"/>
    <x v="0"/>
    <s v="L60 Saginaw"/>
    <x v="9"/>
    <n v="2"/>
    <s v="&gt;1"/>
    <x v="1"/>
    <x v="1"/>
    <s v="CTP  Failure - 208-21272"/>
    <s v="Item"/>
    <s v="sites/operations/SUPPLYCHAIN/SCS/Lists/Service Escalation Tracker"/>
    <m/>
  </r>
  <r>
    <n v="0.565983796295768"/>
    <s v="Washington, Jennifer"/>
    <s v="1876"/>
    <s v="Closed"/>
    <d v="2023-10-11T08:47:00"/>
    <x v="7"/>
    <d v="2023-10-13T08:47:00"/>
    <d v="2023-10-11T13:35:01"/>
    <s v="10629-017"/>
    <s v="GFS CLAY"/>
    <n v="10629"/>
    <s v="GORDON FOOD SERVICE INC"/>
    <x v="0"/>
    <s v="L33 Waukesha"/>
    <x v="9"/>
    <n v="0"/>
    <s v="&lt;=1"/>
    <x v="3"/>
    <x v="1"/>
    <s v="16571 GFS on 33-35007 failed CTP Process during order entry.  Requested quantity is 18.  Please respond with next available date within 24 hours._x000a_21682 GFS on 33-35007 failed CTP Process during order entry.  Requested quantity is 135.  Please respond with next available date within 24 hours."/>
    <s v="Item"/>
    <s v="sites/operations/SUPPLYCHAIN/SCS/Lists/Service Escalation Tracker"/>
    <m/>
  </r>
  <r>
    <n v="0.61768518518510995"/>
    <s v="Kirkwood, Michele"/>
    <s v="1877"/>
    <s v="Closed"/>
    <d v="2023-10-11T09:21:08"/>
    <x v="7"/>
    <d v="2023-10-13T09:21:08"/>
    <d v="2023-10-11T14:49:28"/>
    <s v="36512-002"/>
    <s v="CASH-WA DIST"/>
    <n v="36512"/>
    <s v="CASH- WA DISTRIBUTING"/>
    <x v="0"/>
    <s v="L33 Waukesha"/>
    <x v="9"/>
    <n v="0"/>
    <s v="&lt;=1"/>
    <x v="3"/>
    <x v="1"/>
    <s v="Failed CTP Certification_x000a__x000a_Will the below item be available for this order?  _x000a__x000a_Item 22778SCR; Qty 4cs; Order 33-34929; Ship Date 10/23"/>
    <s v="Item"/>
    <s v="sites/operations/SUPPLYCHAIN/SCS/Lists/Service Escalation Tracker"/>
    <m/>
  </r>
  <r>
    <n v="0.49079861110658402"/>
    <s v="Kirkwood, Michele"/>
    <s v="1878"/>
    <s v="Closed"/>
    <d v="2023-10-11T09:25:58"/>
    <x v="7"/>
    <d v="2023-10-13T09:25:58"/>
    <d v="2023-10-11T11:46:45"/>
    <s v="10131-004"/>
    <s v="CASH-WA DIST CO"/>
    <n v="10131"/>
    <s v="CASH-WA DISTRIBUTING CO"/>
    <x v="0"/>
    <s v="L33 Waukesha"/>
    <x v="9"/>
    <n v="0"/>
    <s v="&lt;=1"/>
    <x v="3"/>
    <x v="1"/>
    <s v="Failed CTP Certification_x000a__x000a_Will the below item be available for this order?  _x000a__x000a_Item 23987-HVR; Qty 40cs; Order 33-34849; Ship Date 10/16"/>
    <s v="Item"/>
    <s v="sites/operations/SUPPLYCHAIN/SCS/Lists/Service Escalation Tracker"/>
    <m/>
  </r>
  <r>
    <n v="6.5083217592546099"/>
    <s v="Wilson, LaTosha"/>
    <s v="1879"/>
    <s v="Closed"/>
    <d v="2023-10-11T09:28:15"/>
    <x v="7"/>
    <d v="2023-10-13T09:28:15"/>
    <d v="2023-10-17T12:11:59"/>
    <s v="32500-002"/>
    <s v="BASIC CONVENIENCE FOODS"/>
    <n v="32500"/>
    <s v="BASIC CONVENIENCE FOODS"/>
    <x v="2"/>
    <s v="L36 Portland"/>
    <x v="9"/>
    <n v="4"/>
    <s v="&gt;1"/>
    <x v="4"/>
    <x v="0"/>
    <s v="Please assist with providing the missing COA for the order information listed below: Customer not provided COA with shipment nor prior to._x000a__x000a_Order #: 36-24616_x000a_P.O. Ref: 18805 _x000a_23928-VEN   9222  C      MAY EGG YLK 2000#   LJJJYY                    14                      P26823 _x000a_                                                                                                           1                      P26923 _x000a__x000a_"/>
    <s v="Item"/>
    <s v="sites/operations/SUPPLYCHAIN/SCS/Lists/Service Escalation Tracker"/>
    <m/>
  </r>
  <r>
    <n v="6.5080092592543197"/>
    <s v="Wilson, LaTosha"/>
    <s v="1880"/>
    <s v="Closed"/>
    <d v="2023-10-11T09:43:49"/>
    <x v="7"/>
    <d v="2023-10-13T09:43:49"/>
    <d v="2023-10-17T12:11:32"/>
    <s v="32500-002"/>
    <s v="BASIC CONVENIENCE FOODS"/>
    <n v="32500"/>
    <s v="BASIC CONVENIENCE FOODS"/>
    <x v="2"/>
    <s v="L36 Portland"/>
    <x v="9"/>
    <n v="4"/>
    <s v="&gt;1"/>
    <x v="4"/>
    <x v="0"/>
    <s v="Please assist with providing the missing COA for the order information listed below: Customer not provided COA with shipment nor prior to._x000a__x000a_Order #: 36-24680_x000a_P.O. Ref: 18814 _x000a_23928-VEN   9222  C      MAY EGG YLK 2000#   LJJJYY                   4        26823_x000a_"/>
    <s v="Item"/>
    <s v="sites/operations/SUPPLYCHAIN/SCS/Lists/Service Escalation Tracker"/>
    <m/>
  </r>
  <r>
    <n v="0.41625000000203699"/>
    <s v="Blocker, Sharrocca"/>
    <s v="1881"/>
    <s v="Closed"/>
    <d v="2023-10-11T09:49:07"/>
    <x v="7"/>
    <d v="2023-10-13T09:49:07"/>
    <d v="2023-10-11T09:59:24"/>
    <s v="33291-002"/>
    <s v="KWIK TRIP INC"/>
    <n v="33291"/>
    <s v="KWIK TRIP INC"/>
    <x v="0"/>
    <s v="L33 Waukesha"/>
    <x v="9"/>
    <n v="0"/>
    <s v="&lt;=1"/>
    <x v="3"/>
    <x v="1"/>
    <s v="Can you tell me if 23987-HVR is part of the clorox attack. When will this item be manufactured? This item is needed for 33-34449"/>
    <s v="Item"/>
    <s v="sites/operations/SUPPLYCHAIN/SCS/Lists/Service Escalation Tracker"/>
    <m/>
  </r>
  <r>
    <n v="0.64559027777431799"/>
    <s v="Patil, Kaleb"/>
    <s v="1882"/>
    <s v="Closed"/>
    <d v="2023-10-11T10:29:44"/>
    <x v="7"/>
    <d v="2023-10-13T10:29:44"/>
    <d v="2023-10-11T15:29:39"/>
    <s v="10324-002"/>
    <s v="USF SAN DIEGO"/>
    <n v="10324"/>
    <s v="US FOODS-SAN DIEGO"/>
    <x v="0"/>
    <s v="L75 Ontario"/>
    <x v="9"/>
    <n v="0"/>
    <s v="&lt;=1"/>
    <x v="3"/>
    <x v="1"/>
    <s v="Item above on order number 75-48886 failed CTP process during order entry.  The requested qty is 12, please respond with next available date within 24hrs."/>
    <s v="Item"/>
    <s v="sites/operations/SUPPLYCHAIN/SCS/Lists/Service Escalation Tracker"/>
    <m/>
  </r>
  <r>
    <n v="1.6798495370312601"/>
    <s v="Kirkwood, Michele"/>
    <s v="1883"/>
    <s v="Closed"/>
    <d v="2023-10-11T10:34:32"/>
    <x v="7"/>
    <d v="2023-10-13T10:34:32"/>
    <d v="2023-10-12T16:18:59"/>
    <s v="40212-056"/>
    <s v="SYSCO INTRMN"/>
    <n v="40212"/>
    <s v="SYSCO MSCS-INTERMOUNTAIN"/>
    <x v="0"/>
    <s v="L75 Ontario"/>
    <x v="9"/>
    <n v="1"/>
    <s v="&lt;=1"/>
    <x v="3"/>
    <x v="1"/>
    <s v="Failed CTP Certification_x000a__x000a_Will the below item be available for this order?  _x000a__x000a_Item 23528VEN; Qty 24cs; Order 75-48853; Ship Date 10/26"/>
    <s v="Item"/>
    <s v="sites/operations/SUPPLYCHAIN/SCS/Lists/Service Escalation Tracker"/>
    <m/>
  </r>
  <r>
    <n v="5.7111458333311003"/>
    <s v="Kirkwood, Michele"/>
    <s v="1884"/>
    <s v="Closed"/>
    <d v="2023-10-11T10:42:16"/>
    <x v="7"/>
    <d v="2023-10-13T10:42:16"/>
    <d v="2023-10-16T17:04:03"/>
    <s v="40212-124"/>
    <s v="SYSCO INTRMN MASS"/>
    <n v="40212"/>
    <s v="SYSCO MSCS-INTERMOUNTAIN"/>
    <x v="0"/>
    <s v="L75 Ontario"/>
    <x v="9"/>
    <n v="3"/>
    <s v="&gt;1"/>
    <x v="2"/>
    <x v="0"/>
    <s v="Failed CTP Certification_x000a__x000a_Will the below item be available for this order?  _x000a__x000a_Item 21726-WFS; Qty 70cs; Order 75-48854; Ship Date 10/26"/>
    <s v="Item"/>
    <s v="sites/operations/SUPPLYCHAIN/SCS/Lists/Service Escalation Tracker"/>
    <m/>
  </r>
  <r>
    <n v="1.75767361110775"/>
    <s v="Washington, Jennifer"/>
    <s v="1885"/>
    <s v="Closed"/>
    <d v="2023-10-11T12:10:08"/>
    <x v="7"/>
    <d v="2023-10-13T12:10:08"/>
    <d v="2023-10-12T18:11:03"/>
    <s v="10127-037"/>
    <s v="BEK ALBUQUERQUE"/>
    <n v="10127"/>
    <s v="BEN E KEITH-NEW MEXICO"/>
    <x v="0"/>
    <s v="L60 Saginaw"/>
    <x v="9"/>
    <n v="1"/>
    <s v="&lt;=1"/>
    <x v="3"/>
    <x v="1"/>
    <s v="49580 LOU on 208-21384 failed CTP Process during order entry.  Requested quantity is 20.  Please respond with the next available date within 24 hours."/>
    <s v="Item"/>
    <s v="sites/operations/SUPPLYCHAIN/SCS/Lists/Service Escalation Tracker"/>
    <m/>
  </r>
  <r>
    <n v="2.5757175925900802"/>
    <s v="Baker, Tosha"/>
    <s v="1886"/>
    <s v="Closed"/>
    <d v="2023-10-11T12:33:11"/>
    <x v="7"/>
    <d v="2023-10-13T12:33:11"/>
    <d v="2023-10-13T13:49:02"/>
    <s v="10629-021"/>
    <s v="GFS SPRINGFIELD"/>
    <n v="10629"/>
    <s v="GORDON FOOD SERVICE INC"/>
    <x v="0"/>
    <s v="L33 Waukesha"/>
    <x v="9"/>
    <n v="2"/>
    <s v="&gt;1"/>
    <x v="1"/>
    <x v="1"/>
    <s v="CTP Escalation_x000a_ITEM on Order failed CTP Process during order entry. Requested quantity is 135, please respond with next available date within 24hrs."/>
    <s v="Item"/>
    <s v="sites/operations/SUPPLYCHAIN/SCS/Lists/Service Escalation Tracker"/>
    <m/>
  </r>
  <r>
    <n v="1.6690972222204401"/>
    <s v="Plunkett, Ryan"/>
    <s v="1887"/>
    <s v="Closed"/>
    <d v="2023-10-11T14:33:01"/>
    <x v="7"/>
    <d v="2023-10-13T14:33:01"/>
    <d v="2023-10-12T16:03:30"/>
    <s v="00402-018"/>
    <s v="USF LAS VEGAS"/>
    <n v="402"/>
    <s v="US FOODS-LAS VEGAS"/>
    <x v="0"/>
    <s v="L75 Ontario"/>
    <x v="9"/>
    <n v="1"/>
    <s v="&lt;=1"/>
    <x v="3"/>
    <x v="1"/>
    <s v="Item 22773 SCR &amp; 22929 UPJ on order number 75-48911 PO 2258063M failed CTP process during order entry.  _x000a_The requested qty is 44cs (22773 SCR) &amp; 44cs (22929 UPJ), please respond with next available date within 24hrs._x000a_"/>
    <s v="Item"/>
    <s v="sites/operations/SUPPLYCHAIN/SCS/Lists/Service Escalation Tracker"/>
    <m/>
  </r>
  <r>
    <n v="0.68314814814948499"/>
    <s v="Plunkett, Ryan"/>
    <s v="1888"/>
    <s v="Closed"/>
    <d v="2023-10-11T14:40:09"/>
    <x v="7"/>
    <d v="2023-10-13T14:40:09"/>
    <d v="2023-10-11T16:23:44"/>
    <s v="00402-018"/>
    <s v="USF LAS VEGAS"/>
    <n v="402"/>
    <s v="US FOODS-LAS VEGAS"/>
    <x v="0"/>
    <s v="L75 Ontario"/>
    <x v="9"/>
    <n v="0"/>
    <s v="&lt;=1"/>
    <x v="3"/>
    <x v="1"/>
    <s v="Item 22772 SCR on order number 75-48912 PO 2258073M failed CTP process during order entry.  _x000a_The requested qty is 88cs, please respond with next available date within 24hrs._x000a_"/>
    <s v="Item"/>
    <s v="sites/operations/SUPPLYCHAIN/SCS/Lists/Service Escalation Tracker"/>
    <m/>
  </r>
  <r>
    <n v="1.65104166666424"/>
    <s v="Covington, Derek"/>
    <s v="1889"/>
    <s v="Closed"/>
    <d v="2023-10-11T14:40:26"/>
    <x v="7"/>
    <d v="2023-10-13T14:40:26"/>
    <d v="2023-10-12T15:37:30"/>
    <s v="36678-038"/>
    <s v="ADUSA DC#10 DRY"/>
    <n v="36678"/>
    <s v="ADUSA DISTRIBUTION LLC"/>
    <x v="4"/>
    <s v="L10 Opelousas"/>
    <x v="9"/>
    <n v="1"/>
    <s v="&lt;=1"/>
    <x v="3"/>
    <x v="1"/>
    <s v="75-48180 was shorted 460cs of 13152-LOU. Ship backorder 10-12324 (L75 to cover freight) as soon as possible. This is escalated all the way up to Luis Andrade, so this is of the absolute utmost importance. "/>
    <s v="Item"/>
    <s v="sites/operations/SUPPLYCHAIN/SCS/Lists/Service Escalation Tracker"/>
    <m/>
  </r>
  <r>
    <n v="1.36910879629431"/>
    <s v="Washington, Jennifer"/>
    <s v="1891"/>
    <s v="Closed"/>
    <d v="2023-10-11T15:47:50"/>
    <x v="7"/>
    <d v="2023-10-13T15:47:50"/>
    <d v="2023-10-12T08:51:31"/>
    <s v="07737-071"/>
    <s v="BEK OKC"/>
    <n v="7737"/>
    <s v="BEN E KEITH-OKLAHOMA"/>
    <x v="0"/>
    <s v="L60 Saginaw"/>
    <x v="9"/>
    <n v="1"/>
    <s v="&lt;=1"/>
    <x v="3"/>
    <x v="1"/>
    <s v="19771 BKE on 208-21393 failed CTP Process during order entry.  Requested quantity is 180.  Please respond with next available date within 24 hours."/>
    <s v="Item"/>
    <s v="sites/operations/SUPPLYCHAIN/SCS/Lists/Service Escalation Tracker"/>
    <m/>
  </r>
  <r>
    <n v="1.5793634259243801"/>
    <s v="Washington, Jennifer"/>
    <s v="1892"/>
    <s v="Closed"/>
    <d v="2023-10-11T15:51:19"/>
    <x v="7"/>
    <d v="2023-10-13T15:51:19"/>
    <d v="2023-10-12T13:54:17"/>
    <s v="07737-071"/>
    <s v="BEK OKC"/>
    <n v="7737"/>
    <s v="BEN E KEITH-OKLAHOMA"/>
    <x v="0"/>
    <s v="L60 Saginaw"/>
    <x v="9"/>
    <n v="1"/>
    <s v="&lt;=1"/>
    <x v="3"/>
    <x v="1"/>
    <s v="23565 BKE on 208-21394 failed CTP Process during order entry.  Requested quantity is 98.  Please respond with next available date within 24 hours."/>
    <s v="Item"/>
    <s v="sites/operations/SUPPLYCHAIN/SCS/Lists/Service Escalation Tracker"/>
    <m/>
  </r>
  <r>
    <n v="0.72252314814249996"/>
    <s v="Marksch, Jackie"/>
    <s v="1893"/>
    <s v="Closed"/>
    <d v="2023-10-11T16:12:04"/>
    <x v="7"/>
    <d v="2023-10-13T16:12:04"/>
    <d v="2023-10-11T17:20:26"/>
    <s v="09994-058"/>
    <s v="USF FIFE NORTHWEST"/>
    <n v="9994"/>
    <s v="US FOODS-SEATTLE"/>
    <x v="0"/>
    <s v="L75 Ontario"/>
    <x v="9"/>
    <n v="0"/>
    <s v="&lt;=1"/>
    <x v="3"/>
    <x v="1"/>
    <s v="CTP Failure on 480cs 58503USH order 75-48915 shipping 10/30."/>
    <s v="Item"/>
    <s v="sites/operations/SUPPLYCHAIN/SCS/Lists/Service Escalation Tracker"/>
    <m/>
  </r>
  <r>
    <n v="1.50696759259154"/>
    <s v="Baker, Tosha"/>
    <s v="1894"/>
    <s v="Closed"/>
    <d v="2023-10-11T16:20:56"/>
    <x v="7"/>
    <d v="2023-10-13T16:20:56"/>
    <d v="2023-10-12T12:10:02"/>
    <s v="32153-027"/>
    <s v="MCLANE PIZHUT MEMPHIS"/>
    <n v="32153"/>
    <s v="MCLANE COMPANY INC"/>
    <x v="3"/>
    <s v="L43 Birmingham"/>
    <x v="9"/>
    <n v="1"/>
    <s v="&lt;=1"/>
    <x v="3"/>
    <x v="1"/>
    <s v="Order No: 43-58905 // PO#10798058_x000a_Reference #43-58328 // PO #10784773_x000a_     Shorted item 12237TRI//010372, 30 cases_x000a__x000a_Customer would like a BACKORDER shipped_x000a_How soon could this ship?"/>
    <s v="Item"/>
    <s v="sites/operations/SUPPLYCHAIN/SCS/Lists/Service Escalation Tracker"/>
    <m/>
  </r>
  <r>
    <n v="4.3765856481477403"/>
    <s v="Wilson, LaTosha"/>
    <s v="1895"/>
    <s v="Closed"/>
    <d v="2023-10-12T08:13:20"/>
    <x v="7"/>
    <d v="2023-10-14T08:13:20"/>
    <d v="2023-10-16T09:02:17"/>
    <s v="09488-005"/>
    <s v="MICHAELS COOKIES"/>
    <n v="9488"/>
    <s v="MICHAEL'S COOKIES LLC"/>
    <x v="2"/>
    <s v="L34 Albert Lea"/>
    <x v="9"/>
    <n v="2"/>
    <s v="&gt;1"/>
    <x v="1"/>
    <x v="1"/>
    <s v="Please assist with providing the missing COA for the order information listed below: Customer not provided COA with shipment nor prior to._x000a__x000a_Order #: 34-18007_x000a_P.O. Ref: 4500486430 _x000a_54135-CHP   228026 C     SOY SALAD OIL 35#   LJJJYY                    60                      M22623 _x000a_                                                                                                          60                      M25423 _x000a_                                                                                                        180                      M25523 _x000a_"/>
    <s v="Item"/>
    <s v="sites/operations/SUPPLYCHAIN/SCS/Lists/Service Escalation Tracker"/>
    <m/>
  </r>
  <r>
    <n v="0.38856481481343502"/>
    <s v="Blocker, Sharrocca"/>
    <s v="1896"/>
    <s v="Closed"/>
    <d v="2023-10-12T08:25:04"/>
    <x v="7"/>
    <d v="2023-10-14T08:25:04"/>
    <d v="2023-10-12T09:19:32"/>
    <s v="10238.001"/>
    <s v="Cant Find"/>
    <s v="Cant Find"/>
    <s v="Cant Find"/>
    <x v="1"/>
    <s v="L33 Waukesha"/>
    <x v="9"/>
    <n v="0"/>
    <s v="&lt;=1"/>
    <x v="3"/>
    <x v="1"/>
    <s v="22836-CSD on Order 33-35032 failed CTP Process during order entry. Requested quantity is 7, please respond with next available date within 24hrs."/>
    <s v="Item"/>
    <s v="sites/operations/SUPPLYCHAIN/SCS/Lists/Service Escalation Tracker"/>
    <m/>
  </r>
  <r>
    <n v="1.4793402777795599"/>
    <s v="Blocker, Sharrocca"/>
    <s v="1897"/>
    <s v="Closed"/>
    <d v="2023-10-12T08:41:14"/>
    <x v="7"/>
    <d v="2023-10-14T08:41:14"/>
    <d v="2023-10-13T11:30:15"/>
    <s v="40184-069"/>
    <s v="SYSCO PHOENIX"/>
    <n v="40184"/>
    <s v="SYSCO MSCS-ARIZONA"/>
    <x v="0"/>
    <s v="L75 Ontario"/>
    <x v="9"/>
    <n v="1"/>
    <s v="&lt;=1"/>
    <x v="3"/>
    <x v="1"/>
    <s v="21726-WFS on Order 75-49003 failed CTP Process during order entry. Requested quantity is 30, please respond with next available date within 24hrs."/>
    <s v="Item"/>
    <s v="sites/operations/SUPPLYCHAIN/SCS/Lists/Service Escalation Tracker"/>
    <m/>
  </r>
  <r>
    <n v="0.529537037036789"/>
    <s v="Rogers, Keena"/>
    <s v="1898"/>
    <s v="Closed"/>
    <d v="2023-10-12T09:32:58"/>
    <x v="7"/>
    <d v="2023-10-14T09:32:58"/>
    <d v="2023-10-12T12:42:32"/>
    <s v="22098-002"/>
    <s v="SUPER STORE IND-P/L"/>
    <n v="22098"/>
    <s v="SUPER STORES INDUSTRIES"/>
    <x v="4"/>
    <s v="L75 Ontario"/>
    <x v="9"/>
    <n v="0"/>
    <s v="&lt;=1"/>
    <x v="3"/>
    <x v="1"/>
    <s v="CTP Failure on items 53504SST and 54207SST on order 75-48959."/>
    <s v="Item"/>
    <s v="sites/operations/SUPPLYCHAIN/SCS/Lists/Service Escalation Tracker"/>
    <m/>
  </r>
  <r>
    <n v="0.59369212963065399"/>
    <s v="Karr, Ronald"/>
    <s v="1899"/>
    <s v="Closed"/>
    <d v="2023-10-12T09:37:38"/>
    <x v="7"/>
    <d v="2023-10-14T09:37:38"/>
    <d v="2023-10-12T14:14:55"/>
    <s v="40040-009"/>
    <s v="SYSCO CHARLOTTE"/>
    <n v="40040"/>
    <s v="SYSCO MSCS-CHARLOTTE"/>
    <x v="0"/>
    <s v="L25 Chambersburg"/>
    <x v="9"/>
    <n v="0"/>
    <s v="&lt;=1"/>
    <x v="3"/>
    <x v="1"/>
    <s v="Please advise estimated production run on item 20161HVR"/>
    <s v="Item"/>
    <s v="sites/operations/SUPPLYCHAIN/SCS/Lists/Service Escalation Tracker"/>
    <m/>
  </r>
  <r>
    <n v="5.6599884259267101"/>
    <s v="Diaz, Rebecca"/>
    <s v="1900"/>
    <s v="Closed"/>
    <d v="2023-10-12T10:21:18"/>
    <x v="7"/>
    <d v="2023-10-14T10:21:18"/>
    <d v="2023-10-17T15:50:23"/>
    <s v="11861-079"/>
    <s v="DOT FOODS DRY"/>
    <n v="11861"/>
    <s v="DOT FOODS INC"/>
    <x v="0"/>
    <s v="L75 Ontario"/>
    <x v="9"/>
    <n v="3"/>
    <s v="&gt;1"/>
    <x v="2"/>
    <x v="0"/>
    <s v="Item 23481-SCR on order number 75-49053 failed CTP process during order entry.  The requested qty is 110 cs, please respond with next available date within 24hrs."/>
    <s v="Item"/>
    <s v="sites/operations/SUPPLYCHAIN/SCS/Lists/Service Escalation Tracker"/>
    <m/>
  </r>
  <r>
    <n v="4.4036689814747696"/>
    <s v="Wilson, LaTosha"/>
    <s v="1901"/>
    <s v="Closed"/>
    <d v="2023-10-12T10:45:46"/>
    <x v="7"/>
    <d v="2023-10-14T10:45:46"/>
    <d v="2023-10-16T09:41:17"/>
    <s v="09356-007"/>
    <s v="DAWN FOODS DISTRIBUTION"/>
    <n v="9356"/>
    <s v="DAWN FOOD PRODUCTS INC"/>
    <x v="0"/>
    <s v="L30 Salem"/>
    <x v="9"/>
    <n v="2"/>
    <s v="&gt;1"/>
    <x v="1"/>
    <x v="1"/>
    <s v="Please assist with providing the missing COA for the order information listed below: Customer not provided COA with shipment nor prior to._x000a__x000a_Order #: 30-54960_x000a_P.O. Ref: 4501019147_x000a_54137-CHP   2507070 P  SOYBEANTOTE 275 GAL   LJJJYY                    19                      S25823 _x000a_"/>
    <s v="Item"/>
    <s v="sites/operations/SUPPLYCHAIN/SCS/Lists/Service Escalation Tracker"/>
    <m/>
  </r>
  <r>
    <n v="4.4041898148134404"/>
    <s v="Wilson, LaTosha"/>
    <s v="1902"/>
    <s v="Closed"/>
    <d v="2023-10-12T10:48:06"/>
    <x v="7"/>
    <d v="2023-10-14T10:48:06"/>
    <d v="2023-10-16T09:42:02"/>
    <s v="09356-006"/>
    <s v="DAWN FOODS DISTRIBUTION"/>
    <n v="9356"/>
    <s v="DAWN FOOD PRODUCTS INC"/>
    <x v="0"/>
    <s v="L30 Salem"/>
    <x v="9"/>
    <n v="2"/>
    <s v="&gt;1"/>
    <x v="1"/>
    <x v="1"/>
    <s v="Please assist with providing the missing COA for the order information listed below: Customer not provided COA with shipment nor prior to._x000a__x000a_Order #: 30-55195_x000a_P.O. Ref: 4501023454_x000a_54137-CHP   2507070 C  SOYBEANTOTE 275 GAL   LJJJYY                     2                      S26123_x000a_                                                                                                              17                      S26523_x000a_"/>
    <s v="Item"/>
    <s v="sites/operations/SUPPLYCHAIN/SCS/Lists/Service Escalation Tracker"/>
    <m/>
  </r>
  <r>
    <n v="4.40482638888352"/>
    <s v="Wilson, LaTosha"/>
    <s v="1903"/>
    <s v="Closed"/>
    <d v="2023-10-12T10:50:28"/>
    <x v="7"/>
    <d v="2023-10-14T10:50:28"/>
    <d v="2023-10-16T09:42:57"/>
    <s v="09356-007"/>
    <s v="DAWN FOODS DISTRIBUTION"/>
    <n v="9356"/>
    <s v="DAWN FOOD PRODUCTS INC"/>
    <x v="0"/>
    <s v="L30 Salem"/>
    <x v="9"/>
    <n v="2"/>
    <s v="&gt;1"/>
    <x v="1"/>
    <x v="1"/>
    <s v="Please assist with providing the missing COA for the order information listed below: Customer not provided COA with shipment nor prior to._x000a__x000a_Order #: 30-55314_x000a_P.O. Ref: 4501025683_x000a_54137-CHP   2507070 P  SOYBEANTOTE 275 GAL   LJJJYY                    19                      S27823 "/>
    <s v="Item"/>
    <s v="sites/operations/SUPPLYCHAIN/SCS/Lists/Service Escalation Tracker"/>
    <m/>
  </r>
  <r>
    <n v="0.67013888889050599"/>
    <s v="Plunkett, Ryan"/>
    <s v="1904"/>
    <s v="Closed"/>
    <d v="2023-10-12T13:43:38"/>
    <x v="7"/>
    <d v="2023-10-14T13:43:38"/>
    <d v="2023-10-12T16:05:00"/>
    <s v="40126-008"/>
    <s v="SYGMA PAPA MURPHY CLACKAM"/>
    <n v="40126"/>
    <s v="SYGMA CENTRAL BILLING"/>
    <x v="0"/>
    <s v="L30 Salem"/>
    <x v="9"/>
    <n v="0"/>
    <s v="&lt;=1"/>
    <x v="3"/>
    <x v="1"/>
    <s v="Can we get more 23528 VEN to Salem prior to 10/19._x000a_- Shorting 30cs on 30-55642 PO 72382c03 shipping 10/19_x000a_- Shorting 200cs on 30-55644 PO 72384c03 shipping 10/19_x000a__x000a_Update 14:15 CST:  30-55644 PO 72384c03 moved to 10/24"/>
    <s v="Item"/>
    <s v="sites/operations/SUPPLYCHAIN/SCS/Lists/Service Escalation Tracker"/>
    <m/>
  </r>
  <r>
    <n v="4.7065277777801402"/>
    <s v="Washington, Jennifer"/>
    <s v="1905"/>
    <s v="Closed"/>
    <d v="2023-10-12T15:06:55"/>
    <x v="7"/>
    <d v="2023-10-14T15:06:55"/>
    <d v="2023-10-16T16:57:24"/>
    <s v="31688-105"/>
    <s v="BEK DFW"/>
    <n v="31688"/>
    <s v="BEN E KEITH-DFW"/>
    <x v="0"/>
    <s v="L60 Saginaw"/>
    <x v="9"/>
    <n v="2"/>
    <s v="&gt;1"/>
    <x v="1"/>
    <x v="1"/>
    <s v="23483 SCR on 208-21470 failed CTP Process during order entry.  Requested quantity is 30.  Please respond with the next available date within 24 hours._x000a_23565 BKE on 208-21470 failed CTP Process during order entry.  Requested quantity is 10.  Please respond with the next available date within 24 hours._x000a_79514 BKE on 208-21470 failed CTP Process during order entry.  Requested quantity is 41.  Please respond with the next available date within 24 hours."/>
    <s v="Item"/>
    <s v="sites/operations/SUPPLYCHAIN/SCS/Lists/Service Escalation Tracker"/>
    <m/>
  </r>
  <r>
    <n v="0.68934027777868301"/>
    <s v="Lopez, Orianna"/>
    <s v="1906"/>
    <s v="Closed"/>
    <d v="2023-10-12T15:28:37"/>
    <x v="7"/>
    <d v="2023-10-14T15:28:37"/>
    <d v="2023-10-12T16:32:39"/>
    <s v="34468-088"/>
    <s v="SHAMROCK AURO"/>
    <n v="34468"/>
    <s v="SHAMROCK FOOD CO - CO"/>
    <x v="0"/>
    <s v="L60 Saginaw"/>
    <x v="9"/>
    <n v="0"/>
    <s v="&lt;=1"/>
    <x v="3"/>
    <x v="1"/>
    <s v="CTP Failure - Shamrock 208-21462"/>
    <s v="Item"/>
    <s v="sites/operations/SUPPLYCHAIN/SCS/Lists/Service Escalation Tracker"/>
    <m/>
  </r>
  <r>
    <n v="0.69881944444205102"/>
    <s v="Salcedo, Daisey"/>
    <s v="1907"/>
    <s v="Closed"/>
    <d v="2023-10-12T16:45:46"/>
    <x v="7"/>
    <d v="2023-10-14T16:45:46"/>
    <d v="2023-10-12T16:46:18"/>
    <s v="32153"/>
    <s v="Cant Find"/>
    <s v="Cant Find"/>
    <s v="Cant Find"/>
    <x v="1"/>
    <s v="L75 Ontario"/>
    <x v="9"/>
    <n v="0"/>
    <s v="&lt;=1"/>
    <x v="3"/>
    <x v="1"/>
    <s v="Production date"/>
    <s v="Item"/>
    <s v="sites/operations/SUPPLYCHAIN/SCS/Lists/Service Escalation Tracker"/>
    <m/>
  </r>
  <r>
    <n v="0.72259259258862596"/>
    <s v="Plunkett, Ryan"/>
    <s v="1908"/>
    <s v="Closed"/>
    <d v="2023-10-12T16:51:25"/>
    <x v="7"/>
    <d v="2023-10-14T16:51:25"/>
    <d v="2023-10-12T17:20:32"/>
    <s v="00939-073"/>
    <s v="NICHOLAS LAS VEG CONTRACT"/>
    <n v="939"/>
    <s v="NICHOLAS AND CO"/>
    <x v="0"/>
    <s v="L75 Ontario"/>
    <x v="9"/>
    <n v="0"/>
    <s v="&lt;=1"/>
    <x v="3"/>
    <x v="1"/>
    <s v="Item 58503 NIC on order number 75-49127 PO 20163526 failed CTP process during order entry.  _x000a_The requested qty is 180cs please respond with next available date within 24hrs._x000a_"/>
    <s v="Item"/>
    <s v="sites/operations/SUPPLYCHAIN/SCS/Lists/Service Escalation Tracker"/>
    <m/>
  </r>
  <r>
    <n v="4.4253935185188302"/>
    <s v="Plunkett, Ryan"/>
    <s v="1909"/>
    <s v="Closed"/>
    <d v="2023-10-12T16:53:27"/>
    <x v="7"/>
    <d v="2023-10-14T16:53:27"/>
    <d v="2023-10-16T10:12:34"/>
    <s v="00939-063"/>
    <s v="NICHOLAS LAS VEG"/>
    <n v="939"/>
    <s v="NICHOLAS AND CO"/>
    <x v="0"/>
    <s v="L75 Ontario"/>
    <x v="9"/>
    <n v="2"/>
    <s v="&gt;1"/>
    <x v="1"/>
    <x v="1"/>
    <s v="Item 22773 SCR on order number 75-49130 PO 20163526 failed CTP process during order entry.  _x000a_The requested qty is 9cs please respond with next available date within 24hrs."/>
    <s v="Item"/>
    <s v="sites/operations/SUPPLYCHAIN/SCS/Lists/Service Escalation Tracker"/>
    <m/>
  </r>
  <r>
    <n v="4.7076504629585498"/>
    <s v="Washington, Jennifer"/>
    <s v="1910"/>
    <s v="Closed"/>
    <d v="2023-10-12T18:09:38"/>
    <x v="7"/>
    <d v="2023-10-14T18:09:38"/>
    <d v="2023-10-16T16:59:01"/>
    <s v="05560-078"/>
    <s v="BEK SAN ANT"/>
    <n v="5560"/>
    <s v="BEN E KEITH-SAN ANTONIO"/>
    <x v="0"/>
    <s v="L60 Saginaw"/>
    <x v="9"/>
    <n v="2"/>
    <s v="&gt;1"/>
    <x v="1"/>
    <x v="1"/>
    <s v="20234 LOU on 208-21464 failed CTP Process during order entry.  Requested quantity is 48.  Please respond with next available date within 24 hours."/>
    <s v="Item"/>
    <s v="sites/operations/SUPPLYCHAIN/SCS/Lists/Service Escalation Tracker"/>
    <m/>
  </r>
  <r>
    <n v="1.61111111110949"/>
    <s v="Plunkett, Ryan"/>
    <s v="1911"/>
    <s v="Closed"/>
    <d v="2023-10-12T18:13:19"/>
    <x v="7"/>
    <d v="2023-10-14T18:13:19"/>
    <d v="2023-10-13T14:40:00"/>
    <s v="40236-005"/>
    <s v="SYSCO PORTLAND"/>
    <n v="40236"/>
    <s v="SYSCO MSCS-PORTLAND"/>
    <x v="0"/>
    <s v="L36 Portland"/>
    <x v="9"/>
    <n v="1"/>
    <s v="&lt;=1"/>
    <x v="3"/>
    <x v="1"/>
    <s v="Item 72805 SYS on order number 36-25066 PO 25562810 failed CTP process during order entry.  _x000a_The requested qty is 80cs, please respond with next available date within 24hrs._x000a_"/>
    <s v="Item"/>
    <s v="sites/operations/SUPPLYCHAIN/SCS/Lists/Service Escalation Tracker"/>
    <m/>
  </r>
  <r>
    <n v="1.7287962962946"/>
    <s v="Plunkett, Ryan"/>
    <s v="1912"/>
    <s v="Closed"/>
    <d v="2023-10-12T18:32:36"/>
    <x v="7"/>
    <d v="2023-10-14T18:32:36"/>
    <d v="2023-10-13T17:29:28"/>
    <s v="00939-038"/>
    <s v="NICHOLAS SALT LK"/>
    <n v="939"/>
    <s v="NICHOLAS AND CO"/>
    <x v="0"/>
    <s v="L75 Ontario"/>
    <x v="9"/>
    <n v="1"/>
    <s v="&lt;=1"/>
    <x v="3"/>
    <x v="1"/>
    <s v="Item 16836 SNG on order number 75-49136 PO 88543131 failed CTP process during order entry.  _x000a_The requested qty is 24cs, please respond with next available date within 24hrs._x000a_"/>
    <s v="Item"/>
    <s v="sites/operations/SUPPLYCHAIN/SCS/Lists/Service Escalation Tracker"/>
    <m/>
  </r>
  <r>
    <n v="5.5031481481491902"/>
    <s v="George, Raven"/>
    <s v="1913"/>
    <s v="Closed"/>
    <d v="2023-10-12T18:34:20"/>
    <x v="7"/>
    <d v="2023-10-14T18:34:20"/>
    <d v="2023-10-17T12:04:32"/>
    <s v="40177-018"/>
    <s v="SYSCO VENTURA"/>
    <n v="40177"/>
    <s v="SYSCO MSCS-VENTURA"/>
    <x v="0"/>
    <s v="L75 Ontario"/>
    <x v="9"/>
    <n v="3"/>
    <s v="&gt;1"/>
    <x v="2"/>
    <x v="0"/>
    <s v="Item above on order number 75-49060 failed CTP process during order entry.  The requested qty is 60, please respond with next available date within 24hrs."/>
    <s v="Item"/>
    <s v="sites/operations/SUPPLYCHAIN/SCS/Lists/Service Escalation Tracker"/>
    <m/>
  </r>
  <r>
    <n v="5.5158217592543197"/>
    <s v="George, Raven"/>
    <s v="1914"/>
    <s v="Closed"/>
    <d v="2023-10-12T18:56:13"/>
    <x v="7"/>
    <d v="2023-10-14T18:56:13"/>
    <d v="2023-10-17T12:22:47"/>
    <s v="40177-018"/>
    <s v="SYSCO VENTURA"/>
    <n v="40177"/>
    <s v="SYSCO MSCS-VENTURA"/>
    <x v="0"/>
    <s v="L75 Ontario"/>
    <x v="9"/>
    <n v="3"/>
    <s v="&gt;1"/>
    <x v="2"/>
    <x v="0"/>
    <s v="Item above on order number 75-49061 failed CTP process during order entry.  The requested qty is 66, please respond with next available date within 24hrs."/>
    <s v="Item"/>
    <s v="sites/operations/SUPPLYCHAIN/SCS/Lists/Service Escalation Tracker"/>
    <m/>
  </r>
  <r>
    <n v="0.48105324073549099"/>
    <s v="Miller, Michelle L"/>
    <s v="1915"/>
    <s v="Closed"/>
    <d v="2023-10-13T07:15:12"/>
    <x v="7"/>
    <d v="2023-10-15T07:15:12"/>
    <d v="2023-10-13T11:32:43"/>
    <s v="30985-083"/>
    <s v="SINGLE SOURCE HCS"/>
    <n v="30985"/>
    <s v="SINGLE SOURCE INC"/>
    <x v="0"/>
    <s v="L60 Saginaw"/>
    <x v="9"/>
    <n v="0"/>
    <s v="&lt;=1"/>
    <x v="3"/>
    <x v="1"/>
    <s v="order 208-21481 failed CTP on these items:_x000a_17245CHP_x000a_17680CGS_x000a_71243VEN _x000a_  "/>
    <s v="Item"/>
    <s v="sites/operations/SUPPLYCHAIN/SCS/Lists/Service Escalation Tracker"/>
    <m/>
  </r>
  <r>
    <n v="0.38305555555416498"/>
    <s v="Miller, Michelle L"/>
    <s v="1916"/>
    <s v="Closed"/>
    <d v="2023-10-13T07:58:18"/>
    <x v="7"/>
    <d v="2023-10-15T07:58:18"/>
    <d v="2023-10-13T09:11:36"/>
    <s v="10552-012"/>
    <s v="PFG THOMS PROES"/>
    <n v="10552"/>
    <s v="PFG-PFS THOMS PROESTLER"/>
    <x v="0"/>
    <s v="L33 Waukesha"/>
    <x v="9"/>
    <n v="0"/>
    <s v="&lt;=1"/>
    <x v="3"/>
    <x v="1"/>
    <s v="33-35041 failed CTP for item 17686-CGS "/>
    <s v="Item"/>
    <s v="sites/operations/SUPPLYCHAIN/SCS/Lists/Service Escalation Tracker"/>
    <m/>
  </r>
  <r>
    <n v="0.451678240737238"/>
    <s v="Rogers, Keena"/>
    <s v="1917"/>
    <s v="Closed"/>
    <d v="2023-10-13T08:32:25"/>
    <x v="7"/>
    <d v="2023-10-15T08:32:25"/>
    <d v="2023-10-13T10:50:25"/>
    <s v="01352-058"/>
    <s v="SAFEWAY -TRACY OIL P/L"/>
    <n v="1352"/>
    <s v="ALBERTSON'S LLC"/>
    <x v="4"/>
    <s v="L75 Ontario"/>
    <x v="9"/>
    <n v="0"/>
    <s v="&lt;=1"/>
    <x v="3"/>
    <x v="1"/>
    <s v="CTP Failure on order 75-49111 for item 16907SFG."/>
    <s v="Item"/>
    <s v="sites/operations/SUPPLYCHAIN/SCS/Lists/Service Escalation Tracker"/>
    <m/>
  </r>
  <r>
    <n v="3.69791666666424"/>
    <s v="Washington, Jennifer"/>
    <s v="1918"/>
    <s v="Closed"/>
    <d v="2023-10-13T10:32:15"/>
    <x v="7"/>
    <d v="2023-10-15T10:32:15"/>
    <d v="2023-10-16T16:45:00"/>
    <s v="06230-043"/>
    <s v="BEK MID SOUTH LR"/>
    <n v="6230"/>
    <s v="BEN E KEITH-MID SOUTH"/>
    <x v="0"/>
    <s v="L60 Saginaw"/>
    <x v="9"/>
    <n v="1"/>
    <s v="&lt;=1"/>
    <x v="3"/>
    <x v="1"/>
    <s v="19771 BKE on 208-21507 failed CTP Process during order entry.  Requested quantity is 60.  Please respond with the next available date within 24 hours._x000a_23565 BKE on 208-21507 failed CTP Process during order entry.  Requested quantity is 10.  Please respond with the next available date within 24 hours._x000a_77225 BKE on 208-21507 failed CTP Process during order entry.  Requested quantity is 24.  Please respond with the next available date within 24 hours."/>
    <s v="Item"/>
    <s v="sites/operations/SUPPLYCHAIN/SCS/Lists/Service Escalation Tracker"/>
    <m/>
  </r>
  <r>
    <n v="3.7002314814817501"/>
    <s v="Washington, Jennifer"/>
    <s v="1919"/>
    <s v="Closed"/>
    <d v="2023-10-13T10:51:13"/>
    <x v="7"/>
    <d v="2023-10-15T10:51:13"/>
    <d v="2023-10-16T16:48:20"/>
    <s v="01001-063"/>
    <s v="BEK AMARILLO"/>
    <n v="1001"/>
    <s v="BEN E KEITH-WEST TEXAS"/>
    <x v="0"/>
    <s v="L60 Saginaw"/>
    <x v="9"/>
    <n v="1"/>
    <s v="&lt;=1"/>
    <x v="3"/>
    <x v="1"/>
    <s v="19771 BKE ON 208-21524 failed CTP Process during order entry.  Requested quantity is 120.  Please respond with next available date within 24 hours._x000a_77225 BKE ON 208-21524 failed CTP Process during order entry.  Requested quantity is 12.  Please respond with next available date within 24 hours."/>
    <s v="Item"/>
    <s v="sites/operations/SUPPLYCHAIN/SCS/Lists/Service Escalation Tracker"/>
    <m/>
  </r>
  <r>
    <n v="0.70679398148058703"/>
    <s v="Patil, Kaleb"/>
    <s v="1920"/>
    <s v="Closed"/>
    <d v="2023-10-13T10:52:43"/>
    <x v="7"/>
    <d v="2023-10-15T10:52:43"/>
    <d v="2023-10-13T16:57:47"/>
    <s v="30393-025"/>
    <s v="USF LIVERMORE"/>
    <n v="30393"/>
    <s v="US FOODS-SAN FRANCISCO"/>
    <x v="0"/>
    <s v="L75 Ontario"/>
    <x v="9"/>
    <n v="0"/>
    <s v="&lt;=1"/>
    <x v="3"/>
    <x v="1"/>
    <s v="Item above on order number 75-49178 failed CTP process during order entry.  The requested qty is 12, please respond with next available date within 24hrs."/>
    <s v="Item"/>
    <s v="sites/operations/SUPPLYCHAIN/SCS/Lists/Service Escalation Tracker"/>
    <m/>
  </r>
  <r>
    <n v="0.49556712962657901"/>
    <s v="Patil, Kaleb"/>
    <s v="1921"/>
    <s v="Closed"/>
    <d v="2023-10-13T11:41:02"/>
    <x v="7"/>
    <d v="2023-10-15T11:41:02"/>
    <d v="2023-10-13T11:53:37"/>
    <s v="32057-004"/>
    <s v="VITCO DISTRIBUTION INC"/>
    <n v="32057"/>
    <s v="VITCO DISTRIBUTION INC"/>
    <x v="0"/>
    <s v="L75 Ontario"/>
    <x v="9"/>
    <n v="0"/>
    <s v="&lt;=1"/>
    <x v="3"/>
    <x v="1"/>
    <s v="Item above on order number 75-49200 failed CTP process during order entry.  The requested qty is 300, please respond with next available date within 24hrs."/>
    <s v="Item"/>
    <s v="sites/operations/SUPPLYCHAIN/SCS/Lists/Service Escalation Tracker"/>
    <m/>
  </r>
  <r>
    <n v="0.50186342592496702"/>
    <s v="Washington, Jennifer"/>
    <s v="1922"/>
    <s v="Closed"/>
    <d v="2023-10-13T11:43:54"/>
    <x v="7"/>
    <d v="2023-10-15T11:43:54"/>
    <d v="2023-10-13T12:02:41"/>
    <s v="07737-071"/>
    <s v="BEK OKC"/>
    <n v="7737"/>
    <s v="BEN E KEITH-OKLAHOMA"/>
    <x v="0"/>
    <s v="L60 Saginaw"/>
    <x v="9"/>
    <n v="0"/>
    <s v="&lt;=1"/>
    <x v="3"/>
    <x v="1"/>
    <s v="19771 BKE on 208-21531 failed CTP Process during order entry.  Requested quantity is 420.  Please respond with next available date within 24 hours."/>
    <s v="Item"/>
    <s v="sites/operations/SUPPLYCHAIN/SCS/Lists/Service Escalation Tracker"/>
    <m/>
  </r>
  <r>
    <n v="0.526018518517958"/>
    <s v="Rogers, Keena"/>
    <s v="1923"/>
    <s v="Closed"/>
    <d v="2023-10-13T12:22:12"/>
    <x v="7"/>
    <d v="2023-10-15T12:22:12"/>
    <d v="2023-10-13T12:37:28"/>
    <s v="20228-006"/>
    <s v="CLARK RESTAURANT SERVICE"/>
    <n v="20228"/>
    <s v="CLARK RESTAURANT SERV INC"/>
    <x v="0"/>
    <s v="L33 Waukesha"/>
    <x v="9"/>
    <n v="0"/>
    <s v="&lt;=1"/>
    <x v="3"/>
    <x v="1"/>
    <s v="CTP Failure for order 33-35058 on item 71531VEN."/>
    <s v="Item"/>
    <s v="sites/operations/SUPPLYCHAIN/SCS/Lists/Service Escalation Tracker"/>
    <m/>
  </r>
  <r>
    <n v="4.65416666666715"/>
    <s v="Ness, Samantha"/>
    <s v="1924"/>
    <s v="Closed"/>
    <d v="2023-10-13T13:10:45"/>
    <x v="7"/>
    <d v="2023-10-15T13:10:45"/>
    <d v="2023-10-17T15:42:00"/>
    <s v="Multiple"/>
    <s v="Cant Find"/>
    <s v="Cant Find"/>
    <s v="Cant Find"/>
    <x v="1"/>
    <s v="L75 Ontario"/>
    <x v="9"/>
    <n v="2"/>
    <s v="&gt;1"/>
    <x v="1"/>
    <x v="1"/>
    <s v="We have not received feedback regarding what is going on with current and past inventory for item 23012VEN. Last communication received: Test results from recent production on 10/11 will be available Saturday (no waivers allowed) and if it fails, we will have 4k cases on hard hold with no back up plan. Still unsure what is going on with the previous 2700cs from prior production dates as well. _x000a__x000a_"/>
    <s v="Item"/>
    <s v="sites/operations/SUPPLYCHAIN/SCS/Lists/Service Escalation Tracker"/>
    <m/>
  </r>
  <r>
    <n v="3.31693287036614"/>
    <s v="Rogers, Keena"/>
    <s v="1925"/>
    <s v="Closed"/>
    <d v="2023-10-13T13:14:34"/>
    <x v="7"/>
    <d v="2023-10-15T13:14:34"/>
    <d v="2023-10-16T07:36:23"/>
    <s v="10478-004"/>
    <s v="GFS BC CAN$            CA"/>
    <n v="10478"/>
    <s v="GORDON FDSVC CANADA LTD"/>
    <x v="5"/>
    <s v="L36 Portland"/>
    <x v="9"/>
    <n v="1"/>
    <s v="&lt;=1"/>
    <x v="3"/>
    <x v="1"/>
    <s v="CTP Failure on order 36-25071 for item 77069VXC"/>
    <s v="Item"/>
    <s v="sites/operations/SUPPLYCHAIN/SCS/Lists/Service Escalation Tracker"/>
    <m/>
  </r>
  <r>
    <n v="0.64760416666831599"/>
    <s v="Wilson, LaTosha"/>
    <s v="1926"/>
    <s v="Closed"/>
    <d v="2023-10-13T15:32:10"/>
    <x v="7"/>
    <d v="2023-10-15T15:32:10"/>
    <d v="2023-10-13T15:32:33"/>
    <s v="34488-003"/>
    <s v="FGF BRANDS"/>
    <n v="34488"/>
    <s v="FGF BRANDS INC"/>
    <x v="2"/>
    <s v="L60 Saginaw"/>
    <x v="9"/>
    <n v="0"/>
    <s v="&lt;=1"/>
    <x v="3"/>
    <x v="1"/>
    <s v="Customer not provided COA with shipment nor prior to._x000a_P.O. Ref: 4500141820 _x000a_Order#: 208-20056_x000a_14421-WCP   1212074 C    A/P PALM SHTG NTF   LJJJYY                   540                      F26223 _x000a_"/>
    <s v="Item"/>
    <s v="sites/operations/SUPPLYCHAIN/SCS/Lists/Service Escalation Tracker"/>
    <m/>
  </r>
  <r>
    <n v="6.5409953703710899"/>
    <s v="George, Raven"/>
    <s v="1927"/>
    <s v="Closed"/>
    <d v="2023-10-13T18:31:17"/>
    <x v="7"/>
    <d v="2023-10-15T18:31:17"/>
    <d v="2023-10-19T12:59:02"/>
    <s v="36653-001"/>
    <s v="KT'S KITCHEN INC"/>
    <n v="36653"/>
    <s v="KT'S KITCHEN INC"/>
    <x v="0"/>
    <s v="L75 Ontario"/>
    <x v="9"/>
    <n v="4"/>
    <s v="&gt;1"/>
    <x v="4"/>
    <x v="0"/>
    <s v="Item above on order number75-49227 failed CTP process during order entry.  The requested qty is 360, please respond with next available date within 24hrs."/>
    <s v="Item"/>
    <s v="sites/operations/SUPPLYCHAIN/SCS/Lists/Service Escalation Tracker"/>
    <m/>
  </r>
  <r>
    <n v="0.50616898147563905"/>
    <s v="Rogers, Keena"/>
    <s v="1928"/>
    <s v="Closed"/>
    <d v="2023-10-16T08:06:46"/>
    <x v="7"/>
    <d v="2023-10-18T08:06:46"/>
    <d v="2023-10-16T12:08:53"/>
    <s v="01352-058"/>
    <s v="SAFEWAY -TRACY OIL P/L"/>
    <n v="1352"/>
    <s v="ALBERTSON'S LLC"/>
    <x v="4"/>
    <s v="L75 Ontario"/>
    <x v="9"/>
    <n v="0"/>
    <s v="&lt;=1"/>
    <x v="3"/>
    <x v="1"/>
    <s v="CTP Failure on order 75-49216 for item 54604SFG."/>
    <s v="Item"/>
    <s v="sites/operations/SUPPLYCHAIN/SCS/Lists/Service Escalation Tracker"/>
    <m/>
  </r>
  <r>
    <n v="1.49849537036789"/>
    <s v="Wilson, LaTosha"/>
    <s v="1929"/>
    <s v="Closed"/>
    <d v="2023-10-16T10:47:17"/>
    <x v="7"/>
    <d v="2023-10-18T10:47:17"/>
    <d v="2023-10-17T11:57:50"/>
    <s v="32500-002"/>
    <s v="BASIC CONVENIENCE FOODS"/>
    <n v="32500"/>
    <s v="BASIC CONVENIENCE FOODS"/>
    <x v="2"/>
    <s v="L36 Portland"/>
    <x v="9"/>
    <n v="1"/>
    <s v="&lt;=1"/>
    <x v="3"/>
    <x v="1"/>
    <s v="Please assist with providing the missing COA for the order information listed below: Customer not provided COA with shipment nor prior to._x000a__x000a_Order #: 36-24679_x000a_P.O. Ref: 18815_x000a_23928-VEN   9222  C      MAY EGG YLK 2000#   LJJJYY                 5                      P27623 "/>
    <s v="Item"/>
    <s v="sites/operations/SUPPLYCHAIN/SCS/Lists/Service Escalation Tracker"/>
    <m/>
  </r>
  <r>
    <n v="2.35524305555737"/>
    <s v="Wisniewski, Laura M"/>
    <s v="1930"/>
    <s v="Closed"/>
    <d v="2023-10-16T11:09:02"/>
    <x v="7"/>
    <d v="2023-10-18T11:09:02"/>
    <d v="2023-10-18T08:31:33"/>
    <s v="36404-002"/>
    <s v="LATITUDE 36 DELI (25PLT)"/>
    <n v="36404"/>
    <s v="LATITUDE 36 FOODS LLC"/>
    <x v="2"/>
    <s v="L25 Chambersburg"/>
    <x v="9"/>
    <n v="2"/>
    <s v="&gt;1"/>
    <x v="1"/>
    <x v="1"/>
    <s v="Customer is requesting a copy of the COA for Order#  25-22143 "/>
    <s v="Item"/>
    <s v="sites/operations/SUPPLYCHAIN/SCS/Lists/Service Escalation Tracker"/>
    <m/>
  </r>
  <r>
    <n v="4.6261574074014797"/>
    <s v="Blocker, Sharrocca"/>
    <s v="1931"/>
    <s v="Closed"/>
    <d v="2023-10-16T11:22:10"/>
    <x v="7"/>
    <d v="2023-10-18T11:22:10"/>
    <d v="2023-10-20T15:01:40"/>
    <s v="00085-037"/>
    <s v="SHAMROCK AZ"/>
    <n v="85"/>
    <s v="SHAMROCK FOOD CO - AZ"/>
    <x v="0"/>
    <s v="L33 Waukesha"/>
    <x v="9"/>
    <n v="4"/>
    <s v="&gt;1"/>
    <x v="4"/>
    <x v="0"/>
    <s v="10738-KKO on Order 33-35089 failed CTP Process during order entry. Requested quantity is120, please respond with next available date within 24hrs."/>
    <s v="Item"/>
    <s v="sites/operations/SUPPLYCHAIN/SCS/Lists/Service Escalation Tracker"/>
    <m/>
  </r>
  <r>
    <n v="0.67314814814744695"/>
    <s v="Villegas, Yosalet"/>
    <s v="1932"/>
    <s v="Closed"/>
    <d v="2023-10-16T11:48:40"/>
    <x v="7"/>
    <d v="2023-10-18T11:48:40"/>
    <d v="2023-10-16T16:09:20"/>
    <s v="05560-078"/>
    <s v="BEK SAN ANT"/>
    <n v="5560"/>
    <s v="BEN E KEITH-SAN ANTONIO"/>
    <x v="0"/>
    <s v="L60 Saginaw"/>
    <x v="9"/>
    <n v="0"/>
    <s v="&lt;=1"/>
    <x v="3"/>
    <x v="1"/>
    <s v="Please provide next production date for 23480SCR. _x000a_208-20821"/>
    <s v="Item"/>
    <s v="sites/operations/SUPPLYCHAIN/SCS/Lists/Service Escalation Tracker"/>
    <m/>
  </r>
  <r>
    <n v="0.58116898148000495"/>
    <s v="Plunkett, Ryan"/>
    <s v="1933"/>
    <s v="Closed"/>
    <d v="2023-10-16T12:10:20"/>
    <x v="7"/>
    <d v="2023-10-18T12:10:20"/>
    <d v="2023-10-16T13:56:53"/>
    <s v="40236-005"/>
    <s v="SYSCO PORTLAND"/>
    <n v="40236"/>
    <s v="SYSCO MSCS-PORTLAND"/>
    <x v="0"/>
    <s v="L36 Portland"/>
    <x v="9"/>
    <n v="0"/>
    <s v="&lt;=1"/>
    <x v="3"/>
    <x v="1"/>
    <s v="Item 19943 SYS &amp; 21409 SYS on order number 36-25080 PO 25566400 failed CTP process during order entry.  _x000a_The requested qty is 24cs (19943 SYS) &amp; 26cs (21409 SYS), please respond with next available date within 24hrs._x000a_"/>
    <s v="Item"/>
    <s v="sites/operations/SUPPLYCHAIN/SCS/Lists/Service Escalation Tracker"/>
    <m/>
  </r>
  <r>
    <n v="1.33509259259154"/>
    <s v="Rogers, Keena"/>
    <s v="1934"/>
    <s v="Closed"/>
    <d v="2023-10-16T13:36:03"/>
    <x v="7"/>
    <d v="2023-10-18T13:36:03"/>
    <d v="2023-10-17T08:02:32"/>
    <s v="22098-002"/>
    <s v="SUPER STORE IND-P/L"/>
    <n v="22098"/>
    <s v="SUPER STORES INDUSTRIES"/>
    <x v="4"/>
    <s v="L75 Ontario"/>
    <x v="9"/>
    <n v="1"/>
    <s v="&lt;=1"/>
    <x v="3"/>
    <x v="1"/>
    <s v="CTP Failure on order 75-49337 on item 53507SST."/>
    <s v="Item"/>
    <s v="sites/operations/SUPPLYCHAIN/SCS/Lists/Service Escalation Tracker"/>
    <m/>
  </r>
  <r>
    <n v="4.3444444444467099"/>
    <s v="Harden, Jasmine"/>
    <s v="1935"/>
    <s v="Closed"/>
    <d v="2023-10-16T13:47:59"/>
    <x v="7"/>
    <d v="2023-10-18T13:47:59"/>
    <d v="2023-10-20T08:16:00"/>
    <s v="34259-010"/>
    <s v="SHAMROCK FOODS NEW MEXICO"/>
    <n v="34259"/>
    <s v="SHAMROCK FOOD CO - NM"/>
    <x v="0"/>
    <s v="L60 Saginaw"/>
    <x v="9"/>
    <n v="4"/>
    <s v="&gt;1"/>
    <x v="4"/>
    <x v="0"/>
    <s v="21642-FAM on 208-21617 failed CTP Process during order entry. Requested quantity is 924, please respond with next available date within 24hrs."/>
    <s v="Item"/>
    <s v="sites/operations/SUPPLYCHAIN/SCS/Lists/Service Escalation Tracker"/>
    <m/>
  </r>
  <r>
    <n v="0.611886574071832"/>
    <s v="Miller, Michelle L"/>
    <s v="1936"/>
    <s v="Closed"/>
    <d v="2023-10-16T14:29:47"/>
    <x v="7"/>
    <d v="2023-10-18T14:29:47"/>
    <d v="2023-10-16T14:41:07"/>
    <s v="27253-001"/>
    <s v="HY VEE-CHARITON      LOU"/>
    <n v="27253"/>
    <s v="HY VEE FOOD STORES INC"/>
    <x v="4"/>
    <s v="L33 Waukesha"/>
    <x v="9"/>
    <n v="0"/>
    <s v="&lt;=1"/>
    <x v="3"/>
    <x v="1"/>
    <s v="order 33-35092 failed CTP on item 12522-LOU qty 480"/>
    <s v="Item"/>
    <s v="sites/operations/SUPPLYCHAIN/SCS/Lists/Service Escalation Tracker"/>
    <m/>
  </r>
  <r>
    <n v="1.4205671296294899"/>
    <s v="Diaz, Rebecca"/>
    <s v="1937"/>
    <s v="Closed"/>
    <d v="2023-10-16T15:29:28"/>
    <x v="7"/>
    <d v="2023-10-18T15:29:28"/>
    <d v="2023-10-17T10:05:37"/>
    <s v="40126-175"/>
    <s v="SYGMA BURGKING STOCKTON"/>
    <n v="40126"/>
    <s v="SYGMA CENTRAL BILLING"/>
    <x v="3"/>
    <s v="L75 Ontario"/>
    <x v="9"/>
    <n v="1"/>
    <s v="&lt;=1"/>
    <x v="3"/>
    <x v="1"/>
    <s v="Please advise if backorder 75-49354 can ship 10/19 due to the shortage on order 75-48015? Customer cannot pick up order 75-48015 on 10/19 due to their carrier will not be in the area. _x000a__x000a_Item 23177-BRK"/>
    <s v="Item"/>
    <s v="sites/operations/SUPPLYCHAIN/SCS/Lists/Service Escalation Tracker"/>
    <m/>
  </r>
  <r>
    <n v="1.5176736111097899"/>
    <s v="Blocker, Sharrocca"/>
    <s v="1938"/>
    <s v="Closed"/>
    <d v="2023-10-16T15:38:10"/>
    <x v="7"/>
    <d v="2023-10-18T15:38:10"/>
    <d v="2023-10-17T12:25:27"/>
    <s v="27418-001"/>
    <s v="REINHART SHAWANO"/>
    <n v="27418"/>
    <s v="REINHART SHAWANO"/>
    <x v="0"/>
    <s v="L33 Waukesha"/>
    <x v="9"/>
    <n v="1"/>
    <s v="&lt;=1"/>
    <x v="3"/>
    <x v="1"/>
    <s v="22958-csd on Order 33-35097 failed CTP Process during order entry. Requested quantity is 40, please respond with next available date within 24hrs."/>
    <s v="Item"/>
    <s v="sites/operations/SUPPLYCHAIN/SCS/Lists/Service Escalation Tracker"/>
    <m/>
  </r>
  <r>
    <n v="2.39187499999389"/>
    <s v="Lopez, Orianna"/>
    <s v="1939"/>
    <s v="Closed"/>
    <d v="2023-10-16T17:07:59"/>
    <x v="7"/>
    <d v="2023-10-18T17:07:59"/>
    <d v="2023-10-18T09:24:18"/>
    <s v="11409-037"/>
    <s v="UPPER LAKES CLOQUET"/>
    <n v="11409"/>
    <s v="UPPER LAKES FOODS INC"/>
    <x v="0"/>
    <s v="L33 Waukesha"/>
    <x v="9"/>
    <n v="2"/>
    <s v="&gt;1"/>
    <x v="1"/>
    <x v="1"/>
    <s v="CTP Failure - 33-35103"/>
    <s v="Item"/>
    <s v="sites/operations/SUPPLYCHAIN/SCS/Lists/Service Escalation Tracker"/>
    <m/>
  </r>
  <r>
    <n v="1.5175810185173799"/>
    <s v="Kirkwood, Michele"/>
    <s v="1940"/>
    <s v="Closed"/>
    <d v="2023-10-16T17:23:48"/>
    <x v="7"/>
    <d v="2023-10-18T17:23:48"/>
    <d v="2023-10-17T12:25:19"/>
    <s v="10575-007"/>
    <s v="MARTIN BROTHERS"/>
    <n v="10575"/>
    <s v="MARTIN BROS DIST CO INC"/>
    <x v="0"/>
    <s v="L33 Waukesha"/>
    <x v="9"/>
    <n v="1"/>
    <s v="&lt;=1"/>
    <x v="3"/>
    <x v="1"/>
    <s v="Failed CTP Certification_x000a__x000a_Will the below item be available for this order?  _x000a__x000a_Item 23987HVR; Qty 40cs; Order 33-35088; Ship Date 11/02"/>
    <s v="Item"/>
    <s v="sites/operations/SUPPLYCHAIN/SCS/Lists/Service Escalation Tracker"/>
    <m/>
  </r>
  <r>
    <n v="0.41847222221986202"/>
    <s v="Lopez, Orianna"/>
    <s v="1941"/>
    <s v="Closed"/>
    <d v="2023-10-17T09:31:13"/>
    <x v="7"/>
    <d v="2023-10-19T09:31:13"/>
    <d v="2023-10-17T10:02:36"/>
    <s v="40045-169"/>
    <s v="SYSCO DENVER"/>
    <n v="40045"/>
    <s v="SYSCO MSCS-DENVER"/>
    <x v="0"/>
    <s v="L60 Saginaw"/>
    <x v="9"/>
    <n v="0"/>
    <s v="&lt;=1"/>
    <x v="3"/>
    <x v="1"/>
    <s v="CTP Failure - 208-21698"/>
    <s v="Item"/>
    <s v="sites/operations/SUPPLYCHAIN/SCS/Lists/Service Escalation Tracker"/>
    <m/>
  </r>
  <r>
    <n v="0.39931712962425098"/>
    <s v="Wilson, LaTosha"/>
    <s v="1942"/>
    <s v="Closed"/>
    <d v="2023-10-17T09:32:39"/>
    <x v="7"/>
    <d v="2023-10-19T09:32:39"/>
    <d v="2023-10-17T09:35:01"/>
    <s v="36436-002"/>
    <s v="CHEFCO FOODS"/>
    <n v="36436"/>
    <s v="CTI ARLINGTON LLC"/>
    <x v="2"/>
    <s v="L60 Saginaw"/>
    <x v="9"/>
    <n v="0"/>
    <s v="&lt;=1"/>
    <x v="3"/>
    <x v="1"/>
    <s v="Customer not provided COA with shipment nor prior to._x000a_CTI_x000a_P.O. Ref: 95653_x000a_Order#: 208-20098_x000a_54135-CHP   200004 PA   SOY SALAD OIL 35#    LJJJYY                   769                      F26423 _x000a_                                                                                                          374                      F27723 _x000a_                                                                                                      _x000a_"/>
    <s v="Item"/>
    <s v="sites/operations/SUPPLYCHAIN/SCS/Lists/Service Escalation Tracker"/>
    <m/>
  </r>
  <r>
    <n v="0.51043981481052503"/>
    <s v="Kirkwood, Michele"/>
    <s v="1943"/>
    <s v="Closed"/>
    <d v="2023-10-17T09:34:44"/>
    <x v="7"/>
    <d v="2023-10-19T09:34:44"/>
    <d v="2023-10-17T12:15:02"/>
    <s v="10131-004"/>
    <s v="CASH-WA DIST CO"/>
    <n v="10131"/>
    <s v="CASH-WA DISTRIBUTING CO"/>
    <x v="0"/>
    <s v="L33 Waukesha"/>
    <x v="9"/>
    <n v="0"/>
    <s v="&lt;=1"/>
    <x v="3"/>
    <x v="1"/>
    <s v="Failed CTP Certification_x000a__x000a_Will the below item be available for this order?  _x000a__x000a_Item 23987HVR; Qty 40cs; Order 33-35115; Ship Date 10/31"/>
    <s v="Item"/>
    <s v="sites/operations/SUPPLYCHAIN/SCS/Lists/Service Escalation Tracker"/>
    <m/>
  </r>
  <r>
    <n v="0.56996527777664596"/>
    <s v="Plunkett, Ryan"/>
    <s v="1944"/>
    <s v="Closed"/>
    <d v="2023-10-17T10:31:21"/>
    <x v="7"/>
    <d v="2023-10-19T10:31:21"/>
    <d v="2023-10-17T13:40:45"/>
    <s v="00875-003"/>
    <s v="MCDONALD WHOLESALE CO."/>
    <n v="875"/>
    <s v="MCDONALD WHOLESALE CO"/>
    <x v="0"/>
    <s v="L36 Portland"/>
    <x v="9"/>
    <n v="0"/>
    <s v="&lt;=1"/>
    <x v="3"/>
    <x v="1"/>
    <s v="When do we plan to produce more 17768 SCR in Portland?_x000a_- Shorting 8cs 36-24818 on 10/23_x000a_- Shorting 3cs 36-25012 on 10/25_x000a_- Shorting 147cs B/T 36-24982 shipping 10/25_x000a_- Shorting 3 more orders from 10/26 thru 10/31 for a total of 54cs"/>
    <s v="Item"/>
    <s v="sites/operations/SUPPLYCHAIN/SCS/Lists/Service Escalation Tracker"/>
    <m/>
  </r>
  <r>
    <n v="2.6771180555588199"/>
    <s v="George, Raven"/>
    <s v="1945"/>
    <s v="Closed"/>
    <d v="2023-10-17T10:35:44"/>
    <x v="7"/>
    <d v="2023-10-19T10:35:44"/>
    <d v="2023-10-19T16:15:03"/>
    <s v="35535-003"/>
    <s v="SYSCO RIVERSIDE"/>
    <n v="35535"/>
    <s v="SYSCO MSCS-RIVERSIDE"/>
    <x v="0"/>
    <s v="L75 Ontario"/>
    <x v="9"/>
    <n v="2"/>
    <s v="&gt;1"/>
    <x v="1"/>
    <x v="1"/>
    <s v="Item above on order number 75-49284 failed CTP process during order entry.  The requested qty is 20, please respond with next available date within 24hrs."/>
    <s v="Item"/>
    <s v="sites/operations/SUPPLYCHAIN/SCS/Lists/Service Escalation Tracker"/>
    <m/>
  </r>
  <r>
    <n v="2.5428009259267101"/>
    <s v="George, Raven"/>
    <s v="1946"/>
    <s v="Closed"/>
    <d v="2023-10-17T12:40:14"/>
    <x v="7"/>
    <d v="2023-10-19T12:40:14"/>
    <d v="2023-10-19T13:01:38"/>
    <s v="10037-005"/>
    <s v="THE INDIVIDUAL GROUP"/>
    <n v="10037"/>
    <s v="PERRIN BERNARD SUPOWITZ"/>
    <x v="0"/>
    <s v="L75 Ontario"/>
    <x v="9"/>
    <n v="2"/>
    <s v="&gt;1"/>
    <x v="1"/>
    <x v="1"/>
    <s v="Item above on order number 75-48923 failed CTP process during order entry.  The requested qty is 5 , please respond with next available date within 24hrs."/>
    <s v="Item"/>
    <s v="sites/operations/SUPPLYCHAIN/SCS/Lists/Service Escalation Tracker"/>
    <m/>
  </r>
  <r>
    <n v="2.4520601851836501"/>
    <s v="Wilson, LaTosha"/>
    <s v="1947"/>
    <s v="Closed"/>
    <d v="2023-10-17T14:23:37"/>
    <x v="7"/>
    <d v="2023-10-19T14:23:37"/>
    <d v="2023-10-19T10:50:58"/>
    <s v="32804-003"/>
    <s v="MICHAEL FOODS-LENOX 60"/>
    <n v="32804"/>
    <s v="MICHAEL FOODS INC"/>
    <x v="2"/>
    <s v="L60 Saginaw"/>
    <x v="9"/>
    <n v="2"/>
    <s v="&gt;1"/>
    <x v="1"/>
    <x v="1"/>
    <s v="Item 17287-VEN on Michael Foods Inc order 208-21772 failed CTP process during order entry. Requested quantity is 80. Please respond with next available date within 24 hours."/>
    <s v="Item"/>
    <s v="sites/operations/SUPPLYCHAIN/SCS/Lists/Service Escalation Tracker"/>
    <m/>
  </r>
  <r>
    <n v="1.4075115740706701"/>
    <s v="Lopez, Orianna"/>
    <s v="1948"/>
    <s v="Closed"/>
    <d v="2023-10-17T16:27:52"/>
    <x v="7"/>
    <d v="2023-10-19T16:27:52"/>
    <d v="2023-10-18T09:46:49"/>
    <s v="11459-093"/>
    <s v="SHAMROCK FOODS-AURORA"/>
    <n v="11459"/>
    <s v="SHAMROCK FOOD CO - CO"/>
    <x v="0"/>
    <s v="L33 Waukesha"/>
    <x v="9"/>
    <n v="1"/>
    <s v="&lt;=1"/>
    <x v="3"/>
    <x v="1"/>
    <s v="CTP Failure - 33-35124"/>
    <s v="Item"/>
    <s v="sites/operations/SUPPLYCHAIN/SCS/Lists/Service Escalation Tracker"/>
    <m/>
  </r>
  <r>
    <n v="1.3725115740671801"/>
    <s v="Kirkwood, Michele"/>
    <s v="1949"/>
    <s v="Closed"/>
    <d v="2023-10-17T17:14:50"/>
    <x v="7"/>
    <d v="2023-10-19T17:14:50"/>
    <d v="2023-10-18T08:56:25"/>
    <s v="10575-007"/>
    <s v="MARTIN BROTHERS"/>
    <n v="10575"/>
    <s v="MARTIN BROS DIST CO INC"/>
    <x v="0"/>
    <s v="L33 Waukesha"/>
    <x v="9"/>
    <n v="1"/>
    <s v="&lt;=1"/>
    <x v="3"/>
    <x v="1"/>
    <s v="Failed CTP Certification_x000a__x000a_Will the below item be available for this order?  _x000a__x000a_Item 85648HVR; Qty 6cs; Order 33-35121; Ship Date 11/06"/>
    <s v="Item"/>
    <s v="sites/operations/SUPPLYCHAIN/SCS/Lists/Service Escalation Tracker"/>
    <m/>
  </r>
  <r>
    <n v="2.6974189814791298"/>
    <s v="George, Raven"/>
    <s v="1950"/>
    <s v="Closed"/>
    <d v="2023-10-17T18:36:28"/>
    <x v="7"/>
    <d v="2023-10-19T18:36:28"/>
    <d v="2023-10-19T16:44:17"/>
    <s v="40177-018"/>
    <s v="SYSCO VENTURA"/>
    <n v="40177"/>
    <s v="SYSCO MSCS-VENTURA"/>
    <x v="0"/>
    <s v="L75 Ontario"/>
    <x v="9"/>
    <n v="2"/>
    <s v="&gt;1"/>
    <x v="1"/>
    <x v="1"/>
    <s v="Item above on order number 75-49289 failed CTP process during order entry.  The requested qty is 22, please respond with next available date within 24hrs."/>
    <s v="Item"/>
    <s v="sites/operations/SUPPLYCHAIN/SCS/Lists/Service Escalation Tracker"/>
    <m/>
  </r>
  <r>
    <n v="2.41211805555213"/>
    <s v="Karr, Ronald"/>
    <s v="1951"/>
    <s v="Closed"/>
    <d v="2023-10-18T09:36:00"/>
    <x v="7"/>
    <d v="2023-10-20T09:36:00"/>
    <d v="2023-10-20T09:53:27"/>
    <s v="09720-002"/>
    <s v="SOUTHERN STAR DIST LTD"/>
    <n v="9720"/>
    <s v="SOUTHERN STAR DIST LTD"/>
    <x v="0"/>
    <s v="L60 Saginaw"/>
    <x v="9"/>
    <n v="2"/>
    <s v="&gt;1"/>
    <x v="1"/>
    <x v="1"/>
    <s v="Please let me know when inventory for backorder 208-21824 will be available._x000a_Orig 208-19577_x000a_24 cs item 17680cgs / 828 LBS"/>
    <s v="Item"/>
    <s v="sites/operations/SUPPLYCHAIN/SCS/Lists/Service Escalation Tracker"/>
    <m/>
  </r>
  <r>
    <n v="0.54825231481663605"/>
    <s v="Patil, Kaleb"/>
    <s v="1952"/>
    <s v="Closed"/>
    <d v="2023-10-18T10:30:13"/>
    <x v="7"/>
    <d v="2023-10-20T10:30:13"/>
    <d v="2023-10-18T13:09:29"/>
    <s v="06781-105"/>
    <s v="STATER BROS-OIL/MAYO P/L"/>
    <n v="6781"/>
    <s v="TOPCO ASSOCIATES LLC"/>
    <x v="4"/>
    <s v="L75 Ontario"/>
    <x v="9"/>
    <n v="0"/>
    <s v="&lt;=1"/>
    <x v="3"/>
    <x v="1"/>
    <s v="Item above on order number 75-49549 failed CTP process during order entry.  The requested qty is 120, please respond with next available date within 24hrs."/>
    <s v="Item"/>
    <s v="sites/operations/SUPPLYCHAIN/SCS/Lists/Service Escalation Tracker"/>
    <m/>
  </r>
  <r>
    <n v="0.497210648143664"/>
    <s v="Patil, Kaleb"/>
    <s v="1953"/>
    <s v="Closed"/>
    <d v="2023-10-18T10:34:58"/>
    <x v="7"/>
    <d v="2023-10-20T10:34:58"/>
    <d v="2023-10-18T11:55:59"/>
    <s v="40199-048"/>
    <s v="SYSCO SAN DIEGO"/>
    <n v="40199"/>
    <s v="SYSCO MSCS-SAN DIEGO"/>
    <x v="0"/>
    <s v="L75 Ontario"/>
    <x v="9"/>
    <n v="0"/>
    <s v="&lt;=1"/>
    <x v="3"/>
    <x v="1"/>
    <s v="Item above on order number 75-49494 failed CTP process during order entry.  The requested qty is 30, please respond with next available date within 24hrs."/>
    <s v="Item"/>
    <s v="sites/operations/SUPPLYCHAIN/SCS/Lists/Service Escalation Tracker"/>
    <m/>
  </r>
  <r>
    <n v="0.55152777777402695"/>
    <s v="Rogers, Keena"/>
    <s v="1954"/>
    <s v="Closed"/>
    <d v="2023-10-18T11:04:52"/>
    <x v="7"/>
    <d v="2023-10-20T11:04:52"/>
    <d v="2023-10-18T13:14:12"/>
    <s v="34468-085"/>
    <s v="SHAMROCK AURO SUBWAY"/>
    <n v="34468"/>
    <s v="SHAMROCK FOOD CO - CO"/>
    <x v="3"/>
    <s v="L60 Saginaw"/>
    <x v="9"/>
    <n v="0"/>
    <s v="&lt;=1"/>
    <x v="3"/>
    <x v="1"/>
    <s v="CTP Failure on order 208-21808 for item 20845SBY."/>
    <s v="Item"/>
    <s v="sites/operations/SUPPLYCHAIN/SCS/Lists/Service Escalation Tracker"/>
    <m/>
  </r>
  <r>
    <n v="0.47475694444437999"/>
    <s v="Blocker, Sharrocca"/>
    <s v="1955"/>
    <s v="Closed"/>
    <d v="2023-10-18T11:10:01"/>
    <x v="7"/>
    <d v="2023-10-20T11:10:01"/>
    <d v="2023-10-18T11:23:39"/>
    <s v="10678-007"/>
    <s v="MERRILL DIST"/>
    <n v="10678"/>
    <s v="MERRILL DISTRIBUTING INC"/>
    <x v="0"/>
    <s v="L33 Waukesha"/>
    <x v="9"/>
    <n v="0"/>
    <s v="&lt;=1"/>
    <x v="3"/>
    <x v="1"/>
    <s v="13907-HVR on Order 33-35143 failed CTP Process during order entry. Requested quantity is 12, please respond with next available date within 24hrs."/>
    <s v="Item"/>
    <s v="sites/operations/SUPPLYCHAIN/SCS/Lists/Service Escalation Tracker"/>
    <m/>
  </r>
  <r>
    <n v="2.6169675925921201"/>
    <s v="Pile, Courtney"/>
    <s v="1956"/>
    <s v="Closed"/>
    <d v="2023-10-18T11:43:09"/>
    <x v="7"/>
    <d v="2023-10-20T11:43:09"/>
    <d v="2023-10-20T14:48:26"/>
    <s v="11171-264"/>
    <s v="WALMART #7021 GRNDVW LOU"/>
    <n v="11171"/>
    <s v="WALMART STORES INC"/>
    <x v="4"/>
    <s v="L75 Ontario"/>
    <x v="9"/>
    <n v="2"/>
    <s v="&gt;1"/>
    <x v="1"/>
    <x v="1"/>
    <s v="ITEM 12522LOU on Order 75-49526 failed CTP Process during order entry. Requested quantity is 360cs, please respond with next available date within 24hrs."/>
    <s v="Item"/>
    <s v="sites/operations/SUPPLYCHAIN/SCS/Lists/Service Escalation Tracker"/>
    <m/>
  </r>
  <r>
    <n v="0.66416666666191304"/>
    <s v="Bower, Jared Karr"/>
    <s v="1957"/>
    <s v="Closed"/>
    <d v="2023-10-18T12:55:52"/>
    <x v="7"/>
    <d v="2023-10-20T12:55:52"/>
    <d v="2023-10-18T15:56:24"/>
    <s v="35971-033"/>
    <s v="ALBERTSONS-BOISE DELI"/>
    <n v="35971"/>
    <s v="ALBERTSONS COMPANIES INC"/>
    <x v="4"/>
    <s v="L75 Ontario"/>
    <x v="9"/>
    <n v="0"/>
    <s v="&lt;=1"/>
    <x v="3"/>
    <x v="1"/>
    <s v="21121SCR on 75-49458 failed CTP Process during order entry. Requested qty is 136cs please respond with next available date within 24hrs. "/>
    <s v="Item"/>
    <s v="sites/operations/SUPPLYCHAIN/SCS/Lists/Service Escalation Tracker"/>
    <m/>
  </r>
  <r>
    <n v="1.5224189814835001"/>
    <s v="Kirkwood, Michele"/>
    <s v="1958"/>
    <s v="Closed"/>
    <d v="2023-10-18T13:16:52"/>
    <x v="7"/>
    <d v="2023-10-20T13:16:52"/>
    <d v="2023-10-19T12:32:17"/>
    <s v="40126-008"/>
    <s v="SYGMA PAPA MURPHY CLACKAM"/>
    <n v="40126"/>
    <s v="SYGMA CENTRAL BILLING"/>
    <x v="0"/>
    <s v="L55 St Joseph"/>
    <x v="9"/>
    <n v="1"/>
    <s v="&lt;=1"/>
    <x v="3"/>
    <x v="1"/>
    <s v="Need to move production of item 23528-VEN up from 10/27 to 10/26."/>
    <s v="Item"/>
    <s v="sites/operations/SUPPLYCHAIN/SCS/Lists/Service Escalation Tracker"/>
    <m/>
  </r>
  <r>
    <n v="1.2936342592584"/>
    <s v="Rogers, Keena"/>
    <s v="1959"/>
    <s v="Closed"/>
    <d v="2023-10-18T13:39:31"/>
    <x v="7"/>
    <d v="2023-10-20T13:39:31"/>
    <d v="2023-10-19T07:02:50"/>
    <s v="01352-058"/>
    <s v="SAFEWAY -TRACY OIL P/L"/>
    <n v="1352"/>
    <s v="ALBERTSON'S LLC"/>
    <x v="4"/>
    <s v="L75 Ontario"/>
    <x v="9"/>
    <n v="1"/>
    <s v="&lt;=1"/>
    <x v="3"/>
    <x v="1"/>
    <s v="CTP Failure on order 75-49547 for item 53508SFG"/>
    <s v="Item"/>
    <s v="sites/operations/SUPPLYCHAIN/SCS/Lists/Service Escalation Tracker"/>
    <m/>
  </r>
  <r>
    <n v="1.2998495370338801"/>
    <s v="Rogers, Keena"/>
    <s v="1960"/>
    <s v="Closed"/>
    <d v="2023-10-18T14:04:02"/>
    <x v="7"/>
    <d v="2023-10-20T14:04:02"/>
    <d v="2023-10-19T07:11:47"/>
    <s v="01352-058"/>
    <s v="SAFEWAY -TRACY OIL P/L"/>
    <n v="1352"/>
    <s v="ALBERTSON'S LLC"/>
    <x v="4"/>
    <s v="L75 Ontario"/>
    <x v="9"/>
    <n v="1"/>
    <s v="&lt;=1"/>
    <x v="3"/>
    <x v="1"/>
    <s v="CTP Failure on order 75-49546 on item 54604SFG"/>
    <s v="Item"/>
    <s v="sites/operations/SUPPLYCHAIN/SCS/Lists/Service Escalation Tracker"/>
    <m/>
  </r>
  <r>
    <n v="0.62542824073898395"/>
    <s v="Wilson, LaTosha"/>
    <s v="1961"/>
    <s v="Closed"/>
    <d v="2023-10-18T15:00:28"/>
    <x v="7"/>
    <d v="2023-10-20T15:00:28"/>
    <d v="2023-10-18T15:00:37"/>
    <s v="27589-030"/>
    <s v="TYSON FOODS INC"/>
    <n v="27589"/>
    <s v="TYSON FOODS INC"/>
    <x v="2"/>
    <s v="L75 Ontario"/>
    <x v="9"/>
    <n v="0"/>
    <s v="&lt;=1"/>
    <x v="3"/>
    <x v="1"/>
    <s v="Customer not provided COA with shipment nor prior to._x000a_P.O. Ref: 4523312205_x000a_Order#: 75-47181_x000a_22427-VEN 96009020 PA  RNCH BMLK 144/1.5    247  C27823_x000a_10/05/23 Expiration Date: 02/02/24_x000a_"/>
    <s v="Item"/>
    <s v="sites/operations/SUPPLYCHAIN/SCS/Lists/Service Escalation Tracker"/>
    <m/>
  </r>
  <r>
    <n v="0.63834490740555305"/>
    <s v="Diaz, Rebecca"/>
    <s v="1962"/>
    <s v="Closed"/>
    <d v="2023-10-18T15:12:47"/>
    <x v="7"/>
    <d v="2023-10-20T15:12:47"/>
    <d v="2023-10-18T15:19:13"/>
    <s v="40069-043"/>
    <s v="SYSCO SAN FRAN"/>
    <n v="40069"/>
    <s v="SYSCO MSCS-SAN FRANCISCO"/>
    <x v="0"/>
    <s v="L75 Ontario"/>
    <x v="9"/>
    <n v="0"/>
    <s v="&lt;=1"/>
    <x v="3"/>
    <x v="1"/>
    <s v="Item 23118-NWN on order number 75-49507 failed CTP process during order entry.  The requested qty is 30 cs, please respond with next available date within 24hrs._x000a_"/>
    <s v="Item"/>
    <s v="sites/operations/SUPPLYCHAIN/SCS/Lists/Service Escalation Tracker"/>
    <m/>
  </r>
  <r>
    <n v="1.69467592592264"/>
    <s v="George, Raven"/>
    <s v="1963"/>
    <s v="Closed"/>
    <d v="2023-10-18T18:50:02"/>
    <x v="7"/>
    <d v="2023-10-20T18:50:02"/>
    <d v="2023-10-19T16:40:20"/>
    <s v="09730-004"/>
    <s v="GOLD STAR FOOD CO"/>
    <n v="9730"/>
    <s v="GOLD STAR FOODS"/>
    <x v="0"/>
    <s v="L75 Ontario"/>
    <x v="9"/>
    <n v="1"/>
    <s v="&lt;=1"/>
    <x v="3"/>
    <x v="1"/>
    <s v="Item above on order number 75-49622 failed CTP process during order entry.  The requested qty is 25, please respond with next available date within 24hrs."/>
    <s v="Item"/>
    <s v="sites/operations/SUPPLYCHAIN/SCS/Lists/Service Escalation Tracker"/>
    <m/>
  </r>
  <r>
    <n v="0.471261574071832"/>
    <s v="Rogers, Keena"/>
    <s v="1964"/>
    <s v="Closed"/>
    <d v="2023-10-19T09:54:30"/>
    <x v="7"/>
    <d v="2023-10-21T09:54:30"/>
    <d v="2023-10-19T11:18:37"/>
    <s v="22098-002"/>
    <s v="SUPER STORE IND-P/L"/>
    <n v="22098"/>
    <s v="SUPER STORES INDUSTRIES"/>
    <x v="4"/>
    <s v="L75 Ontario"/>
    <x v="9"/>
    <n v="0"/>
    <s v="&lt;=1"/>
    <x v="3"/>
    <x v="1"/>
    <s v="CTP Failure on order 75-49615 for item 22875SST."/>
    <s v="Item"/>
    <s v="sites/operations/SUPPLYCHAIN/SCS/Lists/Service Escalation Tracker"/>
    <m/>
  </r>
  <r>
    <n v="0.48517361110862101"/>
    <s v="Blocker, Sharrocca"/>
    <s v="1965"/>
    <s v="Closed"/>
    <d v="2023-10-19T09:54:55"/>
    <x v="7"/>
    <d v="2023-10-21T09:54:55"/>
    <d v="2023-10-19T11:38:39"/>
    <s v="10629-012"/>
    <s v="GFS 50TH STREET"/>
    <n v="10629"/>
    <s v="GORDON FOOD SERVICE INC"/>
    <x v="0"/>
    <s v="L33 Waukesha"/>
    <x v="9"/>
    <n v="0"/>
    <s v="&lt;=1"/>
    <x v="3"/>
    <x v="1"/>
    <s v="23115-NWN on Order 33-35172 failed CTP Process during order entry. Requested quantity is 144, please respond with next available date within 24hrs."/>
    <s v="Item"/>
    <s v="sites/operations/SUPPLYCHAIN/SCS/Lists/Service Escalation Tracker"/>
    <m/>
  </r>
  <r>
    <n v="0.46953703703911698"/>
    <s v="Rogers, Keena"/>
    <s v="1966"/>
    <s v="Closed"/>
    <d v="2023-10-19T09:57:09"/>
    <x v="7"/>
    <d v="2023-10-21T09:57:09"/>
    <d v="2023-10-19T11:16:08"/>
    <s v="33844-016"/>
    <s v="MEIJER-NWPRT DC 881 -LOU"/>
    <n v="33844"/>
    <s v="MEIJER INC"/>
    <x v="4"/>
    <s v="L33 Waukesha"/>
    <x v="9"/>
    <n v="0"/>
    <s v="&lt;=1"/>
    <x v="3"/>
    <x v="1"/>
    <s v="CTP Failure on order 33-35156 for item 12522LOU"/>
    <s v="Item"/>
    <s v="sites/operations/SUPPLYCHAIN/SCS/Lists/Service Escalation Tracker"/>
    <m/>
  </r>
  <r>
    <n v="0.47055555555562001"/>
    <s v="Rogers, Keena"/>
    <s v="1967"/>
    <s v="Closed"/>
    <d v="2023-10-19T09:58:55"/>
    <x v="7"/>
    <d v="2023-10-21T09:58:55"/>
    <d v="2023-10-19T11:17:36"/>
    <s v="33844-025"/>
    <s v="MEIJER LANSING DC 86 -LOU"/>
    <n v="33844"/>
    <s v="MEIJER INC"/>
    <x v="4"/>
    <s v="L33 Waukesha"/>
    <x v="9"/>
    <n v="0"/>
    <s v="&lt;=1"/>
    <x v="3"/>
    <x v="1"/>
    <s v="CTP Failure on order 33-35155 for item 12522LOU"/>
    <s v="Item"/>
    <s v="sites/operations/SUPPLYCHAIN/SCS/Lists/Service Escalation Tracker"/>
    <m/>
  </r>
  <r>
    <n v="5.6388310185138799"/>
    <s v="Lopez, Orianna"/>
    <s v="1968"/>
    <s v="Closed"/>
    <d v="2023-10-19T10:16:15"/>
    <x v="7"/>
    <d v="2023-10-21T10:16:15"/>
    <d v="2023-10-24T15:19:55"/>
    <s v="11171-257"/>
    <s v="WALMART #7013 CS GRN LOU"/>
    <n v="11171"/>
    <s v="WALMART STORES INC"/>
    <x v="4"/>
    <s v="L75 Ontario"/>
    <x v="9"/>
    <n v="3"/>
    <s v="&gt;1"/>
    <x v="2"/>
    <x v="0"/>
    <s v="CTP Failure - 75-49678 Walmart Grande, AZ "/>
    <s v="Item"/>
    <s v="sites/operations/SUPPLYCHAIN/SCS/Lists/Service Escalation Tracker"/>
    <m/>
  </r>
  <r>
    <n v="0.44031250000261901"/>
    <s v="Lopez, Orianna"/>
    <s v="1969"/>
    <s v="Closed"/>
    <d v="2023-10-19T10:22:42"/>
    <x v="7"/>
    <d v="2023-10-21T10:22:42"/>
    <d v="2023-10-19T10:34:03"/>
    <s v="11171-260"/>
    <s v="WALMART #7048 MCCARN LOU"/>
    <n v="11171"/>
    <s v="WALMART STORES INC"/>
    <x v="4"/>
    <s v="L75 Ontario"/>
    <x v="9"/>
    <n v="0"/>
    <s v="&lt;=1"/>
    <x v="3"/>
    <x v="1"/>
    <s v="CTP Failure - 75-49679 Walmart Mccarran, NV"/>
    <s v="Item"/>
    <s v="sites/operations/SUPPLYCHAIN/SCS/Lists/Service Escalation Tracker"/>
    <m/>
  </r>
  <r>
    <n v="0.44178240740438901"/>
    <s v="Wilson, LaTosha"/>
    <s v="1970"/>
    <s v="Closed"/>
    <d v="2023-10-19T10:35:58"/>
    <x v="7"/>
    <d v="2023-10-21T10:35:58"/>
    <d v="2023-10-19T10:36:10"/>
    <s v="30392-017"/>
    <s v="BRIDGFORD FOODS GDLATIMER"/>
    <n v="30392"/>
    <s v="BRIDGFORD FOOD CORP"/>
    <x v="2"/>
    <s v="L60 Saginaw"/>
    <x v="9"/>
    <n v="0"/>
    <s v="&lt;=1"/>
    <x v="3"/>
    <x v="1"/>
    <s v="Customer not provided COA with shipment nor prior to._x000a_P.O. Ref: P054926_x000a_Order#: 208-20282_x000a_23707-ABM   10316 C  MASS AP SHTG PALM 50#   LJJJYY                   822                      F24223 _x000a_                                                                                                                   6                      F24123 _x000a_"/>
    <s v="Item"/>
    <s v="sites/operations/SUPPLYCHAIN/SCS/Lists/Service Escalation Tracker"/>
    <m/>
  </r>
  <r>
    <n v="0.60072916666831599"/>
    <s v="Miller, Michelle L"/>
    <s v="1971"/>
    <s v="Closed"/>
    <d v="2023-10-19T13:31:46"/>
    <x v="7"/>
    <d v="2023-10-21T13:31:46"/>
    <d v="2023-10-19T14:25:03"/>
    <s v="30985-083"/>
    <s v="SINGLE SOURCE HCS"/>
    <n v="30985"/>
    <s v="SINGLE SOURCE INC"/>
    <x v="0"/>
    <s v="L60 Saginaw"/>
    <x v="9"/>
    <n v="0"/>
    <s v="&lt;=1"/>
    <x v="3"/>
    <x v="1"/>
    <s v="order 208-21939 failed CTP on items 17686-CGS qty 48 and 71243-VEN Qty 240_x000a_"/>
    <s v="Item"/>
    <s v="sites/operations/SUPPLYCHAIN/SCS/Lists/Service Escalation Tracker"/>
    <m/>
  </r>
  <r>
    <n v="0.63167824073752898"/>
    <s v="Salcedo, Daisey"/>
    <s v="1972"/>
    <s v="Closed"/>
    <d v="2023-10-19T14:44:51"/>
    <x v="7"/>
    <d v="2023-10-21T14:44:51"/>
    <d v="2023-10-19T15:09:37"/>
    <s v="09967-037"/>
    <s v="Cant Find"/>
    <s v="Cant Find"/>
    <s v="Cant Find"/>
    <x v="1"/>
    <s v="L33 Waukesha"/>
    <x v="9"/>
    <n v="0"/>
    <s v="&lt;=1"/>
    <x v="3"/>
    <x v="1"/>
    <s v="CTP Failure"/>
    <s v="Item"/>
    <s v="sites/operations/SUPPLYCHAIN/SCS/Lists/Service Escalation Tracker"/>
    <m/>
  </r>
  <r>
    <n v="0.76372685185196998"/>
    <s v="Patil, Kaleb"/>
    <s v="1973"/>
    <s v="Closed"/>
    <d v="2023-10-19T15:06:26"/>
    <x v="7"/>
    <d v="2023-10-21T15:06:26"/>
    <d v="2023-10-19T18:19:46"/>
    <s v="01194-024"/>
    <s v="SMART &amp; FINAL P/L"/>
    <n v="1194"/>
    <s v="SMART &amp; FINAL INC"/>
    <x v="4"/>
    <s v="L75 Ontario"/>
    <x v="9"/>
    <n v="0"/>
    <s v="&lt;=1"/>
    <x v="3"/>
    <x v="1"/>
    <s v="Item above on order number 75-49745 failed CTP process during order entry.  The requested qty is 300, please respond with next available date within 24hrs."/>
    <s v="Item"/>
    <s v="sites/operations/SUPPLYCHAIN/SCS/Lists/Service Escalation Tracker"/>
    <m/>
  </r>
  <r>
    <n v="1.6478703703687601"/>
    <s v="Patil, Kaleb"/>
    <s v="1974"/>
    <s v="Closed"/>
    <d v="2023-10-19T16:34:05"/>
    <x v="7"/>
    <d v="2023-10-21T16:34:05"/>
    <d v="2023-10-20T15:32:56"/>
    <s v="32057-004"/>
    <s v="VITCO DISTRIBUTION INC"/>
    <n v="32057"/>
    <s v="VITCO DISTRIBUTION INC"/>
    <x v="0"/>
    <s v="L75 Ontario"/>
    <x v="9"/>
    <n v="1"/>
    <s v="&lt;=1"/>
    <x v="3"/>
    <x v="1"/>
    <s v="Item above on order number 75-49755 failed CTP process during order entry.  The requested qty is 3, please respond with next available date within 24hrs."/>
    <s v="Item"/>
    <s v="sites/operations/SUPPLYCHAIN/SCS/Lists/Service Escalation Tracker"/>
    <m/>
  </r>
  <r>
    <n v="4.5084606481468699"/>
    <s v="George, Raven"/>
    <s v="1975"/>
    <s v="Closed"/>
    <d v="2023-10-19T17:28:28"/>
    <x v="7"/>
    <d v="2023-10-21T17:28:28"/>
    <d v="2023-10-23T12:12:11"/>
    <s v="01496-005"/>
    <s v="VIELE &amp; SONS"/>
    <n v="1496"/>
    <s v="VIELE &amp; SONS INC"/>
    <x v="0"/>
    <s v="L75 Ontario"/>
    <x v="9"/>
    <n v="2"/>
    <s v="&gt;1"/>
    <x v="1"/>
    <x v="1"/>
    <s v="Item above on order number 75-49775 failed CTP process during order entry.  The requested qty is 1131 please respond with next available date within 24hrs."/>
    <s v="Item"/>
    <s v="sites/operations/SUPPLYCHAIN/SCS/Lists/Service Escalation Tracker"/>
    <m/>
  </r>
  <r>
    <n v="1.5819560185191199"/>
    <s v="Patil, Kaleb"/>
    <s v="1976"/>
    <s v="Closed"/>
    <d v="2023-10-19T18:25:11"/>
    <x v="7"/>
    <d v="2023-10-21T18:25:11"/>
    <d v="2023-10-20T13:58:01"/>
    <s v="32057-004"/>
    <s v="VITCO DISTRIBUTION INC"/>
    <n v="32057"/>
    <s v="VITCO DISTRIBUTION INC"/>
    <x v="0"/>
    <s v="L75 Ontario"/>
    <x v="9"/>
    <n v="1"/>
    <s v="&lt;=1"/>
    <x v="3"/>
    <x v="1"/>
    <s v="Item above on order number 75-49776 failed CTP process during order entry.  The requested qty is 60, please respond with next available date within 24hrs."/>
    <s v="Item"/>
    <s v="sites/operations/SUPPLYCHAIN/SCS/Lists/Service Escalation Tracker"/>
    <m/>
  </r>
  <r>
    <n v="4.5069444444379796"/>
    <s v="George, Raven"/>
    <s v="1977"/>
    <s v="Closed"/>
    <d v="2023-10-19T18:52:16"/>
    <x v="7"/>
    <d v="2023-10-21T18:52:16"/>
    <d v="2023-10-23T12:10:00"/>
    <s v="35535-026"/>
    <s v="SYSCO RIVERSIDE MASS"/>
    <n v="35535"/>
    <s v="SYSCO MSCS-RIVERSIDE"/>
    <x v="0"/>
    <s v="L75 Ontario"/>
    <x v="9"/>
    <n v="2"/>
    <s v="&gt;1"/>
    <x v="1"/>
    <x v="1"/>
    <s v="Item above on order number75-49636failed CTP process during order entry.  The requested qty is 50, please respond with next available date within 24hrs."/>
    <s v="Item"/>
    <s v="sites/operations/SUPPLYCHAIN/SCS/Lists/Service Escalation Tracker"/>
    <m/>
  </r>
  <r>
    <n v="3.3827199074075902"/>
    <s v="Karr, Ronald"/>
    <s v="1978"/>
    <s v="Closed"/>
    <d v="2023-10-20T07:35:22"/>
    <x v="7"/>
    <d v="2023-10-22T07:35:22"/>
    <d v="2023-10-23T09:11:07"/>
    <s v="n/a"/>
    <s v="Cant Find"/>
    <s v="Cant Find"/>
    <s v="Cant Find"/>
    <x v="1"/>
    <s v="L60 Saginaw"/>
    <x v="9"/>
    <n v="1"/>
    <s v="&lt;=1"/>
    <x v="3"/>
    <x v="1"/>
    <s v="Need to see if you could provide the next production date for item 22835BNK. AS400 isn't showing at this time."/>
    <s v="Item"/>
    <s v="sites/operations/SUPPLYCHAIN/SCS/Lists/Service Escalation Tracker"/>
    <m/>
  </r>
  <r>
    <n v="4.4226851851781204"/>
    <s v="Miller, Michelle L"/>
    <s v="1979"/>
    <s v="Closed"/>
    <d v="2023-10-20T10:27:13"/>
    <x v="7"/>
    <d v="2023-10-22T10:27:13"/>
    <d v="2023-10-24T10:08:40"/>
    <s v="35117-006"/>
    <s v="CLARK DISTRIBUTION CENTER"/>
    <n v="35117"/>
    <s v="CLARK FOOD SVC EQUIPMENT"/>
    <x v="0"/>
    <s v="L60 Saginaw"/>
    <x v="9"/>
    <n v="2"/>
    <s v="&gt;1"/>
    <x v="1"/>
    <x v="1"/>
    <s v="order 208-21998 failed CTP on two items _x000a_23328-SCR Qty 16_x000a_85638-HVR Qty 54_x000a_"/>
    <s v="Item"/>
    <s v="sites/operations/SUPPLYCHAIN/SCS/Lists/Service Escalation Tracker"/>
    <m/>
  </r>
  <r>
    <n v="14.346030092587201"/>
    <s v="Ness, Samantha"/>
    <s v="1980"/>
    <s v="Closed"/>
    <d v="2023-10-20T12:27:13"/>
    <x v="10"/>
    <d v="2023-10-22T12:27:13"/>
    <d v="2023-11-03T08:18:17"/>
    <s v="33676-012"/>
    <s v="READY PAC-US COLD STORAGE"/>
    <n v="33676"/>
    <s v="READY PAC OF JACKSON"/>
    <x v="2"/>
    <s v="L25 Chambersburg"/>
    <x v="9"/>
    <n v="10"/>
    <s v="&gt;1"/>
    <x v="0"/>
    <x v="0"/>
    <s v="Items 23662RYP and 23013VEN appear to have updated tempering times in the system. Previously tempering times were 5 days but now reporting 10 days. This is causing issues with clear communication to customers on orders as no notice was sent regarding this change. Can we get some clarification on which tempering time is correct? We need confirmation as soon as possible. "/>
    <s v="Item"/>
    <s v="sites/operations/SUPPLYCHAIN/SCS/Lists/Service Escalation Tracker"/>
    <m/>
  </r>
  <r>
    <n v="3.4167592592566498"/>
    <s v="Miller, Jason"/>
    <s v="1981"/>
    <s v="Closed"/>
    <d v="2023-10-20T13:09:55"/>
    <x v="7"/>
    <d v="2023-10-22T13:09:55"/>
    <d v="2023-10-23T10:00:08"/>
    <s v="40163-012"/>
    <s v="SYSCO OKLAHOMA"/>
    <n v="40163"/>
    <s v="SYSCO MSCS-OKLAHOMA"/>
    <x v="0"/>
    <s v="L55 St Joseph"/>
    <x v="9"/>
    <n v="1"/>
    <s v="&lt;=1"/>
    <x v="3"/>
    <x v="1"/>
    <s v="Checking to see when the next production run of 56606-CHP will be as the 10/25 run doesn't appear to be enough to cover existing orders"/>
    <s v="Item"/>
    <s v="sites/operations/SUPPLYCHAIN/SCS/Lists/Service Escalation Tracker"/>
    <m/>
  </r>
  <r>
    <n v="0.60886574073811095"/>
    <s v="Miller, Michelle L"/>
    <s v="1982"/>
    <s v="Closed"/>
    <d v="2023-10-20T14:13:54"/>
    <x v="7"/>
    <d v="2023-10-22T14:13:54"/>
    <d v="2023-10-20T14:36:46"/>
    <s v="10527-006"/>
    <s v="STANZ FOOD SERVICE INC"/>
    <n v="10527"/>
    <s v="STANZ CHEESE CO INC"/>
    <x v="0"/>
    <s v="L33 Waukesha"/>
    <x v="9"/>
    <n v="0"/>
    <s v="&lt;=1"/>
    <x v="3"/>
    <x v="1"/>
    <s v="order 33-35197 ailed CTP on item 17680-CGS Qty 180"/>
    <s v="Item"/>
    <s v="sites/operations/SUPPLYCHAIN/SCS/Lists/Service Escalation Tracker"/>
    <m/>
  </r>
  <r>
    <n v="0.60018518518336395"/>
    <s v="Mendoza, Steven"/>
    <s v="1983"/>
    <s v="Closed"/>
    <d v="2023-10-20T14:20:17"/>
    <x v="7"/>
    <d v="2023-10-22T14:20:17"/>
    <d v="2023-10-20T14:24:16"/>
    <s v="01379-008"/>
    <s v="BAKEMARK-PICO RIVERA 75KW"/>
    <n v="1379"/>
    <s v="BAKEMARK  WEST"/>
    <x v="0"/>
    <s v="L75 Ontario"/>
    <x v="9"/>
    <n v="0"/>
    <s v="&lt;=1"/>
    <x v="3"/>
    <x v="1"/>
    <s v="missing COA_x000a__x000a_07546628"/>
    <s v="Item"/>
    <s v="sites/operations/SUPPLYCHAIN/SCS/Lists/Service Escalation Tracker"/>
    <m/>
  </r>
  <r>
    <n v="0.599814814813726"/>
    <s v="Mendoza, Steven"/>
    <s v="1984"/>
    <s v="Closed"/>
    <d v="2023-10-20T14:21:37"/>
    <x v="7"/>
    <d v="2023-10-22T14:21:37"/>
    <d v="2023-10-20T14:23:44"/>
    <s v="01379-008"/>
    <s v="BAKEMARK-PICO RIVERA 75KW"/>
    <n v="1379"/>
    <s v="BAKEMARK  WEST"/>
    <x v="0"/>
    <s v="L75 Ontario"/>
    <x v="9"/>
    <n v="0"/>
    <s v="&lt;=1"/>
    <x v="3"/>
    <x v="1"/>
    <s v="07546628_x000a__x000a_COA not provided"/>
    <s v="Item"/>
    <s v="sites/operations/SUPPLYCHAIN/SCS/Lists/Service Escalation Tracker"/>
    <m/>
  </r>
  <r>
    <n v="0.60175925925432205"/>
    <s v="Mendoza, Steven"/>
    <s v="1985"/>
    <s v="Closed"/>
    <d v="2023-10-20T14:26:25"/>
    <x v="7"/>
    <d v="2023-10-22T14:26:25"/>
    <d v="2023-10-20T14:26:32"/>
    <s v="01379-008"/>
    <s v="BAKEMARK-PICO RIVERA 75KW"/>
    <n v="1379"/>
    <s v="BAKEMARK  WEST"/>
    <x v="0"/>
    <s v="L75 Ontario"/>
    <x v="9"/>
    <n v="0"/>
    <s v="&lt;=1"/>
    <x v="3"/>
    <x v="1"/>
    <s v="missing COA_x000a__x000a_07546628"/>
    <s v="Item"/>
    <s v="sites/operations/SUPPLYCHAIN/SCS/Lists/Service Escalation Tracker"/>
    <m/>
  </r>
  <r>
    <n v="0.66258101851417495"/>
    <s v="Patil, Kaleb"/>
    <s v="1986"/>
    <s v="Closed"/>
    <d v="2023-10-20T15:31:45"/>
    <x v="7"/>
    <d v="2023-10-22T15:31:45"/>
    <d v="2023-10-20T15:54:07"/>
    <s v="06781-105"/>
    <s v="STATER BROS-OIL/MAYO P/L"/>
    <n v="6781"/>
    <s v="TOPCO ASSOCIATES LLC"/>
    <x v="4"/>
    <s v="L75 Ontario"/>
    <x v="9"/>
    <n v="0"/>
    <s v="&lt;=1"/>
    <x v="3"/>
    <x v="1"/>
    <s v="Item above on order number 75-49873 failed CTP process during order entry.  The requested qty is 90, please respond with next available date within 24hrs."/>
    <s v="Item"/>
    <s v="sites/operations/SUPPLYCHAIN/SCS/Lists/Service Escalation Tracker"/>
    <m/>
  </r>
  <r>
    <n v="3.4019097222189898"/>
    <s v="Lopez, Orianna"/>
    <s v="1987"/>
    <s v="Closed"/>
    <d v="2023-10-20T16:35:51"/>
    <x v="7"/>
    <d v="2023-10-22T16:35:51"/>
    <d v="2023-10-23T09:38:45"/>
    <s v="36841-001"/>
    <s v="OTH DISTRIBUTIONS LLC"/>
    <n v="36841"/>
    <s v="OTH DISTRIBUTIONS LLC"/>
    <x v="0"/>
    <s v="L60 Saginaw"/>
    <x v="9"/>
    <n v="1"/>
    <s v="&lt;=1"/>
    <x v="3"/>
    <x v="1"/>
    <s v="CTP Failure - 208-22045 oTH"/>
    <s v="Item"/>
    <s v="sites/operations/SUPPLYCHAIN/SCS/Lists/Service Escalation Tracker"/>
    <m/>
  </r>
  <r>
    <n v="0.71582175925868796"/>
    <s v="Baker, Tosha"/>
    <s v="1988"/>
    <s v="Closed"/>
    <d v="2023-10-23T11:28:24"/>
    <x v="7"/>
    <d v="2023-10-25T11:28:24"/>
    <d v="2023-10-23T17:10:47"/>
    <s v="34251-001"/>
    <s v="DARDEN DIR NY"/>
    <n v="34251"/>
    <s v="DARDEN DIRECT DISTR INC"/>
    <x v="3"/>
    <s v="L55 St Joseph"/>
    <x v="9"/>
    <n v="0"/>
    <s v="&lt;=1"/>
    <x v="3"/>
    <x v="1"/>
    <s v="Per sales request, this order has been escalated. Please see their comments below:_x000a_•_x0009_If Conklin doesn’t receive their full 19510 DAR order this week, they will be shorting Olive Garden restaurants._x000a_•_x0009_Darden can’t have this happen, as 19510 DAR is used to coat OG breadsticks._x000a_•_x0009_We recently lost 19510 DAR business to a competitor.  _x000a_•_x0009_If St. Joe can’t keep their DC’s supplied, Ventura is likely lose business faster than planned to the competitor._x000a_•_x0009_Hoping that we can avoid this, as there’s unique packaging at St. Joe to deplete (which would become our responsibility)._x000a_"/>
    <s v="Item"/>
    <s v="sites/operations/SUPPLYCHAIN/SCS/Lists/Service Escalation Tracker"/>
    <m/>
  </r>
  <r>
    <n v="0.61151620370219495"/>
    <s v="Harden, Jasmine"/>
    <s v="1989"/>
    <s v="Closed"/>
    <d v="2023-10-23T11:52:04"/>
    <x v="7"/>
    <d v="2023-10-25T11:52:04"/>
    <d v="2023-10-23T14:40:35"/>
    <s v="11822-002"/>
    <s v="BRIGGS INC"/>
    <n v="11822"/>
    <s v="BRIGGS INC"/>
    <x v="0"/>
    <s v="L25 Chambersburg"/>
    <x v="9"/>
    <n v="0"/>
    <s v="&lt;=1"/>
    <x v="3"/>
    <x v="1"/>
    <s v="Entered backorder 25-24217 which is for 12cs 20941-GTL and 48cs 23130-HMT that were shorted from 25-22570. Please advise when backorder 25-24217 will be available to ship."/>
    <s v="Item"/>
    <s v="sites/operations/SUPPLYCHAIN/SCS/Lists/Service Escalation Tracker"/>
    <m/>
  </r>
  <r>
    <n v="0.53037037036847301"/>
    <s v="Patil, Kaleb"/>
    <s v="1990"/>
    <s v="Closed"/>
    <d v="2023-10-23T12:10:24"/>
    <x v="7"/>
    <d v="2023-10-25T12:10:24"/>
    <d v="2023-10-23T12:43:44"/>
    <s v="35023-001"/>
    <s v="SHAMROCK FOODS"/>
    <n v="35023"/>
    <s v="SHAMROCK FOOD CO - CA"/>
    <x v="0"/>
    <s v="L75 Ontario"/>
    <x v="9"/>
    <n v="0"/>
    <s v="&lt;=1"/>
    <x v="3"/>
    <x v="1"/>
    <s v="Hello,_x000a__x000a_Due to jug label quality issues, we shorted my customer 552 cases of 16627-KKF on order 75-48351 on 10/18._x000a__x000a_Can additional production please be scheduled/moved up to cover this order asap without shorting other open orders?"/>
    <s v="Item"/>
    <s v="sites/operations/SUPPLYCHAIN/SCS/Lists/Service Escalation Tracker"/>
    <m/>
  </r>
  <r>
    <n v="0.61850694444001397"/>
    <s v="Diaz, Rebecca"/>
    <s v="1991"/>
    <s v="Closed"/>
    <d v="2023-10-23T12:30:33"/>
    <x v="7"/>
    <d v="2023-10-25T12:30:33"/>
    <d v="2023-10-23T14:50:39"/>
    <s v="31806"/>
    <s v="Cant Find"/>
    <s v="Cant Find"/>
    <s v="Cant Find"/>
    <x v="1"/>
    <s v="L25 Chambersburg"/>
    <x v="9"/>
    <n v="0"/>
    <s v="&lt;=1"/>
    <x v="3"/>
    <x v="1"/>
    <s v="Please advise if these back orders below can ship 10/27 for the shortages on orders shipped 10/20._x000a__x000a_ Order #  _x000a_ 25-24392 _x000a_ 25-24393 _x000a_ 25-24395 "/>
    <s v="Item"/>
    <s v="sites/operations/SUPPLYCHAIN/SCS/Lists/Service Escalation Tracker"/>
    <m/>
  </r>
  <r>
    <n v="0.70615740741050104"/>
    <s v="Mendoza, Steven"/>
    <s v="1992"/>
    <s v="Closed"/>
    <d v="2023-10-23T12:32:40"/>
    <x v="7"/>
    <d v="2023-10-25T12:32:40"/>
    <d v="2023-10-23T16:56:52"/>
    <s v="31100-038"/>
    <s v="Cant Find"/>
    <s v="Cant Find"/>
    <s v="Cant Find"/>
    <x v="1"/>
    <s v="L43 Birmingham"/>
    <x v="9"/>
    <n v="0"/>
    <s v="&lt;=1"/>
    <x v="3"/>
    <x v="1"/>
    <s v="Re-delivery of order 43-57189 that was delivered prematurely on 9/29/23.  Customer requests delivery as soon as possible."/>
    <s v="Item"/>
    <s v="sites/operations/SUPPLYCHAIN/SCS/Lists/Service Escalation Tracker"/>
    <m/>
  </r>
  <r>
    <n v="0.72252314814977603"/>
    <s v="Plunkett, Ryan"/>
    <s v="1993"/>
    <s v="Closed"/>
    <d v="2023-10-23T16:41:11"/>
    <x v="7"/>
    <d v="2023-10-25T16:41:11"/>
    <d v="2023-10-23T17:20:26"/>
    <s v="40197-007"/>
    <s v="SYSCO SPOKANE"/>
    <n v="40197"/>
    <s v="SYSCO MSCS-SPOKANE"/>
    <x v="0"/>
    <s v="L36 Portland"/>
    <x v="9"/>
    <n v="0"/>
    <s v="&lt;=1"/>
    <x v="3"/>
    <x v="1"/>
    <s v="Item 77191 CHP on order number 36-25158 PO 08929520 failed CTP process during order entry.  _x000a_The requested qty is 40cs, please respond with next available date within 24hrs._x000a_"/>
    <s v="Item"/>
    <s v="sites/operations/SUPPLYCHAIN/SCS/Lists/Service Escalation Tracker"/>
    <m/>
  </r>
  <r>
    <n v="0.61603009259124497"/>
    <s v="Kirkwood, Michele"/>
    <s v="1994"/>
    <s v="Closed"/>
    <d v="2023-10-24T09:47:36"/>
    <x v="7"/>
    <d v="2023-10-26T09:47:36"/>
    <d v="2023-10-24T14:47:05"/>
    <s v="40013-003"/>
    <s v="SYSCO BILLINGS"/>
    <n v="40013"/>
    <s v="SYSCO MSCS-MONTANA"/>
    <x v="0"/>
    <s v="L36 Portland"/>
    <x v="9"/>
    <n v="0"/>
    <s v="&lt;=1"/>
    <x v="3"/>
    <x v="1"/>
    <s v="Failed CTP Certification_x000a__x000a_Will the below item be available for this order?  _x000a__x000a_Item 21420-SYS; Qty 8cs; Order 36-25155; Ship Date 11/14"/>
    <s v="Item"/>
    <s v="sites/operations/SUPPLYCHAIN/SCS/Lists/Service Escalation Tracker"/>
    <m/>
  </r>
  <r>
    <n v="0.66207175925956097"/>
    <s v="Wilson, LaTosha"/>
    <s v="1995"/>
    <s v="Closed"/>
    <d v="2023-10-24T10:46:45"/>
    <x v="7"/>
    <d v="2023-10-26T10:46:45"/>
    <d v="2023-10-24T15:53:23"/>
    <s v="32500-002"/>
    <s v="BASIC CONVENIENCE FOODS"/>
    <n v="32500"/>
    <s v="BASIC CONVENIENCE FOODS"/>
    <x v="2"/>
    <s v="L36 Portland"/>
    <x v="9"/>
    <n v="0"/>
    <s v="&lt;=1"/>
    <x v="3"/>
    <x v="1"/>
    <s v="Please assist with providing the missing COA for the order information listed below: Customer not provided COA with shipment nor prior to._x000a__x000a_Order #: 36-24813_x000a_P.O. Ref: 18835_x000a_23927-VEN   9199  C      MAYO LT 2000 TOTE   LJJJYY            10                      P25423 _x000a__x000a_23928-VEN   9222  C      MAY EGG YLK 2000#   LJJJYY             4                      P27623 _x000a_"/>
    <s v="Item"/>
    <s v="sites/operations/SUPPLYCHAIN/SCS/Lists/Service Escalation Tracker"/>
    <m/>
  </r>
  <r>
    <n v="0.662418981482915"/>
    <s v="Wilson, LaTosha"/>
    <s v="1996"/>
    <s v="Closed"/>
    <d v="2023-10-24T10:50:56"/>
    <x v="7"/>
    <d v="2023-10-26T10:50:56"/>
    <d v="2023-10-24T15:53:53"/>
    <s v="32500-002"/>
    <s v="BASIC CONVENIENCE FOODS"/>
    <n v="32500"/>
    <s v="BASIC CONVENIENCE FOODS"/>
    <x v="2"/>
    <s v="L36 Portland"/>
    <x v="9"/>
    <n v="0"/>
    <s v="&lt;=1"/>
    <x v="3"/>
    <x v="1"/>
    <s v="Please assist with providing the missing COA for the order information listed below: Customer not provided COA with shipment nor prior to._x000a__x000a_Order #: 36-24814_x000a_P.O. Ref: 18836_x000a_23927-VEN   9199  C      MAYO LT 2000 TOTE   LJJJYY      7                      P28923                                                                     _x000a__x000a_23928-VEN   9222  C      MAY EGG YLK 2000#   LJJJYY             4                      P27623 "/>
    <s v="Item"/>
    <s v="sites/operations/SUPPLYCHAIN/SCS/Lists/Service Escalation Tracker"/>
    <m/>
  </r>
  <r>
    <n v="0.56115740740642694"/>
    <s v="Mendoza, Steven"/>
    <s v="1997"/>
    <s v="Closed"/>
    <d v="2023-10-24T11:29:38"/>
    <x v="7"/>
    <d v="2023-10-26T11:29:38"/>
    <d v="2023-10-24T13:28:04"/>
    <s v="11554-049"/>
    <s v="FREZ-N-STOR"/>
    <n v="11554"/>
    <s v="J M SWANK"/>
    <x v="0"/>
    <s v="L60 Saginaw"/>
    <x v="9"/>
    <n v="0"/>
    <s v="&lt;=1"/>
    <x v="3"/>
    <x v="1"/>
    <s v="Missing COA"/>
    <s v="Item"/>
    <s v="sites/operations/SUPPLYCHAIN/SCS/Lists/Service Escalation Tracker"/>
    <m/>
  </r>
  <r>
    <n v="3.3856134259258401"/>
    <s v="Wilson, LaTosha"/>
    <s v="1998"/>
    <s v="Closed"/>
    <d v="2023-10-24T15:25:51"/>
    <x v="7"/>
    <d v="2023-10-26T15:25:51"/>
    <d v="2023-10-27T09:15:17"/>
    <s v="27589-030"/>
    <s v="TYSON FOODS INC"/>
    <n v="27589"/>
    <s v="TYSON FOODS INC"/>
    <x v="2"/>
    <s v="L75 Ontario"/>
    <x v="9"/>
    <n v="3"/>
    <s v="&gt;1"/>
    <x v="2"/>
    <x v="0"/>
    <s v="Customer order 75-47181 was shorted 913 cases. Customer demanded we deliver &amp; cover freight cost asap."/>
    <s v="Item"/>
    <s v="sites/operations/SUPPLYCHAIN/SCS/Lists/Service Escalation Tracker"/>
    <m/>
  </r>
  <r>
    <n v="3.5572800925874599"/>
    <s v="Plunkett, Ryan"/>
    <s v="1999"/>
    <s v="Closed"/>
    <d v="2023-10-24T19:19:29"/>
    <x v="7"/>
    <d v="2023-10-26T19:19:29"/>
    <d v="2023-10-27T13:22:29"/>
    <s v="00939-114"/>
    <s v="NICHOLAS SALT LK POPEYES"/>
    <n v="939"/>
    <s v="NICHOLAS AND CO"/>
    <x v="3"/>
    <s v="L75 Ontario"/>
    <x v="9"/>
    <n v="3"/>
    <s v="&gt;1"/>
    <x v="2"/>
    <x v="0"/>
    <s v="Can we move up B/T PO 122766 order 208-21017 to delivery 11/2?"/>
    <s v="Item"/>
    <s v="sites/operations/SUPPLYCHAIN/SCS/Lists/Service Escalation Tracker"/>
    <m/>
  </r>
  <r>
    <n v="2.38304398148466"/>
    <s v="Wilson, LaTosha"/>
    <s v="2000"/>
    <s v="Closed"/>
    <d v="2023-10-25T08:42:02"/>
    <x v="7"/>
    <d v="2023-10-27T08:42:02"/>
    <d v="2023-10-27T09:11:35"/>
    <s v="34260-005"/>
    <s v="BC WILLIAMS BAKERY SRVC"/>
    <n v="34260"/>
    <s v="BCW FOOD PRODUCTS"/>
    <x v="2"/>
    <s v="L60 Saginaw"/>
    <x v="9"/>
    <n v="2"/>
    <s v="&gt;1"/>
    <x v="1"/>
    <x v="1"/>
    <s v="Please assist with providing the missing COA for the order information listed below: Customer not provided COA with shipment nor prior to._x000a__x000a_Order #: 208-14192_x000a_P.O. Ref: 69408-00_x000a_14421-WCP SH03101 C   A/P PALM SHTG NTFF    828 _x000a_*Unable to retrieve lot #’s from the system.*"/>
    <s v="Item"/>
    <s v="sites/operations/SUPPLYCHAIN/SCS/Lists/Service Escalation Tracker"/>
    <m/>
  </r>
  <r>
    <n v="0.65493055555270996"/>
    <s v="Kirkwood, Michele"/>
    <s v="2001"/>
    <s v="Closed"/>
    <d v="2023-10-25T11:48:50"/>
    <x v="7"/>
    <d v="2023-10-27T11:48:50"/>
    <d v="2023-10-25T15:43:06"/>
    <s v="40133-021"/>
    <s v="SYSCO LINCOLN"/>
    <n v="40133"/>
    <s v="SYSCO MSCS-LINCOLN"/>
    <x v="0"/>
    <s v="L55 St Joseph"/>
    <x v="9"/>
    <n v="0"/>
    <s v="&lt;=1"/>
    <x v="3"/>
    <x v="1"/>
    <s v="Please advise when item 54107CHP will produce?  "/>
    <s v="Item"/>
    <s v="sites/operations/SUPPLYCHAIN/SCS/Lists/Service Escalation Tracker"/>
    <m/>
  </r>
  <r>
    <n v="5.4423611111051304"/>
    <s v="Baker, Tosha"/>
    <s v="2002"/>
    <s v="Closed"/>
    <d v="2023-10-25T13:49:50"/>
    <x v="7"/>
    <d v="2023-10-27T13:49:50"/>
    <d v="2023-10-30T10:37:00"/>
    <s v="40062-398"/>
    <s v="SYGMA PANERA COLUMBUS"/>
    <n v="40062"/>
    <s v="SYGMA CENTRAL BILLING"/>
    <x v="3"/>
    <s v="L25 Chambersburg"/>
    <x v="9"/>
    <n v="3"/>
    <s v="&gt;1"/>
    <x v="2"/>
    <x v="0"/>
    <s v="Order No: 252-02933 // PO #06365C22_x000a_Reference PO#04960C22 // Order No: 252-02836_x000a_     Shorted item 23370-PNA/7166239, qty 420_x000a__x000a_Customer would like a BACKORDER shipped, please share when this can be shipped."/>
    <s v="Item"/>
    <s v="sites/operations/SUPPLYCHAIN/SCS/Lists/Service Escalation Tracker"/>
    <m/>
  </r>
  <r>
    <n v="5.3379861111097897"/>
    <s v="Baker, Tosha"/>
    <s v="2003"/>
    <s v="Closed"/>
    <d v="2023-10-25T15:05:14"/>
    <x v="7"/>
    <d v="2023-10-27T15:05:14"/>
    <d v="2023-10-30T08:06:42"/>
    <s v="35095-014"/>
    <s v="PFG CUSTOM MD RED LOBSTER"/>
    <n v="35095"/>
    <s v="PFG-PFS CUSTOM MARYLAND"/>
    <x v="3"/>
    <s v="L55 St Joseph"/>
    <x v="9"/>
    <n v="3"/>
    <s v="&gt;1"/>
    <x v="2"/>
    <x v="0"/>
    <s v="Service Escalation request from Karen Hayes, Sales Contact_x000a_PO #2481814 // Order No: 55-51365_x000a__x000a_&quot;For this PFG Elkton/Red Lobster, item 22037-REO order short 257 cs._x000a_Additional productions are needed this week in order to cover open orders that are scheduled for pickup on 10/30 and 10/31._x000a_Please advise.&quot;_x000a_"/>
    <s v="Item"/>
    <s v="sites/operations/SUPPLYCHAIN/SCS/Lists/Service Escalation Tracker"/>
    <m/>
  </r>
  <r>
    <n v="5.3963541666598802"/>
    <s v="Wilson, LaTosha"/>
    <s v="2004"/>
    <s v="Closed"/>
    <d v="2023-10-25T16:24:04"/>
    <x v="7"/>
    <d v="2023-10-27T16:24:04"/>
    <d v="2023-10-30T09:30:45"/>
    <s v="20882-017"/>
    <s v="JOHNSON BROS BKRY SUP INC"/>
    <n v="20882"/>
    <s v="JOHNSON BROS BKRY SUP INC"/>
    <x v="0"/>
    <s v="L60 Saginaw"/>
    <x v="9"/>
    <n v="3"/>
    <s v="&gt;1"/>
    <x v="2"/>
    <x v="0"/>
    <s v="JOHNSON BROS BKRY SUP INC    20882-017 _x000a_Item 15174-WCP on order 208-21887 failed CTP process during order entry. Requested quantity is 192. Please respond with next available date within 24 hours._x000a_15174WCP 151740 PA SHTG PUFF PASTRY NTF MTS             936            1              192   11/06/23             98   195.92   N "/>
    <s v="Item"/>
    <s v="sites/operations/SUPPLYCHAIN/SCS/Lists/Service Escalation Tracker"/>
    <m/>
  </r>
  <r>
    <n v="1.5794791666630801"/>
    <s v="Lopez, Orianna"/>
    <s v="2005"/>
    <s v="Closed"/>
    <d v="2023-10-25T17:16:48"/>
    <x v="7"/>
    <d v="2023-10-27T17:16:48"/>
    <d v="2023-10-26T13:54:27"/>
    <s v="34468-088"/>
    <s v="SHAMROCK AURO"/>
    <n v="34468"/>
    <s v="SHAMROCK FOOD CO - CO"/>
    <x v="0"/>
    <s v="L60 Saginaw"/>
    <x v="9"/>
    <n v="1"/>
    <s v="&lt;=1"/>
    <x v="3"/>
    <x v="1"/>
    <s v="Back order - US COLD shipping left off one order on appointment. Customer PO 182639300 split between two orders, 208-20278 &amp; 208-21039. Shipping only provided an appointment and loaded 208-20278. "/>
    <s v="Item"/>
    <s v="sites/operations/SUPPLYCHAIN/SCS/Lists/Service Escalation Tracker"/>
    <m/>
  </r>
  <r>
    <n v="2.6663541666639499"/>
    <s v="Lopez, Orianna"/>
    <s v="2006"/>
    <s v="Closed"/>
    <d v="2023-10-25T17:23:19"/>
    <x v="7"/>
    <d v="2023-10-27T17:23:19"/>
    <d v="2023-10-27T15:59:33"/>
    <s v="32153-035"/>
    <s v="MCLANE PIZHUT AURORA"/>
    <n v="32153"/>
    <s v="MCLANE COMPANY INC"/>
    <x v="3"/>
    <s v="L55 St Joseph"/>
    <x v="9"/>
    <n v="2"/>
    <s v="&gt;1"/>
    <x v="1"/>
    <x v="1"/>
    <s v="Back order - 55-52901"/>
    <s v="Item"/>
    <s v="sites/operations/SUPPLYCHAIN/SCS/Lists/Service Escalation Tracker"/>
    <m/>
  </r>
  <r>
    <n v="1.3512731481459901"/>
    <s v="Mendoza, Steven"/>
    <s v="2007"/>
    <s v="Closed"/>
    <d v="2023-10-25T21:24:40"/>
    <x v="7"/>
    <d v="2023-10-27T21:24:40"/>
    <d v="2023-10-26T08:25:50"/>
    <s v="11485-007"/>
    <s v="READY PAC PRODUCE INC"/>
    <n v="11485"/>
    <s v="READY PAC PRODUCE INC"/>
    <x v="2"/>
    <s v="L75 Ontario"/>
    <x v="9"/>
    <n v="1"/>
    <s v="&lt;=1"/>
    <x v="3"/>
    <x v="1"/>
    <s v="CTP failure for Order: 075-50348 for item 23650RYP"/>
    <s v="Item"/>
    <s v="sites/operations/SUPPLYCHAIN/SCS/Lists/Service Escalation Tracker"/>
    <m/>
  </r>
  <r>
    <n v="0.41043981481198"/>
    <s v="Blocker, Sharrocca"/>
    <s v="2008"/>
    <s v="Closed"/>
    <d v="2023-10-26T08:02:34"/>
    <x v="7"/>
    <d v="2023-10-28T08:02:34"/>
    <d v="2023-10-26T09:51:02"/>
    <s v="40104-008"/>
    <s v="SYSCO EAST WISC"/>
    <n v="40104"/>
    <s v="SYSCO MSCS-EAST WISCONSIN"/>
    <x v="0"/>
    <s v="L33 Waukesha"/>
    <x v="9"/>
    <n v="0"/>
    <s v="&lt;=1"/>
    <x v="3"/>
    <x v="1"/>
    <s v="14767-VEN on Order 33-35286 failed CTP Process during order entry. Requested quantity is 96, please respond with next available date within 24hrs._x000a_"/>
    <s v="Item"/>
    <s v="sites/operations/SUPPLYCHAIN/SCS/Lists/Service Escalation Tracker"/>
    <m/>
  </r>
  <r>
    <n v="0.68878472221695097"/>
    <s v="Kirkwood, Michele"/>
    <s v="2009"/>
    <s v="Closed"/>
    <d v="2023-10-26T09:03:38"/>
    <x v="7"/>
    <d v="2023-10-28T09:03:38"/>
    <d v="2023-10-26T16:31:51"/>
    <s v="40013-003"/>
    <s v="SYSCO BILLINGS"/>
    <n v="40013"/>
    <s v="SYSCO MSCS-MONTANA"/>
    <x v="0"/>
    <s v="L36 Portland"/>
    <x v="9"/>
    <n v="0"/>
    <s v="&lt;=1"/>
    <x v="3"/>
    <x v="1"/>
    <s v="Failed CTP Certification_x000a__x000a_Will the below item be available for this order?  _x000a__x000a_Item 72819-SYS; Qty 12cs; Order 36-25183; Ship Date 11/16"/>
    <s v="Item"/>
    <s v="sites/operations/SUPPLYCHAIN/SCS/Lists/Service Escalation Tracker"/>
    <m/>
  </r>
  <r>
    <n v="0.56307870370073898"/>
    <s v="Harden, Jasmine"/>
    <s v="2010"/>
    <s v="Closed"/>
    <d v="2023-10-26T10:08:25"/>
    <x v="7"/>
    <d v="2023-10-28T10:08:25"/>
    <d v="2023-10-26T13:30:50"/>
    <s v="10150-223"/>
    <s v="PFG DALLAS"/>
    <n v="10150"/>
    <s v="PFG-ROMA OF DALLAS"/>
    <x v="0"/>
    <s v="L60 Saginaw"/>
    <x v="9"/>
    <n v="0"/>
    <s v="&lt;=1"/>
    <x v="3"/>
    <x v="1"/>
    <s v="16799-ROM on 208-22392 failed CTP Process during order entry. Requested quantity is 11cs, please respond with next available date within 24hrs."/>
    <s v="Item"/>
    <s v="sites/operations/SUPPLYCHAIN/SCS/Lists/Service Escalation Tracker"/>
    <m/>
  </r>
  <r>
    <n v="1.46406249999563"/>
    <s v="Diaz, Rebecca"/>
    <s v="2011"/>
    <s v="Closed"/>
    <d v="2023-10-26T13:30:38"/>
    <x v="7"/>
    <d v="2023-10-28T13:30:38"/>
    <d v="2023-10-27T11:08:15"/>
    <s v="11861-079"/>
    <s v="DOT FOODS DRY"/>
    <n v="11861"/>
    <s v="DOT FOODS INC"/>
    <x v="0"/>
    <s v="L75 Ontario"/>
    <x v="9"/>
    <n v="1"/>
    <s v="&lt;=1"/>
    <x v="3"/>
    <x v="1"/>
    <s v="Item 23480-SCR on order number 75-50380 failed CTP process during order entry.  The requested qty is 440 cs, please respond with next available date within 24hrs."/>
    <s v="Item"/>
    <s v="sites/operations/SUPPLYCHAIN/SCS/Lists/Service Escalation Tracker"/>
    <m/>
  </r>
  <r>
    <n v="6.4011342592566498"/>
    <s v="Ness, Samantha"/>
    <s v="2012"/>
    <s v="Closed"/>
    <d v="2023-10-26T15:08:41"/>
    <x v="10"/>
    <d v="2023-10-28T15:08:41"/>
    <d v="2023-11-01T09:37:38"/>
    <s v="36404-002"/>
    <s v="LATITUDE 36 DELI (25PLT)"/>
    <n v="36404"/>
    <s v="LATITUDE 36 FOODS LLC"/>
    <x v="2"/>
    <s v="L25 Chambersburg"/>
    <x v="9"/>
    <n v="4"/>
    <s v="&gt;1"/>
    <x v="4"/>
    <x v="0"/>
    <s v="Item 17902MAK was not able to be released from QA hold today, 10/26/23, due to high yeast count. Our customer Latitude 36 Foods and their end user Publix, are needing additional information for the QA hold and corrective action. "/>
    <s v="Item"/>
    <s v="sites/operations/SUPPLYCHAIN/SCS/Lists/Service Escalation Tracker"/>
    <m/>
  </r>
  <r>
    <n v="4.4473842592560704"/>
    <s v="George, Raven"/>
    <s v="2013"/>
    <s v="Closed"/>
    <d v="2023-10-26T18:48:11"/>
    <x v="7"/>
    <d v="2023-10-28T18:48:11"/>
    <d v="2023-10-30T10:44:14"/>
    <s v="40177-018"/>
    <s v="SYSCO VENTURA"/>
    <n v="40177"/>
    <s v="SYSCO MSCS-VENTURA"/>
    <x v="0"/>
    <s v="L75 Ontario"/>
    <x v="9"/>
    <n v="2"/>
    <s v="&gt;1"/>
    <x v="1"/>
    <x v="1"/>
    <s v="Item above on order number 75-50379 failed CTP process during order entry.  The requested qty is 22 , please respond with next available date within 24hrs."/>
    <s v="Item"/>
    <s v="sites/operations/SUPPLYCHAIN/SCS/Lists/Service Escalation Tracker"/>
    <m/>
  </r>
  <r>
    <n v="0.31940972222219"/>
    <s v="Ness, Samantha"/>
    <s v="2014"/>
    <s v="Closed"/>
    <d v="2023-10-27T07:39:42"/>
    <x v="7"/>
    <d v="2023-10-29T07:39:42"/>
    <d v="2023-10-27T07:39:57"/>
    <s v="33152-008"/>
    <s v="FORT WORTH TX FIVESTAR"/>
    <n v="33152"/>
    <s v="FIVE STAR CUSTOM FOODS"/>
    <x v="2"/>
    <s v="L60 Saginaw"/>
    <x v="9"/>
    <n v="0"/>
    <s v="&lt;=1"/>
    <x v="3"/>
    <x v="1"/>
    <s v="Missing COA for 208-20909"/>
    <s v="Item"/>
    <s v="sites/operations/SUPPLYCHAIN/SCS/Lists/Service Escalation Tracker"/>
    <m/>
  </r>
  <r>
    <n v="4.4488773148113996"/>
    <s v="Villegas, Yosalet"/>
    <s v="2015"/>
    <s v="Closed"/>
    <d v="2023-10-27T09:53:07"/>
    <x v="7"/>
    <d v="2023-10-29T09:53:07"/>
    <d v="2023-10-31T10:46:23"/>
    <s v="12716-021"/>
    <s v="H E BUTT GROC SAN ANT-NEW"/>
    <n v="12716"/>
    <s v="H E BUTT GROCERY CO"/>
    <x v="4"/>
    <s v="L10 Opelousas"/>
    <x v="9"/>
    <n v="2"/>
    <s v="&gt;1"/>
    <x v="1"/>
    <x v="1"/>
    <s v="Order was short 2 14927HLC and needs added to an open PO shipping asap, can production be increased to cover shortage and open orders? "/>
    <s v="Item"/>
    <s v="sites/operations/SUPPLYCHAIN/SCS/Lists/Service Escalation Tracker"/>
    <m/>
  </r>
  <r>
    <n v="3.36353009258892"/>
    <s v="Villegas, Yosalet"/>
    <s v="2016"/>
    <s v="Closed"/>
    <d v="2023-10-27T13:32:15"/>
    <x v="7"/>
    <d v="2023-10-29T13:32:15"/>
    <d v="2023-10-30T08:43:29"/>
    <s v="36825-001"/>
    <s v="BEN E KEITH-BEK CAROLINA"/>
    <n v="36825"/>
    <s v="BEN E KEITH"/>
    <x v="0"/>
    <s v="L43 Birmingham"/>
    <x v="9"/>
    <n v="1"/>
    <s v="&lt;=1"/>
    <x v="3"/>
    <x v="1"/>
    <s v="BEK NC is needing 952cs 21841BKE added to a PO shipping 11/07, can production be adjusted? "/>
    <s v="Item"/>
    <s v="sites/operations/SUPPLYCHAIN/SCS/Lists/Service Escalation Tracker"/>
    <m/>
  </r>
  <r>
    <n v="3.6706944444376899"/>
    <s v="Mendoza, Steven"/>
    <s v="2017"/>
    <s v="Closed"/>
    <d v="2023-10-27T13:43:01"/>
    <x v="7"/>
    <d v="2023-10-29T13:43:01"/>
    <d v="2023-10-30T16:05:48"/>
    <s v="33240-016"/>
    <s v="THE FATHER'S TABLE (FSI)"/>
    <n v="33240"/>
    <s v="THE FATHER'S TABLE LLC"/>
    <x v="2"/>
    <s v="L43 Birmingham"/>
    <x v="9"/>
    <n v="1"/>
    <s v="&lt;=1"/>
    <x v="3"/>
    <x v="1"/>
    <s v="Please move up production for this item 15056WCP, customer is in need of material urgently."/>
    <s v="Item"/>
    <s v="sites/operations/SUPPLYCHAIN/SCS/Lists/Service Escalation Tracker"/>
    <m/>
  </r>
  <r>
    <n v="3.3987037037004502"/>
    <s v="Baker, Tosha"/>
    <s v="2018"/>
    <s v="Closed"/>
    <d v="2023-10-27T14:17:11"/>
    <x v="7"/>
    <d v="2023-10-29T14:17:11"/>
    <d v="2023-10-30T09:34:08"/>
    <s v="10391-160"/>
    <s v="PFG CUSTOM TN CHEESECAKE"/>
    <n v="10391"/>
    <s v="PFG-PFS CUSTOM LEBANON"/>
    <x v="3"/>
    <s v="L25 Chambersburg"/>
    <x v="9"/>
    <n v="1"/>
    <s v="&lt;=1"/>
    <x v="3"/>
    <x v="1"/>
    <s v="Backorder PO # 9480221 // Order No: 25-24825_x000a_    Ref # PO 2480221// 25-22224_x000a_    Shorted the following:_x000a_      149cs 58505-CCF//585050 "/>
    <s v="Item"/>
    <s v="sites/operations/SUPPLYCHAIN/SCS/Lists/Service Escalation Tracker"/>
    <m/>
  </r>
  <r>
    <n v="5.3842476851859802"/>
    <s v="Baker, Tosha"/>
    <s v="2019"/>
    <s v="Closed"/>
    <d v="2023-10-27T14:50:30"/>
    <x v="10"/>
    <d v="2023-10-29T14:50:30"/>
    <d v="2023-11-01T09:13:19"/>
    <s v="00375-123"/>
    <s v="MBM DENNYS COLUMBUS"/>
    <n v="375"/>
    <s v="MCLANE CO INC"/>
    <x v="3"/>
    <s v="L25 Chambersburg"/>
    <x v="9"/>
    <n v="3"/>
    <s v="&gt;1"/>
    <x v="2"/>
    <x v="0"/>
    <s v="BACKORDER:_x000a_PO #8270895 // Order No: 25-24750_x000a_     Ref #8258011 // Order No: 25-22623_x000a__x000a_Order was shorted item 19742DEN/86539, 150 cases_x000a_The replacement for this item, 23965-DEN, has been requested on this PO._x000a_How soon can this ship?_x000a_"/>
    <s v="Item"/>
    <s v="sites/operations/SUPPLYCHAIN/SCS/Lists/Service Escalation Tracker"/>
    <m/>
  </r>
  <r>
    <n v="0.64862268518481903"/>
    <s v="Mendoza, Steven"/>
    <s v="2020"/>
    <s v="Closed"/>
    <d v="2023-10-27T15:33:57"/>
    <x v="7"/>
    <d v="2023-10-29T15:33:57"/>
    <d v="2023-10-27T15:34:01"/>
    <s v="01379-008"/>
    <s v="BAKEMARK-PICO RIVERA 75KW"/>
    <n v="1379"/>
    <s v="BAKEMARK  WEST"/>
    <x v="0"/>
    <s v="L75 Ontario"/>
    <x v="9"/>
    <n v="0"/>
    <s v="&lt;=1"/>
    <x v="3"/>
    <x v="1"/>
    <s v="missing COA "/>
    <s v="Item"/>
    <s v="sites/operations/SUPPLYCHAIN/SCS/Lists/Service Escalation Tracker"/>
    <m/>
  </r>
  <r>
    <n v="1.62326388889051"/>
    <s v="Wisniewski, Laura M"/>
    <s v="2021"/>
    <s v="Closed"/>
    <d v="2023-10-30T09:54:39"/>
    <x v="7"/>
    <d v="2023-11-01T09:54:39"/>
    <d v="2023-10-31T14:57:30"/>
    <s v="32523-047"/>
    <s v="RESTAURANT TECH LUNDS"/>
    <n v="32523"/>
    <s v="RESTAURANT TECHNOLOGIES"/>
    <x v="4"/>
    <s v="L55 St Joseph"/>
    <x v="9"/>
    <n v="1"/>
    <s v="&lt;=1"/>
    <x v="3"/>
    <x v="1"/>
    <s v="Needing a revised COA with the order number and PO number "/>
    <s v="Item"/>
    <s v="sites/operations/SUPPLYCHAIN/SCS/Lists/Service Escalation Tracker"/>
    <m/>
  </r>
  <r>
    <n v="1.5675347222204401"/>
    <s v="Blocker, Sharrocca"/>
    <s v="2022"/>
    <s v="Closed"/>
    <d v="2023-10-30T11:05:07"/>
    <x v="7"/>
    <d v="2023-11-01T11:05:07"/>
    <d v="2023-10-31T13:37:15"/>
    <s v="32153-063"/>
    <s v="MCLANE PIZHUT STURTEVANT"/>
    <n v="32153"/>
    <s v="MCLANE COMPANY INC"/>
    <x v="3"/>
    <s v="L55 St Joseph"/>
    <x v="9"/>
    <n v="1"/>
    <s v="&lt;=1"/>
    <x v="3"/>
    <x v="1"/>
    <s v="when can backorder 55-53079 ship for 208 ca 21108-Phi? Backorder needs to ship asap!"/>
    <s v="Item"/>
    <s v="sites/operations/SUPPLYCHAIN/SCS/Lists/Service Escalation Tracker"/>
    <m/>
  </r>
  <r>
    <n v="0.706608796295768"/>
    <s v="Baker, Tosha"/>
    <s v="2023"/>
    <s v="Closed"/>
    <d v="2023-10-30T11:09:42"/>
    <x v="7"/>
    <d v="2023-11-01T11:09:42"/>
    <d v="2023-10-30T16:57:31"/>
    <s v="40062-398"/>
    <s v="SYGMA PANERA COLUMBUS"/>
    <n v="40062"/>
    <s v="SYGMA CENTRAL BILLING"/>
    <x v="3"/>
    <s v="L25 Chambersburg"/>
    <x v="9"/>
    <n v="0"/>
    <s v="&lt;=1"/>
    <x v="3"/>
    <x v="1"/>
    <s v="**Original Service Escalation cancelled by management in error (Serv. Tix 2002)**_x000a_Order No: 252-02933 // PO #06365C22_x000a_Reference PO#04960C22 // Order No: 252-02836_x000a_     Shorted item 23370-PNA/7166239, qty 420_x000a__x000a_Customer would like a BACKORDER shipped, I've been advised that the load can ship 11/3. Would you help with scheduling._x000a_"/>
    <s v="Item"/>
    <s v="sites/operations/SUPPLYCHAIN/SCS/Lists/Service Escalation Tracker"/>
    <m/>
  </r>
  <r>
    <n v="3.6829282407416"/>
    <s v="Karr, Ronald"/>
    <s v="2024"/>
    <s v="Closed"/>
    <d v="2023-10-30T13:09:40"/>
    <x v="10"/>
    <d v="2023-11-01T13:09:40"/>
    <d v="2023-11-02T16:23:25"/>
    <s v="40062-397"/>
    <s v="SYGMA BURGKING SANANTONIO"/>
    <n v="40062"/>
    <s v="SYGMA CENTRAL BILLING"/>
    <x v="3"/>
    <s v="L60 Saginaw"/>
    <x v="9"/>
    <n v="3"/>
    <s v="&gt;1"/>
    <x v="2"/>
    <x v="0"/>
    <s v="Need to see when backorder 208-22547 will be available to ship_x000a_Orig 208-21058_x000a_204 cases - Item 22866BRK - 1,438 LBS"/>
    <s v="Item"/>
    <s v="sites/operations/SUPPLYCHAIN/SCS/Lists/Service Escalation Tracker"/>
    <m/>
  </r>
  <r>
    <m/>
    <s v="Wilson, LaTosha"/>
    <s v="2025"/>
    <s v="Closed"/>
    <d v="2023-10-30T14:16:20"/>
    <x v="10"/>
    <d v="2023-11-01T14:16:20"/>
    <d v="2023-11-01T10:19:30"/>
    <s v="36066-001"/>
    <s v="WM BOLTHOUSE FARMS INC"/>
    <n v="36066"/>
    <s v="WM BOLTHOUSE FARMS INC"/>
    <x v="2"/>
    <s v="L75 Ontario"/>
    <x v="9"/>
    <n v="2"/>
    <s v="&gt;1"/>
    <x v="1"/>
    <x v="1"/>
    <s v="Customer not provided COA with shipment nor prior to._x000a_BOLTHOUSE FARMS_x000a_Order #: 75-43833 _x000a_P.O. Ref: 4913184OP4_x000a_22586-VEN   IMAYO  C    MAYO XD TOTE 2100#   LJJJYY                     1                      C27823_x000a_                                                                                                            17                      C28923"/>
    <s v="Item"/>
    <s v="sites/operations/SUPPLYCHAIN/SCS/Lists/Service Escalation Tracker"/>
    <m/>
  </r>
  <r>
    <n v="0.60556712962716097"/>
    <s v="Wilson, LaTosha"/>
    <s v="2026"/>
    <s v="Closed"/>
    <d v="2023-10-30T14:31:28"/>
    <x v="7"/>
    <d v="2023-11-01T14:31:28"/>
    <d v="2023-10-30T14:32:01"/>
    <s v="20882-017"/>
    <s v="JOHNSON BROS BKRY SUP INC"/>
    <n v="20882"/>
    <s v="JOHNSON BROS BKRY SUP INC"/>
    <x v="0"/>
    <s v="L60 Saginaw"/>
    <x v="9"/>
    <n v="0"/>
    <s v="&lt;=1"/>
    <x v="3"/>
    <x v="1"/>
    <s v="Customer not provided COA with shipment nor prior to._x000a_JOHNSON BROS BKRY_x000a_Order #: 208-20408 _x000a_P.O. Ref: 157233_x000a_14422-WCP   144220 PA CAKE &amp; ICING SHG NTF   LJJJYY                    12                      F24823_x000a_                                                                                                     _x000a_15144-WCP   151440 PA   MARG PASTRY NTF IE   LJJJYY                    51                      F27023_x000a_                                                                       21                      F23523_x000a_                                                                                                     _x000a_15174-WCP   151740 PA SHTG PUFF PASTRY NTF   LJJJYY                   148                      F27923_x000a_                                                                       68                      F27823_x000a_                                                                                                     _x000a_21547-GNS   215470 PA   MARG PALM IE KDARY   LJJJYY                   210                      F27123"/>
    <s v="Item"/>
    <s v="sites/operations/SUPPLYCHAIN/SCS/Lists/Service Escalation Tracker"/>
    <m/>
  </r>
  <r>
    <n v="0.63967592592234701"/>
    <s v="Plunkett, Ryan"/>
    <s v="2027"/>
    <s v="Closed"/>
    <d v="2023-10-30T14:40:59"/>
    <x v="7"/>
    <d v="2023-11-01T14:40:59"/>
    <d v="2023-10-30T15:21:08"/>
    <s v="40236-005"/>
    <s v="SYSCO PORTLAND"/>
    <n v="40236"/>
    <s v="SYSCO MSCS-PORTLAND"/>
    <x v="0"/>
    <s v="L36 Portland"/>
    <x v="9"/>
    <n v="0"/>
    <s v="&lt;=1"/>
    <x v="3"/>
    <x v="1"/>
    <s v="Item 22328 SYS on order number 36-25212 PO 25609570 failed CTP process during order entry.  _x000a_The requested qty is 33, please respond with next available date within 24hrs._x000a_"/>
    <s v="Item"/>
    <s v="sites/operations/SUPPLYCHAIN/SCS/Lists/Service Escalation Tracker"/>
    <m/>
  </r>
  <r>
    <n v="3.4326736111106602"/>
    <s v="Mendoza, Steven"/>
    <s v="2028"/>
    <s v="Closed"/>
    <d v="2023-10-30T16:08:56"/>
    <x v="10"/>
    <d v="2023-11-01T16:08:56"/>
    <d v="2023-11-02T10:23:03"/>
    <s v="10802-003"/>
    <s v="ST CLAIR FOODS INC"/>
    <n v="10802"/>
    <s v="ST CLAIR FOODS INC"/>
    <x v="2"/>
    <s v="L55 St Joseph"/>
    <x v="9"/>
    <n v="3"/>
    <s v="&gt;1"/>
    <x v="2"/>
    <x v="0"/>
    <s v="Item 19510-GNS did not make it on order 55-51290.  Requesting back order on new order 55-53124.  "/>
    <s v="Item"/>
    <s v="sites/operations/SUPPLYCHAIN/SCS/Lists/Service Escalation Tracker"/>
    <m/>
  </r>
  <r>
    <n v="2.72450231481344"/>
    <s v="Mendoza, Steven"/>
    <s v="2029"/>
    <s v="Closed"/>
    <d v="2023-10-30T16:30:52"/>
    <x v="10"/>
    <d v="2023-11-01T16:30:52"/>
    <d v="2023-11-01T17:23:17"/>
    <s v="32804-003"/>
    <s v="Cant Find"/>
    <s v="Cant Find"/>
    <s v="Cant Find"/>
    <x v="1"/>
    <s v="L60 Saginaw"/>
    <x v="9"/>
    <n v="2"/>
    <s v="&gt;1"/>
    <x v="1"/>
    <x v="1"/>
    <s v="CTP failure for order 208-22623 item 17287VEN qty 80. "/>
    <s v="Item"/>
    <s v="sites/operations/SUPPLYCHAIN/SCS/Lists/Service Escalation Tracker"/>
    <m/>
  </r>
  <r>
    <n v="1.38381944443972"/>
    <s v="Kirkwood, Michele"/>
    <s v="2030"/>
    <s v="Closed"/>
    <d v="2023-10-30T16:56:52"/>
    <x v="7"/>
    <d v="2023-11-01T16:56:52"/>
    <d v="2023-10-31T09:12:42"/>
    <s v="40133-005"/>
    <s v="SYSCO LINCOLN"/>
    <n v="40133"/>
    <s v="SYSCO MSCS-LINCOLN"/>
    <x v="0"/>
    <s v="L33 Waukesha"/>
    <x v="9"/>
    <n v="1"/>
    <s v="&lt;=1"/>
    <x v="3"/>
    <x v="1"/>
    <s v="Failed CTP Certification_x000a__x000a_Will the below item be available for this order?  _x000a__x000a_Item 71413-SYS; Qty 12cs; Order 33-35356; Ship Date 11/14"/>
    <s v="Item"/>
    <s v="sites/operations/SUPPLYCHAIN/SCS/Lists/Service Escalation Tracker"/>
    <m/>
  </r>
  <r>
    <n v="1.68733796296146"/>
    <s v="Lopez, Orianna"/>
    <s v="2031"/>
    <s v="Closed"/>
    <d v="2023-10-30T17:20:42"/>
    <x v="7"/>
    <d v="2023-11-01T17:20:42"/>
    <d v="2023-10-31T16:29:46"/>
    <s v="11409-037"/>
    <s v="UPPER LAKES CLOQUET"/>
    <n v="11409"/>
    <s v="UPPER LAKES FOODS INC"/>
    <x v="0"/>
    <s v="L33 Waukesha"/>
    <x v="9"/>
    <n v="1"/>
    <s v="&lt;=1"/>
    <x v="3"/>
    <x v="1"/>
    <s v="CTP Failure - 33-35361 - Upper Lakes"/>
    <s v="Item"/>
    <s v="sites/operations/SUPPLYCHAIN/SCS/Lists/Service Escalation Tracker"/>
    <m/>
  </r>
  <r>
    <n v="1.68802083333139"/>
    <s v="Kirkwood, Michele"/>
    <s v="2032"/>
    <s v="Closed"/>
    <d v="2023-10-30T17:25:22"/>
    <x v="7"/>
    <d v="2023-11-01T17:25:22"/>
    <d v="2023-10-31T16:30:45"/>
    <s v="10131-004"/>
    <s v="CASH-WA DIST CO"/>
    <n v="10131"/>
    <s v="CASH-WA DISTRIBUTING CO"/>
    <x v="0"/>
    <s v="L33 Waukesha"/>
    <x v="9"/>
    <n v="1"/>
    <s v="&lt;=1"/>
    <x v="3"/>
    <x v="1"/>
    <s v="Failed CTP Certification_x000a__x000a_Will the below item be available for this order?  _x000a__x000a_Item 23480SCR; Qty 10cs; Order 33-35360; Ship Date 11/13_x000a_Item 23987HVR; Qty 40cs; Order 33-35360; Ship Date 11/13"/>
    <s v="Item"/>
    <s v="sites/operations/SUPPLYCHAIN/SCS/Lists/Service Escalation Tracker"/>
    <m/>
  </r>
  <r>
    <n v="4.4019097222189902"/>
    <s v="Davis, Cheryl"/>
    <s v="2033"/>
    <s v="Closed"/>
    <d v="2023-10-30T17:39:38"/>
    <x v="10"/>
    <d v="2023-11-01T17:39:38"/>
    <d v="2023-11-03T09:38:45"/>
    <s v="35778-001"/>
    <s v="L &amp; L FOODS HOLDINGS INDU"/>
    <n v="35778"/>
    <s v="HEARTHSIDE USA-PRODUCE &amp;"/>
    <x v="2"/>
    <s v="L75 Ontario"/>
    <x v="9"/>
    <n v="4"/>
    <s v="&gt;1"/>
    <x v="4"/>
    <x v="0"/>
    <s v="Order 75-48600 was rejected due to water on cases, so customer put in backorder 75-50684 and needs ASAP"/>
    <s v="Item"/>
    <s v="sites/operations/SUPPLYCHAIN/SCS/Lists/Service Escalation Tracker"/>
    <m/>
  </r>
  <r>
    <n v="1.47966435184935"/>
    <s v="Plunkett, Ryan"/>
    <s v="2034"/>
    <s v="Closed"/>
    <d v="2023-10-30T17:48:49"/>
    <x v="7"/>
    <d v="2023-11-01T17:48:49"/>
    <d v="2023-10-31T11:30:43"/>
    <s v="08068-011"/>
    <s v="ALPINE FOODS"/>
    <n v="8068"/>
    <s v="ALPINE FOOD DIST INC"/>
    <x v="0"/>
    <s v="L75 Ontario"/>
    <x v="9"/>
    <n v="1"/>
    <s v="&lt;=1"/>
    <x v="3"/>
    <x v="1"/>
    <s v="Can we increase 14487 LOU on B/T 10-12927 PO 122867 from 120cs to 180cs?"/>
    <s v="Item"/>
    <s v="sites/operations/SUPPLYCHAIN/SCS/Lists/Service Escalation Tracker"/>
    <m/>
  </r>
  <r>
    <n v="1.4977893518516801"/>
    <s v="Plunkett, Ryan"/>
    <s v="2035"/>
    <s v="Closed"/>
    <d v="2023-10-30T18:13:42"/>
    <x v="7"/>
    <d v="2023-11-01T18:13:42"/>
    <d v="2023-10-31T11:56:49"/>
    <s v="40018-008"/>
    <s v="SYSCO IDAHO"/>
    <n v="40018"/>
    <s v="SYSCO MSCS-IDAHO"/>
    <x v="0"/>
    <s v="L36 Portland"/>
    <x v="9"/>
    <n v="1"/>
    <s v="&lt;=1"/>
    <x v="3"/>
    <x v="1"/>
    <s v="Item 71413 SYS &amp; 77191 CHP on order number 36-25233 PO 23019540 failed CTP process during order entry.  _x000a_The requested qty is 48cs (71413 SYS) &amp; 24cs (77191 CHP), please respond with next available date within 24hrs._x000a_"/>
    <s v="Item"/>
    <s v="sites/operations/SUPPLYCHAIN/SCS/Lists/Service Escalation Tracker"/>
    <m/>
  </r>
  <r>
    <n v="1.5134143518516801"/>
    <s v="Plunkett, Ryan"/>
    <s v="2036"/>
    <s v="Closed"/>
    <d v="2023-10-30T18:21:28"/>
    <x v="7"/>
    <d v="2023-11-01T18:21:28"/>
    <d v="2023-10-31T12:19:19"/>
    <s v="35098-001"/>
    <s v="PFG CUSTOM CA TGIF"/>
    <n v="35098"/>
    <s v="PFG-PFS CUSTOMIZED CALIF"/>
    <x v="3"/>
    <s v="L75 Ontario"/>
    <x v="9"/>
    <n v="1"/>
    <s v="&lt;=1"/>
    <x v="3"/>
    <x v="1"/>
    <s v="Item 18331 SCR &amp; 22182 TGI on order number 75-50671 PO 2490789 failed CTP process during order entry.  _x000a_The requested qty is 198cs (18331 SCR) &amp; 52cs (22182 TGI), please respond with next available date within 24hrs."/>
    <s v="Item"/>
    <s v="sites/operations/SUPPLYCHAIN/SCS/Lists/Service Escalation Tracker"/>
    <m/>
  </r>
  <r>
    <n v="2.39400462962658"/>
    <s v="Ness, Samantha"/>
    <s v="2037"/>
    <s v="Closed"/>
    <d v="2023-10-31T08:20:44"/>
    <x v="10"/>
    <d v="2023-11-02T08:20:44"/>
    <d v="2023-11-02T09:27:22"/>
    <s v="10802-003"/>
    <s v="ST CLAIR FOODS INC"/>
    <n v="10802"/>
    <s v="ST CLAIR FOODS INC"/>
    <x v="2"/>
    <s v="L55 St Joseph"/>
    <x v="9"/>
    <n v="2"/>
    <s v="&gt;1"/>
    <x v="1"/>
    <x v="1"/>
    <s v="Customer shorted item 19510GNS due to waste water line being down. Requesting Ventura to ship PP ASAP. _x000a__x000a_55-53124_x000a_19510GNS_x000a_420cs"/>
    <s v="Item"/>
    <s v="sites/operations/SUPPLYCHAIN/SCS/Lists/Service Escalation Tracker"/>
    <m/>
  </r>
  <r>
    <n v="1.430694444447"/>
    <s v="Wilson, LaTosha"/>
    <s v="2038"/>
    <s v="Closed"/>
    <d v="2023-10-31T08:45:34"/>
    <x v="10"/>
    <d v="2023-11-02T08:45:34"/>
    <d v="2023-11-01T10:20:12"/>
    <s v="27589-030"/>
    <s v="TYSON FOODS INC"/>
    <n v="27589"/>
    <s v="TYSON FOODS INC"/>
    <x v="2"/>
    <s v="L75 Ontario"/>
    <x v="9"/>
    <n v="1"/>
    <s v="&lt;=1"/>
    <x v="3"/>
    <x v="1"/>
    <s v="Customer not provided COA with shipment nor prior to._x000a_TYSON FOODS_x000a_P.O. Ref: 4523338394_x000a_Order#: 75-47867_x000a_22427-VEN   96009020 PA  RNCH BMLK 144/1.5   LJJJYY                  1157                      C29823_x000a_                                                                                                     _x000a_"/>
    <s v="Item"/>
    <s v="sites/operations/SUPPLYCHAIN/SCS/Lists/Service Escalation Tracker"/>
    <m/>
  </r>
  <r>
    <n v="0.38221064814570099"/>
    <s v="Wilson, LaTosha"/>
    <s v="2039"/>
    <s v="Closed"/>
    <d v="2023-10-31T09:10:11"/>
    <x v="7"/>
    <d v="2023-11-02T09:10:11"/>
    <d v="2023-10-31T09:10:23"/>
    <s v="33152-008"/>
    <s v="FORT WORTH TX FIVESTAR"/>
    <n v="33152"/>
    <s v="FIVE STAR CUSTOM FOODS"/>
    <x v="2"/>
    <s v="L60 Saginaw"/>
    <x v="9"/>
    <n v="0"/>
    <s v="&lt;=1"/>
    <x v="3"/>
    <x v="1"/>
    <s v="Customer not provided COA with shipment nor prior to._x000a_FIVE STAR CUSTOM FOODS_x000a_P.O. Ref: 5501757976_x000a_Order#: 208-20909_x000a_54135-CHP   110033125 PA SOY SALAD OIL 35#   LJJJYY                   300                      F27723 _x000a_"/>
    <s v="Item"/>
    <s v="sites/operations/SUPPLYCHAIN/SCS/Lists/Service Escalation Tracker"/>
    <m/>
  </r>
  <r>
    <n v="2.4617361111086198"/>
    <s v="Patil, Kaleb"/>
    <s v="2040"/>
    <s v="Closed"/>
    <d v="2023-10-31T13:21:36"/>
    <x v="10"/>
    <d v="2023-11-02T13:21:36"/>
    <d v="2023-11-02T11:04:54"/>
    <s v="00938-003"/>
    <s v="NEWPORT FARMS UNIPRO"/>
    <n v="938"/>
    <s v="NEWPORT FARMS INC"/>
    <x v="0"/>
    <s v="L75 Ontario"/>
    <x v="9"/>
    <n v="2"/>
    <s v="&gt;1"/>
    <x v="1"/>
    <x v="1"/>
    <s v="Hello,_x000a__x000a_My customer is wanting to add 20 cases of 54135-VES to Order 75-50549. When is the earliest we can schedule additional production?"/>
    <s v="Item"/>
    <s v="sites/operations/SUPPLYCHAIN/SCS/Lists/Service Escalation Tracker"/>
    <m/>
  </r>
  <r>
    <n v="1.42982638888498"/>
    <s v="Wilson, LaTosha"/>
    <s v="2041"/>
    <s v="Closed"/>
    <d v="2023-10-31T13:32:15"/>
    <x v="10"/>
    <d v="2023-11-02T13:32:15"/>
    <d v="2023-11-01T10:18:57"/>
    <s v="36436-002"/>
    <s v="CHEFCO FOODS"/>
    <n v="36436"/>
    <s v="CTI ARLINGTON LLC"/>
    <x v="2"/>
    <s v="L60 Saginaw"/>
    <x v="9"/>
    <n v="1"/>
    <s v="&lt;=1"/>
    <x v="3"/>
    <x v="1"/>
    <s v="Please assist with providing the missing COA for the order information listed below: Customer not provided COA with shipment nor prior to._x000a_CTI ARLINGTON LLC_x000a_Order #: 208-21293_x000a_P.O. Ref: 95933_x000a_14411-WCP        PA    MARG BAKER ROLLIN    108 _x000a_14803-WCP 600054 PA MARGARINE TBL GD 50#    108 _x000a_*Unable to retrieve lot #’s from the system as this order just shipped today. * _x000a__x000a_"/>
    <s v="Item"/>
    <s v="sites/operations/SUPPLYCHAIN/SCS/Lists/Service Escalation Tracker"/>
    <m/>
  </r>
  <r>
    <n v="1.4294212962995501"/>
    <s v="Wilson, LaTosha"/>
    <s v="2042"/>
    <s v="Closed"/>
    <d v="2023-10-31T13:48:00"/>
    <x v="10"/>
    <d v="2023-11-02T13:48:00"/>
    <d v="2023-11-01T10:18:22"/>
    <s v="10374-018"/>
    <s v="DON MIGUEL FOODS-DALLAS"/>
    <n v="10374"/>
    <s v="DON MIGUEL MEXICAN FD INC"/>
    <x v="2"/>
    <s v="L60 Saginaw"/>
    <x v="9"/>
    <n v="1"/>
    <s v="&lt;=1"/>
    <x v="3"/>
    <x v="1"/>
    <s v="Please assist with providing the missing COA for the order information listed below: Customer not provided COA with shipment nor prior to._x000a_DON MIGUEL MEXICAN FD INC_x000a_Order #: 208-21007_x000a_P.O. Ref: 149515_x000a_89187-VEN 150506 PA   SOYBEAN SALAD TOTE      6_x000a_*Unable to retrieve lot #’s from the system as this order just shipped today. * "/>
    <s v="Item"/>
    <s v="sites/operations/SUPPLYCHAIN/SCS/Lists/Service Escalation Tracker"/>
    <m/>
  </r>
  <r>
    <n v="0.63732638888177495"/>
    <s v="Plunkett, Ryan"/>
    <s v="2043"/>
    <s v="Closed"/>
    <d v="2023-10-31T14:26:21"/>
    <x v="7"/>
    <d v="2023-11-02T14:26:21"/>
    <d v="2023-10-31T15:17:45"/>
    <s v="35098-001"/>
    <s v="PFG CUSTOM CA TGIF"/>
    <n v="35098"/>
    <s v="PFG-PFS CUSTOMIZED CALIF"/>
    <x v="3"/>
    <s v="L75 Ontario"/>
    <x v="9"/>
    <n v="0"/>
    <s v="&lt;=1"/>
    <x v="3"/>
    <x v="1"/>
    <s v="When is the soonest we can get 52cs of 22182 TGI into Ontario?_x000a_- order 75-50649 PO 9483268 is a back order due to short shelf life currently in Ontario._x000a__x000a_I'm requesting Ontario to put their current inventory on hold."/>
    <s v="Item"/>
    <s v="sites/operations/SUPPLYCHAIN/SCS/Lists/Service Escalation Tracker"/>
    <m/>
  </r>
  <r>
    <n v="1.43003472222335"/>
    <s v="Wisniewski, Laura M"/>
    <s v="2044"/>
    <s v="Closed"/>
    <d v="2023-10-31T14:57:13"/>
    <x v="10"/>
    <d v="2023-11-02T14:57:13"/>
    <d v="2023-11-01T10:19:15"/>
    <s v="32523-116"/>
    <s v="RESTAURANT TECH ALB TOTE"/>
    <n v="32523"/>
    <s v="RESTAURANT TECHNOLOGIES"/>
    <x v="4"/>
    <s v="L10 Opelousas"/>
    <x v="9"/>
    <n v="1"/>
    <s v="&lt;=1"/>
    <x v="3"/>
    <x v="1"/>
    <s v="Missing COA for Order# 10-12332"/>
    <s v="Item"/>
    <s v="sites/operations/SUPPLYCHAIN/SCS/Lists/Service Escalation Tracker"/>
    <m/>
  </r>
  <r>
    <n v="1.34123842592089"/>
    <s v="Blocker, Sharrocca"/>
    <s v="2045"/>
    <s v="Closed"/>
    <d v="2023-10-31T16:22:43"/>
    <x v="10"/>
    <d v="2023-11-02T16:22:43"/>
    <d v="2023-11-01T08:11:23"/>
    <s v="27418-001"/>
    <s v="REINHART SHAWANO"/>
    <n v="27418"/>
    <s v="REINHART SHAWANO"/>
    <x v="0"/>
    <s v="L33 Waukesha"/>
    <x v="9"/>
    <n v="1"/>
    <s v="&lt;=1"/>
    <x v="3"/>
    <x v="1"/>
    <s v="23480-SCR on Order 33-35379 failed CTP Process during order entry. Requested quantity is 4, please respond with next available date within 24hrs."/>
    <s v="Item"/>
    <s v="sites/operations/SUPPLYCHAIN/SCS/Lists/Service Escalation Tracker"/>
    <m/>
  </r>
  <r>
    <n v="1.4451157407384001"/>
    <s v="Blocker, Sharrocca"/>
    <s v="2046"/>
    <s v="Closed"/>
    <d v="2023-10-31T16:25:31"/>
    <x v="10"/>
    <d v="2023-11-02T16:25:31"/>
    <d v="2023-11-01T10:40:58"/>
    <s v="30078-004"/>
    <s v="INDIANHEAD FOODSERVICE DI"/>
    <n v="30078"/>
    <s v="INDIANHEAD FOODSERVICE"/>
    <x v="0"/>
    <s v="L33 Waukesha"/>
    <x v="9"/>
    <n v="1"/>
    <s v="&lt;=1"/>
    <x v="3"/>
    <x v="1"/>
    <s v="23480-SCR (10 cases) and 72048-VEN (48 cases) on Order 33-35375 failed CTP Process during order entry. Please respond with next available date within 24hrs."/>
    <s v="Item"/>
    <s v="sites/operations/SUPPLYCHAIN/SCS/Lists/Service Escalation Tracker"/>
    <m/>
  </r>
  <r>
    <n v="1.47023148147855"/>
    <s v="Plunkett, Ryan"/>
    <s v="2047"/>
    <s v="Closed"/>
    <d v="2023-10-31T17:56:14"/>
    <x v="10"/>
    <d v="2023-11-02T17:56:14"/>
    <d v="2023-11-01T11:17:08"/>
    <s v="40236-102"/>
    <s v="SYSCO PORTLAND BAJA"/>
    <n v="40236"/>
    <s v="SYSCO MSCS-PORTLAND"/>
    <x v="0"/>
    <s v="L36 Portland"/>
    <x v="9"/>
    <n v="1"/>
    <s v="&lt;=1"/>
    <x v="3"/>
    <x v="1"/>
    <s v="Can we get item 17153 BJF to Portland in time to ship on 11/7 order 36-25151 PO 25588090?_x000a_- Ontario keeps shorting due to B/T shelf-life requirement_x000a_- I'll work with the plant on that issue."/>
    <s v="Item"/>
    <s v="sites/operations/SUPPLYCHAIN/SCS/Lists/Service Escalation Tracker"/>
    <m/>
  </r>
  <r>
    <n v="1.3355555555535801"/>
    <s v="Karr, Ronald"/>
    <s v="2048"/>
    <s v="Closed"/>
    <d v="2023-11-01T06:45:30"/>
    <x v="10"/>
    <d v="2023-11-03T06:45:30"/>
    <d v="2023-11-02T08:03:12"/>
    <s v="32843-004"/>
    <s v="LISANTI FOODSERVICE OF TX"/>
    <n v="32843"/>
    <s v="LISANTI FOODSERVICE OF TX"/>
    <x v="0"/>
    <s v="L60 Saginaw"/>
    <x v="10"/>
    <n v="1"/>
    <s v="&lt;=1"/>
    <x v="3"/>
    <x v="1"/>
    <s v="Please let me know when inventory available to ship for backorder 208-22731 Lisanti_x000a_Original 208-19968"/>
    <s v="Item"/>
    <s v="sites/operations/SUPPLYCHAIN/SCS/Lists/Service Escalation Tracker"/>
    <m/>
  </r>
  <r>
    <n v="2.4423263888893398"/>
    <s v="Valle, Sheri"/>
    <s v="2049"/>
    <s v="Closed"/>
    <d v="2023-11-01T09:05:08"/>
    <x v="10"/>
    <d v="2023-11-03T09:05:08"/>
    <d v="2023-11-03T10:36:57"/>
    <s v="08358-003"/>
    <s v="DAWN FOOD-ONTARIO 75"/>
    <n v="8358"/>
    <s v="DAWN FOOD PRODUCTS INC"/>
    <x v="0"/>
    <s v="L75 Ontario"/>
    <x v="10"/>
    <n v="2"/>
    <s v="&gt;1"/>
    <x v="1"/>
    <x v="1"/>
    <s v="Item 22273-WCP failed the CTP process at order entry. Please advise if we can get this product ready for this order. "/>
    <s v="Item"/>
    <s v="sites/operations/SUPPLYCHAIN/SCS/Lists/Service Escalation Tracker"/>
    <m/>
  </r>
  <r>
    <n v="0.60188657407707102"/>
    <s v="Blocker, Sharrocca"/>
    <s v="2050"/>
    <s v="Closed"/>
    <d v="2023-11-01T13:05:47"/>
    <x v="10"/>
    <d v="2023-11-03T13:05:47"/>
    <d v="2023-11-01T14:26:43"/>
    <s v="10678-007"/>
    <s v="MERRILL DIST"/>
    <n v="10678"/>
    <s v="MERRILL DISTRIBUTING INC"/>
    <x v="0"/>
    <s v="L33 Waukesha"/>
    <x v="10"/>
    <n v="0"/>
    <s v="&lt;=1"/>
    <x v="3"/>
    <x v="1"/>
    <s v="23480-SCR on Order 33-35408 failed CTP Process during order entry. Requested quantity is 4, please respond with next available date within 24hrs."/>
    <s v="Item"/>
    <s v="sites/operations/SUPPLYCHAIN/SCS/Lists/Service Escalation Tracker"/>
    <m/>
  </r>
  <r>
    <n v="2.5733333333337201"/>
    <s v="Patil, Kaleb"/>
    <s v="2051"/>
    <s v="Closed"/>
    <d v="2023-11-01T13:15:31"/>
    <x v="10"/>
    <d v="2023-11-03T13:15:31"/>
    <d v="2023-11-03T13:45:36"/>
    <s v="32343-004"/>
    <s v="Cant Find"/>
    <s v="Cant Find"/>
    <s v="Cant Find"/>
    <x v="1"/>
    <s v="L30 Salem"/>
    <x v="10"/>
    <n v="2"/>
    <s v="&gt;1"/>
    <x v="1"/>
    <x v="1"/>
    <s v="Hello, I am wanting to ship Order 30-56133 as early as possible._x000a__x000a_When is the earliest we can get Item 40008-PHA in to fulfill the order?"/>
    <s v="Item"/>
    <s v="sites/operations/SUPPLYCHAIN/SCS/Lists/Service Escalation Tracker"/>
    <m/>
  </r>
  <r>
    <n v="1.4621180555550399"/>
    <s v="Patil, Kaleb"/>
    <s v="2052"/>
    <s v="Closed"/>
    <d v="2023-11-01T13:21:12"/>
    <x v="10"/>
    <d v="2023-11-03T13:21:12"/>
    <d v="2023-11-02T11:05:27"/>
    <s v="10324-002"/>
    <s v="USF SAN DIEGO"/>
    <n v="10324"/>
    <s v="US FOODS-SAN DIEGO"/>
    <x v="0"/>
    <s v="L75 Ontario"/>
    <x v="10"/>
    <n v="1"/>
    <s v="&lt;=1"/>
    <x v="3"/>
    <x v="1"/>
    <s v="Item above on order number 75-50894 failed CTP process during order entry.  The requested qty is 24, please respond with next available date within 24hrs."/>
    <s v="Item"/>
    <s v="sites/operations/SUPPLYCHAIN/SCS/Lists/Service Escalation Tracker"/>
    <m/>
  </r>
  <r>
    <n v="1.45739583332761"/>
    <s v="Plunkett, Ryan"/>
    <s v="2053"/>
    <s v="Closed"/>
    <d v="2023-11-01T13:27:13"/>
    <x v="10"/>
    <d v="2023-11-03T13:27:13"/>
    <d v="2023-11-02T10:58:39"/>
    <s v="35098-001"/>
    <s v="PFG CUSTOM CA TGIF"/>
    <n v="35098"/>
    <s v="PFG-PFS CUSTOMIZED CALIF"/>
    <x v="3"/>
    <s v="L75 Ontario"/>
    <x v="10"/>
    <n v="1"/>
    <s v="&lt;=1"/>
    <x v="3"/>
    <x v="1"/>
    <s v="Can we increase item 18331 SCR on B/T 208-21025 PO 122772 by 120cs, for a new total of 318cs?_x000a_- Customer is wanting to add 36cs to order 75-50081 PO 2488419._x000a_- We will also be shorting other orders."/>
    <s v="Item"/>
    <s v="sites/operations/SUPPLYCHAIN/SCS/Lists/Service Escalation Tracker"/>
    <m/>
  </r>
  <r>
    <n v="6.5492361111100799"/>
    <s v="Harden, Jasmine"/>
    <s v="2054"/>
    <s v="Closed"/>
    <d v="2023-11-01T14:34:09"/>
    <x v="10"/>
    <d v="2023-11-03T14:34:09"/>
    <d v="2023-11-07T13:10:54"/>
    <s v="33342-040"/>
    <s v="PFG BATESVILLE BURGER KIN"/>
    <n v="33342"/>
    <s v="PFG-PFS BATESVILLE"/>
    <x v="3"/>
    <s v="L60 Saginaw"/>
    <x v="10"/>
    <n v="4"/>
    <s v="&gt;1"/>
    <x v="4"/>
    <x v="0"/>
    <s v="Entered backorder 208-22751 which is for 612cs of 22866-BRK that were asked to be held for QA and as a result needed to be destroyed from 208-21177 and 208-19001. Please advise when backorder 208-22751 will be available to ship."/>
    <s v="Item"/>
    <s v="sites/operations/SUPPLYCHAIN/SCS/Lists/Service Escalation Tracker"/>
    <m/>
  </r>
  <r>
    <n v="1.46222222222423"/>
    <s v="Wilson, LaTosha"/>
    <s v="2055"/>
    <s v="Closed"/>
    <d v="2023-11-01T15:40:25"/>
    <x v="10"/>
    <d v="2023-11-03T15:40:25"/>
    <d v="2023-11-02T11:05:36"/>
    <s v="36436-002"/>
    <s v="CHEFCO FOODS"/>
    <n v="36436"/>
    <s v="CTI ARLINGTON LLC"/>
    <x v="2"/>
    <s v="L60 Saginaw"/>
    <x v="10"/>
    <n v="1"/>
    <s v="&lt;=1"/>
    <x v="3"/>
    <x v="1"/>
    <s v="CTI ARLINGTON LLC_x000a_Item 15487-GNS on order 208-22791 failed CTP process during order entry. Requested quantity is 286 . Please respond with next available date within 24 hours._x000a__x000a_15487GNS 600051 PA LIQUID MARGARINE 35# MTS           1,560            1              286   12/14/23            145   197.24   N _x000a__x000a_"/>
    <s v="Item"/>
    <s v="sites/operations/SUPPLYCHAIN/SCS/Lists/Service Escalation Tracker"/>
    <m/>
  </r>
  <r>
    <n v="6.6198263888872999"/>
    <s v="Wilson, LaTosha"/>
    <s v="2056"/>
    <s v="Closed"/>
    <d v="2023-11-01T16:00:43"/>
    <x v="10"/>
    <d v="2023-11-03T16:00:43"/>
    <d v="2023-11-07T14:52:33"/>
    <s v="08359-006"/>
    <s v="DAWN FOOD-UNION CITY"/>
    <n v="8359"/>
    <s v="DAWN FOOD PRODUCTS INC"/>
    <x v="0"/>
    <s v="L75 Ontario"/>
    <x v="10"/>
    <n v="4"/>
    <s v="&gt;1"/>
    <x v="4"/>
    <x v="0"/>
    <s v="Please assist with providing the missing COA for the order information listed below: Customer not provided COA with shipment nor prior to._x000a_Dawn Food_x000a_Order #: 75-47728_x000a_P.O. Ref: 4501030755_x000a_15144-WCP   01295189  C MARG PASTRY NTF IE   LJJJYY                    72                      F23523 _x000a_"/>
    <s v="Item"/>
    <s v="sites/operations/SUPPLYCHAIN/SCS/Lists/Service Escalation Tracker"/>
    <m/>
  </r>
  <r>
    <n v="1.4655555555509601"/>
    <s v="Plunkett, Ryan"/>
    <s v="2057"/>
    <s v="Closed"/>
    <d v="2023-11-01T22:43:17"/>
    <x v="10"/>
    <d v="2023-11-03T22:43:17"/>
    <d v="2023-11-02T11:10:24"/>
    <s v="00875-003"/>
    <s v="MCDONALD WHOLESALE CO."/>
    <n v="875"/>
    <s v="MCDONALD WHOLESALE CO"/>
    <x v="0"/>
    <s v="L36 Portland"/>
    <x v="10"/>
    <n v="1"/>
    <s v="&lt;=1"/>
    <x v="3"/>
    <x v="1"/>
    <s v="Shorting item 21550 CGS in Portland._x000a_Can we get more prior to 11/7?_x000a_- Shorting 9cs on 11/7 order 36-25157 PO 1287921_x000a_- Shorting 6cs on 11/15 order 36-25199 PO 451955 "/>
    <s v="Item"/>
    <s v="sites/operations/SUPPLYCHAIN/SCS/Lists/Service Escalation Tracker"/>
    <m/>
  </r>
  <r>
    <n v="0.73045138888846795"/>
    <s v="Patil, Kaleb"/>
    <s v="2059"/>
    <s v="Closed"/>
    <d v="2023-11-02T11:55:08"/>
    <x v="10"/>
    <d v="2023-11-04T11:55:08"/>
    <d v="2023-11-02T17:31:51"/>
    <s v="35023-018"/>
    <s v="SHAMROCK FDS HARDES/CARLS"/>
    <n v="35023"/>
    <s v="SHAMROCK FOOD CO - CA"/>
    <x v="3"/>
    <s v="L75 Ontario"/>
    <x v="10"/>
    <n v="0"/>
    <s v="&lt;=1"/>
    <x v="3"/>
    <x v="1"/>
    <s v="Item above on order number 75-51036 failed CTP process during order entry.  The requested qty is 884, please respond with next available date within 24hrs."/>
    <s v="Item"/>
    <s v="sites/operations/SUPPLYCHAIN/SCS/Lists/Service Escalation Tracker"/>
    <m/>
  </r>
  <r>
    <n v="0.54115740740235196"/>
    <s v="Washington, Jennifer"/>
    <s v="2060"/>
    <s v="Closed"/>
    <d v="2023-11-02T11:59:46"/>
    <x v="10"/>
    <d v="2023-11-04T11:59:46"/>
    <d v="2023-11-02T12:59:16"/>
    <s v="10629-012"/>
    <s v="GFS 50TH STREET"/>
    <n v="10629"/>
    <s v="GORDON FOOD SERVICE INC"/>
    <x v="0"/>
    <s v="L33 Waukesha"/>
    <x v="10"/>
    <n v="0"/>
    <s v="&lt;=1"/>
    <x v="3"/>
    <x v="1"/>
    <s v="20162 HVR on 33-35433 failed CTP Process during order entry.  Requested quantity is 56.  Please respond with the next available date within 24 hours. _x000a_23115 NWN on 33-35433 failed CTP Process during order entry.  Requested quantity is 144.  Please respond with the next available date within 24 hours. "/>
    <s v="Item"/>
    <s v="sites/operations/SUPPLYCHAIN/SCS/Lists/Service Escalation Tracker"/>
    <m/>
  </r>
  <r>
    <n v="5.5616666666683203"/>
    <s v="Washington, Jennifer"/>
    <s v="2061"/>
    <s v="Closed"/>
    <d v="2023-11-02T12:05:12"/>
    <x v="10"/>
    <d v="2023-11-04T12:05:12"/>
    <d v="2023-11-07T13:28:48"/>
    <s v="11171-260"/>
    <s v="WALMART #7048 MCCARN LOU"/>
    <n v="11171"/>
    <s v="WALMART STORES INC"/>
    <x v="4"/>
    <s v="L75 Ontario"/>
    <x v="10"/>
    <n v="3"/>
    <s v="&gt;1"/>
    <x v="2"/>
    <x v="0"/>
    <s v="21361 LOU on 75-51020 failed CTP Process during order entry.  Requested quantity is 74.  Please respond with the next available date within 24 hours."/>
    <s v="Item"/>
    <s v="sites/operations/SUPPLYCHAIN/SCS/Lists/Service Escalation Tracker"/>
    <m/>
  </r>
  <r>
    <n v="0.76685185184760496"/>
    <s v="Plunkett, Ryan"/>
    <s v="2062"/>
    <s v="Closed"/>
    <d v="2023-11-02T12:39:56"/>
    <x v="10"/>
    <d v="2023-11-04T12:39:56"/>
    <d v="2023-11-02T18:24:16"/>
    <s v="40127-053"/>
    <s v="SYSCO LAS VEGAS"/>
    <n v="40127"/>
    <s v="SYSCO MSCS-LAS VEGAS"/>
    <x v="0"/>
    <s v="L75 Ontario"/>
    <x v="10"/>
    <n v="0"/>
    <s v="&lt;=1"/>
    <x v="3"/>
    <x v="1"/>
    <s v="ETA on item 21409 SYS into Ontario_x000a_- Shorting 20cs on order 75-49994 PO 24731370"/>
    <s v="Item"/>
    <s v="sites/operations/SUPPLYCHAIN/SCS/Lists/Service Escalation Tracker"/>
    <m/>
  </r>
  <r>
    <n v="0.65484953702980397"/>
    <s v="Miller, Michelle L"/>
    <s v="2063"/>
    <s v="Closed"/>
    <d v="2023-11-02T12:54:31"/>
    <x v="10"/>
    <d v="2023-11-04T12:54:31"/>
    <d v="2023-11-02T15:42:59"/>
    <s v="40051-022"/>
    <s v="SYSCO CHICAGO"/>
    <n v="40051"/>
    <s v="SYSCO MSCS-CHICAGO"/>
    <x v="0"/>
    <s v="L33 Waukesha"/>
    <x v="10"/>
    <n v="0"/>
    <s v="&lt;=1"/>
    <x v="3"/>
    <x v="1"/>
    <s v="Order 33-35429 failed CTP on item 71354-SYS qty 24"/>
    <s v="Item"/>
    <s v="sites/operations/SUPPLYCHAIN/SCS/Lists/Service Escalation Tracker"/>
    <m/>
  </r>
  <r>
    <n v="4.4169675925950296"/>
    <s v="Wilson, LaTosha"/>
    <s v="2064"/>
    <s v="Closed"/>
    <d v="2023-11-02T14:33:44"/>
    <x v="10"/>
    <d v="2023-11-04T14:33:44"/>
    <d v="2023-11-06T10:00:26"/>
    <s v="35773-001"/>
    <s v="PRAIRIE FARMS DAIRY"/>
    <n v="35773"/>
    <s v="PRAIRIE FARMS DAIRY"/>
    <x v="2"/>
    <s v="L34 Albert Lea"/>
    <x v="10"/>
    <n v="2"/>
    <s v="&gt;1"/>
    <x v="1"/>
    <x v="1"/>
    <s v="Please assist with providing the missing COA for the order information listed below: Customer not provided COA with shipment nor prior to._x000a_PRAIRIE FARMS DAIRY_x000a_Order #: 34-19146_x000a_P.O. Ref: SR101823_x000a_17912-VEN   VENTURA LIQ MARG WHITE 2425#     LJJJYY                     1                      M25823 _x000a_                                                                        3                      M29323 _x000a_                                                                        1                      M25823 _x000a_                                                                       11                      M29323 _x000a__x000a_"/>
    <s v="Item"/>
    <s v="sites/operations/SUPPLYCHAIN/SCS/Lists/Service Escalation Tracker"/>
    <m/>
  </r>
  <r>
    <n v="1.3831365740697901"/>
    <s v="Villegas, Yosalet"/>
    <s v="2065"/>
    <s v="Closed"/>
    <d v="2023-11-02T15:37:19"/>
    <x v="10"/>
    <d v="2023-11-04T15:37:19"/>
    <d v="2023-11-03T09:11:43"/>
    <s v="31688-105"/>
    <s v="BEK DFW"/>
    <n v="31688"/>
    <s v="BEN E KEITH-DFW"/>
    <x v="0"/>
    <s v="L60 Saginaw"/>
    <x v="10"/>
    <n v="1"/>
    <s v="&lt;=1"/>
    <x v="3"/>
    <x v="1"/>
    <s v="BEK DFW is needing 10cs 23480SCR to ship 11/08. Can production be increased to support open orders? "/>
    <s v="Item"/>
    <s v="sites/operations/SUPPLYCHAIN/SCS/Lists/Service Escalation Tracker"/>
    <m/>
  </r>
  <r>
    <n v="0.67320601851679396"/>
    <s v="Villegas, Yosalet"/>
    <s v="2066"/>
    <s v="Closed"/>
    <d v="2023-11-02T15:53:34"/>
    <x v="10"/>
    <d v="2023-11-04T15:53:34"/>
    <d v="2023-11-02T16:09:25"/>
    <s v="01001-063"/>
    <s v="BEK AMARILLO"/>
    <n v="1001"/>
    <s v="BEN E KEITH-WEST TEXAS"/>
    <x v="0"/>
    <s v="L60 Saginaw"/>
    <x v="10"/>
    <n v="0"/>
    <s v="&lt;=1"/>
    <x v="3"/>
    <x v="1"/>
    <s v="Item above on order number 208-22838 failed CTP process during order entry.  The requested qty is 24 please respond with next available date within 24hrs.  20943BKE"/>
    <s v="Item"/>
    <s v="sites/operations/SUPPLYCHAIN/SCS/Lists/Service Escalation Tracker"/>
    <m/>
  </r>
  <r>
    <n v="0.67396990740235196"/>
    <s v="Villegas, Yosalet"/>
    <s v="2067"/>
    <s v="Closed"/>
    <d v="2023-11-02T15:56:37"/>
    <x v="10"/>
    <d v="2023-11-04T15:56:37"/>
    <d v="2023-11-02T16:10:31"/>
    <s v="31688-105"/>
    <s v="BEK DFW"/>
    <n v="31688"/>
    <s v="BEN E KEITH-DFW"/>
    <x v="0"/>
    <s v="L60 Saginaw"/>
    <x v="10"/>
    <n v="0"/>
    <s v="&lt;=1"/>
    <x v="3"/>
    <x v="1"/>
    <s v="Item above on order number 208-22872 failed CTP process during order entry.  The requested qty is 60 please respond with next available date within 24hrs.  20742CHP "/>
    <s v="Item"/>
    <s v="sites/operations/SUPPLYCHAIN/SCS/Lists/Service Escalation Tracker"/>
    <m/>
  </r>
  <r>
    <n v="4.4058449074072996"/>
    <s v="Jennings, Jennifer"/>
    <s v="2068"/>
    <s v="Closed"/>
    <d v="2023-11-02T17:35:11"/>
    <x v="10"/>
    <d v="2023-11-04T17:35:11"/>
    <d v="2023-11-06T09:44:25"/>
    <s v="33917-004"/>
    <s v="Cant Find"/>
    <s v="Cant Find"/>
    <s v="Cant Find"/>
    <x v="1"/>
    <s v="L75 Ontario"/>
    <x v="10"/>
    <n v="2"/>
    <s v="&gt;1"/>
    <x v="1"/>
    <x v="1"/>
    <s v="Need some help to react to the situation with the first runs for West Liberty. We have several issues – out of spec. product and short weights. _x000a_Plus, we didn’t make enough based on orders._x000a__x000a_Our first order is set to ship on November 9, 2023. We will need to get additional production scheduled asap. _x000a__x000a_My ask is we start now with reviewing this from a scheduling and team members needed to get the customer product on time in full. _x000a__x000a__x000a_PCS_x0009_SKU#_x0009_Description_x0009_                                                               Order QTY_x0009_Ship Date_x0009_QTY Produced_x0009_Notes _x000a_12573_x0009_24001 CGS_x0009_Chipotle ranch dressing 144/2.5 oz pouch- _x0009_174_x0009_                11/9/2023_x0009_117_x0009_               Viscosity issue_x000a_12574_x0009_24003 CGS_x0009_Creamy Italian dressing 144/2.5 oz pouch _x0009_160_x0009_                11/9/2023_x0009_110_x0009_               Fill weight shorted 63.7 gr vs 78.4 gr_x000a_12575_x0009_24007 CGS_x0009_Mustard 144/2.5 oz pouch _x0009_                        152_x0009_                11/9/2023_x0009_88_x0009_               Micro hold_x000a_12576_x0009_24008 CGS_x0009_Caesar dressing 144/2.5 oz pouch _x0009_                172_x0009_                11/9/2023_x0009_129_x0009_               Micro hold_x000a_12577_x0009_24009 SCR_x0009_BBQ 144/2.5 oz pouch _x0009_                                139_x0009_                11/9/2023_x0009_108_x0009_               Micro hold _x000a_"/>
    <s v="Item"/>
    <s v="sites/operations/SUPPLYCHAIN/SCS/Lists/Service Escalation Tracker"/>
    <m/>
  </r>
  <r>
    <n v="3.2919907407340401"/>
    <s v="Karr, Ronald"/>
    <s v="2069"/>
    <s v="Closed"/>
    <d v="2023-11-03T07:37:24"/>
    <x v="10"/>
    <d v="2023-11-05T07:37:24"/>
    <d v="2023-11-06T07:00:28"/>
    <s v="00375-201"/>
    <s v="MBM DENNYS FORT WORTH"/>
    <n v="375"/>
    <s v="MCLANE CO INC"/>
    <x v="3"/>
    <s v="L60 Saginaw"/>
    <x v="10"/>
    <n v="1"/>
    <s v="&lt;=1"/>
    <x v="3"/>
    <x v="1"/>
    <s v="Please advise inventory availability for backorder 208-22746_x000a_orig 208-21752_x000a_123 cs item 14318CHP / 3 pallets / 3,887 LBS"/>
    <s v="Item"/>
    <s v="sites/operations/SUPPLYCHAIN/SCS/Lists/Service Escalation Tracker"/>
    <m/>
  </r>
  <r>
    <n v="0.51590277777722804"/>
    <s v="Diaz, Rebecca"/>
    <s v="2070"/>
    <s v="Closed"/>
    <d v="2023-11-03T08:58:42"/>
    <x v="10"/>
    <d v="2023-11-05T08:58:42"/>
    <d v="2023-11-03T12:22:54"/>
    <s v="33948-002"/>
    <s v="ATLANTIS FOOD SERVICES"/>
    <n v="33948"/>
    <s v="ATLANTIS FOOD SERVICES"/>
    <x v="0"/>
    <s v="L75 Ontario"/>
    <x v="10"/>
    <n v="0"/>
    <s v="&lt;=1"/>
    <x v="3"/>
    <x v="1"/>
    <s v="Please advise when back order 75-51172 can ship? "/>
    <s v="Item"/>
    <s v="sites/operations/SUPPLYCHAIN/SCS/Lists/Service Escalation Tracker"/>
    <m/>
  </r>
  <r>
    <n v="2.7011921296289101"/>
    <s v="Patil, Kaleb"/>
    <s v="2071"/>
    <s v="Closed"/>
    <d v="2023-11-03T11:23:38"/>
    <x v="10"/>
    <d v="2023-11-05T11:23:38"/>
    <d v="2023-11-05T16:49:43"/>
    <s v="01194-024"/>
    <s v="SMART &amp; FINAL P/L"/>
    <n v="1194"/>
    <s v="SMART &amp; FINAL INC"/>
    <x v="4"/>
    <s v="L75 Ontario"/>
    <x v="10"/>
    <n v="0"/>
    <s v="&lt;=1"/>
    <x v="3"/>
    <x v="1"/>
    <s v="Item above on order number 75-51133 failed CTP process during order entry.  The requested qty is 150, please respond with next available date within 24hrs."/>
    <s v="Item"/>
    <s v="sites/operations/SUPPLYCHAIN/SCS/Lists/Service Escalation Tracker"/>
    <m/>
  </r>
  <r>
    <n v="3.5354629629655401"/>
    <s v="Mendoza, Steven"/>
    <s v="2072"/>
    <s v="Closed"/>
    <d v="2023-11-03T13:21:18"/>
    <x v="10"/>
    <d v="2023-11-05T13:21:18"/>
    <d v="2023-11-06T12:51:04"/>
    <s v="33917-004"/>
    <s v="Cant Find"/>
    <s v="Cant Find"/>
    <s v="Cant Find"/>
    <x v="1"/>
    <s v="L75 Ontario"/>
    <x v="10"/>
    <n v="1"/>
    <s v="&lt;=1"/>
    <x v="3"/>
    <x v="1"/>
    <s v="CTP failure for order 75-51213 on items:_x000a_24003CGS - 146_x000a_24001CGS - 240_x000a_24007CGS - 204"/>
    <s v="Item"/>
    <s v="sites/operations/SUPPLYCHAIN/SCS/Lists/Service Escalation Tracker"/>
    <m/>
  </r>
  <r>
    <n v="3.4125925925909502"/>
    <s v="Wilson, LaTosha"/>
    <s v="2073"/>
    <s v="Closed"/>
    <d v="2023-11-03T14:20:03"/>
    <x v="10"/>
    <d v="2023-11-05T14:20:03"/>
    <d v="2023-11-06T09:54:08"/>
    <s v="34300-007"/>
    <s v="MI RANCHO"/>
    <n v="34300"/>
    <s v="BERBER FOOD MFG INC"/>
    <x v="2"/>
    <s v="L55 St Joseph"/>
    <x v="10"/>
    <n v="1"/>
    <s v="&lt;=1"/>
    <x v="3"/>
    <x v="1"/>
    <s v="Please assist with providing the missing COA for the order information listed below: Customer not provided COA with shipment nor prior to._x000a_BERBER FOOD MFG INCMI RANCHO_x000a_Order #: 55-50898_x000a_P.O. Ref: 725144_x000a_17961-NTR   NTRANS SHTG A/P NTF              LJJJYY                   216        27523_x000a_                                                                       72        27423_x000a_                                                                      468        27623"/>
    <s v="Item"/>
    <s v="sites/operations/SUPPLYCHAIN/SCS/Lists/Service Escalation Tracker"/>
    <m/>
  </r>
  <r>
    <n v="0.70612268518743804"/>
    <s v="Wisniewski, Laura M"/>
    <s v="2075"/>
    <s v="Closed"/>
    <d v="2023-11-03T14:35:43"/>
    <x v="10"/>
    <d v="2023-11-05T14:35:43"/>
    <d v="2023-11-03T16:56:49"/>
    <s v="10151-003"/>
    <s v="WINCO FOODS-WDBRN LOU"/>
    <n v="10151"/>
    <s v="WINCO FOODS INC"/>
    <x v="4"/>
    <s v="L36 Portland"/>
    <x v="10"/>
    <n v="0"/>
    <s v="&lt;=1"/>
    <x v="3"/>
    <x v="1"/>
    <s v="Needing to know next transfer date for order 36-25299 item 21361LOU not showing any dates for portland"/>
    <s v="Item"/>
    <s v="sites/operations/SUPPLYCHAIN/SCS/Lists/Service Escalation Tracker"/>
    <m/>
  </r>
  <r>
    <n v="0.61811342592409302"/>
    <s v="Rogers, Keena"/>
    <s v="2076"/>
    <s v="Closed"/>
    <d v="2023-11-03T14:38:14"/>
    <x v="10"/>
    <d v="2023-11-05T14:38:14"/>
    <d v="2023-11-03T14:50:05"/>
    <s v="35971-030"/>
    <s v="ALBERTSONS IRVINE  P/L"/>
    <n v="35971"/>
    <s v="ALBERTSONS COMPANIES INC"/>
    <x v="4"/>
    <s v="L75 Ontario"/>
    <x v="10"/>
    <n v="0"/>
    <s v="&lt;=1"/>
    <x v="3"/>
    <x v="1"/>
    <s v="CTP Failure for item 54624SFG on order 75-51194"/>
    <s v="Item"/>
    <s v="sites/operations/SUPPLYCHAIN/SCS/Lists/Service Escalation Tracker"/>
    <m/>
  </r>
  <r>
    <n v="0.69798611111036701"/>
    <s v="Wisniewski, Laura M"/>
    <s v="2077"/>
    <s v="Closed"/>
    <d v="2023-11-03T16:31:13"/>
    <x v="10"/>
    <d v="2023-11-05T16:31:13"/>
    <d v="2023-11-03T16:45:06"/>
    <s v=" 22128-014 "/>
    <s v="Cant Find"/>
    <s v="Cant Find"/>
    <s v="Cant Find"/>
    <x v="1"/>
    <s v="L75 Ontario"/>
    <x v="10"/>
    <n v="0"/>
    <s v="&lt;=1"/>
    <x v="3"/>
    <x v="1"/>
    <s v="Order# 75-51240 not showing any manufacturing dates for item 20116SPT"/>
    <s v="Item"/>
    <s v="sites/operations/SUPPLYCHAIN/SCS/Lists/Service Escalation Tracker"/>
    <m/>
  </r>
  <r>
    <n v="3.5674421296280299"/>
    <s v="Villegas, Yosalet"/>
    <s v="2078"/>
    <s v="Closed"/>
    <d v="2023-11-03T17:04:52"/>
    <x v="10"/>
    <d v="2023-11-05T17:04:52"/>
    <d v="2023-11-06T13:37:07"/>
    <s v="07737-071"/>
    <s v="BEK OKC"/>
    <n v="7737"/>
    <s v="BEN E KEITH-OKLAHOMA"/>
    <x v="0"/>
    <s v="L60 Saginaw"/>
    <x v="10"/>
    <n v="1"/>
    <s v="&lt;=1"/>
    <x v="3"/>
    <x v="1"/>
    <s v="Item above on order number 208-22912 failed CTP process during order entry.  The requested qty is 21, please respond with next available date within 24hrs. 23565BKE"/>
    <s v="Item"/>
    <s v="sites/operations/SUPPLYCHAIN/SCS/Lists/Service Escalation Tracker"/>
    <m/>
  </r>
  <r>
    <n v="3.4232060185167899"/>
    <s v="Plunkett, Ryan"/>
    <s v="2079"/>
    <s v="Closed"/>
    <d v="2023-11-03T17:36:09"/>
    <x v="10"/>
    <d v="2023-11-05T17:36:09"/>
    <d v="2023-11-06T10:09:25"/>
    <s v="08068-002"/>
    <s v="ALPINE FOODS"/>
    <n v="8068"/>
    <s v="ALPINE FOOD DIST INC"/>
    <x v="0"/>
    <s v="L36 Portland"/>
    <x v="10"/>
    <n v="1"/>
    <s v="&lt;=1"/>
    <x v="3"/>
    <x v="1"/>
    <s v="Item 77041 CHP on order number 36-25303 PO 314498 failed CTP process during order entry.  _x000a_The requested qty is 240cs, please respond with next available date within 24hrs._x000a_"/>
    <s v="Item"/>
    <s v="sites/operations/SUPPLYCHAIN/SCS/Lists/Service Escalation Tracker"/>
    <m/>
  </r>
  <r>
    <n v="1.2979166666700599"/>
    <s v="Karr, Ronald"/>
    <s v="2082"/>
    <s v="Closed"/>
    <d v="2023-11-06T07:56:30"/>
    <x v="10"/>
    <d v="2023-11-08T07:56:30"/>
    <d v="2023-11-07T07:09:00"/>
    <s v="00375-201"/>
    <s v="MBM DENNYS FORT WORTH"/>
    <n v="375"/>
    <s v="MCLANE CO INC"/>
    <x v="3"/>
    <s v="L60 Saginaw"/>
    <x v="10"/>
    <n v="1"/>
    <s v="&lt;=1"/>
    <x v="3"/>
    <x v="1"/>
    <s v="Backorder 208-22746_x000a_3 Pallets / 3,887 LBS"/>
    <s v="Item"/>
    <s v="sites/operations/SUPPLYCHAIN/SCS/Lists/Service Escalation Tracker"/>
    <m/>
  </r>
  <r>
    <n v="0.44611111110862101"/>
    <s v="Blocker, Sharrocca"/>
    <s v="2083"/>
    <s v="Closed"/>
    <d v="2023-11-06T09:57:02"/>
    <x v="10"/>
    <d v="2023-11-08T09:57:02"/>
    <d v="2023-11-06T10:42:24"/>
    <s v="00085-037"/>
    <s v="SHAMROCK AZ"/>
    <n v="85"/>
    <s v="SHAMROCK FOOD CO - AZ"/>
    <x v="0"/>
    <s v="L33 Waukesha"/>
    <x v="10"/>
    <n v="0"/>
    <s v="&lt;=1"/>
    <x v="3"/>
    <x v="1"/>
    <s v="10738-KKO (204 cases), 20945-KKO (576 cases), 23483-SCR (126 cases) on Order 033-35471 failed CTP Process during order entry. Please respond with next available date within 24hrs."/>
    <s v="Item"/>
    <s v="sites/operations/SUPPLYCHAIN/SCS/Lists/Service Escalation Tracker"/>
    <m/>
  </r>
  <r>
    <n v="1.4790856481486101"/>
    <s v="Blocker, Sharrocca"/>
    <s v="2085"/>
    <s v="Closed"/>
    <d v="2023-11-06T11:54:11"/>
    <x v="10"/>
    <d v="2023-11-08T11:54:11"/>
    <d v="2023-11-07T11:29:53"/>
    <s v="40184-069"/>
    <s v="SYSCO PHOENIX"/>
    <n v="40184"/>
    <s v="SYSCO MSCS-ARIZONA"/>
    <x v="0"/>
    <s v="L75 Ontario"/>
    <x v="10"/>
    <n v="1"/>
    <s v="&lt;=1"/>
    <x v="3"/>
    <x v="1"/>
    <s v="7719-CHP on Order 75-50104 failed CTP Process during order entry. Requested quantity is 12, please respond with next available date within 24hrs."/>
    <s v="Item"/>
    <s v="sites/operations/SUPPLYCHAIN/SCS/Lists/Service Escalation Tracker"/>
    <m/>
  </r>
  <r>
    <n v="1.6747453703719699"/>
    <s v="Mendoza, Steven"/>
    <s v="2086"/>
    <s v="Closed"/>
    <d v="2023-11-06T12:55:09"/>
    <x v="10"/>
    <d v="2023-11-08T12:55:09"/>
    <d v="2023-11-07T16:11:38"/>
    <s v="10802-001"/>
    <s v="Cant Find"/>
    <s v="Cant Find"/>
    <s v="Cant Find"/>
    <x v="1"/>
    <s v="L43 Birmingham"/>
    <x v="10"/>
    <n v="1"/>
    <s v="&lt;=1"/>
    <x v="3"/>
    <x v="1"/>
    <s v="Backorder from St. Joe.  Redirect to BHM.  order 43-60048 one-time delivery."/>
    <s v="Item"/>
    <s v="sites/operations/SUPPLYCHAIN/SCS/Lists/Service Escalation Tracker"/>
    <m/>
  </r>
  <r>
    <n v="0.61537037036760001"/>
    <s v="Villegas, Yosalet"/>
    <s v="2087"/>
    <s v="Closed"/>
    <d v="2023-11-06T14:32:54"/>
    <x v="10"/>
    <d v="2023-11-08T14:32:54"/>
    <d v="2023-11-06T14:46:08"/>
    <s v="36825-001"/>
    <s v="BEN E KEITH-BEK CAROLINA"/>
    <n v="36825"/>
    <s v="BEN E KEITH"/>
    <x v="0"/>
    <s v="L60 Saginaw"/>
    <x v="10"/>
    <n v="0"/>
    <s v="&lt;=1"/>
    <x v="3"/>
    <x v="1"/>
    <s v="Item above on order number 208-23071 failed CTP process during order entry.  The requested qty is 24cs , please respond with next available date within 24hrs. 20147SNG_x000a__x000a_Item above on order number 208-23071 failed CTP process during order entry.  The requested qty is 24cs , please respond with next available date within 24hrs. 23322SNG"/>
    <s v="Item"/>
    <s v="sites/operations/SUPPLYCHAIN/SCS/Lists/Service Escalation Tracker"/>
    <m/>
  </r>
  <r>
    <n v="0.72269675925781496"/>
    <s v="Plunkett, Ryan"/>
    <s v="2088"/>
    <s v="Closed"/>
    <d v="2023-11-06T16:17:15"/>
    <x v="10"/>
    <d v="2023-11-08T16:17:15"/>
    <d v="2023-11-06T17:20:41"/>
    <s v="40018-008"/>
    <s v="SYSCO IDAHO"/>
    <n v="40018"/>
    <s v="SYSCO MSCS-IDAHO"/>
    <x v="0"/>
    <s v="L36 Portland"/>
    <x v="10"/>
    <n v="0"/>
    <s v="&lt;=1"/>
    <x v="3"/>
    <x v="1"/>
    <s v="Item 47020 SYS on order number 36-25309 PO 23027690 failed CTP process during order entry.  _x000a_The requested qty is 192cs, please respond with next available date within 24hrs._x000a__x000a_Side note, we only need to add 10cs to B/T PO 107065 to cover all current orders."/>
    <s v="Item"/>
    <s v="sites/operations/SUPPLYCHAIN/SCS/Lists/Service Escalation Tracker"/>
    <m/>
  </r>
  <r>
    <n v="1.46877314814628"/>
    <s v="Harden, Jasmine"/>
    <s v="2090"/>
    <s v="Closed"/>
    <d v="2023-11-06T17:10:16"/>
    <x v="10"/>
    <d v="2023-11-08T17:10:16"/>
    <d v="2023-11-07T11:15:02"/>
    <s v="10241-009"/>
    <s v="REINHART NEW ORLEANS"/>
    <n v="10241"/>
    <s v="REINHART NEW ORLEANS"/>
    <x v="0"/>
    <s v="L55 St Joseph"/>
    <x v="10"/>
    <n v="1"/>
    <s v="&lt;=1"/>
    <x v="3"/>
    <x v="1"/>
    <s v="Please advise when 3545-MFY will be available._x000a__x000a_3545-MFY, FR526    PALM SUPER OLEIN 35#, Order Qty: 340, Shipped Qty:  0, Short Qty: 340, Short Ship Code = 1 - Planned But Not Available."/>
    <s v="Item"/>
    <s v="sites/operations/SUPPLYCHAIN/SCS/Lists/Service Escalation Tracker"/>
    <m/>
  </r>
  <r>
    <n v="0.42906249999941798"/>
    <s v="Johnson, Travis"/>
    <s v="2093"/>
    <s v="Closed"/>
    <d v="2023-11-07T08:37:20"/>
    <x v="10"/>
    <d v="2023-11-09T08:37:20"/>
    <d v="2023-11-07T10:17:51"/>
    <s v="40062-229"/>
    <s v="SYGMA TXRH FORT WORTH"/>
    <n v="40062"/>
    <s v="SYGMA CENTRAL BILLING"/>
    <x v="3"/>
    <s v="L55 St Joseph"/>
    <x v="10"/>
    <n v="0"/>
    <s v="&lt;=1"/>
    <x v="3"/>
    <x v="1"/>
    <s v="Please advise when more production will be scheduled for product 54135-LFL (7104978) for location 55._x000a__x000a_54135LFL 7104978 SOY SALAD OIL 35#"/>
    <s v="Item"/>
    <s v="sites/operations/SUPPLYCHAIN/SCS/Lists/Service Escalation Tracker"/>
    <m/>
  </r>
  <r>
    <n v="0.48653935184847802"/>
    <s v="Blocker, Sharrocca"/>
    <s v="2096"/>
    <s v="Closed"/>
    <d v="2023-11-07T10:44:45"/>
    <x v="10"/>
    <d v="2023-11-09T10:44:45"/>
    <d v="2023-11-07T11:40:37"/>
    <s v="10629-146"/>
    <s v="GFS KENOSHA"/>
    <n v="10629"/>
    <s v="GORDON FOOD SERVICE INC"/>
    <x v="0"/>
    <s v="L33 Waukesha"/>
    <x v="10"/>
    <n v="0"/>
    <s v="&lt;=1"/>
    <x v="3"/>
    <x v="1"/>
    <s v="23792-PPM on Order 33-35518 failed CTP Process during order entry. Requested quantity is 60, please respond with next available date within 24hrs."/>
    <s v="Item"/>
    <s v="sites/operations/SUPPLYCHAIN/SCS/Lists/Service Escalation Tracker"/>
    <m/>
  </r>
  <r>
    <n v="0.46013888889137899"/>
    <s v="Plunkett, Ryan"/>
    <s v="2098"/>
    <s v="Closed"/>
    <d v="2023-11-07T10:50:06"/>
    <x v="10"/>
    <d v="2023-11-09T10:50:06"/>
    <d v="2023-11-07T11:02:36"/>
    <s v="40127-053"/>
    <s v="SYSCO LAS VEGAS"/>
    <n v="40127"/>
    <s v="SYSCO MSCS-LAS VEGAS"/>
    <x v="0"/>
    <s v="L75 Ontario"/>
    <x v="10"/>
    <n v="0"/>
    <s v="&lt;=1"/>
    <x v="3"/>
    <x v="1"/>
    <s v="Item 99907 COM on order number 75-51398 PO 24768420 failed CTP process during order entry.  _x000a_The requested qty is 60, please respond with next available date within 24hrs._x000a_"/>
    <s v="Item"/>
    <s v="sites/operations/SUPPLYCHAIN/SCS/Lists/Service Escalation Tracker"/>
    <m/>
  </r>
  <r>
    <n v="0.60026620370626904"/>
    <s v="Salcedo, Daisey"/>
    <s v="2101"/>
    <s v="Closed"/>
    <d v="2023-11-07T12:30:48"/>
    <x v="10"/>
    <d v="2023-11-09T12:30:48"/>
    <d v="2023-11-07T14:24:23"/>
    <s v="00939-076"/>
    <s v="NICHOLAS LAS VEG BURGKING"/>
    <n v="939"/>
    <s v="NICHOLAS AND CO"/>
    <x v="3"/>
    <s v="L75 Ontario"/>
    <x v="10"/>
    <n v="0"/>
    <s v="&lt;=1"/>
    <x v="3"/>
    <x v="1"/>
    <s v="Move up production date"/>
    <s v="Item"/>
    <s v="sites/operations/SUPPLYCHAIN/SCS/Lists/Service Escalation Tracker"/>
    <m/>
  </r>
  <r>
    <m/>
    <s v="Blocker, Sharrocca"/>
    <s v="2104"/>
    <s v="Closed"/>
    <d v="2023-11-07T14:11:50"/>
    <x v="10"/>
    <d v="2023-11-09T14:11:50"/>
    <d v="2023-11-07T14:41:54"/>
    <s v="30078-004"/>
    <s v="INDIANHEAD FOODSERVICE DI"/>
    <n v="30078"/>
    <s v="INDIANHEAD FOODSERVICE"/>
    <x v="0"/>
    <s v="L33 Waukesha"/>
    <x v="10"/>
    <n v="0"/>
    <s v="&lt;=1"/>
    <x v="3"/>
    <x v="1"/>
    <s v="17708-CGS on 33-35528 failed CTP Process during order entry. Requested quantity is 6, please respond with next available date within 24hrs."/>
    <s v="Item"/>
    <s v="sites/operations/SUPPLYCHAIN/SCS/Lists/Service Escalation Tracker"/>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3ECE0A-822C-467A-B06A-B0421D61E3BB}" name="PivotTable2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B34" firstHeaderRow="1" firstDataRow="1" firstDataCol="1"/>
  <pivotFields count="23">
    <pivotField showAll="0"/>
    <pivotField dataField="1" showAll="0"/>
    <pivotField showAll="0"/>
    <pivotField showAll="0"/>
    <pivotField numFmtId="22" showAll="0"/>
    <pivotField axis="axisRow" showAll="0">
      <items count="12">
        <item h="1" x="0"/>
        <item x="2"/>
        <item x="3"/>
        <item x="4"/>
        <item x="5"/>
        <item x="6"/>
        <item x="1"/>
        <item x="8"/>
        <item x="9"/>
        <item x="7"/>
        <item h="1" x="10"/>
        <item t="default"/>
      </items>
    </pivotField>
    <pivotField numFmtId="22" showAll="0"/>
    <pivotField numFmtId="22" showAll="0"/>
    <pivotField showAll="0"/>
    <pivotField showAll="0"/>
    <pivotField showAll="0"/>
    <pivotField showAll="0"/>
    <pivotField showAll="0"/>
    <pivotField showAll="0"/>
    <pivotField showAll="0"/>
    <pivotField numFmtId="1" showAll="0"/>
    <pivotField showAll="0"/>
    <pivotField showAll="0"/>
    <pivotField showAll="0"/>
    <pivotField showAll="0"/>
    <pivotField showAll="0"/>
    <pivotField showAll="0"/>
    <pivotField showAll="0"/>
  </pivotFields>
  <rowFields count="1">
    <field x="5"/>
  </rowFields>
  <rowItems count="10">
    <i>
      <x v="1"/>
    </i>
    <i>
      <x v="2"/>
    </i>
    <i>
      <x v="3"/>
    </i>
    <i>
      <x v="4"/>
    </i>
    <i>
      <x v="5"/>
    </i>
    <i>
      <x v="6"/>
    </i>
    <i>
      <x v="7"/>
    </i>
    <i>
      <x v="8"/>
    </i>
    <i>
      <x v="9"/>
    </i>
    <i t="grand">
      <x/>
    </i>
  </rowItems>
  <colItems count="1">
    <i/>
  </colItems>
  <dataFields count="1">
    <dataField name="Count of Ticket Owner" fld="1" subtotal="count" baseField="0" baseItem="0" numFmtId="1"/>
  </dataFields>
  <formats count="1">
    <format dxfId="33">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68EDC0-1539-49BE-949C-0863828680A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8:AE12" firstHeaderRow="1" firstDataRow="2" firstDataCol="1"/>
  <pivotFields count="23">
    <pivotField showAll="0"/>
    <pivotField showAll="0"/>
    <pivotField showAll="0"/>
    <pivotField showAll="0"/>
    <pivotField numFmtId="14" showAll="0"/>
    <pivotField axis="axisCol" showAll="0">
      <items count="12">
        <item x="0"/>
        <item x="2"/>
        <item x="3"/>
        <item x="4"/>
        <item x="5"/>
        <item x="6"/>
        <item x="1"/>
        <item x="8"/>
        <item x="9"/>
        <item x="7"/>
        <item x="10"/>
        <item t="default"/>
      </items>
    </pivotField>
    <pivotField showAll="0"/>
    <pivotField numFmtId="14" showAll="0"/>
    <pivotField showAll="0"/>
    <pivotField showAll="0"/>
    <pivotField showAll="0"/>
    <pivotField showAll="0"/>
    <pivotField showAll="0"/>
    <pivotField showAll="0"/>
    <pivotField showAll="0"/>
    <pivotField numFmtId="1" showAll="0"/>
    <pivotField showAll="0"/>
    <pivotField showAll="0"/>
    <pivotField axis="axisRow" dataField="1" showAll="0">
      <items count="3">
        <item x="1"/>
        <item x="0"/>
        <item t="default"/>
      </items>
    </pivotField>
    <pivotField showAll="0"/>
    <pivotField showAll="0"/>
    <pivotField showAll="0"/>
    <pivotField showAll="0"/>
  </pivotFields>
  <rowFields count="1">
    <field x="18"/>
  </rowFields>
  <rowItems count="3">
    <i>
      <x/>
    </i>
    <i>
      <x v="1"/>
    </i>
    <i t="grand">
      <x/>
    </i>
  </rowItems>
  <colFields count="1">
    <field x="5"/>
  </colFields>
  <colItems count="12">
    <i>
      <x/>
    </i>
    <i>
      <x v="1"/>
    </i>
    <i>
      <x v="2"/>
    </i>
    <i>
      <x v="3"/>
    </i>
    <i>
      <x v="4"/>
    </i>
    <i>
      <x v="5"/>
    </i>
    <i>
      <x v="6"/>
    </i>
    <i>
      <x v="7"/>
    </i>
    <i>
      <x v="8"/>
    </i>
    <i>
      <x v="9"/>
    </i>
    <i>
      <x v="10"/>
    </i>
    <i t="grand">
      <x/>
    </i>
  </colItems>
  <dataFields count="1">
    <dataField name="Count of Column12" fld="18" subtotal="count" showDataAs="percentOfCol" baseField="18" baseItem="0" numFmtId="9"/>
  </dataFields>
  <formats count="1">
    <format dxfId="3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34BB4B-12E7-440F-8195-61A8B6ABE71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58:I67" firstHeaderRow="1" firstDataRow="2" firstDataCol="1"/>
  <pivotFields count="23">
    <pivotField showAll="0"/>
    <pivotField dataField="1" showAll="0"/>
    <pivotField showAll="0"/>
    <pivotField showAll="0"/>
    <pivotField numFmtId="22" showAll="0"/>
    <pivotField showAll="0"/>
    <pivotField numFmtId="22" showAll="0"/>
    <pivotField numFmtId="22" showAll="0"/>
    <pivotField showAll="0"/>
    <pivotField showAll="0"/>
    <pivotField showAll="0"/>
    <pivotField showAll="0"/>
    <pivotField axis="axisCol" showAll="0">
      <items count="10">
        <item h="1" x="5"/>
        <item m="1" x="8"/>
        <item x="7"/>
        <item x="6"/>
        <item x="0"/>
        <item x="2"/>
        <item x="3"/>
        <item x="4"/>
        <item x="1"/>
        <item t="default"/>
      </items>
    </pivotField>
    <pivotField showAll="0"/>
    <pivotField axis="axisRow" multipleItemSelectionAllowed="1" showAll="0">
      <items count="12">
        <item h="1" x="0"/>
        <item h="1" x="1"/>
        <item h="1" x="2"/>
        <item x="3"/>
        <item x="4"/>
        <item x="5"/>
        <item x="6"/>
        <item x="7"/>
        <item x="8"/>
        <item x="9"/>
        <item h="1" x="10"/>
        <item t="default"/>
      </items>
    </pivotField>
    <pivotField numFmtId="1" showAll="0"/>
    <pivotField showAll="0"/>
    <pivotField showAll="0"/>
    <pivotField showAll="0"/>
    <pivotField showAll="0"/>
    <pivotField showAll="0"/>
    <pivotField showAll="0"/>
    <pivotField showAll="0"/>
  </pivotFields>
  <rowFields count="1">
    <field x="14"/>
  </rowFields>
  <rowItems count="8">
    <i>
      <x v="3"/>
    </i>
    <i>
      <x v="4"/>
    </i>
    <i>
      <x v="5"/>
    </i>
    <i>
      <x v="6"/>
    </i>
    <i>
      <x v="7"/>
    </i>
    <i>
      <x v="8"/>
    </i>
    <i>
      <x v="9"/>
    </i>
    <i t="grand">
      <x/>
    </i>
  </rowItems>
  <colFields count="1">
    <field x="12"/>
  </colFields>
  <colItems count="8">
    <i>
      <x v="2"/>
    </i>
    <i>
      <x v="3"/>
    </i>
    <i>
      <x v="4"/>
    </i>
    <i>
      <x v="5"/>
    </i>
    <i>
      <x v="6"/>
    </i>
    <i>
      <x v="7"/>
    </i>
    <i>
      <x v="8"/>
    </i>
    <i t="grand">
      <x/>
    </i>
  </colItems>
  <dataFields count="1">
    <dataField name="Count of Ticket Owner" fld="1" subtotal="count" baseField="12" baseItem="0"/>
  </dataFields>
  <formats count="9">
    <format dxfId="43">
      <pivotArea outline="0" collapsedLevelsAreSubtotals="1" fieldPosition="0"/>
    </format>
    <format dxfId="42">
      <pivotArea outline="0" collapsedLevelsAreSubtotals="1" fieldPosition="0"/>
    </format>
    <format dxfId="41">
      <pivotArea outline="0" collapsedLevelsAreSubtotals="1" fieldPosition="0"/>
    </format>
    <format dxfId="40">
      <pivotArea field="12" type="button" dataOnly="0" labelOnly="1" outline="0" axis="axisCol" fieldPosition="0"/>
    </format>
    <format dxfId="39">
      <pivotArea dataOnly="0" labelOnly="1" fieldPosition="0">
        <references count="1">
          <reference field="12" count="5">
            <x v="1"/>
            <x v="4"/>
            <x v="5"/>
            <x v="6"/>
            <x v="7"/>
          </reference>
        </references>
      </pivotArea>
    </format>
    <format dxfId="38">
      <pivotArea dataOnly="0" labelOnly="1" grandRow="1" outline="0" fieldPosition="0"/>
    </format>
    <format dxfId="37">
      <pivotArea dataOnly="0" labelOnly="1" grandCol="1" outline="0" fieldPosition="0"/>
    </format>
    <format dxfId="36">
      <pivotArea outline="0" collapsedLevelsAreSubtotals="1" fieldPosition="0"/>
    </format>
    <format dxfId="35">
      <pivotArea outline="0" fieldPosition="0">
        <references count="1">
          <reference field="4294967294" count="1">
            <x v="0"/>
          </reference>
        </references>
      </pivotArea>
    </format>
  </formats>
  <chartFormats count="14">
    <chartFormat chart="20" format="0" series="1">
      <pivotArea type="data" outline="0" fieldPosition="0">
        <references count="2">
          <reference field="4294967294" count="1" selected="0">
            <x v="0"/>
          </reference>
          <reference field="14" count="1" selected="0">
            <x v="3"/>
          </reference>
        </references>
      </pivotArea>
    </chartFormat>
    <chartFormat chart="20" format="1" series="1">
      <pivotArea type="data" outline="0" fieldPosition="0">
        <references count="2">
          <reference field="4294967294" count="1" selected="0">
            <x v="0"/>
          </reference>
          <reference field="14" count="1" selected="0">
            <x v="4"/>
          </reference>
        </references>
      </pivotArea>
    </chartFormat>
    <chartFormat chart="20" format="2" series="1">
      <pivotArea type="data" outline="0" fieldPosition="0">
        <references count="2">
          <reference field="4294967294" count="1" selected="0">
            <x v="0"/>
          </reference>
          <reference field="14" count="1" selected="0">
            <x v="5"/>
          </reference>
        </references>
      </pivotArea>
    </chartFormat>
    <chartFormat chart="20" format="3" series="1">
      <pivotArea type="data" outline="0" fieldPosition="0">
        <references count="2">
          <reference field="4294967294" count="1" selected="0">
            <x v="0"/>
          </reference>
          <reference field="14" count="1" selected="0">
            <x v="6"/>
          </reference>
        </references>
      </pivotArea>
    </chartFormat>
    <chartFormat chart="20" format="4" series="1">
      <pivotArea type="data" outline="0" fieldPosition="0">
        <references count="2">
          <reference field="4294967294" count="1" selected="0">
            <x v="0"/>
          </reference>
          <reference field="14" count="1" selected="0">
            <x v="7"/>
          </reference>
        </references>
      </pivotArea>
    </chartFormat>
    <chartFormat chart="20" format="5" series="1">
      <pivotArea type="data" outline="0" fieldPosition="0">
        <references count="2">
          <reference field="4294967294" count="1" selected="0">
            <x v="0"/>
          </reference>
          <reference field="14" count="1" selected="0">
            <x v="8"/>
          </reference>
        </references>
      </pivotArea>
    </chartFormat>
    <chartFormat chart="20" format="6" series="1">
      <pivotArea type="data" outline="0" fieldPosition="0">
        <references count="2">
          <reference field="4294967294" count="1" selected="0">
            <x v="0"/>
          </reference>
          <reference field="14" count="1" selected="0">
            <x v="9"/>
          </reference>
        </references>
      </pivotArea>
    </chartFormat>
    <chartFormat chart="20" format="7" series="1">
      <pivotArea type="data" outline="0" fieldPosition="0">
        <references count="2">
          <reference field="4294967294" count="1" selected="0">
            <x v="0"/>
          </reference>
          <reference field="12" count="1" selected="0">
            <x v="2"/>
          </reference>
        </references>
      </pivotArea>
    </chartFormat>
    <chartFormat chart="20" format="8" series="1">
      <pivotArea type="data" outline="0" fieldPosition="0">
        <references count="2">
          <reference field="4294967294" count="1" selected="0">
            <x v="0"/>
          </reference>
          <reference field="12" count="1" selected="0">
            <x v="3"/>
          </reference>
        </references>
      </pivotArea>
    </chartFormat>
    <chartFormat chart="20" format="9" series="1">
      <pivotArea type="data" outline="0" fieldPosition="0">
        <references count="2">
          <reference field="4294967294" count="1" selected="0">
            <x v="0"/>
          </reference>
          <reference field="12" count="1" selected="0">
            <x v="4"/>
          </reference>
        </references>
      </pivotArea>
    </chartFormat>
    <chartFormat chart="20" format="10" series="1">
      <pivotArea type="data" outline="0" fieldPosition="0">
        <references count="2">
          <reference field="4294967294" count="1" selected="0">
            <x v="0"/>
          </reference>
          <reference field="12" count="1" selected="0">
            <x v="5"/>
          </reference>
        </references>
      </pivotArea>
    </chartFormat>
    <chartFormat chart="20" format="11" series="1">
      <pivotArea type="data" outline="0" fieldPosition="0">
        <references count="2">
          <reference field="4294967294" count="1" selected="0">
            <x v="0"/>
          </reference>
          <reference field="12" count="1" selected="0">
            <x v="6"/>
          </reference>
        </references>
      </pivotArea>
    </chartFormat>
    <chartFormat chart="20" format="12" series="1">
      <pivotArea type="data" outline="0" fieldPosition="0">
        <references count="2">
          <reference field="4294967294" count="1" selected="0">
            <x v="0"/>
          </reference>
          <reference field="12" count="1" selected="0">
            <x v="7"/>
          </reference>
        </references>
      </pivotArea>
    </chartFormat>
    <chartFormat chart="20" format="13" series="1">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294B29-97E9-4A56-8126-AD51D75E0E42}"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1:G48" firstHeaderRow="1" firstDataRow="2" firstDataCol="1" rowPageCount="1" colPageCount="1"/>
  <pivotFields count="23">
    <pivotField showAll="0"/>
    <pivotField dataField="1" showAll="0"/>
    <pivotField showAll="0"/>
    <pivotField showAll="0"/>
    <pivotField numFmtId="22" showAll="0"/>
    <pivotField showAll="0"/>
    <pivotField numFmtId="22" showAll="0"/>
    <pivotField numFmtId="22" showAll="0"/>
    <pivotField showAll="0"/>
    <pivotField showAll="0"/>
    <pivotField showAll="0"/>
    <pivotField showAll="0"/>
    <pivotField axis="axisRow" showAll="0">
      <items count="10">
        <item h="1" x="5"/>
        <item m="1" x="8"/>
        <item x="7"/>
        <item x="6"/>
        <item x="0"/>
        <item x="2"/>
        <item x="3"/>
        <item x="4"/>
        <item x="1"/>
        <item t="default"/>
      </items>
    </pivotField>
    <pivotField showAll="0"/>
    <pivotField axis="axisPage" multipleItemSelectionAllowed="1" showAll="0">
      <items count="12">
        <item h="1" x="0"/>
        <item h="1" x="1"/>
        <item h="1" x="2"/>
        <item h="1" x="3"/>
        <item h="1" x="4"/>
        <item h="1" x="5"/>
        <item h="1" x="6"/>
        <item h="1" x="7"/>
        <item h="1" x="8"/>
        <item x="9"/>
        <item h="1" x="10"/>
        <item t="default"/>
      </items>
    </pivotField>
    <pivotField numFmtId="1" showAll="0"/>
    <pivotField showAll="0"/>
    <pivotField axis="axisCol" showAll="0">
      <items count="6">
        <item x="1"/>
        <item x="2"/>
        <item x="4"/>
        <item x="0"/>
        <item x="3"/>
        <item t="default"/>
      </items>
    </pivotField>
    <pivotField showAll="0"/>
    <pivotField showAll="0"/>
    <pivotField showAll="0"/>
    <pivotField showAll="0"/>
    <pivotField showAll="0"/>
  </pivotFields>
  <rowFields count="1">
    <field x="12"/>
  </rowFields>
  <rowItems count="6">
    <i>
      <x v="4"/>
    </i>
    <i>
      <x v="5"/>
    </i>
    <i>
      <x v="6"/>
    </i>
    <i>
      <x v="7"/>
    </i>
    <i>
      <x v="8"/>
    </i>
    <i t="grand">
      <x/>
    </i>
  </rowItems>
  <colFields count="1">
    <field x="17"/>
  </colFields>
  <colItems count="6">
    <i>
      <x/>
    </i>
    <i>
      <x v="1"/>
    </i>
    <i>
      <x v="2"/>
    </i>
    <i>
      <x v="3"/>
    </i>
    <i>
      <x v="4"/>
    </i>
    <i t="grand">
      <x/>
    </i>
  </colItems>
  <pageFields count="1">
    <pageField fld="14" hier="-1"/>
  </pageFields>
  <dataFields count="1">
    <dataField name="Count of Ticket Owner" fld="1" subtotal="count" showDataAs="percentOfRow" baseField="12" baseItem="0" numFmtId="9"/>
  </dataFields>
  <formats count="10">
    <format dxfId="0">
      <pivotArea outline="0" collapsedLevelsAreSubtotals="1" fieldPosition="0"/>
    </format>
    <format dxfId="1">
      <pivotArea outline="0" collapsedLevelsAreSubtotals="1" fieldPosition="0"/>
    </format>
    <format dxfId="2">
      <pivotArea outline="0" collapsedLevelsAreSubtotals="1" fieldPosition="0"/>
    </format>
    <format dxfId="3">
      <pivotArea field="12" type="button" dataOnly="0" labelOnly="1" outline="0" axis="axisRow" fieldPosition="0"/>
    </format>
    <format dxfId="4">
      <pivotArea dataOnly="0" labelOnly="1" fieldPosition="0">
        <references count="1">
          <reference field="12" count="5">
            <x v="1"/>
            <x v="4"/>
            <x v="5"/>
            <x v="6"/>
            <x v="7"/>
          </reference>
        </references>
      </pivotArea>
    </format>
    <format dxfId="5">
      <pivotArea dataOnly="0" labelOnly="1" grandRow="1" outline="0" fieldPosition="0"/>
    </format>
    <format dxfId="6">
      <pivotArea dataOnly="0" labelOnly="1" fieldPosition="0">
        <references count="1">
          <reference field="17" count="0"/>
        </references>
      </pivotArea>
    </format>
    <format dxfId="7">
      <pivotArea dataOnly="0" labelOnly="1" grandCol="1" outline="0" fieldPosition="0"/>
    </format>
    <format dxfId="8">
      <pivotArea outline="0" fieldPosition="0">
        <references count="1">
          <reference field="4294967294" count="1">
            <x v="0"/>
          </reference>
        </references>
      </pivotArea>
    </format>
    <format dxfId="9">
      <pivotArea outline="0" collapsedLevelsAreSubtotals="1" fieldPosition="0"/>
    </format>
  </formats>
  <chartFormats count="5">
    <chartFormat chart="0" format="0" series="1">
      <pivotArea type="data" outline="0" fieldPosition="0">
        <references count="2">
          <reference field="4294967294" count="1" selected="0">
            <x v="0"/>
          </reference>
          <reference field="17" count="1" selected="0">
            <x v="0"/>
          </reference>
        </references>
      </pivotArea>
    </chartFormat>
    <chartFormat chart="0" format="1" series="1">
      <pivotArea type="data" outline="0" fieldPosition="0">
        <references count="2">
          <reference field="4294967294" count="1" selected="0">
            <x v="0"/>
          </reference>
          <reference field="17" count="1" selected="0">
            <x v="1"/>
          </reference>
        </references>
      </pivotArea>
    </chartFormat>
    <chartFormat chart="0" format="2" series="1">
      <pivotArea type="data" outline="0" fieldPosition="0">
        <references count="2">
          <reference field="4294967294" count="1" selected="0">
            <x v="0"/>
          </reference>
          <reference field="17" count="1" selected="0">
            <x v="2"/>
          </reference>
        </references>
      </pivotArea>
    </chartFormat>
    <chartFormat chart="0" format="3" series="1">
      <pivotArea type="data" outline="0" fieldPosition="0">
        <references count="2">
          <reference field="4294967294" count="1" selected="0">
            <x v="0"/>
          </reference>
          <reference field="17" count="1" selected="0">
            <x v="3"/>
          </reference>
        </references>
      </pivotArea>
    </chartFormat>
    <chartFormat chart="0" format="4" series="1">
      <pivotArea type="data" outline="0" fieldPosition="0">
        <references count="2">
          <reference field="4294967294" count="1" selected="0">
            <x v="0"/>
          </reference>
          <reference field="1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6)" backgroundRefresh="0" connectionId="1" xr16:uid="{00000000-0016-0000-0000-000000000000}" autoFormatId="16" applyNumberFormats="0" applyBorderFormats="0" applyFontFormats="0" applyPatternFormats="0" applyAlignmentFormats="0" applyWidthHeightFormats="0">
  <queryTableRefresh nextId="24">
    <queryTableFields count="23">
      <queryTableField id="12" name="DaysToClose" tableColumnId="1"/>
      <queryTableField id="3" name="Ticket Owner" tableColumnId="2"/>
      <queryTableField id="1" name="Ticket" tableColumnId="3"/>
      <queryTableField id="10" name="Request Status" tableColumnId="4"/>
      <queryTableField id="2" name="Created" tableColumnId="5"/>
      <queryTableField id="19" dataBound="0" tableColumnId="19"/>
      <queryTableField id="7" name="Due By" tableColumnId="6"/>
      <queryTableField id="13" name="Closed" tableColumnId="7"/>
      <queryTableField id="9" name="Customer #" tableColumnId="8"/>
      <queryTableField id="17" dataBound="0" tableColumnId="17"/>
      <queryTableField id="18" dataBound="0" tableColumnId="18"/>
      <queryTableField id="16" dataBound="0" tableColumnId="16"/>
      <queryTableField id="15" dataBound="0" tableColumnId="15"/>
      <queryTableField id="6" name="Location" tableColumnId="9"/>
      <queryTableField id="14" name="CreatedMonth" tableColumnId="10"/>
      <queryTableField id="20" dataBound="0" tableColumnId="20"/>
      <queryTableField id="22" dataBound="0" tableColumnId="22"/>
      <queryTableField id="21" dataBound="0" tableColumnId="21"/>
      <queryTableField id="23" dataBound="0" tableColumnId="23"/>
      <queryTableField id="8" name="Issue" tableColumnId="11"/>
      <queryTableField id="5" name="Item Type" tableColumnId="12"/>
      <queryTableField id="4" name="Path" tableColumnId="13"/>
      <queryTableField id="11" name="CreatedDay" tableColumnId="1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query__6" displayName="Table_query__6" ref="A1:W1439" tableType="queryTable" totalsRowShown="0">
  <autoFilter ref="A1:W1439" xr:uid="{00000000-0009-0000-0100-000001000000}"/>
  <tableColumns count="23">
    <tableColumn id="1" xr3:uid="{00000000-0010-0000-0000-000001000000}" uniqueName="DaysToClose" name="DaysToClose" queryTableFieldId="12" dataDxfId="32"/>
    <tableColumn id="2" xr3:uid="{00000000-0010-0000-0000-000002000000}" uniqueName="Author" name="Ticket Owner" queryTableFieldId="3" dataDxfId="31"/>
    <tableColumn id="3" xr3:uid="{00000000-0010-0000-0000-000003000000}" uniqueName="Title" name="Ticket" queryTableFieldId="1" dataDxfId="30"/>
    <tableColumn id="4" xr3:uid="{00000000-0010-0000-0000-000004000000}" uniqueName="RequestStatus" name="Request Status" queryTableFieldId="10" dataDxfId="29"/>
    <tableColumn id="5" xr3:uid="{00000000-0010-0000-0000-000005000000}" uniqueName="Created" name="Created" queryTableFieldId="2" dataDxfId="28"/>
    <tableColumn id="19" xr3:uid="{1350AF92-6216-429C-BFF5-88D45B8512DA}" uniqueName="19" name="Month" queryTableFieldId="19" dataDxfId="27">
      <calculatedColumnFormula>TEXT(Table_query__6[[#This Row],[Closed]],"MMM")</calculatedColumnFormula>
    </tableColumn>
    <tableColumn id="6" xr3:uid="{00000000-0010-0000-0000-000006000000}" uniqueName="Response_x005f_x0020_Due" name="Due By" queryTableFieldId="7" dataDxfId="26"/>
    <tableColumn id="7" xr3:uid="{00000000-0010-0000-0000-000007000000}" uniqueName="Closed" name="Closed" queryTableFieldId="13" dataDxfId="25"/>
    <tableColumn id="8" xr3:uid="{00000000-0010-0000-0000-000008000000}" uniqueName="CustomerNumber" name="Customer #" queryTableFieldId="9" dataDxfId="24"/>
    <tableColumn id="17" xr3:uid="{7F47B939-5CBE-4703-BC66-A2B8B8BFA0D0}" uniqueName="17" name="Customer ship to name" queryTableFieldId="17" dataDxfId="23"/>
    <tableColumn id="18" xr3:uid="{054D5916-1807-4159-9E74-120E86468715}" uniqueName="18" name="Customer sold to" queryTableFieldId="18" dataDxfId="22"/>
    <tableColumn id="16" xr3:uid="{39CD5977-6FB0-4714-9E9C-9C55AF058CD0}" uniqueName="16" name="Customer sold to name" queryTableFieldId="16" dataDxfId="21"/>
    <tableColumn id="15" xr3:uid="{12072233-BB72-4FFA-8642-8DFDB9E8032C}" uniqueName="15" name="Selling Region" queryTableFieldId="15" dataDxfId="20"/>
    <tableColumn id="9" xr3:uid="{00000000-0010-0000-0000-000009000000}" uniqueName="Location" name="Location" queryTableFieldId="6" dataDxfId="19"/>
    <tableColumn id="10" xr3:uid="{00000000-0010-0000-0000-00000A000000}" uniqueName="CreatedMonth" name="CreatedMonth" queryTableFieldId="14" dataDxfId="18"/>
    <tableColumn id="20" xr3:uid="{744FFE4C-5E68-468B-ABD1-3FC66D64C9CD}" uniqueName="20" name="Close time period" queryTableFieldId="20" dataDxfId="17">
      <calculatedColumnFormula>NETWORKDAYS.INTL(Table_query__6[[#This Row],[Created]],Table_query__6[[#This Row],[Closed]],1,0)-1</calculatedColumnFormula>
    </tableColumn>
    <tableColumn id="22" xr3:uid="{402498D9-AC90-40B4-8705-016537E15466}" uniqueName="22" name="Column2" queryTableFieldId="22" dataDxfId="16"/>
    <tableColumn id="21" xr3:uid="{5CBDC50E-BC05-4447-892B-6E13A9F5587E}" uniqueName="21" name="Column1" queryTableFieldId="21" dataDxfId="15">
      <calculatedColumnFormula>IF(P2&lt;2, "&lt;=1", IF(P2&lt;3, "&lt;=2", IF(P2&lt;4, "&lt;=3",IF(P2&lt;5,  "&lt;=4", "&gt;=5"))))</calculatedColumnFormula>
    </tableColumn>
    <tableColumn id="23" xr3:uid="{1ED67411-FA71-460E-8025-7208553EF447}" uniqueName="23" name="Column12" queryTableFieldId="23" dataDxfId="14">
      <calculatedColumnFormula>IF(P2&lt;=2, "met", "not met")</calculatedColumnFormula>
    </tableColumn>
    <tableColumn id="11" xr3:uid="{00000000-0010-0000-0000-00000B000000}" uniqueName="Issue" name="Issue" queryTableFieldId="8" dataDxfId="13"/>
    <tableColumn id="12" xr3:uid="{00000000-0010-0000-0000-00000C000000}" uniqueName="FSObjType" name="Item Type" queryTableFieldId="5" dataDxfId="12"/>
    <tableColumn id="13" xr3:uid="{00000000-0010-0000-0000-00000D000000}" uniqueName="FileDirRef" name="Path" queryTableFieldId="4" dataDxfId="11"/>
    <tableColumn id="14" xr3:uid="{00000000-0010-0000-0000-00000E000000}" uniqueName="CreatedDay" name="CreatedDay" queryTableFieldId="11"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E8E15-71AD-4D48-99DA-D3F52D696CB7}">
  <dimension ref="A1:AE67"/>
  <sheetViews>
    <sheetView tabSelected="1" topLeftCell="A30" zoomScaleNormal="100" workbookViewId="0">
      <selection activeCell="E43" sqref="E43"/>
    </sheetView>
  </sheetViews>
  <sheetFormatPr defaultRowHeight="14.25" x14ac:dyDescent="0.45"/>
  <cols>
    <col min="1" max="1" width="12.06640625" bestFit="1" customWidth="1"/>
    <col min="2" max="2" width="19.1328125" bestFit="1" customWidth="1"/>
    <col min="3" max="4" width="4.1328125" bestFit="1" customWidth="1"/>
    <col min="5" max="5" width="6.06640625" customWidth="1"/>
    <col min="6" max="6" width="4.1328125" bestFit="1" customWidth="1"/>
    <col min="7" max="7" width="10.19921875" bestFit="1" customWidth="1"/>
    <col min="8" max="8" width="7.59765625" bestFit="1" customWidth="1"/>
    <col min="9" max="9" width="10.19921875" bestFit="1" customWidth="1"/>
    <col min="10" max="10" width="5.19921875" bestFit="1" customWidth="1"/>
    <col min="11" max="13" width="10.796875" bestFit="1" customWidth="1"/>
    <col min="19" max="19" width="16.796875" bestFit="1" customWidth="1"/>
    <col min="20" max="20" width="15" bestFit="1" customWidth="1"/>
    <col min="21" max="30" width="5.19921875" bestFit="1" customWidth="1"/>
    <col min="31" max="31" width="10.33203125" bestFit="1" customWidth="1"/>
  </cols>
  <sheetData>
    <row r="1" spans="1:31" hidden="1" x14ac:dyDescent="0.45"/>
    <row r="2" spans="1:31" hidden="1" x14ac:dyDescent="0.45">
      <c r="A2" s="8" t="s">
        <v>4268</v>
      </c>
      <c r="B2" s="8" t="s">
        <v>109</v>
      </c>
      <c r="C2" s="8" t="s">
        <v>1712</v>
      </c>
      <c r="D2" s="8" t="s">
        <v>142</v>
      </c>
      <c r="E2" s="8" t="s">
        <v>1053</v>
      </c>
      <c r="F2" s="8" t="s">
        <v>174</v>
      </c>
      <c r="G2" s="8" t="s">
        <v>1061</v>
      </c>
      <c r="H2" s="8" t="s">
        <v>431</v>
      </c>
      <c r="I2" s="8" t="s">
        <v>396</v>
      </c>
      <c r="J2" s="8" t="s">
        <v>99</v>
      </c>
      <c r="K2" s="8"/>
      <c r="L2" s="8"/>
    </row>
    <row r="3" spans="1:31" hidden="1" x14ac:dyDescent="0.45">
      <c r="A3" s="10" t="s">
        <v>4260</v>
      </c>
      <c r="B3" s="9">
        <v>0.61538461538461542</v>
      </c>
      <c r="C3" s="9">
        <v>0.47435897435897434</v>
      </c>
      <c r="D3" s="9">
        <v>0.52066115702479343</v>
      </c>
      <c r="E3" s="9">
        <v>0.6347305389221557</v>
      </c>
      <c r="F3" s="9">
        <v>0.46226415094339623</v>
      </c>
      <c r="G3" s="9">
        <v>0.48958333333333331</v>
      </c>
      <c r="H3" s="9">
        <v>0.68871595330739299</v>
      </c>
      <c r="I3" s="9">
        <v>0.73782771535580527</v>
      </c>
      <c r="J3" s="9">
        <v>0.77037037037037037</v>
      </c>
      <c r="K3" s="9"/>
      <c r="L3" s="9"/>
    </row>
    <row r="4" spans="1:31" hidden="1" x14ac:dyDescent="0.45">
      <c r="A4" s="10" t="s">
        <v>4262</v>
      </c>
      <c r="B4" s="9">
        <v>0.65384615384615385</v>
      </c>
      <c r="C4" s="9">
        <v>0.52564102564102566</v>
      </c>
      <c r="D4" s="9">
        <v>0.5950413223140496</v>
      </c>
      <c r="E4" s="9">
        <v>0.68263473053892221</v>
      </c>
      <c r="F4" s="9">
        <v>0.55660377358490565</v>
      </c>
      <c r="G4" s="9">
        <v>0.61458333333333326</v>
      </c>
      <c r="H4" s="9">
        <v>0.7354085603112841</v>
      </c>
      <c r="I4" s="9">
        <v>0.80524344569288386</v>
      </c>
      <c r="J4" s="9">
        <v>0.85925925925925928</v>
      </c>
      <c r="K4" s="9"/>
      <c r="L4" s="9"/>
    </row>
    <row r="5" spans="1:31" hidden="1" x14ac:dyDescent="0.45">
      <c r="A5" s="10" t="s">
        <v>4261</v>
      </c>
      <c r="B5" s="9">
        <v>0.65384615384615385</v>
      </c>
      <c r="C5" s="9">
        <v>0.58974358974358976</v>
      </c>
      <c r="D5" s="9">
        <v>0.6198347107438017</v>
      </c>
      <c r="E5" s="9">
        <v>0.71257485029940126</v>
      </c>
      <c r="F5" s="9">
        <v>0.6132075471698113</v>
      </c>
      <c r="G5" s="9">
        <v>0.68749999999999989</v>
      </c>
      <c r="H5" s="9">
        <v>0.77431906614785995</v>
      </c>
      <c r="I5" s="9">
        <v>0.86142322097378277</v>
      </c>
      <c r="J5" s="9">
        <v>0.93703703703703711</v>
      </c>
      <c r="K5" s="9"/>
      <c r="L5" s="9"/>
    </row>
    <row r="6" spans="1:31" hidden="1" x14ac:dyDescent="0.45"/>
    <row r="8" spans="1:31" x14ac:dyDescent="0.45">
      <c r="A8" s="8" t="s">
        <v>4268</v>
      </c>
      <c r="B8" s="8" t="s">
        <v>109</v>
      </c>
      <c r="C8" s="8" t="s">
        <v>1712</v>
      </c>
      <c r="D8" s="8" t="s">
        <v>142</v>
      </c>
      <c r="E8" s="8" t="s">
        <v>1053</v>
      </c>
      <c r="F8" s="8" t="s">
        <v>174</v>
      </c>
      <c r="G8" s="8" t="s">
        <v>1061</v>
      </c>
      <c r="H8" s="8" t="s">
        <v>431</v>
      </c>
      <c r="I8" s="8" t="s">
        <v>396</v>
      </c>
      <c r="J8" s="8" t="s">
        <v>99</v>
      </c>
      <c r="S8" s="7" t="s">
        <v>4277</v>
      </c>
      <c r="T8" s="7" t="s">
        <v>4264</v>
      </c>
    </row>
    <row r="9" spans="1:31" x14ac:dyDescent="0.45">
      <c r="A9" s="10" t="s">
        <v>4269</v>
      </c>
      <c r="B9" s="9">
        <v>0.61538461538461542</v>
      </c>
      <c r="C9" s="9">
        <v>0.52564102564102566</v>
      </c>
      <c r="D9" s="9">
        <v>0.58677685950413228</v>
      </c>
      <c r="E9" s="9">
        <v>0.69461077844311381</v>
      </c>
      <c r="F9" s="9">
        <v>0.55660377358490565</v>
      </c>
      <c r="G9" s="9">
        <v>0.60416666666666663</v>
      </c>
      <c r="H9" s="9">
        <v>0.75097276264591439</v>
      </c>
      <c r="I9" s="9">
        <v>0.84269662921348309</v>
      </c>
      <c r="J9" s="9">
        <v>0.88518518518518519</v>
      </c>
      <c r="S9" s="7" t="s">
        <v>4267</v>
      </c>
      <c r="T9" t="s">
        <v>104</v>
      </c>
      <c r="U9" t="s">
        <v>109</v>
      </c>
      <c r="V9" t="s">
        <v>1712</v>
      </c>
      <c r="W9" t="s">
        <v>142</v>
      </c>
      <c r="X9" t="s">
        <v>1053</v>
      </c>
      <c r="Y9" t="s">
        <v>174</v>
      </c>
      <c r="Z9" t="s">
        <v>1061</v>
      </c>
      <c r="AA9" t="s">
        <v>431</v>
      </c>
      <c r="AB9" t="s">
        <v>396</v>
      </c>
      <c r="AC9" t="s">
        <v>99</v>
      </c>
      <c r="AD9" t="s">
        <v>21</v>
      </c>
      <c r="AE9" t="s">
        <v>4265</v>
      </c>
    </row>
    <row r="10" spans="1:31" ht="17.350000000000001" customHeight="1" x14ac:dyDescent="0.45">
      <c r="A10" t="s">
        <v>4270</v>
      </c>
      <c r="B10" s="9">
        <v>0.85</v>
      </c>
      <c r="C10" s="9">
        <v>0.85</v>
      </c>
      <c r="D10" s="9">
        <v>0.85</v>
      </c>
      <c r="E10" s="9">
        <v>0.85</v>
      </c>
      <c r="F10" s="9">
        <v>0.85</v>
      </c>
      <c r="G10" s="9">
        <v>0.85</v>
      </c>
      <c r="H10" s="9">
        <v>0.85</v>
      </c>
      <c r="I10" s="9">
        <v>0.85</v>
      </c>
      <c r="J10" s="9">
        <v>0.85</v>
      </c>
      <c r="S10" s="10" t="s">
        <v>4275</v>
      </c>
      <c r="T10" s="9">
        <v>0</v>
      </c>
      <c r="U10" s="9">
        <v>0.84210526315789469</v>
      </c>
      <c r="V10" s="9">
        <v>0.61194029850746268</v>
      </c>
      <c r="W10" s="9">
        <v>0.64761904761904765</v>
      </c>
      <c r="X10" s="9">
        <v>0.73584905660377353</v>
      </c>
      <c r="Y10" s="9">
        <v>0.55555555555555558</v>
      </c>
      <c r="Z10" s="9">
        <v>0.45454545454545453</v>
      </c>
      <c r="AA10" s="9">
        <v>0.85777777777777775</v>
      </c>
      <c r="AB10" s="9">
        <v>0.74183006535947715</v>
      </c>
      <c r="AC10" s="9">
        <v>0.85820895522388063</v>
      </c>
      <c r="AD10" s="9">
        <v>0.84745762711864403</v>
      </c>
      <c r="AE10" s="9">
        <v>0.7350486787204451</v>
      </c>
    </row>
    <row r="11" spans="1:31" x14ac:dyDescent="0.45">
      <c r="S11" s="10" t="s">
        <v>4276</v>
      </c>
      <c r="T11" s="9">
        <v>1</v>
      </c>
      <c r="U11" s="9">
        <v>0.15789473684210525</v>
      </c>
      <c r="V11" s="9">
        <v>0.38805970149253732</v>
      </c>
      <c r="W11" s="9">
        <v>0.35238095238095241</v>
      </c>
      <c r="X11" s="9">
        <v>0.26415094339622641</v>
      </c>
      <c r="Y11" s="9">
        <v>0.44444444444444442</v>
      </c>
      <c r="Z11" s="9">
        <v>0.54545454545454541</v>
      </c>
      <c r="AA11" s="9">
        <v>0.14222222222222222</v>
      </c>
      <c r="AB11" s="9">
        <v>0.2581699346405229</v>
      </c>
      <c r="AC11" s="9">
        <v>0.1417910447761194</v>
      </c>
      <c r="AD11" s="9">
        <v>0.15254237288135594</v>
      </c>
      <c r="AE11" s="9">
        <v>0.26495132127955495</v>
      </c>
    </row>
    <row r="12" spans="1:31" x14ac:dyDescent="0.45">
      <c r="S12" s="10" t="s">
        <v>4265</v>
      </c>
      <c r="T12" s="9">
        <v>1</v>
      </c>
      <c r="U12" s="9">
        <v>1</v>
      </c>
      <c r="V12" s="9">
        <v>1</v>
      </c>
      <c r="W12" s="9">
        <v>1</v>
      </c>
      <c r="X12" s="9">
        <v>1</v>
      </c>
      <c r="Y12" s="9">
        <v>1</v>
      </c>
      <c r="Z12" s="9">
        <v>1</v>
      </c>
      <c r="AA12" s="9">
        <v>1</v>
      </c>
      <c r="AB12" s="9">
        <v>1</v>
      </c>
      <c r="AC12" s="9">
        <v>1</v>
      </c>
      <c r="AD12" s="9">
        <v>1</v>
      </c>
      <c r="AE12" s="9">
        <v>1</v>
      </c>
    </row>
    <row r="24" spans="1:2" x14ac:dyDescent="0.45">
      <c r="A24" s="7" t="s">
        <v>4267</v>
      </c>
      <c r="B24" t="s">
        <v>4266</v>
      </c>
    </row>
    <row r="25" spans="1:2" x14ac:dyDescent="0.45">
      <c r="A25" s="10" t="s">
        <v>109</v>
      </c>
      <c r="B25" s="6">
        <v>19</v>
      </c>
    </row>
    <row r="26" spans="1:2" x14ac:dyDescent="0.45">
      <c r="A26" s="10" t="s">
        <v>1712</v>
      </c>
      <c r="B26" s="6">
        <v>67</v>
      </c>
    </row>
    <row r="27" spans="1:2" x14ac:dyDescent="0.45">
      <c r="A27" s="10" t="s">
        <v>142</v>
      </c>
      <c r="B27" s="6">
        <v>105</v>
      </c>
    </row>
    <row r="28" spans="1:2" x14ac:dyDescent="0.45">
      <c r="A28" s="10" t="s">
        <v>1053</v>
      </c>
      <c r="B28" s="6">
        <v>159</v>
      </c>
    </row>
    <row r="29" spans="1:2" x14ac:dyDescent="0.45">
      <c r="A29" s="10" t="s">
        <v>174</v>
      </c>
      <c r="B29" s="6">
        <v>108</v>
      </c>
    </row>
    <row r="30" spans="1:2" x14ac:dyDescent="0.45">
      <c r="A30" s="10" t="s">
        <v>1061</v>
      </c>
      <c r="B30" s="6">
        <v>121</v>
      </c>
    </row>
    <row r="31" spans="1:2" x14ac:dyDescent="0.45">
      <c r="A31" s="10" t="s">
        <v>431</v>
      </c>
      <c r="B31" s="6">
        <v>225</v>
      </c>
    </row>
    <row r="32" spans="1:2" x14ac:dyDescent="0.45">
      <c r="A32" s="10" t="s">
        <v>396</v>
      </c>
      <c r="B32" s="6">
        <v>306</v>
      </c>
    </row>
    <row r="33" spans="1:7" x14ac:dyDescent="0.45">
      <c r="A33" s="10" t="s">
        <v>99</v>
      </c>
      <c r="B33" s="6">
        <v>268</v>
      </c>
    </row>
    <row r="34" spans="1:7" x14ac:dyDescent="0.45">
      <c r="A34" s="10" t="s">
        <v>4265</v>
      </c>
      <c r="B34" s="6">
        <v>1378</v>
      </c>
    </row>
    <row r="39" spans="1:7" x14ac:dyDescent="0.45">
      <c r="A39" s="7" t="s">
        <v>13</v>
      </c>
      <c r="B39" t="s">
        <v>99</v>
      </c>
    </row>
    <row r="41" spans="1:7" x14ac:dyDescent="0.45">
      <c r="A41" s="7" t="s">
        <v>4266</v>
      </c>
      <c r="B41" s="7" t="s">
        <v>4264</v>
      </c>
    </row>
    <row r="42" spans="1:7" x14ac:dyDescent="0.45">
      <c r="A42" s="12" t="s">
        <v>4267</v>
      </c>
      <c r="B42" s="13" t="s">
        <v>4260</v>
      </c>
      <c r="C42" s="13" t="s">
        <v>4262</v>
      </c>
      <c r="D42" s="13" t="s">
        <v>4261</v>
      </c>
      <c r="E42" s="13" t="s">
        <v>4263</v>
      </c>
      <c r="F42" s="13" t="s">
        <v>4272</v>
      </c>
      <c r="G42" s="13" t="s">
        <v>4265</v>
      </c>
    </row>
    <row r="43" spans="1:7" x14ac:dyDescent="0.45">
      <c r="A43" s="11" t="s">
        <v>3545</v>
      </c>
      <c r="B43" s="14">
        <v>0.14705882352941177</v>
      </c>
      <c r="C43" s="14">
        <v>6.4705882352941183E-2</v>
      </c>
      <c r="D43" s="14">
        <v>2.9411764705882353E-2</v>
      </c>
      <c r="E43" s="14">
        <v>5.8823529411764705E-3</v>
      </c>
      <c r="F43" s="14">
        <v>0.75294117647058822</v>
      </c>
      <c r="G43" s="14">
        <v>1</v>
      </c>
    </row>
    <row r="44" spans="1:7" x14ac:dyDescent="0.45">
      <c r="A44" s="11" t="s">
        <v>3570</v>
      </c>
      <c r="B44" s="14">
        <v>0.2</v>
      </c>
      <c r="C44" s="14">
        <v>5.7142857142857141E-2</v>
      </c>
      <c r="D44" s="14">
        <v>0.11428571428571428</v>
      </c>
      <c r="E44" s="14">
        <v>2.8571428571428571E-2</v>
      </c>
      <c r="F44" s="14">
        <v>0.6</v>
      </c>
      <c r="G44" s="14">
        <v>1</v>
      </c>
    </row>
    <row r="45" spans="1:7" x14ac:dyDescent="0.45">
      <c r="A45" s="11" t="s">
        <v>3550</v>
      </c>
      <c r="B45" s="14">
        <v>0.23076923076923078</v>
      </c>
      <c r="C45" s="14">
        <v>0.19230769230769232</v>
      </c>
      <c r="D45" s="14">
        <v>0</v>
      </c>
      <c r="E45" s="14">
        <v>0</v>
      </c>
      <c r="F45" s="14">
        <v>0.57692307692307687</v>
      </c>
      <c r="G45" s="14">
        <v>1</v>
      </c>
    </row>
    <row r="46" spans="1:7" x14ac:dyDescent="0.45">
      <c r="A46" s="11" t="s">
        <v>3553</v>
      </c>
      <c r="B46" s="14">
        <v>7.407407407407407E-2</v>
      </c>
      <c r="C46" s="14">
        <v>3.7037037037037035E-2</v>
      </c>
      <c r="D46" s="14">
        <v>3.7037037037037035E-2</v>
      </c>
      <c r="E46" s="14">
        <v>0</v>
      </c>
      <c r="F46" s="14">
        <v>0.85185185185185186</v>
      </c>
      <c r="G46" s="14">
        <v>1</v>
      </c>
    </row>
    <row r="47" spans="1:7" x14ac:dyDescent="0.45">
      <c r="A47" s="10" t="s">
        <v>592</v>
      </c>
      <c r="B47" s="14">
        <v>0.18181818181818182</v>
      </c>
      <c r="C47" s="14">
        <v>0</v>
      </c>
      <c r="D47" s="14">
        <v>0</v>
      </c>
      <c r="E47" s="14">
        <v>0</v>
      </c>
      <c r="F47" s="14">
        <v>0.81818181818181823</v>
      </c>
      <c r="G47" s="14">
        <v>1</v>
      </c>
    </row>
    <row r="48" spans="1:7" x14ac:dyDescent="0.45">
      <c r="A48" s="11" t="s">
        <v>4265</v>
      </c>
      <c r="B48" s="14">
        <v>0.15613382899628253</v>
      </c>
      <c r="C48" s="14">
        <v>7.0631970260223054E-2</v>
      </c>
      <c r="D48" s="14">
        <v>3.717472118959108E-2</v>
      </c>
      <c r="E48" s="14">
        <v>7.4349442379182153E-3</v>
      </c>
      <c r="F48" s="14">
        <v>0.72862453531598514</v>
      </c>
      <c r="G48" s="14">
        <v>1</v>
      </c>
    </row>
    <row r="58" spans="1:9" x14ac:dyDescent="0.45">
      <c r="A58" s="7" t="s">
        <v>4266</v>
      </c>
      <c r="B58" s="12" t="s">
        <v>4264</v>
      </c>
    </row>
    <row r="59" spans="1:9" x14ac:dyDescent="0.45">
      <c r="A59" s="7" t="s">
        <v>4267</v>
      </c>
      <c r="B59" t="s">
        <v>3968</v>
      </c>
      <c r="C59" t="s">
        <v>3629</v>
      </c>
      <c r="D59" s="13" t="s">
        <v>3545</v>
      </c>
      <c r="E59" s="13" t="s">
        <v>3570</v>
      </c>
      <c r="F59" s="13" t="s">
        <v>3550</v>
      </c>
      <c r="G59" s="13" t="s">
        <v>3553</v>
      </c>
      <c r="H59" t="s">
        <v>592</v>
      </c>
      <c r="I59" s="13" t="s">
        <v>4265</v>
      </c>
    </row>
    <row r="60" spans="1:9" x14ac:dyDescent="0.45">
      <c r="A60" s="10" t="s">
        <v>142</v>
      </c>
      <c r="B60" s="11"/>
      <c r="C60" s="11">
        <v>1</v>
      </c>
      <c r="D60" s="11">
        <v>57</v>
      </c>
      <c r="E60" s="11">
        <v>25</v>
      </c>
      <c r="F60" s="11">
        <v>15</v>
      </c>
      <c r="G60" s="11">
        <v>2</v>
      </c>
      <c r="H60" s="11">
        <v>21</v>
      </c>
      <c r="I60" s="11">
        <v>121</v>
      </c>
    </row>
    <row r="61" spans="1:9" x14ac:dyDescent="0.45">
      <c r="A61" s="10" t="s">
        <v>1053</v>
      </c>
      <c r="B61" s="11">
        <v>1</v>
      </c>
      <c r="C61" s="11">
        <v>8</v>
      </c>
      <c r="D61" s="11">
        <v>101</v>
      </c>
      <c r="E61" s="11">
        <v>20</v>
      </c>
      <c r="F61" s="11">
        <v>10</v>
      </c>
      <c r="G61" s="11">
        <v>2</v>
      </c>
      <c r="H61" s="11">
        <v>25</v>
      </c>
      <c r="I61" s="11">
        <v>167</v>
      </c>
    </row>
    <row r="62" spans="1:9" x14ac:dyDescent="0.45">
      <c r="A62" s="10" t="s">
        <v>174</v>
      </c>
      <c r="B62" s="11"/>
      <c r="C62" s="11"/>
      <c r="D62" s="11">
        <v>41</v>
      </c>
      <c r="E62" s="11">
        <v>29</v>
      </c>
      <c r="F62" s="11">
        <v>9</v>
      </c>
      <c r="G62" s="11">
        <v>5</v>
      </c>
      <c r="H62" s="11">
        <v>22</v>
      </c>
      <c r="I62" s="11">
        <v>106</v>
      </c>
    </row>
    <row r="63" spans="1:9" x14ac:dyDescent="0.45">
      <c r="A63" s="10" t="s">
        <v>1061</v>
      </c>
      <c r="B63" s="11"/>
      <c r="C63" s="11">
        <v>4</v>
      </c>
      <c r="D63" s="11">
        <v>38</v>
      </c>
      <c r="E63" s="11">
        <v>21</v>
      </c>
      <c r="F63" s="11">
        <v>22</v>
      </c>
      <c r="G63" s="11">
        <v>2</v>
      </c>
      <c r="H63" s="11">
        <v>9</v>
      </c>
      <c r="I63" s="11">
        <v>96</v>
      </c>
    </row>
    <row r="64" spans="1:9" x14ac:dyDescent="0.45">
      <c r="A64" s="10" t="s">
        <v>431</v>
      </c>
      <c r="B64" s="11"/>
      <c r="C64" s="11">
        <v>1</v>
      </c>
      <c r="D64" s="11">
        <v>151</v>
      </c>
      <c r="E64" s="11">
        <v>51</v>
      </c>
      <c r="F64" s="11">
        <v>15</v>
      </c>
      <c r="G64" s="11">
        <v>11</v>
      </c>
      <c r="H64" s="11">
        <v>28</v>
      </c>
      <c r="I64" s="11">
        <v>257</v>
      </c>
    </row>
    <row r="65" spans="1:9" x14ac:dyDescent="0.45">
      <c r="A65" s="10" t="s">
        <v>396</v>
      </c>
      <c r="B65" s="11"/>
      <c r="C65" s="11">
        <v>2</v>
      </c>
      <c r="D65" s="11">
        <v>146</v>
      </c>
      <c r="E65" s="11">
        <v>36</v>
      </c>
      <c r="F65" s="11">
        <v>26</v>
      </c>
      <c r="G65" s="11">
        <v>25</v>
      </c>
      <c r="H65" s="11">
        <v>31</v>
      </c>
      <c r="I65" s="11">
        <v>266</v>
      </c>
    </row>
    <row r="66" spans="1:9" x14ac:dyDescent="0.45">
      <c r="A66" s="10" t="s">
        <v>99</v>
      </c>
      <c r="B66" s="11"/>
      <c r="C66" s="11"/>
      <c r="D66" s="11">
        <v>170</v>
      </c>
      <c r="E66" s="11">
        <v>35</v>
      </c>
      <c r="F66" s="11">
        <v>26</v>
      </c>
      <c r="G66" s="11">
        <v>27</v>
      </c>
      <c r="H66" s="11">
        <v>11</v>
      </c>
      <c r="I66" s="11">
        <v>269</v>
      </c>
    </row>
    <row r="67" spans="1:9" x14ac:dyDescent="0.45">
      <c r="A67" s="11" t="s">
        <v>4265</v>
      </c>
      <c r="B67" s="11">
        <v>1</v>
      </c>
      <c r="C67" s="11">
        <v>16</v>
      </c>
      <c r="D67" s="11">
        <v>704</v>
      </c>
      <c r="E67" s="11">
        <v>217</v>
      </c>
      <c r="F67" s="11">
        <v>123</v>
      </c>
      <c r="G67" s="11">
        <v>74</v>
      </c>
      <c r="H67" s="11">
        <v>147</v>
      </c>
      <c r="I67" s="11">
        <v>1282</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439"/>
  <sheetViews>
    <sheetView topLeftCell="H1" zoomScale="70" zoomScaleNormal="70" workbookViewId="0">
      <selection activeCell="R2" sqref="R2"/>
    </sheetView>
  </sheetViews>
  <sheetFormatPr defaultRowHeight="14.25" x14ac:dyDescent="0.45"/>
  <cols>
    <col min="1" max="1" width="13.53125" bestFit="1" customWidth="1"/>
    <col min="2" max="2" width="18.53125" bestFit="1" customWidth="1"/>
    <col min="3" max="3" width="8.19921875" bestFit="1" customWidth="1"/>
    <col min="4" max="4" width="15.796875" bestFit="1" customWidth="1"/>
    <col min="5" max="5" width="16.33203125" style="4" bestFit="1" customWidth="1"/>
    <col min="6" max="6" width="10.53125" bestFit="1" customWidth="1"/>
    <col min="7" max="7" width="15.53125" bestFit="1" customWidth="1"/>
    <col min="8" max="8" width="15.53125" style="4" bestFit="1" customWidth="1"/>
    <col min="9" max="13" width="18.19921875" customWidth="1"/>
    <col min="14" max="14" width="16.46484375" bestFit="1" customWidth="1"/>
    <col min="15" max="15" width="15.53125" bestFit="1" customWidth="1"/>
    <col min="16" max="19" width="15.53125" style="6" customWidth="1"/>
    <col min="20" max="20" width="80.796875" bestFit="1" customWidth="1"/>
    <col min="21" max="21" width="11.46484375" bestFit="1" customWidth="1"/>
    <col min="22" max="22" width="57.796875" bestFit="1" customWidth="1"/>
    <col min="23" max="23" width="12.796875" bestFit="1" customWidth="1"/>
  </cols>
  <sheetData>
    <row r="1" spans="1:23" x14ac:dyDescent="0.45">
      <c r="A1" t="s">
        <v>11</v>
      </c>
      <c r="B1" t="s">
        <v>2</v>
      </c>
      <c r="C1" t="s">
        <v>0</v>
      </c>
      <c r="D1" t="s">
        <v>9</v>
      </c>
      <c r="E1" s="4" t="s">
        <v>1</v>
      </c>
      <c r="F1" t="s">
        <v>4257</v>
      </c>
      <c r="G1" t="s">
        <v>6</v>
      </c>
      <c r="H1" s="4" t="s">
        <v>12</v>
      </c>
      <c r="I1" t="s">
        <v>8</v>
      </c>
      <c r="J1" t="s">
        <v>3539</v>
      </c>
      <c r="K1" t="s">
        <v>3540</v>
      </c>
      <c r="L1" t="s">
        <v>3541</v>
      </c>
      <c r="M1" t="s">
        <v>3542</v>
      </c>
      <c r="N1" t="s">
        <v>5</v>
      </c>
      <c r="O1" t="s">
        <v>13</v>
      </c>
      <c r="P1" s="6" t="s">
        <v>4258</v>
      </c>
      <c r="Q1" s="6" t="s">
        <v>4271</v>
      </c>
      <c r="R1" s="6" t="s">
        <v>4259</v>
      </c>
      <c r="S1" s="6" t="s">
        <v>4274</v>
      </c>
      <c r="T1" t="s">
        <v>7</v>
      </c>
      <c r="U1" t="s">
        <v>4</v>
      </c>
      <c r="V1" t="s">
        <v>3</v>
      </c>
      <c r="W1" t="s">
        <v>10</v>
      </c>
    </row>
    <row r="2" spans="1:23" x14ac:dyDescent="0.45">
      <c r="A2" s="1">
        <v>11.643749999995601</v>
      </c>
      <c r="B2" s="2" t="s">
        <v>100</v>
      </c>
      <c r="C2" s="2" t="s">
        <v>130</v>
      </c>
      <c r="D2" s="2" t="s">
        <v>12</v>
      </c>
      <c r="E2" s="4">
        <v>44931</v>
      </c>
      <c r="F2" s="3" t="str">
        <f>TEXT(Table_query__6[[#This Row],[Closed]],"MMM")</f>
        <v>Jan</v>
      </c>
      <c r="G2" s="4">
        <v>44933</v>
      </c>
      <c r="H2" s="4">
        <v>44942</v>
      </c>
      <c r="I2" s="2" t="s">
        <v>132</v>
      </c>
      <c r="J2" t="s">
        <v>3609</v>
      </c>
      <c r="K2">
        <v>30922</v>
      </c>
      <c r="L2" t="s">
        <v>3610</v>
      </c>
      <c r="M2" t="s">
        <v>3545</v>
      </c>
      <c r="N2" s="2" t="s">
        <v>52</v>
      </c>
      <c r="O2" s="4" t="s">
        <v>104</v>
      </c>
      <c r="P2" s="6">
        <f>NETWORKDAYS.INTL(Table_query__6[[#This Row],[Created]],Table_query__6[[#This Row],[Closed]],1,0)-1</f>
        <v>7</v>
      </c>
      <c r="Q2" s="6" t="s">
        <v>4273</v>
      </c>
      <c r="R2" s="6" t="str">
        <f>IF(P2&lt;2, "&lt;=1", IF(P2&lt;3, "&lt;=2", IF(P2&lt;4, "&lt;=3",IF(P2&lt;5,  "&lt;=4", "&gt;=5"))))</f>
        <v>&gt;=5</v>
      </c>
      <c r="S2" s="6" t="str">
        <f t="shared" ref="S2:S65" si="0">IF(P2&lt;=2, "met", "not met")</f>
        <v>not met</v>
      </c>
      <c r="T2" s="5" t="s">
        <v>131</v>
      </c>
      <c r="U2" s="2" t="s">
        <v>17</v>
      </c>
      <c r="V2" s="2" t="s">
        <v>16</v>
      </c>
      <c r="W2" s="2"/>
    </row>
    <row r="3" spans="1:23" x14ac:dyDescent="0.45">
      <c r="A3" s="1">
        <v>190.64652777777499</v>
      </c>
      <c r="B3" s="2" t="s">
        <v>100</v>
      </c>
      <c r="C3" s="2" t="s">
        <v>198</v>
      </c>
      <c r="D3" s="2" t="s">
        <v>12</v>
      </c>
      <c r="E3" s="4">
        <v>44935.500520833331</v>
      </c>
      <c r="F3" s="3" t="str">
        <f>TEXT(Table_query__6[[#This Row],[Closed]],"MMM")</f>
        <v>Jul</v>
      </c>
      <c r="G3" s="3">
        <v>44937.500520833331</v>
      </c>
      <c r="H3" s="4">
        <v>45125.646527777775</v>
      </c>
      <c r="I3" s="2" t="s">
        <v>200</v>
      </c>
      <c r="J3" t="s">
        <v>3673</v>
      </c>
      <c r="K3">
        <v>40102</v>
      </c>
      <c r="L3" t="s">
        <v>3674</v>
      </c>
      <c r="M3" t="s">
        <v>3545</v>
      </c>
      <c r="N3" s="2" t="s">
        <v>18</v>
      </c>
      <c r="O3" s="4" t="s">
        <v>104</v>
      </c>
      <c r="P3" s="6">
        <f>NETWORKDAYS.INTL(Table_query__6[[#This Row],[Created]],Table_query__6[[#This Row],[Closed]],1,0)-1</f>
        <v>136</v>
      </c>
      <c r="Q3" s="6" t="s">
        <v>4273</v>
      </c>
      <c r="R3" s="6" t="str">
        <f t="shared" ref="R3:R66" si="1">IF(P3&lt;2, "&lt;=1", IF(P3&lt;3, "&lt;=2", IF(P3&lt;4, "&lt;=3",IF(P3&lt;5,  "&lt;=4", "&gt;=5"))))</f>
        <v>&gt;=5</v>
      </c>
      <c r="S3" s="6" t="str">
        <f t="shared" si="0"/>
        <v>not met</v>
      </c>
      <c r="T3" s="5" t="s">
        <v>199</v>
      </c>
      <c r="U3" s="2" t="s">
        <v>17</v>
      </c>
      <c r="V3" s="2" t="s">
        <v>16</v>
      </c>
      <c r="W3" s="2"/>
    </row>
    <row r="4" spans="1:23" ht="28.5" x14ac:dyDescent="0.45">
      <c r="A4" s="1">
        <v>170.456250000003</v>
      </c>
      <c r="B4" s="2" t="s">
        <v>15</v>
      </c>
      <c r="C4" s="2" t="s">
        <v>115</v>
      </c>
      <c r="D4" s="2" t="s">
        <v>12</v>
      </c>
      <c r="E4" s="4">
        <v>44942.635555555556</v>
      </c>
      <c r="F4" s="3" t="str">
        <f>TEXT(Table_query__6[[#This Row],[Closed]],"MMM")</f>
        <v>Jul</v>
      </c>
      <c r="G4" s="3">
        <v>44944.635555555556</v>
      </c>
      <c r="H4" s="4">
        <v>45112.456250000003</v>
      </c>
      <c r="I4" s="2" t="s">
        <v>117</v>
      </c>
      <c r="J4" t="s">
        <v>4256</v>
      </c>
      <c r="K4" t="s">
        <v>4256</v>
      </c>
      <c r="L4" t="s">
        <v>4256</v>
      </c>
      <c r="M4" t="s">
        <v>592</v>
      </c>
      <c r="N4" s="2" t="s">
        <v>77</v>
      </c>
      <c r="O4" s="4" t="s">
        <v>104</v>
      </c>
      <c r="P4" s="6">
        <f>NETWORKDAYS.INTL(Table_query__6[[#This Row],[Created]],Table_query__6[[#This Row],[Closed]],1,0)-1</f>
        <v>122</v>
      </c>
      <c r="Q4" s="6" t="s">
        <v>4273</v>
      </c>
      <c r="R4" s="6" t="str">
        <f t="shared" si="1"/>
        <v>&gt;=5</v>
      </c>
      <c r="S4" s="6" t="str">
        <f t="shared" si="0"/>
        <v>not met</v>
      </c>
      <c r="T4" s="5" t="s">
        <v>116</v>
      </c>
      <c r="U4" s="2" t="s">
        <v>17</v>
      </c>
      <c r="V4" s="2" t="s">
        <v>16</v>
      </c>
      <c r="W4" s="2"/>
    </row>
    <row r="5" spans="1:23" x14ac:dyDescent="0.45">
      <c r="A5" s="1">
        <v>166.63680555555001</v>
      </c>
      <c r="B5" s="2" t="s">
        <v>15</v>
      </c>
      <c r="C5" s="2" t="s">
        <v>191</v>
      </c>
      <c r="D5" s="2" t="s">
        <v>12</v>
      </c>
      <c r="E5" s="4">
        <v>44946.488518518519</v>
      </c>
      <c r="F5" s="3" t="str">
        <f>TEXT(Table_query__6[[#This Row],[Closed]],"MMM")</f>
        <v>Jul</v>
      </c>
      <c r="G5" s="3">
        <v>44948.488518518519</v>
      </c>
      <c r="H5" s="4">
        <v>45112.636805555558</v>
      </c>
      <c r="I5" s="2" t="s">
        <v>193</v>
      </c>
      <c r="J5" t="s">
        <v>3664</v>
      </c>
      <c r="K5">
        <v>10459</v>
      </c>
      <c r="L5" t="s">
        <v>3583</v>
      </c>
      <c r="M5" t="s">
        <v>3570</v>
      </c>
      <c r="N5" s="2" t="s">
        <v>77</v>
      </c>
      <c r="O5" s="4" t="s">
        <v>104</v>
      </c>
      <c r="P5" s="6">
        <f>NETWORKDAYS.INTL(Table_query__6[[#This Row],[Created]],Table_query__6[[#This Row],[Closed]],1,0)-1</f>
        <v>118</v>
      </c>
      <c r="Q5" s="6" t="s">
        <v>4273</v>
      </c>
      <c r="R5" s="6" t="str">
        <f t="shared" si="1"/>
        <v>&gt;=5</v>
      </c>
      <c r="S5" s="6" t="str">
        <f t="shared" si="0"/>
        <v>not met</v>
      </c>
      <c r="T5" s="5" t="s">
        <v>192</v>
      </c>
      <c r="U5" s="2" t="s">
        <v>17</v>
      </c>
      <c r="V5" s="2" t="s">
        <v>16</v>
      </c>
      <c r="W5" s="2"/>
    </row>
    <row r="6" spans="1:23" ht="42.75" x14ac:dyDescent="0.45">
      <c r="A6" s="1">
        <v>173.55486111110801</v>
      </c>
      <c r="B6" s="2" t="s">
        <v>125</v>
      </c>
      <c r="C6" s="2" t="s">
        <v>201</v>
      </c>
      <c r="D6" s="2" t="s">
        <v>12</v>
      </c>
      <c r="E6" s="4">
        <v>44946.666574074072</v>
      </c>
      <c r="F6" s="3" t="str">
        <f>TEXT(Table_query__6[[#This Row],[Closed]],"MMM")</f>
        <v>Jul</v>
      </c>
      <c r="G6" s="3">
        <v>44948.666574074072</v>
      </c>
      <c r="H6" s="4">
        <v>45119.554861111108</v>
      </c>
      <c r="I6" s="2" t="s">
        <v>175</v>
      </c>
      <c r="J6" t="s">
        <v>3642</v>
      </c>
      <c r="K6">
        <v>723</v>
      </c>
      <c r="L6" t="s">
        <v>3643</v>
      </c>
      <c r="M6" t="s">
        <v>3545</v>
      </c>
      <c r="N6" s="2" t="s">
        <v>24</v>
      </c>
      <c r="O6" s="4" t="s">
        <v>104</v>
      </c>
      <c r="P6" s="6">
        <f>NETWORKDAYS.INTL(Table_query__6[[#This Row],[Created]],Table_query__6[[#This Row],[Closed]],1,0)-1</f>
        <v>123</v>
      </c>
      <c r="Q6" s="6" t="s">
        <v>4273</v>
      </c>
      <c r="R6" s="6" t="str">
        <f t="shared" si="1"/>
        <v>&gt;=5</v>
      </c>
      <c r="S6" s="6" t="str">
        <f t="shared" si="0"/>
        <v>not met</v>
      </c>
      <c r="T6" s="5" t="s">
        <v>202</v>
      </c>
      <c r="U6" s="2" t="s">
        <v>17</v>
      </c>
      <c r="V6" s="2" t="s">
        <v>16</v>
      </c>
      <c r="W6" s="2"/>
    </row>
    <row r="7" spans="1:23" ht="99.75" x14ac:dyDescent="0.45">
      <c r="A7" s="1">
        <v>173.636805555558</v>
      </c>
      <c r="B7" s="2" t="s">
        <v>100</v>
      </c>
      <c r="C7" s="2" t="s">
        <v>3536</v>
      </c>
      <c r="D7" s="2" t="s">
        <v>12</v>
      </c>
      <c r="E7" s="4">
        <v>44952.49386574074</v>
      </c>
      <c r="F7" s="3" t="str">
        <f>TEXT(Table_query__6[[#This Row],[Closed]],"MMM")</f>
        <v>Jul</v>
      </c>
      <c r="G7" s="3">
        <v>44954.49386574074</v>
      </c>
      <c r="H7" s="4">
        <v>45125.636805555558</v>
      </c>
      <c r="I7" s="2" t="s">
        <v>3538</v>
      </c>
      <c r="J7" t="s">
        <v>4241</v>
      </c>
      <c r="K7">
        <v>35870</v>
      </c>
      <c r="L7" t="s">
        <v>4241</v>
      </c>
      <c r="M7" t="s">
        <v>3545</v>
      </c>
      <c r="N7" s="2" t="s">
        <v>52</v>
      </c>
      <c r="O7" s="4" t="s">
        <v>104</v>
      </c>
      <c r="P7" s="6">
        <f>NETWORKDAYS.INTL(Table_query__6[[#This Row],[Created]],Table_query__6[[#This Row],[Closed]],1,0)-1</f>
        <v>123</v>
      </c>
      <c r="Q7" s="6" t="s">
        <v>4273</v>
      </c>
      <c r="R7" s="6" t="str">
        <f t="shared" si="1"/>
        <v>&gt;=5</v>
      </c>
      <c r="S7" s="6" t="str">
        <f t="shared" si="0"/>
        <v>not met</v>
      </c>
      <c r="T7" s="5" t="s">
        <v>3537</v>
      </c>
      <c r="U7" s="2" t="s">
        <v>17</v>
      </c>
      <c r="V7" s="2" t="s">
        <v>16</v>
      </c>
      <c r="W7" s="2"/>
    </row>
    <row r="8" spans="1:23" ht="28.5" x14ac:dyDescent="0.45">
      <c r="A8" s="1">
        <v>172.64027777777699</v>
      </c>
      <c r="B8" s="2" t="s">
        <v>100</v>
      </c>
      <c r="C8" s="2" t="s">
        <v>183</v>
      </c>
      <c r="D8" s="2" t="s">
        <v>12</v>
      </c>
      <c r="E8" s="4">
        <v>44953.638657407406</v>
      </c>
      <c r="F8" s="3" t="str">
        <f>TEXT(Table_query__6[[#This Row],[Closed]],"MMM")</f>
        <v>Jul</v>
      </c>
      <c r="G8" s="3">
        <v>44955.638657407406</v>
      </c>
      <c r="H8" s="4">
        <v>45125.640277777777</v>
      </c>
      <c r="I8" s="2" t="s">
        <v>185</v>
      </c>
      <c r="J8" t="s">
        <v>3655</v>
      </c>
      <c r="K8">
        <v>30363</v>
      </c>
      <c r="L8" t="s">
        <v>3656</v>
      </c>
      <c r="M8" t="s">
        <v>3550</v>
      </c>
      <c r="N8" s="2" t="s">
        <v>52</v>
      </c>
      <c r="O8" s="4" t="s">
        <v>104</v>
      </c>
      <c r="P8" s="6">
        <f>NETWORKDAYS.INTL(Table_query__6[[#This Row],[Created]],Table_query__6[[#This Row],[Closed]],1,0)-1</f>
        <v>122</v>
      </c>
      <c r="Q8" s="6" t="s">
        <v>4273</v>
      </c>
      <c r="R8" s="6" t="str">
        <f t="shared" si="1"/>
        <v>&gt;=5</v>
      </c>
      <c r="S8" s="6" t="str">
        <f t="shared" si="0"/>
        <v>not met</v>
      </c>
      <c r="T8" s="5" t="s">
        <v>184</v>
      </c>
      <c r="U8" s="2" t="s">
        <v>17</v>
      </c>
      <c r="V8" s="2" t="s">
        <v>16</v>
      </c>
      <c r="W8" s="2"/>
    </row>
    <row r="9" spans="1:23" ht="28.5" x14ac:dyDescent="0.45">
      <c r="A9" s="1">
        <v>168.64236111110901</v>
      </c>
      <c r="B9" s="2" t="s">
        <v>100</v>
      </c>
      <c r="C9" s="2" t="s">
        <v>188</v>
      </c>
      <c r="D9" s="2" t="s">
        <v>12</v>
      </c>
      <c r="E9" s="4">
        <v>44957.457361111112</v>
      </c>
      <c r="F9" s="3" t="str">
        <f>TEXT(Table_query__6[[#This Row],[Closed]],"MMM")</f>
        <v>Jul</v>
      </c>
      <c r="G9" s="3">
        <v>44959.457361111112</v>
      </c>
      <c r="H9" s="4">
        <v>45125.642361111109</v>
      </c>
      <c r="I9" s="2" t="s">
        <v>190</v>
      </c>
      <c r="J9" t="s">
        <v>3662</v>
      </c>
      <c r="K9">
        <v>10248</v>
      </c>
      <c r="L9" t="s">
        <v>3663</v>
      </c>
      <c r="M9" t="s">
        <v>3545</v>
      </c>
      <c r="N9" s="2" t="s">
        <v>52</v>
      </c>
      <c r="O9" s="4" t="s">
        <v>104</v>
      </c>
      <c r="P9" s="6">
        <f>NETWORKDAYS.INTL(Table_query__6[[#This Row],[Created]],Table_query__6[[#This Row],[Closed]],1,0)-1</f>
        <v>120</v>
      </c>
      <c r="Q9" s="6" t="s">
        <v>4273</v>
      </c>
      <c r="R9" s="6" t="str">
        <f t="shared" si="1"/>
        <v>&gt;=5</v>
      </c>
      <c r="S9" s="6" t="str">
        <f t="shared" si="0"/>
        <v>not met</v>
      </c>
      <c r="T9" s="5" t="s">
        <v>189</v>
      </c>
      <c r="U9" s="2" t="s">
        <v>17</v>
      </c>
      <c r="V9" s="2" t="s">
        <v>16</v>
      </c>
      <c r="W9" s="2"/>
    </row>
    <row r="10" spans="1:23" x14ac:dyDescent="0.45">
      <c r="A10" s="1">
        <v>147.46875</v>
      </c>
      <c r="B10" s="2" t="s">
        <v>145</v>
      </c>
      <c r="C10" s="2" t="s">
        <v>146</v>
      </c>
      <c r="D10" s="2" t="s">
        <v>12</v>
      </c>
      <c r="E10" s="4">
        <v>44965.677870370368</v>
      </c>
      <c r="F10" s="3" t="str">
        <f>TEXT(Table_query__6[[#This Row],[Closed]],"MMM")</f>
        <v>Jul</v>
      </c>
      <c r="G10" s="3">
        <v>44967.677870370368</v>
      </c>
      <c r="H10" s="4">
        <v>45112.46875</v>
      </c>
      <c r="I10" s="2" t="s">
        <v>148</v>
      </c>
      <c r="J10" t="s">
        <v>3616</v>
      </c>
      <c r="K10">
        <v>40062</v>
      </c>
      <c r="L10" t="s">
        <v>3564</v>
      </c>
      <c r="M10" t="s">
        <v>3550</v>
      </c>
      <c r="N10" s="2" t="s">
        <v>77</v>
      </c>
      <c r="O10" s="4" t="s">
        <v>109</v>
      </c>
      <c r="P10" s="6">
        <f>NETWORKDAYS.INTL(Table_query__6[[#This Row],[Created]],Table_query__6[[#This Row],[Closed]],1,0)-1</f>
        <v>105</v>
      </c>
      <c r="Q10" s="6" t="s">
        <v>4273</v>
      </c>
      <c r="R10" s="6" t="str">
        <f t="shared" si="1"/>
        <v>&gt;=5</v>
      </c>
      <c r="S10" s="6" t="str">
        <f t="shared" si="0"/>
        <v>not met</v>
      </c>
      <c r="T10" s="5" t="s">
        <v>147</v>
      </c>
      <c r="U10" s="2" t="s">
        <v>17</v>
      </c>
      <c r="V10" s="2" t="s">
        <v>16</v>
      </c>
      <c r="W10" s="2"/>
    </row>
    <row r="11" spans="1:23" x14ac:dyDescent="0.45">
      <c r="A11" s="1">
        <v>144.45833333333599</v>
      </c>
      <c r="B11" s="2" t="s">
        <v>15</v>
      </c>
      <c r="C11" s="2" t="s">
        <v>135</v>
      </c>
      <c r="D11" s="2" t="s">
        <v>12</v>
      </c>
      <c r="E11" s="4">
        <v>44970.640868055554</v>
      </c>
      <c r="F11" s="3" t="str">
        <f>TEXT(Table_query__6[[#This Row],[Closed]],"MMM")</f>
        <v>Jul</v>
      </c>
      <c r="G11" s="3">
        <v>44972.640868055554</v>
      </c>
      <c r="H11" s="4">
        <v>45114.458333333336</v>
      </c>
      <c r="I11" s="2" t="s">
        <v>137</v>
      </c>
      <c r="J11" t="s">
        <v>4256</v>
      </c>
      <c r="K11" t="s">
        <v>4256</v>
      </c>
      <c r="L11" t="s">
        <v>4256</v>
      </c>
      <c r="M11" t="s">
        <v>592</v>
      </c>
      <c r="N11" s="2" t="s">
        <v>77</v>
      </c>
      <c r="O11" s="4" t="s">
        <v>109</v>
      </c>
      <c r="P11" s="6">
        <f>NETWORKDAYS.INTL(Table_query__6[[#This Row],[Created]],Table_query__6[[#This Row],[Closed]],1,0)-1</f>
        <v>104</v>
      </c>
      <c r="Q11" s="6" t="s">
        <v>4273</v>
      </c>
      <c r="R11" s="6" t="str">
        <f t="shared" si="1"/>
        <v>&gt;=5</v>
      </c>
      <c r="S11" s="6" t="str">
        <f t="shared" si="0"/>
        <v>not met</v>
      </c>
      <c r="T11" s="5" t="s">
        <v>136</v>
      </c>
      <c r="U11" s="2" t="s">
        <v>17</v>
      </c>
      <c r="V11" s="2" t="s">
        <v>16</v>
      </c>
      <c r="W11" s="2"/>
    </row>
    <row r="12" spans="1:23" ht="28.5" x14ac:dyDescent="0.45">
      <c r="A12" s="1">
        <v>2.6201388888875998</v>
      </c>
      <c r="B12" s="2" t="s">
        <v>64</v>
      </c>
      <c r="C12" s="2" t="s">
        <v>1581</v>
      </c>
      <c r="D12" s="2" t="s">
        <v>12</v>
      </c>
      <c r="E12" s="4">
        <v>44971.316377314812</v>
      </c>
      <c r="F12" s="3" t="str">
        <f>TEXT(Table_query__6[[#This Row],[Closed]],"MMM")</f>
        <v>Feb</v>
      </c>
      <c r="G12" s="3">
        <v>44973.316377314812</v>
      </c>
      <c r="H12" s="4">
        <v>44973.620138888888</v>
      </c>
      <c r="I12" s="2" t="s">
        <v>122</v>
      </c>
      <c r="J12" t="s">
        <v>3600</v>
      </c>
      <c r="K12">
        <v>32843</v>
      </c>
      <c r="L12" t="s">
        <v>3600</v>
      </c>
      <c r="M12" t="s">
        <v>3545</v>
      </c>
      <c r="N12" s="2" t="s">
        <v>42</v>
      </c>
      <c r="O12" s="4" t="s">
        <v>109</v>
      </c>
      <c r="P12" s="6">
        <f>NETWORKDAYS.INTL(Table_query__6[[#This Row],[Created]],Table_query__6[[#This Row],[Closed]],1,0)-1</f>
        <v>2</v>
      </c>
      <c r="Q12" s="6" t="s">
        <v>4273</v>
      </c>
      <c r="R12" s="6" t="str">
        <f t="shared" si="1"/>
        <v>&lt;=2</v>
      </c>
      <c r="S12" s="6" t="str">
        <f t="shared" si="0"/>
        <v>met</v>
      </c>
      <c r="T12" s="5" t="s">
        <v>1582</v>
      </c>
      <c r="U12" s="2" t="s">
        <v>17</v>
      </c>
      <c r="V12" s="2" t="s">
        <v>16</v>
      </c>
      <c r="W12" s="2"/>
    </row>
    <row r="13" spans="1:23" ht="71.25" x14ac:dyDescent="0.45">
      <c r="A13" s="1">
        <v>3.6493055555547498</v>
      </c>
      <c r="B13" s="2" t="s">
        <v>64</v>
      </c>
      <c r="C13" s="2" t="s">
        <v>2359</v>
      </c>
      <c r="D13" s="2" t="s">
        <v>12</v>
      </c>
      <c r="E13" s="4">
        <v>44971.317442129628</v>
      </c>
      <c r="F13" s="3" t="str">
        <f>TEXT(Table_query__6[[#This Row],[Closed]],"MMM")</f>
        <v>Feb</v>
      </c>
      <c r="G13" s="3">
        <v>44973.317442129628</v>
      </c>
      <c r="H13" s="4">
        <v>44974.649305555555</v>
      </c>
      <c r="I13" s="2" t="s">
        <v>122</v>
      </c>
      <c r="J13" t="s">
        <v>3600</v>
      </c>
      <c r="K13">
        <v>32843</v>
      </c>
      <c r="L13" t="s">
        <v>3600</v>
      </c>
      <c r="M13" t="s">
        <v>3545</v>
      </c>
      <c r="N13" s="2" t="s">
        <v>42</v>
      </c>
      <c r="O13" s="4" t="s">
        <v>109</v>
      </c>
      <c r="P13" s="6">
        <f>NETWORKDAYS.INTL(Table_query__6[[#This Row],[Created]],Table_query__6[[#This Row],[Closed]],1,0)-1</f>
        <v>3</v>
      </c>
      <c r="Q13" s="6" t="s">
        <v>4273</v>
      </c>
      <c r="R13" s="6" t="str">
        <f t="shared" si="1"/>
        <v>&lt;=3</v>
      </c>
      <c r="S13" s="6" t="str">
        <f t="shared" si="0"/>
        <v>not met</v>
      </c>
      <c r="T13" s="5" t="s">
        <v>2360</v>
      </c>
      <c r="U13" s="2" t="s">
        <v>17</v>
      </c>
      <c r="V13" s="2" t="s">
        <v>16</v>
      </c>
      <c r="W13" s="2"/>
    </row>
    <row r="14" spans="1:23" x14ac:dyDescent="0.45">
      <c r="A14" s="1">
        <v>1.6479166666613301</v>
      </c>
      <c r="B14" s="2" t="s">
        <v>97</v>
      </c>
      <c r="C14" s="2" t="s">
        <v>1427</v>
      </c>
      <c r="D14" s="2" t="s">
        <v>12</v>
      </c>
      <c r="E14" s="4">
        <v>44971.383750000001</v>
      </c>
      <c r="F14" s="3" t="str">
        <f>TEXT(Table_query__6[[#This Row],[Closed]],"MMM")</f>
        <v>Feb</v>
      </c>
      <c r="G14" s="3">
        <v>44973.383750000001</v>
      </c>
      <c r="H14" s="4">
        <v>44972.647916666669</v>
      </c>
      <c r="I14" s="2" t="s">
        <v>1429</v>
      </c>
      <c r="J14" t="s">
        <v>4256</v>
      </c>
      <c r="K14" t="s">
        <v>4256</v>
      </c>
      <c r="L14" t="s">
        <v>4256</v>
      </c>
      <c r="M14" t="s">
        <v>592</v>
      </c>
      <c r="N14" s="2" t="s">
        <v>107</v>
      </c>
      <c r="O14" s="4" t="s">
        <v>109</v>
      </c>
      <c r="P14" s="6">
        <f>NETWORKDAYS.INTL(Table_query__6[[#This Row],[Created]],Table_query__6[[#This Row],[Closed]],1,0)-1</f>
        <v>1</v>
      </c>
      <c r="Q14" s="6" t="s">
        <v>4272</v>
      </c>
      <c r="R14" s="6" t="str">
        <f t="shared" si="1"/>
        <v>&lt;=1</v>
      </c>
      <c r="S14" s="6" t="str">
        <f t="shared" si="0"/>
        <v>met</v>
      </c>
      <c r="T14" s="5" t="s">
        <v>1428</v>
      </c>
      <c r="U14" s="2" t="s">
        <v>17</v>
      </c>
      <c r="V14" s="2" t="s">
        <v>16</v>
      </c>
      <c r="W14" s="2"/>
    </row>
    <row r="15" spans="1:23" x14ac:dyDescent="0.45">
      <c r="A15" s="1">
        <v>12.649999999994201</v>
      </c>
      <c r="B15" s="2" t="s">
        <v>28</v>
      </c>
      <c r="C15" s="2" t="s">
        <v>2342</v>
      </c>
      <c r="D15" s="2" t="s">
        <v>12</v>
      </c>
      <c r="E15" s="4">
        <v>44972.317210648151</v>
      </c>
      <c r="F15" s="3" t="str">
        <f>TEXT(Table_query__6[[#This Row],[Closed]],"MMM")</f>
        <v>Feb</v>
      </c>
      <c r="G15" s="3">
        <v>44974.317210648151</v>
      </c>
      <c r="H15" s="4">
        <v>44984.65</v>
      </c>
      <c r="I15" s="2" t="s">
        <v>2200</v>
      </c>
      <c r="J15" t="s">
        <v>4095</v>
      </c>
      <c r="K15">
        <v>35144</v>
      </c>
      <c r="L15" t="s">
        <v>4096</v>
      </c>
      <c r="M15" t="s">
        <v>3545</v>
      </c>
      <c r="N15" s="2" t="s">
        <v>24</v>
      </c>
      <c r="O15" s="4" t="s">
        <v>109</v>
      </c>
      <c r="P15" s="6">
        <f>NETWORKDAYS.INTL(Table_query__6[[#This Row],[Created]],Table_query__6[[#This Row],[Closed]],1,0)-1</f>
        <v>8</v>
      </c>
      <c r="Q15" s="6" t="s">
        <v>4273</v>
      </c>
      <c r="R15" s="6" t="str">
        <f t="shared" si="1"/>
        <v>&gt;=5</v>
      </c>
      <c r="S15" s="6" t="str">
        <f t="shared" si="0"/>
        <v>not met</v>
      </c>
      <c r="T15" s="5" t="s">
        <v>2343</v>
      </c>
      <c r="U15" s="2" t="s">
        <v>17</v>
      </c>
      <c r="V15" s="2" t="s">
        <v>16</v>
      </c>
      <c r="W15" s="2"/>
    </row>
    <row r="16" spans="1:23" x14ac:dyDescent="0.45">
      <c r="A16" s="1">
        <v>0.65347222222044399</v>
      </c>
      <c r="B16" s="2" t="s">
        <v>84</v>
      </c>
      <c r="C16" s="2" t="s">
        <v>2295</v>
      </c>
      <c r="D16" s="2" t="s">
        <v>12</v>
      </c>
      <c r="E16" s="4">
        <v>44972.463159722225</v>
      </c>
      <c r="F16" s="3" t="str">
        <f>TEXT(Table_query__6[[#This Row],[Closed]],"MMM")</f>
        <v>Feb</v>
      </c>
      <c r="G16" s="3">
        <v>44974.463159722225</v>
      </c>
      <c r="H16" s="4">
        <v>44972.65347222222</v>
      </c>
      <c r="I16" s="2" t="s">
        <v>156</v>
      </c>
      <c r="J16" t="s">
        <v>3626</v>
      </c>
      <c r="K16">
        <v>35723</v>
      </c>
      <c r="L16" t="s">
        <v>3581</v>
      </c>
      <c r="M16" t="s">
        <v>3550</v>
      </c>
      <c r="N16" s="2" t="s">
        <v>42</v>
      </c>
      <c r="O16" s="4" t="s">
        <v>109</v>
      </c>
      <c r="P16" s="6">
        <f>NETWORKDAYS.INTL(Table_query__6[[#This Row],[Created]],Table_query__6[[#This Row],[Closed]],1,0)-1</f>
        <v>0</v>
      </c>
      <c r="Q16" s="6" t="s">
        <v>4272</v>
      </c>
      <c r="R16" s="6" t="str">
        <f t="shared" si="1"/>
        <v>&lt;=1</v>
      </c>
      <c r="S16" s="6" t="str">
        <f t="shared" si="0"/>
        <v>met</v>
      </c>
      <c r="T16" s="5" t="s">
        <v>2296</v>
      </c>
      <c r="U16" s="2" t="s">
        <v>17</v>
      </c>
      <c r="V16" s="2" t="s">
        <v>16</v>
      </c>
      <c r="W16" s="2"/>
    </row>
    <row r="17" spans="1:23" ht="28.5" x14ac:dyDescent="0.45">
      <c r="A17" s="1">
        <v>7.6520833333270302</v>
      </c>
      <c r="B17" s="2" t="s">
        <v>630</v>
      </c>
      <c r="C17" s="2" t="s">
        <v>2348</v>
      </c>
      <c r="D17" s="2" t="s">
        <v>12</v>
      </c>
      <c r="E17" s="4">
        <v>44972.56050925926</v>
      </c>
      <c r="F17" s="3" t="str">
        <f>TEXT(Table_query__6[[#This Row],[Closed]],"MMM")</f>
        <v>Feb</v>
      </c>
      <c r="G17" s="3">
        <v>44974.56050925926</v>
      </c>
      <c r="H17" s="4">
        <v>44979.652083333334</v>
      </c>
      <c r="I17" s="2" t="s">
        <v>2350</v>
      </c>
      <c r="J17" t="s">
        <v>4112</v>
      </c>
      <c r="K17">
        <v>1674</v>
      </c>
      <c r="L17" t="s">
        <v>3684</v>
      </c>
      <c r="M17" t="s">
        <v>3553</v>
      </c>
      <c r="N17" s="2" t="s">
        <v>24</v>
      </c>
      <c r="O17" s="4" t="s">
        <v>109</v>
      </c>
      <c r="P17" s="6">
        <f>NETWORKDAYS.INTL(Table_query__6[[#This Row],[Created]],Table_query__6[[#This Row],[Closed]],1,0)-1</f>
        <v>5</v>
      </c>
      <c r="Q17" s="6" t="s">
        <v>4273</v>
      </c>
      <c r="R17" s="6" t="str">
        <f t="shared" si="1"/>
        <v>&gt;=5</v>
      </c>
      <c r="S17" s="6" t="str">
        <f t="shared" si="0"/>
        <v>not met</v>
      </c>
      <c r="T17" s="5" t="s">
        <v>2349</v>
      </c>
      <c r="U17" s="2" t="s">
        <v>17</v>
      </c>
      <c r="V17" s="2" t="s">
        <v>16</v>
      </c>
      <c r="W17" s="2"/>
    </row>
    <row r="18" spans="1:23" ht="42.75" x14ac:dyDescent="0.45">
      <c r="A18" s="1">
        <v>1.65416666666715</v>
      </c>
      <c r="B18" s="2" t="s">
        <v>64</v>
      </c>
      <c r="C18" s="2" t="s">
        <v>2137</v>
      </c>
      <c r="D18" s="2" t="s">
        <v>12</v>
      </c>
      <c r="E18" s="4">
        <v>44973.553495370368</v>
      </c>
      <c r="F18" s="3" t="str">
        <f>TEXT(Table_query__6[[#This Row],[Closed]],"MMM")</f>
        <v>Feb</v>
      </c>
      <c r="G18" s="3">
        <v>44975.553495370368</v>
      </c>
      <c r="H18" s="4">
        <v>44974.654166666667</v>
      </c>
      <c r="I18" s="2" t="s">
        <v>2139</v>
      </c>
      <c r="J18" t="s">
        <v>4085</v>
      </c>
      <c r="K18">
        <v>203</v>
      </c>
      <c r="L18" t="s">
        <v>4086</v>
      </c>
      <c r="M18" t="s">
        <v>3545</v>
      </c>
      <c r="N18" s="2" t="s">
        <v>111</v>
      </c>
      <c r="O18" s="4" t="s">
        <v>109</v>
      </c>
      <c r="P18" s="6">
        <f>NETWORKDAYS.INTL(Table_query__6[[#This Row],[Created]],Table_query__6[[#This Row],[Closed]],1,0)-1</f>
        <v>1</v>
      </c>
      <c r="Q18" s="6" t="s">
        <v>4272</v>
      </c>
      <c r="R18" s="6" t="str">
        <f t="shared" si="1"/>
        <v>&lt;=1</v>
      </c>
      <c r="S18" s="6" t="str">
        <f t="shared" si="0"/>
        <v>met</v>
      </c>
      <c r="T18" s="5" t="s">
        <v>2138</v>
      </c>
      <c r="U18" s="2" t="s">
        <v>17</v>
      </c>
      <c r="V18" s="2" t="s">
        <v>16</v>
      </c>
      <c r="W18" s="2"/>
    </row>
    <row r="19" spans="1:23" ht="42.75" x14ac:dyDescent="0.45">
      <c r="A19" s="1">
        <v>0.91111111111240495</v>
      </c>
      <c r="B19" s="2" t="s">
        <v>105</v>
      </c>
      <c r="C19" s="2" t="s">
        <v>2346</v>
      </c>
      <c r="D19" s="2" t="s">
        <v>12</v>
      </c>
      <c r="E19" s="4">
        <v>44974.705000000002</v>
      </c>
      <c r="F19" s="3" t="str">
        <f>TEXT(Table_query__6[[#This Row],[Closed]],"MMM")</f>
        <v>Feb</v>
      </c>
      <c r="G19" s="3">
        <v>44976.705000000002</v>
      </c>
      <c r="H19" s="4">
        <v>44974.911111111112</v>
      </c>
      <c r="I19" s="2" t="s">
        <v>197</v>
      </c>
      <c r="J19" t="s">
        <v>4256</v>
      </c>
      <c r="K19" t="s">
        <v>4256</v>
      </c>
      <c r="L19" t="s">
        <v>4256</v>
      </c>
      <c r="M19" t="s">
        <v>592</v>
      </c>
      <c r="N19" s="2" t="s">
        <v>42</v>
      </c>
      <c r="O19" s="4" t="s">
        <v>109</v>
      </c>
      <c r="P19" s="6">
        <f>NETWORKDAYS.INTL(Table_query__6[[#This Row],[Created]],Table_query__6[[#This Row],[Closed]],1,0)-1</f>
        <v>0</v>
      </c>
      <c r="Q19" s="6" t="s">
        <v>4272</v>
      </c>
      <c r="R19" s="6" t="str">
        <f t="shared" si="1"/>
        <v>&lt;=1</v>
      </c>
      <c r="S19" s="6" t="str">
        <f t="shared" si="0"/>
        <v>met</v>
      </c>
      <c r="T19" s="5" t="s">
        <v>2347</v>
      </c>
      <c r="U19" s="2" t="s">
        <v>17</v>
      </c>
      <c r="V19" s="2" t="s">
        <v>16</v>
      </c>
      <c r="W19" s="2"/>
    </row>
    <row r="20" spans="1:23" x14ac:dyDescent="0.45">
      <c r="A20" s="1">
        <v>1.39583333333576</v>
      </c>
      <c r="B20" s="2" t="s">
        <v>37</v>
      </c>
      <c r="C20" s="2" t="s">
        <v>3501</v>
      </c>
      <c r="D20" s="2" t="s">
        <v>12</v>
      </c>
      <c r="E20" s="4">
        <v>44977.375752314816</v>
      </c>
      <c r="F20" s="3" t="str">
        <f>TEXT(Table_query__6[[#This Row],[Closed]],"MMM")</f>
        <v>Feb</v>
      </c>
      <c r="G20" s="3">
        <v>44979.375752314816</v>
      </c>
      <c r="H20" s="4">
        <v>44978.395833333336</v>
      </c>
      <c r="I20" s="2" t="s">
        <v>3503</v>
      </c>
      <c r="J20" t="s">
        <v>4256</v>
      </c>
      <c r="K20" t="s">
        <v>4256</v>
      </c>
      <c r="L20" t="s">
        <v>4256</v>
      </c>
      <c r="M20" t="s">
        <v>592</v>
      </c>
      <c r="N20" s="2" t="s">
        <v>107</v>
      </c>
      <c r="O20" s="4" t="s">
        <v>109</v>
      </c>
      <c r="P20" s="6">
        <f>NETWORKDAYS.INTL(Table_query__6[[#This Row],[Created]],Table_query__6[[#This Row],[Closed]],1,0)-1</f>
        <v>1</v>
      </c>
      <c r="Q20" s="6" t="s">
        <v>4272</v>
      </c>
      <c r="R20" s="6" t="str">
        <f t="shared" si="1"/>
        <v>&lt;=1</v>
      </c>
      <c r="S20" s="6" t="str">
        <f t="shared" si="0"/>
        <v>met</v>
      </c>
      <c r="T20" s="5" t="s">
        <v>3502</v>
      </c>
      <c r="U20" s="2" t="s">
        <v>17</v>
      </c>
      <c r="V20" s="2" t="s">
        <v>16</v>
      </c>
      <c r="W20" s="2"/>
    </row>
    <row r="21" spans="1:23" ht="85.5" x14ac:dyDescent="0.45">
      <c r="A21" s="1">
        <v>1.9194444444437999</v>
      </c>
      <c r="B21" s="2" t="s">
        <v>23</v>
      </c>
      <c r="C21" s="2" t="s">
        <v>2367</v>
      </c>
      <c r="D21" s="2" t="s">
        <v>12</v>
      </c>
      <c r="E21" s="4">
        <v>44977.603935185187</v>
      </c>
      <c r="F21" s="3" t="str">
        <f>TEXT(Table_query__6[[#This Row],[Closed]],"MMM")</f>
        <v>Feb</v>
      </c>
      <c r="G21" s="3">
        <v>44979.603935185187</v>
      </c>
      <c r="H21" s="4">
        <v>44978.919444444444</v>
      </c>
      <c r="I21" s="2" t="s">
        <v>128</v>
      </c>
      <c r="J21" t="s">
        <v>3607</v>
      </c>
      <c r="K21">
        <v>11056</v>
      </c>
      <c r="L21" t="s">
        <v>3608</v>
      </c>
      <c r="M21" t="s">
        <v>3570</v>
      </c>
      <c r="N21" s="2" t="s">
        <v>42</v>
      </c>
      <c r="O21" s="4" t="s">
        <v>109</v>
      </c>
      <c r="P21" s="6">
        <f>NETWORKDAYS.INTL(Table_query__6[[#This Row],[Created]],Table_query__6[[#This Row],[Closed]],1,0)-1</f>
        <v>1</v>
      </c>
      <c r="Q21" s="6" t="s">
        <v>4272</v>
      </c>
      <c r="R21" s="6" t="str">
        <f t="shared" si="1"/>
        <v>&lt;=1</v>
      </c>
      <c r="S21" s="6" t="str">
        <f t="shared" si="0"/>
        <v>met</v>
      </c>
      <c r="T21" s="5" t="s">
        <v>2368</v>
      </c>
      <c r="U21" s="2" t="s">
        <v>17</v>
      </c>
      <c r="V21" s="2" t="s">
        <v>16</v>
      </c>
      <c r="W21" s="2"/>
    </row>
    <row r="22" spans="1:23" ht="28.5" x14ac:dyDescent="0.45">
      <c r="A22" s="1">
        <v>0.60416666666424101</v>
      </c>
      <c r="B22" s="2" t="s">
        <v>33</v>
      </c>
      <c r="C22" s="2" t="s">
        <v>3418</v>
      </c>
      <c r="D22" s="2" t="s">
        <v>12</v>
      </c>
      <c r="E22" s="4">
        <v>44978.358067129629</v>
      </c>
      <c r="F22" s="3" t="str">
        <f>TEXT(Table_query__6[[#This Row],[Closed]],"MMM")</f>
        <v>Feb</v>
      </c>
      <c r="G22" s="3">
        <v>44980.358067129629</v>
      </c>
      <c r="H22" s="4">
        <v>44978.604166666664</v>
      </c>
      <c r="I22" s="2" t="s">
        <v>3420</v>
      </c>
      <c r="J22" t="s">
        <v>4256</v>
      </c>
      <c r="K22" t="s">
        <v>4256</v>
      </c>
      <c r="L22" t="s">
        <v>4256</v>
      </c>
      <c r="M22" t="s">
        <v>592</v>
      </c>
      <c r="N22" s="2" t="s">
        <v>52</v>
      </c>
      <c r="O22" s="4" t="s">
        <v>109</v>
      </c>
      <c r="P22" s="6">
        <f>NETWORKDAYS.INTL(Table_query__6[[#This Row],[Created]],Table_query__6[[#This Row],[Closed]],1,0)-1</f>
        <v>0</v>
      </c>
      <c r="Q22" s="6" t="s">
        <v>4272</v>
      </c>
      <c r="R22" s="6" t="str">
        <f t="shared" si="1"/>
        <v>&lt;=1</v>
      </c>
      <c r="S22" s="6" t="str">
        <f t="shared" si="0"/>
        <v>met</v>
      </c>
      <c r="T22" s="5" t="s">
        <v>3419</v>
      </c>
      <c r="U22" s="2" t="s">
        <v>17</v>
      </c>
      <c r="V22" s="2" t="s">
        <v>16</v>
      </c>
      <c r="W22" s="2"/>
    </row>
    <row r="23" spans="1:23" x14ac:dyDescent="0.45">
      <c r="A23" s="1">
        <v>0.9375</v>
      </c>
      <c r="B23" s="2" t="s">
        <v>84</v>
      </c>
      <c r="C23" s="2" t="s">
        <v>2314</v>
      </c>
      <c r="D23" s="2" t="s">
        <v>12</v>
      </c>
      <c r="E23" s="4">
        <v>44978.417858796296</v>
      </c>
      <c r="F23" s="3" t="str">
        <f>TEXT(Table_query__6[[#This Row],[Closed]],"MMM")</f>
        <v>Feb</v>
      </c>
      <c r="G23" s="3">
        <v>44980.417858796296</v>
      </c>
      <c r="H23" s="4">
        <v>44978.9375</v>
      </c>
      <c r="I23" s="2" t="s">
        <v>771</v>
      </c>
      <c r="J23" t="s">
        <v>3847</v>
      </c>
      <c r="K23">
        <v>35488</v>
      </c>
      <c r="L23" t="s">
        <v>3848</v>
      </c>
      <c r="M23" t="s">
        <v>3545</v>
      </c>
      <c r="N23" s="2" t="s">
        <v>77</v>
      </c>
      <c r="O23" s="4" t="s">
        <v>109</v>
      </c>
      <c r="P23" s="6">
        <f>NETWORKDAYS.INTL(Table_query__6[[#This Row],[Created]],Table_query__6[[#This Row],[Closed]],1,0)-1</f>
        <v>0</v>
      </c>
      <c r="Q23" s="6" t="s">
        <v>4272</v>
      </c>
      <c r="R23" s="6" t="str">
        <f t="shared" si="1"/>
        <v>&lt;=1</v>
      </c>
      <c r="S23" s="6" t="str">
        <f t="shared" si="0"/>
        <v>met</v>
      </c>
      <c r="T23" s="5" t="s">
        <v>2315</v>
      </c>
      <c r="U23" s="2" t="s">
        <v>17</v>
      </c>
      <c r="V23" s="2" t="s">
        <v>16</v>
      </c>
      <c r="W23" s="2"/>
    </row>
    <row r="24" spans="1:23" ht="128.25" x14ac:dyDescent="0.45">
      <c r="A24" s="1">
        <v>0.97847222221753305</v>
      </c>
      <c r="B24" s="2" t="s">
        <v>23</v>
      </c>
      <c r="C24" s="2" t="s">
        <v>2369</v>
      </c>
      <c r="D24" s="2" t="s">
        <v>12</v>
      </c>
      <c r="E24" s="4">
        <v>44978.510810185187</v>
      </c>
      <c r="F24" s="3" t="str">
        <f>TEXT(Table_query__6[[#This Row],[Closed]],"MMM")</f>
        <v>Feb</v>
      </c>
      <c r="G24" s="3">
        <v>44980.510810185187</v>
      </c>
      <c r="H24" s="4">
        <v>44978.978472222225</v>
      </c>
      <c r="I24" s="2" t="s">
        <v>124</v>
      </c>
      <c r="J24" t="s">
        <v>3603</v>
      </c>
      <c r="K24">
        <v>20882</v>
      </c>
      <c r="L24" t="s">
        <v>3603</v>
      </c>
      <c r="M24" t="s">
        <v>3545</v>
      </c>
      <c r="N24" s="2" t="s">
        <v>42</v>
      </c>
      <c r="O24" s="4" t="s">
        <v>109</v>
      </c>
      <c r="P24" s="6">
        <f>NETWORKDAYS.INTL(Table_query__6[[#This Row],[Created]],Table_query__6[[#This Row],[Closed]],1,0)-1</f>
        <v>0</v>
      </c>
      <c r="Q24" s="6" t="s">
        <v>4272</v>
      </c>
      <c r="R24" s="6" t="str">
        <f t="shared" si="1"/>
        <v>&lt;=1</v>
      </c>
      <c r="S24" s="6" t="str">
        <f t="shared" si="0"/>
        <v>met</v>
      </c>
      <c r="T24" s="5" t="s">
        <v>2370</v>
      </c>
      <c r="U24" s="2" t="s">
        <v>17</v>
      </c>
      <c r="V24" s="2" t="s">
        <v>16</v>
      </c>
      <c r="W24" s="2"/>
    </row>
    <row r="25" spans="1:23" ht="42.75" x14ac:dyDescent="0.45">
      <c r="A25" s="1">
        <v>22.4694444444394</v>
      </c>
      <c r="B25" s="2" t="s">
        <v>154</v>
      </c>
      <c r="C25" s="2" t="s">
        <v>2292</v>
      </c>
      <c r="D25" s="2" t="s">
        <v>12</v>
      </c>
      <c r="E25" s="4">
        <v>44978.682824074072</v>
      </c>
      <c r="F25" s="3" t="str">
        <f>TEXT(Table_query__6[[#This Row],[Closed]],"MMM")</f>
        <v>Mar</v>
      </c>
      <c r="G25" s="3">
        <v>44980.682824074072</v>
      </c>
      <c r="H25" s="4">
        <v>45000.469444444447</v>
      </c>
      <c r="I25" s="2" t="s">
        <v>2294</v>
      </c>
      <c r="J25" t="s">
        <v>4256</v>
      </c>
      <c r="K25" t="s">
        <v>4256</v>
      </c>
      <c r="L25" t="s">
        <v>4256</v>
      </c>
      <c r="M25" t="s">
        <v>592</v>
      </c>
      <c r="N25" s="2" t="s">
        <v>42</v>
      </c>
      <c r="O25" s="4" t="s">
        <v>109</v>
      </c>
      <c r="P25" s="6">
        <f>NETWORKDAYS.INTL(Table_query__6[[#This Row],[Created]],Table_query__6[[#This Row],[Closed]],1,0)-1</f>
        <v>16</v>
      </c>
      <c r="Q25" s="6" t="s">
        <v>4273</v>
      </c>
      <c r="R25" s="6" t="str">
        <f t="shared" si="1"/>
        <v>&gt;=5</v>
      </c>
      <c r="S25" s="6" t="str">
        <f t="shared" si="0"/>
        <v>not met</v>
      </c>
      <c r="T25" s="5" t="s">
        <v>2293</v>
      </c>
      <c r="U25" s="2" t="s">
        <v>17</v>
      </c>
      <c r="V25" s="2" t="s">
        <v>16</v>
      </c>
      <c r="W25" s="2"/>
    </row>
    <row r="26" spans="1:23" ht="99.75" x14ac:dyDescent="0.45">
      <c r="A26" s="1">
        <v>0.65277777777373602</v>
      </c>
      <c r="B26" s="2" t="s">
        <v>166</v>
      </c>
      <c r="C26" s="2" t="s">
        <v>2339</v>
      </c>
      <c r="D26" s="2" t="s">
        <v>12</v>
      </c>
      <c r="E26" s="4">
        <v>44979.433356481481</v>
      </c>
      <c r="F26" s="3" t="str">
        <f>TEXT(Table_query__6[[#This Row],[Closed]],"MMM")</f>
        <v>Feb</v>
      </c>
      <c r="G26" s="3">
        <v>44981.433356481481</v>
      </c>
      <c r="H26" s="4">
        <v>44979.652777777781</v>
      </c>
      <c r="I26" s="2" t="s">
        <v>2341</v>
      </c>
      <c r="J26" t="s">
        <v>4256</v>
      </c>
      <c r="K26" t="s">
        <v>4256</v>
      </c>
      <c r="L26" t="s">
        <v>4256</v>
      </c>
      <c r="M26" t="s">
        <v>592</v>
      </c>
      <c r="N26" s="2" t="s">
        <v>24</v>
      </c>
      <c r="O26" s="4" t="s">
        <v>109</v>
      </c>
      <c r="P26" s="6">
        <f>NETWORKDAYS.INTL(Table_query__6[[#This Row],[Created]],Table_query__6[[#This Row],[Closed]],1,0)-1</f>
        <v>0</v>
      </c>
      <c r="Q26" s="6" t="s">
        <v>4272</v>
      </c>
      <c r="R26" s="6" t="str">
        <f t="shared" si="1"/>
        <v>&lt;=1</v>
      </c>
      <c r="S26" s="6" t="str">
        <f t="shared" si="0"/>
        <v>met</v>
      </c>
      <c r="T26" s="5" t="s">
        <v>2340</v>
      </c>
      <c r="U26" s="2" t="s">
        <v>17</v>
      </c>
      <c r="V26" s="2" t="s">
        <v>16</v>
      </c>
      <c r="W26" s="2"/>
    </row>
    <row r="27" spans="1:23" x14ac:dyDescent="0.45">
      <c r="A27" s="1">
        <v>2.4541666666700599</v>
      </c>
      <c r="B27" s="2" t="s">
        <v>84</v>
      </c>
      <c r="C27" s="2" t="s">
        <v>2316</v>
      </c>
      <c r="D27" s="2" t="s">
        <v>12</v>
      </c>
      <c r="E27" s="4">
        <v>44979.463564814818</v>
      </c>
      <c r="F27" s="3" t="str">
        <f>TEXT(Table_query__6[[#This Row],[Closed]],"MMM")</f>
        <v>Feb</v>
      </c>
      <c r="G27" s="3">
        <v>44981.463564814818</v>
      </c>
      <c r="H27" s="4">
        <v>44981.45416666667</v>
      </c>
      <c r="I27" s="2" t="s">
        <v>156</v>
      </c>
      <c r="J27" t="s">
        <v>3626</v>
      </c>
      <c r="K27">
        <v>35723</v>
      </c>
      <c r="L27" t="s">
        <v>3581</v>
      </c>
      <c r="M27" t="s">
        <v>3550</v>
      </c>
      <c r="N27" s="2" t="s">
        <v>42</v>
      </c>
      <c r="O27" s="4" t="s">
        <v>109</v>
      </c>
      <c r="P27" s="6">
        <f>NETWORKDAYS.INTL(Table_query__6[[#This Row],[Created]],Table_query__6[[#This Row],[Closed]],1,0)-1</f>
        <v>2</v>
      </c>
      <c r="Q27" s="6" t="s">
        <v>4273</v>
      </c>
      <c r="R27" s="6" t="str">
        <f t="shared" si="1"/>
        <v>&lt;=2</v>
      </c>
      <c r="S27" s="6" t="str">
        <f t="shared" si="0"/>
        <v>met</v>
      </c>
      <c r="T27" s="5" t="s">
        <v>2317</v>
      </c>
      <c r="U27" s="2" t="s">
        <v>17</v>
      </c>
      <c r="V27" s="2" t="s">
        <v>16</v>
      </c>
      <c r="W27" s="2"/>
    </row>
    <row r="28" spans="1:23" ht="28.5" x14ac:dyDescent="0.45">
      <c r="A28" s="1">
        <v>2.2826388888861402</v>
      </c>
      <c r="B28" s="2" t="s">
        <v>64</v>
      </c>
      <c r="C28" s="2" t="s">
        <v>2353</v>
      </c>
      <c r="D28" s="2" t="s">
        <v>12</v>
      </c>
      <c r="E28" s="4">
        <v>44979.53292824074</v>
      </c>
      <c r="F28" s="3" t="str">
        <f>TEXT(Table_query__6[[#This Row],[Closed]],"MMM")</f>
        <v>Feb</v>
      </c>
      <c r="G28" s="3">
        <v>44981.53292824074</v>
      </c>
      <c r="H28" s="4">
        <v>44981.282638888886</v>
      </c>
      <c r="I28" s="2" t="s">
        <v>108</v>
      </c>
      <c r="J28" t="s">
        <v>3591</v>
      </c>
      <c r="K28">
        <v>40062</v>
      </c>
      <c r="L28" t="s">
        <v>3564</v>
      </c>
      <c r="M28" t="s">
        <v>3550</v>
      </c>
      <c r="N28" s="2" t="s">
        <v>42</v>
      </c>
      <c r="O28" s="4" t="s">
        <v>109</v>
      </c>
      <c r="P28" s="6">
        <f>NETWORKDAYS.INTL(Table_query__6[[#This Row],[Created]],Table_query__6[[#This Row],[Closed]],1,0)-1</f>
        <v>2</v>
      </c>
      <c r="Q28" s="6" t="s">
        <v>4273</v>
      </c>
      <c r="R28" s="6" t="str">
        <f t="shared" si="1"/>
        <v>&lt;=2</v>
      </c>
      <c r="S28" s="6" t="str">
        <f t="shared" si="0"/>
        <v>met</v>
      </c>
      <c r="T28" s="5" t="s">
        <v>2354</v>
      </c>
      <c r="U28" s="2" t="s">
        <v>17</v>
      </c>
      <c r="V28" s="2" t="s">
        <v>16</v>
      </c>
      <c r="W28" s="2"/>
    </row>
    <row r="29" spans="1:23" x14ac:dyDescent="0.45">
      <c r="A29" s="1">
        <v>0.98750000000291005</v>
      </c>
      <c r="B29" s="2" t="s">
        <v>154</v>
      </c>
      <c r="C29" s="2" t="s">
        <v>2344</v>
      </c>
      <c r="D29" s="2" t="s">
        <v>12</v>
      </c>
      <c r="E29" s="4">
        <v>44980.471458333333</v>
      </c>
      <c r="F29" s="3" t="str">
        <f>TEXT(Table_query__6[[#This Row],[Closed]],"MMM")</f>
        <v>Feb</v>
      </c>
      <c r="G29" s="3">
        <v>44982.471458333333</v>
      </c>
      <c r="H29" s="4">
        <v>44980.987500000003</v>
      </c>
      <c r="I29" s="2" t="s">
        <v>1413</v>
      </c>
      <c r="J29" t="s">
        <v>4256</v>
      </c>
      <c r="K29" t="s">
        <v>4256</v>
      </c>
      <c r="L29" t="s">
        <v>4256</v>
      </c>
      <c r="M29" t="s">
        <v>592</v>
      </c>
      <c r="N29" s="2" t="s">
        <v>42</v>
      </c>
      <c r="O29" s="4" t="s">
        <v>109</v>
      </c>
      <c r="P29" s="6">
        <f>NETWORKDAYS.INTL(Table_query__6[[#This Row],[Created]],Table_query__6[[#This Row],[Closed]],1,0)-1</f>
        <v>0</v>
      </c>
      <c r="Q29" s="6" t="s">
        <v>4272</v>
      </c>
      <c r="R29" s="6" t="str">
        <f t="shared" si="1"/>
        <v>&lt;=1</v>
      </c>
      <c r="S29" s="6" t="str">
        <f t="shared" si="0"/>
        <v>met</v>
      </c>
      <c r="T29" s="5" t="s">
        <v>2345</v>
      </c>
      <c r="U29" s="2" t="s">
        <v>17</v>
      </c>
      <c r="V29" s="2" t="s">
        <v>16</v>
      </c>
      <c r="W29" s="2"/>
    </row>
    <row r="30" spans="1:23" ht="28.5" x14ac:dyDescent="0.45">
      <c r="A30" s="1">
        <v>0.99652777778101198</v>
      </c>
      <c r="B30" s="2" t="s">
        <v>154</v>
      </c>
      <c r="C30" s="2" t="s">
        <v>2309</v>
      </c>
      <c r="D30" s="2" t="s">
        <v>12</v>
      </c>
      <c r="E30" s="4">
        <v>44981.42895833333</v>
      </c>
      <c r="F30" s="3" t="str">
        <f>TEXT(Table_query__6[[#This Row],[Closed]],"MMM")</f>
        <v>Feb</v>
      </c>
      <c r="G30" s="3">
        <v>44983.42895833333</v>
      </c>
      <c r="H30" s="4">
        <v>44981.996527777781</v>
      </c>
      <c r="I30" s="2" t="s">
        <v>592</v>
      </c>
      <c r="J30" t="s">
        <v>4256</v>
      </c>
      <c r="K30" t="s">
        <v>4256</v>
      </c>
      <c r="L30" t="s">
        <v>4256</v>
      </c>
      <c r="M30" t="s">
        <v>592</v>
      </c>
      <c r="N30" s="2" t="s">
        <v>42</v>
      </c>
      <c r="O30" s="4" t="s">
        <v>109</v>
      </c>
      <c r="P30" s="6">
        <f>NETWORKDAYS.INTL(Table_query__6[[#This Row],[Created]],Table_query__6[[#This Row],[Closed]],1,0)-1</f>
        <v>0</v>
      </c>
      <c r="Q30" s="6" t="s">
        <v>4272</v>
      </c>
      <c r="R30" s="6" t="str">
        <f t="shared" si="1"/>
        <v>&lt;=1</v>
      </c>
      <c r="S30" s="6" t="str">
        <f t="shared" si="0"/>
        <v>met</v>
      </c>
      <c r="T30" s="5" t="s">
        <v>2310</v>
      </c>
      <c r="U30" s="2" t="s">
        <v>17</v>
      </c>
      <c r="V30" s="2" t="s">
        <v>16</v>
      </c>
      <c r="W30" s="2"/>
    </row>
    <row r="31" spans="1:23" ht="28.5" x14ac:dyDescent="0.45">
      <c r="A31" s="1">
        <v>5.9979166666598802</v>
      </c>
      <c r="B31" s="2" t="s">
        <v>84</v>
      </c>
      <c r="C31" s="2" t="s">
        <v>2334</v>
      </c>
      <c r="D31" s="2" t="s">
        <v>12</v>
      </c>
      <c r="E31" s="4">
        <v>44981.45721064815</v>
      </c>
      <c r="F31" s="3" t="str">
        <f>TEXT(Table_query__6[[#This Row],[Closed]],"MMM")</f>
        <v>Mar</v>
      </c>
      <c r="G31" s="3">
        <v>44983.45721064815</v>
      </c>
      <c r="H31" s="4">
        <v>44986.997916666667</v>
      </c>
      <c r="I31" s="2" t="s">
        <v>2336</v>
      </c>
      <c r="J31" t="s">
        <v>4111</v>
      </c>
      <c r="K31">
        <v>40062</v>
      </c>
      <c r="L31" t="s">
        <v>3564</v>
      </c>
      <c r="M31" t="s">
        <v>3550</v>
      </c>
      <c r="N31" s="2" t="s">
        <v>42</v>
      </c>
      <c r="O31" s="4" t="s">
        <v>109</v>
      </c>
      <c r="P31" s="6">
        <f>NETWORKDAYS.INTL(Table_query__6[[#This Row],[Created]],Table_query__6[[#This Row],[Closed]],1,0)-1</f>
        <v>3</v>
      </c>
      <c r="Q31" s="6" t="s">
        <v>4273</v>
      </c>
      <c r="R31" s="6" t="str">
        <f t="shared" si="1"/>
        <v>&lt;=3</v>
      </c>
      <c r="S31" s="6" t="str">
        <f t="shared" si="0"/>
        <v>not met</v>
      </c>
      <c r="T31" s="5" t="s">
        <v>2335</v>
      </c>
      <c r="U31" s="2" t="s">
        <v>17</v>
      </c>
      <c r="V31" s="2" t="s">
        <v>16</v>
      </c>
      <c r="W31" s="2"/>
    </row>
    <row r="32" spans="1:23" ht="42.75" x14ac:dyDescent="0.45">
      <c r="A32" s="1">
        <v>5.9958333333270302</v>
      </c>
      <c r="B32" s="2" t="s">
        <v>33</v>
      </c>
      <c r="C32" s="2" t="s">
        <v>2328</v>
      </c>
      <c r="D32" s="2" t="s">
        <v>12</v>
      </c>
      <c r="E32" s="4">
        <v>44981.561111111114</v>
      </c>
      <c r="F32" s="3" t="str">
        <f>TEXT(Table_query__6[[#This Row],[Closed]],"MMM")</f>
        <v>Mar</v>
      </c>
      <c r="G32" s="3">
        <v>44983.561111111114</v>
      </c>
      <c r="H32" s="4">
        <v>44986.995833333334</v>
      </c>
      <c r="I32" s="2" t="s">
        <v>121</v>
      </c>
      <c r="J32" t="s">
        <v>3598</v>
      </c>
      <c r="K32">
        <v>35778</v>
      </c>
      <c r="L32" t="s">
        <v>3599</v>
      </c>
      <c r="M32" t="s">
        <v>3570</v>
      </c>
      <c r="N32" s="2" t="s">
        <v>107</v>
      </c>
      <c r="O32" s="4" t="s">
        <v>109</v>
      </c>
      <c r="P32" s="6">
        <f>NETWORKDAYS.INTL(Table_query__6[[#This Row],[Created]],Table_query__6[[#This Row],[Closed]],1,0)-1</f>
        <v>3</v>
      </c>
      <c r="Q32" s="6" t="s">
        <v>4273</v>
      </c>
      <c r="R32" s="6" t="str">
        <f t="shared" si="1"/>
        <v>&lt;=3</v>
      </c>
      <c r="S32" s="6" t="str">
        <f t="shared" si="0"/>
        <v>not met</v>
      </c>
      <c r="T32" s="5" t="s">
        <v>2329</v>
      </c>
      <c r="U32" s="2" t="s">
        <v>17</v>
      </c>
      <c r="V32" s="2" t="s">
        <v>16</v>
      </c>
      <c r="W32" s="2"/>
    </row>
    <row r="33" spans="1:23" ht="28.5" x14ac:dyDescent="0.45">
      <c r="A33" s="1">
        <v>10.3958333333358</v>
      </c>
      <c r="B33" s="2" t="s">
        <v>3497</v>
      </c>
      <c r="C33" s="2" t="s">
        <v>3496</v>
      </c>
      <c r="D33" s="2" t="s">
        <v>12</v>
      </c>
      <c r="E33" s="4">
        <v>44981.728067129632</v>
      </c>
      <c r="F33" s="3" t="str">
        <f>TEXT(Table_query__6[[#This Row],[Closed]],"MMM")</f>
        <v>Mar</v>
      </c>
      <c r="G33" s="3">
        <v>44983.728067129632</v>
      </c>
      <c r="H33" s="4">
        <v>44991.395833333336</v>
      </c>
      <c r="I33" s="2" t="s">
        <v>2252</v>
      </c>
      <c r="J33" t="s">
        <v>4104</v>
      </c>
      <c r="K33">
        <v>375</v>
      </c>
      <c r="L33" t="s">
        <v>3566</v>
      </c>
      <c r="M33" t="s">
        <v>3550</v>
      </c>
      <c r="N33" s="2" t="s">
        <v>42</v>
      </c>
      <c r="O33" s="4" t="s">
        <v>109</v>
      </c>
      <c r="P33" s="6">
        <f>NETWORKDAYS.INTL(Table_query__6[[#This Row],[Created]],Table_query__6[[#This Row],[Closed]],1,0)-1</f>
        <v>6</v>
      </c>
      <c r="Q33" s="6" t="s">
        <v>4273</v>
      </c>
      <c r="R33" s="6" t="str">
        <f t="shared" si="1"/>
        <v>&gt;=5</v>
      </c>
      <c r="S33" s="6" t="str">
        <f t="shared" si="0"/>
        <v>not met</v>
      </c>
      <c r="T33" s="5" t="s">
        <v>3498</v>
      </c>
      <c r="U33" s="2" t="s">
        <v>17</v>
      </c>
      <c r="V33" s="2" t="s">
        <v>16</v>
      </c>
      <c r="W33" s="2"/>
    </row>
    <row r="34" spans="1:23" ht="28.5" x14ac:dyDescent="0.45">
      <c r="A34" s="1">
        <v>53.583333333335801</v>
      </c>
      <c r="B34" s="2" t="s">
        <v>64</v>
      </c>
      <c r="C34" s="2" t="s">
        <v>2302</v>
      </c>
      <c r="D34" s="2" t="s">
        <v>12</v>
      </c>
      <c r="E34" s="4">
        <v>44984.540868055556</v>
      </c>
      <c r="F34" s="3" t="str">
        <f>TEXT(Table_query__6[[#This Row],[Closed]],"MMM")</f>
        <v>Apr</v>
      </c>
      <c r="G34" s="3">
        <v>44986.540868055556</v>
      </c>
      <c r="H34" s="4">
        <v>45037.583333333336</v>
      </c>
      <c r="I34" s="2" t="s">
        <v>204</v>
      </c>
      <c r="J34" t="s">
        <v>3611</v>
      </c>
      <c r="K34">
        <v>10412</v>
      </c>
      <c r="L34" t="s">
        <v>3612</v>
      </c>
      <c r="M34" t="s">
        <v>3545</v>
      </c>
      <c r="N34" s="2" t="s">
        <v>52</v>
      </c>
      <c r="O34" s="4" t="s">
        <v>109</v>
      </c>
      <c r="P34" s="6">
        <f>NETWORKDAYS.INTL(Table_query__6[[#This Row],[Created]],Table_query__6[[#This Row],[Closed]],1,0)-1</f>
        <v>39</v>
      </c>
      <c r="Q34" s="6" t="s">
        <v>4273</v>
      </c>
      <c r="R34" s="6" t="str">
        <f t="shared" si="1"/>
        <v>&gt;=5</v>
      </c>
      <c r="S34" s="6" t="str">
        <f t="shared" si="0"/>
        <v>not met</v>
      </c>
      <c r="T34" s="5" t="s">
        <v>2303</v>
      </c>
      <c r="U34" s="2" t="s">
        <v>17</v>
      </c>
      <c r="V34" s="2" t="s">
        <v>16</v>
      </c>
      <c r="W34" s="2"/>
    </row>
    <row r="35" spans="1:23" x14ac:dyDescent="0.45">
      <c r="A35" s="1">
        <v>0.99861111111386003</v>
      </c>
      <c r="B35" s="2" t="s">
        <v>105</v>
      </c>
      <c r="C35" s="2" t="s">
        <v>2351</v>
      </c>
      <c r="D35" s="2" t="s">
        <v>12</v>
      </c>
      <c r="E35" s="4">
        <v>44984.722951388889</v>
      </c>
      <c r="F35" s="3" t="str">
        <f>TEXT(Table_query__6[[#This Row],[Closed]],"MMM")</f>
        <v>Feb</v>
      </c>
      <c r="G35" s="3">
        <v>44986.722951388889</v>
      </c>
      <c r="H35" s="4">
        <v>44984.998611111114</v>
      </c>
      <c r="I35" s="2" t="s">
        <v>197</v>
      </c>
      <c r="J35" t="s">
        <v>4256</v>
      </c>
      <c r="K35" t="s">
        <v>4256</v>
      </c>
      <c r="L35" t="s">
        <v>4256</v>
      </c>
      <c r="M35" t="s">
        <v>592</v>
      </c>
      <c r="N35" s="2" t="s">
        <v>42</v>
      </c>
      <c r="O35" s="4" t="s">
        <v>109</v>
      </c>
      <c r="P35" s="6">
        <f>NETWORKDAYS.INTL(Table_query__6[[#This Row],[Created]],Table_query__6[[#This Row],[Closed]],1,0)-1</f>
        <v>0</v>
      </c>
      <c r="Q35" s="6" t="s">
        <v>4272</v>
      </c>
      <c r="R35" s="6" t="str">
        <f t="shared" si="1"/>
        <v>&lt;=1</v>
      </c>
      <c r="S35" s="6" t="str">
        <f t="shared" si="0"/>
        <v>met</v>
      </c>
      <c r="T35" s="5" t="s">
        <v>2352</v>
      </c>
      <c r="U35" s="2" t="s">
        <v>17</v>
      </c>
      <c r="V35" s="2" t="s">
        <v>16</v>
      </c>
      <c r="W35" s="2"/>
    </row>
    <row r="36" spans="1:23" ht="28.5" x14ac:dyDescent="0.45">
      <c r="A36" s="1">
        <v>1.45833333333576</v>
      </c>
      <c r="B36" s="2" t="s">
        <v>64</v>
      </c>
      <c r="C36" s="2" t="s">
        <v>2357</v>
      </c>
      <c r="D36" s="2" t="s">
        <v>12</v>
      </c>
      <c r="E36" s="4">
        <v>44986.57613425926</v>
      </c>
      <c r="F36" s="3" t="str">
        <f>TEXT(Table_query__6[[#This Row],[Closed]],"MMM")</f>
        <v>Mar</v>
      </c>
      <c r="G36" s="3">
        <v>44988.57613425926</v>
      </c>
      <c r="H36" s="4">
        <v>44987.458333333336</v>
      </c>
      <c r="I36" s="2" t="s">
        <v>122</v>
      </c>
      <c r="J36" t="s">
        <v>3600</v>
      </c>
      <c r="K36">
        <v>32843</v>
      </c>
      <c r="L36" t="s">
        <v>3600</v>
      </c>
      <c r="M36" t="s">
        <v>3545</v>
      </c>
      <c r="N36" s="2" t="s">
        <v>42</v>
      </c>
      <c r="O36" s="4" t="s">
        <v>1712</v>
      </c>
      <c r="P36" s="6">
        <f>NETWORKDAYS.INTL(Table_query__6[[#This Row],[Created]],Table_query__6[[#This Row],[Closed]],1,0)-1</f>
        <v>1</v>
      </c>
      <c r="Q36" s="6" t="s">
        <v>4272</v>
      </c>
      <c r="R36" s="6" t="str">
        <f t="shared" si="1"/>
        <v>&lt;=1</v>
      </c>
      <c r="S36" s="6" t="str">
        <f t="shared" si="0"/>
        <v>met</v>
      </c>
      <c r="T36" s="5" t="s">
        <v>2358</v>
      </c>
      <c r="U36" s="2" t="s">
        <v>17</v>
      </c>
      <c r="V36" s="2" t="s">
        <v>16</v>
      </c>
      <c r="W36" s="2"/>
    </row>
    <row r="37" spans="1:23" x14ac:dyDescent="0.45">
      <c r="A37" s="1">
        <v>5.4986111111065803</v>
      </c>
      <c r="B37" s="2" t="s">
        <v>125</v>
      </c>
      <c r="C37" s="2" t="s">
        <v>2323</v>
      </c>
      <c r="D37" s="2" t="s">
        <v>12</v>
      </c>
      <c r="E37" s="4">
        <v>44987.451249999998</v>
      </c>
      <c r="F37" s="3" t="str">
        <f>TEXT(Table_query__6[[#This Row],[Closed]],"MMM")</f>
        <v>Mar</v>
      </c>
      <c r="G37" s="3">
        <v>44989.451249999998</v>
      </c>
      <c r="H37" s="4">
        <v>44992.498611111114</v>
      </c>
      <c r="I37" s="2" t="s">
        <v>2325</v>
      </c>
      <c r="J37" t="s">
        <v>4256</v>
      </c>
      <c r="K37" t="s">
        <v>4256</v>
      </c>
      <c r="L37" t="s">
        <v>4256</v>
      </c>
      <c r="M37" t="s">
        <v>592</v>
      </c>
      <c r="N37" s="2" t="s">
        <v>24</v>
      </c>
      <c r="O37" s="4" t="s">
        <v>1712</v>
      </c>
      <c r="P37" s="6">
        <f>NETWORKDAYS.INTL(Table_query__6[[#This Row],[Created]],Table_query__6[[#This Row],[Closed]],1,0)-1</f>
        <v>3</v>
      </c>
      <c r="Q37" s="6" t="s">
        <v>4273</v>
      </c>
      <c r="R37" s="6" t="str">
        <f t="shared" si="1"/>
        <v>&lt;=3</v>
      </c>
      <c r="S37" s="6" t="str">
        <f t="shared" si="0"/>
        <v>not met</v>
      </c>
      <c r="T37" s="5" t="s">
        <v>2324</v>
      </c>
      <c r="U37" s="2" t="s">
        <v>17</v>
      </c>
      <c r="V37" s="2" t="s">
        <v>16</v>
      </c>
      <c r="W37" s="2"/>
    </row>
    <row r="38" spans="1:23" ht="28.5" x14ac:dyDescent="0.45">
      <c r="A38" s="1">
        <v>8.4027777775190798E-2</v>
      </c>
      <c r="B38" s="2" t="s">
        <v>64</v>
      </c>
      <c r="C38" s="2" t="s">
        <v>2318</v>
      </c>
      <c r="D38" s="2" t="s">
        <v>12</v>
      </c>
      <c r="E38" s="4">
        <v>44987.499328703707</v>
      </c>
      <c r="F38" s="3" t="str">
        <f>TEXT(Table_query__6[[#This Row],[Closed]],"MMM")</f>
        <v>Mar</v>
      </c>
      <c r="G38" s="3">
        <v>44989.499328703707</v>
      </c>
      <c r="H38" s="4">
        <v>44987.084027777775</v>
      </c>
      <c r="I38" s="2" t="s">
        <v>2320</v>
      </c>
      <c r="J38" t="s">
        <v>4110</v>
      </c>
      <c r="K38">
        <v>9363</v>
      </c>
      <c r="L38" t="s">
        <v>3939</v>
      </c>
      <c r="M38" t="s">
        <v>3545</v>
      </c>
      <c r="N38" s="2" t="s">
        <v>42</v>
      </c>
      <c r="O38" s="4" t="s">
        <v>1712</v>
      </c>
      <c r="P38" s="6">
        <f>NETWORKDAYS.INTL(Table_query__6[[#This Row],[Created]],Table_query__6[[#This Row],[Closed]],1,0)-1</f>
        <v>0</v>
      </c>
      <c r="Q38" s="6" t="s">
        <v>4272</v>
      </c>
      <c r="R38" s="6" t="str">
        <f t="shared" si="1"/>
        <v>&lt;=1</v>
      </c>
      <c r="S38" s="6" t="str">
        <f t="shared" si="0"/>
        <v>met</v>
      </c>
      <c r="T38" s="5" t="s">
        <v>2319</v>
      </c>
      <c r="U38" s="2" t="s">
        <v>17</v>
      </c>
      <c r="V38" s="2" t="s">
        <v>16</v>
      </c>
      <c r="W38" s="2"/>
    </row>
    <row r="39" spans="1:23" x14ac:dyDescent="0.45">
      <c r="A39" s="1">
        <v>4.50208333333285</v>
      </c>
      <c r="B39" s="2" t="s">
        <v>125</v>
      </c>
      <c r="C39" s="2" t="s">
        <v>2321</v>
      </c>
      <c r="D39" s="2" t="s">
        <v>12</v>
      </c>
      <c r="E39" s="4">
        <v>44988.589675925927</v>
      </c>
      <c r="F39" s="3" t="str">
        <f>TEXT(Table_query__6[[#This Row],[Closed]],"MMM")</f>
        <v>Mar</v>
      </c>
      <c r="G39" s="3">
        <v>44990.589675925927</v>
      </c>
      <c r="H39" s="4">
        <v>44992.502083333333</v>
      </c>
      <c r="I39" s="2" t="s">
        <v>1276</v>
      </c>
      <c r="J39" t="s">
        <v>3955</v>
      </c>
      <c r="K39">
        <v>1124</v>
      </c>
      <c r="L39" t="s">
        <v>3956</v>
      </c>
      <c r="M39" t="s">
        <v>3545</v>
      </c>
      <c r="N39" s="2" t="s">
        <v>24</v>
      </c>
      <c r="O39" s="4" t="s">
        <v>1712</v>
      </c>
      <c r="P39" s="6">
        <f>NETWORKDAYS.INTL(Table_query__6[[#This Row],[Created]],Table_query__6[[#This Row],[Closed]],1,0)-1</f>
        <v>2</v>
      </c>
      <c r="Q39" s="6" t="s">
        <v>4273</v>
      </c>
      <c r="R39" s="6" t="str">
        <f t="shared" si="1"/>
        <v>&lt;=2</v>
      </c>
      <c r="S39" s="6" t="str">
        <f t="shared" si="0"/>
        <v>met</v>
      </c>
      <c r="T39" s="5" t="s">
        <v>2322</v>
      </c>
      <c r="U39" s="2" t="s">
        <v>17</v>
      </c>
      <c r="V39" s="2" t="s">
        <v>16</v>
      </c>
      <c r="W39" s="2"/>
    </row>
    <row r="40" spans="1:23" ht="71.25" x14ac:dyDescent="0.45">
      <c r="A40" s="1">
        <v>13.493055555554699</v>
      </c>
      <c r="B40" s="2" t="s">
        <v>125</v>
      </c>
      <c r="C40" s="2" t="s">
        <v>2326</v>
      </c>
      <c r="D40" s="2" t="s">
        <v>12</v>
      </c>
      <c r="E40" s="4">
        <v>44988.592106481483</v>
      </c>
      <c r="F40" s="3" t="str">
        <f>TEXT(Table_query__6[[#This Row],[Closed]],"MMM")</f>
        <v>Mar</v>
      </c>
      <c r="G40" s="3">
        <v>44990.592106481483</v>
      </c>
      <c r="H40" s="4">
        <v>45001.493055555555</v>
      </c>
      <c r="I40" s="2" t="s">
        <v>1276</v>
      </c>
      <c r="J40" t="s">
        <v>3955</v>
      </c>
      <c r="K40">
        <v>1124</v>
      </c>
      <c r="L40" t="s">
        <v>3956</v>
      </c>
      <c r="M40" t="s">
        <v>3545</v>
      </c>
      <c r="N40" s="2" t="s">
        <v>24</v>
      </c>
      <c r="O40" s="4" t="s">
        <v>1712</v>
      </c>
      <c r="P40" s="6">
        <f>NETWORKDAYS.INTL(Table_query__6[[#This Row],[Created]],Table_query__6[[#This Row],[Closed]],1,0)-1</f>
        <v>9</v>
      </c>
      <c r="Q40" s="6" t="s">
        <v>4273</v>
      </c>
      <c r="R40" s="6" t="str">
        <f t="shared" si="1"/>
        <v>&gt;=5</v>
      </c>
      <c r="S40" s="6" t="str">
        <f t="shared" si="0"/>
        <v>not met</v>
      </c>
      <c r="T40" s="5" t="s">
        <v>2327</v>
      </c>
      <c r="U40" s="2" t="s">
        <v>17</v>
      </c>
      <c r="V40" s="2" t="s">
        <v>16</v>
      </c>
      <c r="W40" s="2"/>
    </row>
    <row r="41" spans="1:23" x14ac:dyDescent="0.45">
      <c r="A41" s="1">
        <v>59.521527777775198</v>
      </c>
      <c r="B41" s="2" t="s">
        <v>630</v>
      </c>
      <c r="C41" s="2" t="s">
        <v>2311</v>
      </c>
      <c r="D41" s="2" t="s">
        <v>12</v>
      </c>
      <c r="E41" s="4">
        <v>44988.661192129628</v>
      </c>
      <c r="F41" s="3" t="str">
        <f>TEXT(Table_query__6[[#This Row],[Closed]],"MMM")</f>
        <v>May</v>
      </c>
      <c r="G41" s="3">
        <v>44990.661192129628</v>
      </c>
      <c r="H41" s="4">
        <v>45047.521527777775</v>
      </c>
      <c r="I41" s="2" t="s">
        <v>2313</v>
      </c>
      <c r="J41" t="s">
        <v>4109</v>
      </c>
      <c r="K41">
        <v>32153</v>
      </c>
      <c r="L41" t="s">
        <v>3625</v>
      </c>
      <c r="M41" t="s">
        <v>3550</v>
      </c>
      <c r="N41" s="2" t="s">
        <v>24</v>
      </c>
      <c r="O41" s="4" t="s">
        <v>1712</v>
      </c>
      <c r="P41" s="6">
        <f>NETWORKDAYS.INTL(Table_query__6[[#This Row],[Created]],Table_query__6[[#This Row],[Closed]],1,0)-1</f>
        <v>41</v>
      </c>
      <c r="Q41" s="6" t="s">
        <v>4273</v>
      </c>
      <c r="R41" s="6" t="str">
        <f t="shared" si="1"/>
        <v>&gt;=5</v>
      </c>
      <c r="S41" s="6" t="str">
        <f t="shared" si="0"/>
        <v>not met</v>
      </c>
      <c r="T41" s="5" t="s">
        <v>2312</v>
      </c>
      <c r="U41" s="2" t="s">
        <v>17</v>
      </c>
      <c r="V41" s="2" t="s">
        <v>16</v>
      </c>
      <c r="W41" s="2"/>
    </row>
    <row r="42" spans="1:23" x14ac:dyDescent="0.45">
      <c r="A42" s="1">
        <v>13.495833333327001</v>
      </c>
      <c r="B42" s="2" t="s">
        <v>125</v>
      </c>
      <c r="C42" s="2" t="s">
        <v>2330</v>
      </c>
      <c r="D42" s="2" t="s">
        <v>12</v>
      </c>
      <c r="E42" s="4">
        <v>44988.672650462962</v>
      </c>
      <c r="F42" s="3" t="str">
        <f>TEXT(Table_query__6[[#This Row],[Closed]],"MMM")</f>
        <v>Mar</v>
      </c>
      <c r="G42" s="3">
        <v>44990.672650462962</v>
      </c>
      <c r="H42" s="4">
        <v>45001.495833333334</v>
      </c>
      <c r="I42" s="2" t="s">
        <v>214</v>
      </c>
      <c r="J42" t="s">
        <v>4256</v>
      </c>
      <c r="K42" t="s">
        <v>4256</v>
      </c>
      <c r="L42" t="s">
        <v>4256</v>
      </c>
      <c r="M42" t="s">
        <v>592</v>
      </c>
      <c r="N42" s="2" t="s">
        <v>24</v>
      </c>
      <c r="O42" s="4" t="s">
        <v>1712</v>
      </c>
      <c r="P42" s="6">
        <f>NETWORKDAYS.INTL(Table_query__6[[#This Row],[Created]],Table_query__6[[#This Row],[Closed]],1,0)-1</f>
        <v>9</v>
      </c>
      <c r="Q42" s="6" t="s">
        <v>4273</v>
      </c>
      <c r="R42" s="6" t="str">
        <f t="shared" si="1"/>
        <v>&gt;=5</v>
      </c>
      <c r="S42" s="6" t="str">
        <f t="shared" si="0"/>
        <v>not met</v>
      </c>
      <c r="T42" s="5" t="s">
        <v>2331</v>
      </c>
      <c r="U42" s="2" t="s">
        <v>17</v>
      </c>
      <c r="V42" s="2" t="s">
        <v>16</v>
      </c>
      <c r="W42" s="2"/>
    </row>
    <row r="43" spans="1:23" ht="57" x14ac:dyDescent="0.45">
      <c r="A43" s="1">
        <v>0.75277777777955601</v>
      </c>
      <c r="B43" s="2" t="s">
        <v>56</v>
      </c>
      <c r="C43" s="2" t="s">
        <v>2361</v>
      </c>
      <c r="D43" s="2" t="s">
        <v>12</v>
      </c>
      <c r="E43" s="4">
        <v>44988.739131944443</v>
      </c>
      <c r="F43" s="3" t="str">
        <f>TEXT(Table_query__6[[#This Row],[Closed]],"MMM")</f>
        <v>Mar</v>
      </c>
      <c r="G43" s="3">
        <v>44990.739131944443</v>
      </c>
      <c r="H43" s="4">
        <v>44988.75277777778</v>
      </c>
      <c r="I43" s="2" t="s">
        <v>2363</v>
      </c>
      <c r="J43" t="s">
        <v>4256</v>
      </c>
      <c r="K43" t="s">
        <v>4256</v>
      </c>
      <c r="L43" t="s">
        <v>4256</v>
      </c>
      <c r="M43" t="s">
        <v>592</v>
      </c>
      <c r="N43" s="2" t="s">
        <v>24</v>
      </c>
      <c r="O43" s="4" t="s">
        <v>1712</v>
      </c>
      <c r="P43" s="6">
        <f>NETWORKDAYS.INTL(Table_query__6[[#This Row],[Created]],Table_query__6[[#This Row],[Closed]],1,0)-1</f>
        <v>0</v>
      </c>
      <c r="Q43" s="6" t="s">
        <v>4272</v>
      </c>
      <c r="R43" s="6" t="str">
        <f t="shared" si="1"/>
        <v>&lt;=1</v>
      </c>
      <c r="S43" s="6" t="str">
        <f t="shared" si="0"/>
        <v>met</v>
      </c>
      <c r="T43" s="5" t="s">
        <v>2362</v>
      </c>
      <c r="U43" s="2" t="s">
        <v>17</v>
      </c>
      <c r="V43" s="2" t="s">
        <v>16</v>
      </c>
      <c r="W43" s="2"/>
    </row>
    <row r="44" spans="1:23" ht="28.5" x14ac:dyDescent="0.45">
      <c r="A44" s="1">
        <v>0.49236111110803898</v>
      </c>
      <c r="B44" s="2" t="s">
        <v>64</v>
      </c>
      <c r="C44" s="2" t="s">
        <v>2355</v>
      </c>
      <c r="D44" s="2" t="s">
        <v>12</v>
      </c>
      <c r="E44" s="4">
        <v>44991.29923611111</v>
      </c>
      <c r="F44" s="3" t="str">
        <f>TEXT(Table_query__6[[#This Row],[Closed]],"MMM")</f>
        <v>Mar</v>
      </c>
      <c r="G44" s="3">
        <v>44993.29923611111</v>
      </c>
      <c r="H44" s="4">
        <v>44991.492361111108</v>
      </c>
      <c r="I44" s="2" t="s">
        <v>1185</v>
      </c>
      <c r="J44" t="s">
        <v>3938</v>
      </c>
      <c r="K44">
        <v>9363</v>
      </c>
      <c r="L44" t="s">
        <v>3939</v>
      </c>
      <c r="M44" t="s">
        <v>3545</v>
      </c>
      <c r="N44" s="2" t="s">
        <v>42</v>
      </c>
      <c r="O44" s="4" t="s">
        <v>1712</v>
      </c>
      <c r="P44" s="6">
        <f>NETWORKDAYS.INTL(Table_query__6[[#This Row],[Created]],Table_query__6[[#This Row],[Closed]],1,0)-1</f>
        <v>0</v>
      </c>
      <c r="Q44" s="6" t="s">
        <v>4272</v>
      </c>
      <c r="R44" s="6" t="str">
        <f t="shared" si="1"/>
        <v>&lt;=1</v>
      </c>
      <c r="S44" s="6" t="str">
        <f t="shared" si="0"/>
        <v>met</v>
      </c>
      <c r="T44" s="5" t="s">
        <v>2356</v>
      </c>
      <c r="U44" s="2" t="s">
        <v>17</v>
      </c>
      <c r="V44" s="2" t="s">
        <v>16</v>
      </c>
      <c r="W44" s="2"/>
    </row>
    <row r="45" spans="1:23" x14ac:dyDescent="0.45">
      <c r="A45" s="1">
        <v>4.5173611111094898</v>
      </c>
      <c r="B45" s="2" t="s">
        <v>125</v>
      </c>
      <c r="C45" s="2" t="s">
        <v>2307</v>
      </c>
      <c r="D45" s="2" t="s">
        <v>12</v>
      </c>
      <c r="E45" s="4">
        <v>44991.570347222223</v>
      </c>
      <c r="F45" s="3" t="str">
        <f>TEXT(Table_query__6[[#This Row],[Closed]],"MMM")</f>
        <v>Mar</v>
      </c>
      <c r="G45" s="3">
        <v>44993.570347222223</v>
      </c>
      <c r="H45" s="4">
        <v>44995.517361111109</v>
      </c>
      <c r="I45" s="2" t="s">
        <v>453</v>
      </c>
      <c r="J45" t="s">
        <v>3761</v>
      </c>
      <c r="K45">
        <v>1496</v>
      </c>
      <c r="L45" t="s">
        <v>3762</v>
      </c>
      <c r="M45" t="s">
        <v>3545</v>
      </c>
      <c r="N45" s="2" t="s">
        <v>24</v>
      </c>
      <c r="O45" s="4" t="s">
        <v>1712</v>
      </c>
      <c r="P45" s="6">
        <f>NETWORKDAYS.INTL(Table_query__6[[#This Row],[Created]],Table_query__6[[#This Row],[Closed]],1,0)-1</f>
        <v>4</v>
      </c>
      <c r="Q45" s="6" t="s">
        <v>4273</v>
      </c>
      <c r="R45" s="6" t="str">
        <f t="shared" si="1"/>
        <v>&lt;=4</v>
      </c>
      <c r="S45" s="6" t="str">
        <f t="shared" si="0"/>
        <v>not met</v>
      </c>
      <c r="T45" s="5" t="s">
        <v>2308</v>
      </c>
      <c r="U45" s="2" t="s">
        <v>17</v>
      </c>
      <c r="V45" s="2" t="s">
        <v>16</v>
      </c>
      <c r="W45" s="2"/>
    </row>
    <row r="46" spans="1:23" x14ac:dyDescent="0.45">
      <c r="A46" s="1">
        <v>1.52291666666861</v>
      </c>
      <c r="B46" s="2" t="s">
        <v>56</v>
      </c>
      <c r="C46" s="2" t="s">
        <v>2297</v>
      </c>
      <c r="D46" s="2" t="s">
        <v>12</v>
      </c>
      <c r="E46" s="4">
        <v>44991.781215277777</v>
      </c>
      <c r="F46" s="3" t="str">
        <f>TEXT(Table_query__6[[#This Row],[Closed]],"MMM")</f>
        <v>Mar</v>
      </c>
      <c r="G46" s="3">
        <v>44993.781215277777</v>
      </c>
      <c r="H46" s="4">
        <v>44992.522916666669</v>
      </c>
      <c r="I46" s="2" t="s">
        <v>348</v>
      </c>
      <c r="J46" t="s">
        <v>3731</v>
      </c>
      <c r="K46">
        <v>40236</v>
      </c>
      <c r="L46" t="s">
        <v>3718</v>
      </c>
      <c r="M46" t="s">
        <v>3545</v>
      </c>
      <c r="N46" s="2" t="s">
        <v>68</v>
      </c>
      <c r="O46" s="4" t="s">
        <v>1712</v>
      </c>
      <c r="P46" s="6">
        <f>NETWORKDAYS.INTL(Table_query__6[[#This Row],[Created]],Table_query__6[[#This Row],[Closed]],1,0)-1</f>
        <v>1</v>
      </c>
      <c r="Q46" s="6" t="s">
        <v>4272</v>
      </c>
      <c r="R46" s="6" t="str">
        <f t="shared" si="1"/>
        <v>&lt;=1</v>
      </c>
      <c r="S46" s="6" t="str">
        <f t="shared" si="0"/>
        <v>met</v>
      </c>
      <c r="T46" s="5" t="s">
        <v>2298</v>
      </c>
      <c r="U46" s="2" t="s">
        <v>17</v>
      </c>
      <c r="V46" s="2" t="s">
        <v>16</v>
      </c>
      <c r="W46" s="2"/>
    </row>
    <row r="47" spans="1:23" ht="28.5" x14ac:dyDescent="0.45">
      <c r="A47" s="1">
        <v>0.47986111111094898</v>
      </c>
      <c r="B47" s="2" t="s">
        <v>3355</v>
      </c>
      <c r="C47" s="2" t="s">
        <v>3356</v>
      </c>
      <c r="D47" s="2" t="s">
        <v>12</v>
      </c>
      <c r="E47" s="4">
        <v>44992.307523148149</v>
      </c>
      <c r="F47" s="3" t="str">
        <f>TEXT(Table_query__6[[#This Row],[Closed]],"MMM")</f>
        <v>Mar</v>
      </c>
      <c r="G47" s="3">
        <v>44994.307523148149</v>
      </c>
      <c r="H47" s="4">
        <v>44992.479861111111</v>
      </c>
      <c r="I47" s="2" t="s">
        <v>3358</v>
      </c>
      <c r="J47" t="s">
        <v>4212</v>
      </c>
      <c r="K47">
        <v>33482</v>
      </c>
      <c r="L47" t="s">
        <v>4213</v>
      </c>
      <c r="M47" t="s">
        <v>3821</v>
      </c>
      <c r="N47" s="2" t="s">
        <v>24</v>
      </c>
      <c r="O47" s="4" t="s">
        <v>1712</v>
      </c>
      <c r="P47" s="6">
        <f>NETWORKDAYS.INTL(Table_query__6[[#This Row],[Created]],Table_query__6[[#This Row],[Closed]],1,0)-1</f>
        <v>0</v>
      </c>
      <c r="Q47" s="6" t="s">
        <v>4272</v>
      </c>
      <c r="R47" s="6" t="str">
        <f t="shared" si="1"/>
        <v>&lt;=1</v>
      </c>
      <c r="S47" s="6" t="str">
        <f t="shared" si="0"/>
        <v>met</v>
      </c>
      <c r="T47" s="5" t="s">
        <v>3357</v>
      </c>
      <c r="U47" s="2" t="s">
        <v>17</v>
      </c>
      <c r="V47" s="2" t="s">
        <v>16</v>
      </c>
      <c r="W47" s="2"/>
    </row>
    <row r="48" spans="1:23" x14ac:dyDescent="0.45">
      <c r="A48" s="1">
        <v>1</v>
      </c>
      <c r="B48" s="2" t="s">
        <v>97</v>
      </c>
      <c r="C48" s="2" t="s">
        <v>2299</v>
      </c>
      <c r="D48" s="2" t="s">
        <v>12</v>
      </c>
      <c r="E48" s="4">
        <v>44992.586064814815</v>
      </c>
      <c r="F48" s="3" t="str">
        <f>TEXT(Table_query__6[[#This Row],[Closed]],"MMM")</f>
        <v>Mar</v>
      </c>
      <c r="G48" s="3">
        <v>44994.586064814815</v>
      </c>
      <c r="H48" s="4">
        <v>44993</v>
      </c>
      <c r="I48" s="2" t="s">
        <v>2301</v>
      </c>
      <c r="J48" t="s">
        <v>4106</v>
      </c>
      <c r="K48">
        <v>20308</v>
      </c>
      <c r="L48" t="s">
        <v>3557</v>
      </c>
      <c r="M48" t="s">
        <v>3550</v>
      </c>
      <c r="N48" s="2" t="s">
        <v>107</v>
      </c>
      <c r="O48" s="4" t="s">
        <v>1712</v>
      </c>
      <c r="P48" s="6">
        <f>NETWORKDAYS.INTL(Table_query__6[[#This Row],[Created]],Table_query__6[[#This Row],[Closed]],1,0)-1</f>
        <v>1</v>
      </c>
      <c r="Q48" s="6" t="s">
        <v>4272</v>
      </c>
      <c r="R48" s="6" t="str">
        <f t="shared" si="1"/>
        <v>&lt;=1</v>
      </c>
      <c r="S48" s="6" t="str">
        <f t="shared" si="0"/>
        <v>met</v>
      </c>
      <c r="T48" s="5" t="s">
        <v>2300</v>
      </c>
      <c r="U48" s="2" t="s">
        <v>17</v>
      </c>
      <c r="V48" s="2" t="s">
        <v>16</v>
      </c>
      <c r="W48" s="2"/>
    </row>
    <row r="49" spans="1:23" x14ac:dyDescent="0.45">
      <c r="A49" s="1">
        <v>8.5131944444437995</v>
      </c>
      <c r="B49" s="2" t="s">
        <v>125</v>
      </c>
      <c r="C49" s="2" t="s">
        <v>2337</v>
      </c>
      <c r="D49" s="2" t="s">
        <v>12</v>
      </c>
      <c r="E49" s="4">
        <v>44992.591319444444</v>
      </c>
      <c r="F49" s="3" t="str">
        <f>TEXT(Table_query__6[[#This Row],[Closed]],"MMM")</f>
        <v>Mar</v>
      </c>
      <c r="G49" s="3">
        <v>44994.591319444444</v>
      </c>
      <c r="H49" s="4">
        <v>45000.513194444444</v>
      </c>
      <c r="I49" s="2" t="s">
        <v>175</v>
      </c>
      <c r="J49" t="s">
        <v>3642</v>
      </c>
      <c r="K49">
        <v>723</v>
      </c>
      <c r="L49" t="s">
        <v>3643</v>
      </c>
      <c r="M49" t="s">
        <v>3545</v>
      </c>
      <c r="N49" s="2" t="s">
        <v>24</v>
      </c>
      <c r="O49" s="4" t="s">
        <v>1712</v>
      </c>
      <c r="P49" s="6">
        <f>NETWORKDAYS.INTL(Table_query__6[[#This Row],[Created]],Table_query__6[[#This Row],[Closed]],1,0)-1</f>
        <v>6</v>
      </c>
      <c r="Q49" s="6" t="s">
        <v>4273</v>
      </c>
      <c r="R49" s="6" t="str">
        <f t="shared" si="1"/>
        <v>&gt;=5</v>
      </c>
      <c r="S49" s="6" t="str">
        <f t="shared" si="0"/>
        <v>not met</v>
      </c>
      <c r="T49" s="5" t="s">
        <v>2338</v>
      </c>
      <c r="U49" s="2" t="s">
        <v>17</v>
      </c>
      <c r="V49" s="2" t="s">
        <v>16</v>
      </c>
      <c r="W49" s="2"/>
    </row>
    <row r="50" spans="1:23" ht="42.75" x14ac:dyDescent="0.45">
      <c r="A50" s="1">
        <v>2.4777777777780998</v>
      </c>
      <c r="B50" s="2" t="s">
        <v>125</v>
      </c>
      <c r="C50" s="2" t="s">
        <v>2364</v>
      </c>
      <c r="D50" s="2" t="s">
        <v>12</v>
      </c>
      <c r="E50" s="4">
        <v>44993.44736111111</v>
      </c>
      <c r="F50" s="3" t="str">
        <f>TEXT(Table_query__6[[#This Row],[Closed]],"MMM")</f>
        <v>Mar</v>
      </c>
      <c r="G50" s="3">
        <v>44995.44736111111</v>
      </c>
      <c r="H50" s="4">
        <v>44995.477777777778</v>
      </c>
      <c r="I50" s="2" t="s">
        <v>2366</v>
      </c>
      <c r="J50" t="s">
        <v>4113</v>
      </c>
      <c r="K50">
        <v>9926</v>
      </c>
      <c r="L50" t="s">
        <v>3868</v>
      </c>
      <c r="M50" t="s">
        <v>3545</v>
      </c>
      <c r="N50" s="2" t="s">
        <v>42</v>
      </c>
      <c r="O50" s="4" t="s">
        <v>1712</v>
      </c>
      <c r="P50" s="6">
        <f>NETWORKDAYS.INTL(Table_query__6[[#This Row],[Created]],Table_query__6[[#This Row],[Closed]],1,0)-1</f>
        <v>2</v>
      </c>
      <c r="Q50" s="6" t="s">
        <v>4273</v>
      </c>
      <c r="R50" s="6" t="str">
        <f t="shared" si="1"/>
        <v>&lt;=2</v>
      </c>
      <c r="S50" s="6" t="str">
        <f t="shared" si="0"/>
        <v>met</v>
      </c>
      <c r="T50" s="5" t="s">
        <v>2365</v>
      </c>
      <c r="U50" s="2" t="s">
        <v>17</v>
      </c>
      <c r="V50" s="2" t="s">
        <v>16</v>
      </c>
      <c r="W50" s="2"/>
    </row>
    <row r="51" spans="1:23" ht="71.25" x14ac:dyDescent="0.45">
      <c r="A51" s="1">
        <v>5.3055555555547498</v>
      </c>
      <c r="B51" s="2" t="s">
        <v>106</v>
      </c>
      <c r="C51" s="2" t="s">
        <v>2304</v>
      </c>
      <c r="D51" s="2" t="s">
        <v>12</v>
      </c>
      <c r="E51" s="4">
        <v>44993.525324074071</v>
      </c>
      <c r="F51" s="3" t="str">
        <f>TEXT(Table_query__6[[#This Row],[Closed]],"MMM")</f>
        <v>Mar</v>
      </c>
      <c r="G51" s="3">
        <v>44995.525324074071</v>
      </c>
      <c r="H51" s="4">
        <v>44998.305555555555</v>
      </c>
      <c r="I51" s="2" t="s">
        <v>2306</v>
      </c>
      <c r="J51" t="s">
        <v>4107</v>
      </c>
      <c r="K51">
        <v>10517</v>
      </c>
      <c r="L51" t="s">
        <v>4108</v>
      </c>
      <c r="M51" t="s">
        <v>3545</v>
      </c>
      <c r="N51" s="2" t="s">
        <v>107</v>
      </c>
      <c r="O51" s="4" t="s">
        <v>1712</v>
      </c>
      <c r="P51" s="6">
        <f>NETWORKDAYS.INTL(Table_query__6[[#This Row],[Created]],Table_query__6[[#This Row],[Closed]],1,0)-1</f>
        <v>3</v>
      </c>
      <c r="Q51" s="6" t="s">
        <v>4273</v>
      </c>
      <c r="R51" s="6" t="str">
        <f t="shared" si="1"/>
        <v>&lt;=3</v>
      </c>
      <c r="S51" s="6" t="str">
        <f t="shared" si="0"/>
        <v>not met</v>
      </c>
      <c r="T51" s="5" t="s">
        <v>2305</v>
      </c>
      <c r="U51" s="2" t="s">
        <v>17</v>
      </c>
      <c r="V51" s="2" t="s">
        <v>16</v>
      </c>
      <c r="W51" s="2"/>
    </row>
    <row r="52" spans="1:23" x14ac:dyDescent="0.45">
      <c r="A52" s="1">
        <v>9.1138888888890506</v>
      </c>
      <c r="B52" s="2" t="s">
        <v>125</v>
      </c>
      <c r="C52" s="2" t="s">
        <v>2287</v>
      </c>
      <c r="D52" s="2" t="s">
        <v>12</v>
      </c>
      <c r="E52" s="4">
        <v>44993.537812499999</v>
      </c>
      <c r="F52" s="3" t="str">
        <f>TEXT(Table_query__6[[#This Row],[Closed]],"MMM")</f>
        <v>Mar</v>
      </c>
      <c r="G52" s="3">
        <v>44995.537812499999</v>
      </c>
      <c r="H52" s="4">
        <v>45002.113888888889</v>
      </c>
      <c r="I52" s="2" t="s">
        <v>2289</v>
      </c>
      <c r="J52" t="s">
        <v>4105</v>
      </c>
      <c r="K52">
        <v>35852</v>
      </c>
      <c r="L52" t="s">
        <v>3745</v>
      </c>
      <c r="M52" t="s">
        <v>3550</v>
      </c>
      <c r="N52" s="2" t="s">
        <v>24</v>
      </c>
      <c r="O52" s="4" t="s">
        <v>1712</v>
      </c>
      <c r="P52" s="6">
        <f>NETWORKDAYS.INTL(Table_query__6[[#This Row],[Created]],Table_query__6[[#This Row],[Closed]],1,0)-1</f>
        <v>7</v>
      </c>
      <c r="Q52" s="6" t="s">
        <v>4273</v>
      </c>
      <c r="R52" s="6" t="str">
        <f t="shared" si="1"/>
        <v>&gt;=5</v>
      </c>
      <c r="S52" s="6" t="str">
        <f t="shared" si="0"/>
        <v>not met</v>
      </c>
      <c r="T52" s="5" t="s">
        <v>2288</v>
      </c>
      <c r="U52" s="2" t="s">
        <v>17</v>
      </c>
      <c r="V52" s="2" t="s">
        <v>16</v>
      </c>
      <c r="W52" s="2"/>
    </row>
    <row r="53" spans="1:23" ht="57" x14ac:dyDescent="0.45">
      <c r="A53" s="1">
        <v>12.5180555555489</v>
      </c>
      <c r="B53" s="2" t="s">
        <v>56</v>
      </c>
      <c r="C53" s="2" t="s">
        <v>2332</v>
      </c>
      <c r="D53" s="2" t="s">
        <v>12</v>
      </c>
      <c r="E53" s="4">
        <v>44993.562581018516</v>
      </c>
      <c r="F53" s="3" t="str">
        <f>TEXT(Table_query__6[[#This Row],[Closed]],"MMM")</f>
        <v>Mar</v>
      </c>
      <c r="G53" s="3">
        <v>44995.562581018516</v>
      </c>
      <c r="H53" s="4">
        <v>45005.518055555556</v>
      </c>
      <c r="I53" s="2" t="s">
        <v>126</v>
      </c>
      <c r="J53" t="s">
        <v>3604</v>
      </c>
      <c r="K53">
        <v>11361</v>
      </c>
      <c r="L53" t="s">
        <v>3605</v>
      </c>
      <c r="M53" t="s">
        <v>3545</v>
      </c>
      <c r="N53" s="2" t="s">
        <v>24</v>
      </c>
      <c r="O53" s="4" t="s">
        <v>1712</v>
      </c>
      <c r="P53" s="6">
        <f>NETWORKDAYS.INTL(Table_query__6[[#This Row],[Created]],Table_query__6[[#This Row],[Closed]],1,0)-1</f>
        <v>8</v>
      </c>
      <c r="Q53" s="6" t="s">
        <v>4273</v>
      </c>
      <c r="R53" s="6" t="str">
        <f t="shared" si="1"/>
        <v>&gt;=5</v>
      </c>
      <c r="S53" s="6" t="str">
        <f t="shared" si="0"/>
        <v>not met</v>
      </c>
      <c r="T53" s="5" t="s">
        <v>2333</v>
      </c>
      <c r="U53" s="2" t="s">
        <v>17</v>
      </c>
      <c r="V53" s="2" t="s">
        <v>16</v>
      </c>
      <c r="W53" s="2"/>
    </row>
    <row r="54" spans="1:23" ht="42.75" x14ac:dyDescent="0.45">
      <c r="A54" s="1">
        <v>9.5069444444379805</v>
      </c>
      <c r="B54" s="2" t="s">
        <v>125</v>
      </c>
      <c r="C54" s="2" t="s">
        <v>2206</v>
      </c>
      <c r="D54" s="2" t="s">
        <v>12</v>
      </c>
      <c r="E54" s="4">
        <v>44993.58792824074</v>
      </c>
      <c r="F54" s="3" t="str">
        <f>TEXT(Table_query__6[[#This Row],[Closed]],"MMM")</f>
        <v>Mar</v>
      </c>
      <c r="G54" s="3">
        <v>44995.58792824074</v>
      </c>
      <c r="H54" s="4">
        <v>45002.506944444445</v>
      </c>
      <c r="I54" s="2" t="s">
        <v>205</v>
      </c>
      <c r="J54" t="s">
        <v>3676</v>
      </c>
      <c r="K54">
        <v>21578</v>
      </c>
      <c r="L54" t="s">
        <v>3677</v>
      </c>
      <c r="M54" t="s">
        <v>3550</v>
      </c>
      <c r="N54" s="2" t="s">
        <v>24</v>
      </c>
      <c r="O54" s="4" t="s">
        <v>1712</v>
      </c>
      <c r="P54" s="6">
        <f>NETWORKDAYS.INTL(Table_query__6[[#This Row],[Created]],Table_query__6[[#This Row],[Closed]],1,0)-1</f>
        <v>7</v>
      </c>
      <c r="Q54" s="6" t="s">
        <v>4273</v>
      </c>
      <c r="R54" s="6" t="str">
        <f t="shared" si="1"/>
        <v>&gt;=5</v>
      </c>
      <c r="S54" s="6" t="str">
        <f t="shared" si="0"/>
        <v>not met</v>
      </c>
      <c r="T54" s="5" t="s">
        <v>2207</v>
      </c>
      <c r="U54" s="2" t="s">
        <v>17</v>
      </c>
      <c r="V54" s="2" t="s">
        <v>16</v>
      </c>
      <c r="W54" s="2"/>
    </row>
    <row r="55" spans="1:23" ht="28.5" x14ac:dyDescent="0.45">
      <c r="A55" s="1">
        <v>5.4965277777810098</v>
      </c>
      <c r="B55" s="2" t="s">
        <v>64</v>
      </c>
      <c r="C55" s="2" t="s">
        <v>2201</v>
      </c>
      <c r="D55" s="2" t="s">
        <v>12</v>
      </c>
      <c r="E55" s="4">
        <v>44994.297638888886</v>
      </c>
      <c r="F55" s="3" t="str">
        <f>TEXT(Table_query__6[[#This Row],[Closed]],"MMM")</f>
        <v>Mar</v>
      </c>
      <c r="G55" s="3">
        <v>44996.297638888886</v>
      </c>
      <c r="H55" s="4">
        <v>44999.496527777781</v>
      </c>
      <c r="I55" s="2" t="s">
        <v>2203</v>
      </c>
      <c r="J55" t="s">
        <v>4097</v>
      </c>
      <c r="K55">
        <v>20035</v>
      </c>
      <c r="L55" t="s">
        <v>3566</v>
      </c>
      <c r="M55" t="s">
        <v>3550</v>
      </c>
      <c r="N55" s="2" t="s">
        <v>18</v>
      </c>
      <c r="O55" s="4" t="s">
        <v>1712</v>
      </c>
      <c r="P55" s="6">
        <f>NETWORKDAYS.INTL(Table_query__6[[#This Row],[Created]],Table_query__6[[#This Row],[Closed]],1,0)-1</f>
        <v>3</v>
      </c>
      <c r="Q55" s="6" t="s">
        <v>4273</v>
      </c>
      <c r="R55" s="6" t="str">
        <f t="shared" si="1"/>
        <v>&lt;=3</v>
      </c>
      <c r="S55" s="6" t="str">
        <f t="shared" si="0"/>
        <v>not met</v>
      </c>
      <c r="T55" s="5" t="s">
        <v>2202</v>
      </c>
      <c r="U55" s="2" t="s">
        <v>17</v>
      </c>
      <c r="V55" s="2" t="s">
        <v>16</v>
      </c>
      <c r="W55" s="2"/>
    </row>
    <row r="56" spans="1:23" ht="28.5" x14ac:dyDescent="0.45">
      <c r="A56" s="1">
        <v>47.478472222224802</v>
      </c>
      <c r="B56" s="2" t="s">
        <v>64</v>
      </c>
      <c r="C56" s="2" t="s">
        <v>2132</v>
      </c>
      <c r="D56" s="2" t="s">
        <v>12</v>
      </c>
      <c r="E56" s="4">
        <v>44994.341527777775</v>
      </c>
      <c r="F56" s="3" t="str">
        <f>TEXT(Table_query__6[[#This Row],[Closed]],"MMM")</f>
        <v>Apr</v>
      </c>
      <c r="G56" s="3">
        <v>44996.341527777775</v>
      </c>
      <c r="H56" s="4">
        <v>45041.478472222225</v>
      </c>
      <c r="I56" s="2" t="s">
        <v>861</v>
      </c>
      <c r="J56" t="s">
        <v>3872</v>
      </c>
      <c r="K56">
        <v>21578</v>
      </c>
      <c r="L56" t="s">
        <v>3677</v>
      </c>
      <c r="M56" t="s">
        <v>3550</v>
      </c>
      <c r="N56" s="2" t="s">
        <v>24</v>
      </c>
      <c r="O56" s="4" t="s">
        <v>1712</v>
      </c>
      <c r="P56" s="6">
        <f>NETWORKDAYS.INTL(Table_query__6[[#This Row],[Created]],Table_query__6[[#This Row],[Closed]],1,0)-1</f>
        <v>33</v>
      </c>
      <c r="Q56" s="6" t="s">
        <v>4273</v>
      </c>
      <c r="R56" s="6" t="str">
        <f t="shared" si="1"/>
        <v>&gt;=5</v>
      </c>
      <c r="S56" s="6" t="str">
        <f t="shared" si="0"/>
        <v>not met</v>
      </c>
      <c r="T56" s="5" t="s">
        <v>2133</v>
      </c>
      <c r="U56" s="2" t="s">
        <v>17</v>
      </c>
      <c r="V56" s="2" t="s">
        <v>16</v>
      </c>
      <c r="W56" s="2"/>
    </row>
    <row r="57" spans="1:23" x14ac:dyDescent="0.45">
      <c r="A57" s="1">
        <v>5.5124999999970896</v>
      </c>
      <c r="B57" s="2" t="s">
        <v>28</v>
      </c>
      <c r="C57" s="2" t="s">
        <v>2204</v>
      </c>
      <c r="D57" s="2" t="s">
        <v>12</v>
      </c>
      <c r="E57" s="4">
        <v>44994.430439814816</v>
      </c>
      <c r="F57" s="3" t="str">
        <f>TEXT(Table_query__6[[#This Row],[Closed]],"MMM")</f>
        <v>Mar</v>
      </c>
      <c r="G57" s="3">
        <v>44996.430439814816</v>
      </c>
      <c r="H57" s="4">
        <v>44999.512499999997</v>
      </c>
      <c r="I57" s="2" t="s">
        <v>741</v>
      </c>
      <c r="J57" t="s">
        <v>3838</v>
      </c>
      <c r="K57">
        <v>32153</v>
      </c>
      <c r="L57" t="s">
        <v>3625</v>
      </c>
      <c r="M57" t="s">
        <v>3550</v>
      </c>
      <c r="N57" s="2" t="s">
        <v>24</v>
      </c>
      <c r="O57" s="4" t="s">
        <v>1712</v>
      </c>
      <c r="P57" s="6">
        <f>NETWORKDAYS.INTL(Table_query__6[[#This Row],[Created]],Table_query__6[[#This Row],[Closed]],1,0)-1</f>
        <v>3</v>
      </c>
      <c r="Q57" s="6" t="s">
        <v>4273</v>
      </c>
      <c r="R57" s="6" t="str">
        <f t="shared" si="1"/>
        <v>&lt;=3</v>
      </c>
      <c r="S57" s="6" t="str">
        <f t="shared" si="0"/>
        <v>not met</v>
      </c>
      <c r="T57" s="5" t="s">
        <v>2205</v>
      </c>
      <c r="U57" s="2" t="s">
        <v>17</v>
      </c>
      <c r="V57" s="2" t="s">
        <v>16</v>
      </c>
      <c r="W57" s="2"/>
    </row>
    <row r="58" spans="1:23" ht="57" x14ac:dyDescent="0.45">
      <c r="A58" s="1">
        <v>6.4770833333313904</v>
      </c>
      <c r="B58" s="2" t="s">
        <v>125</v>
      </c>
      <c r="C58" s="2" t="s">
        <v>3494</v>
      </c>
      <c r="D58" s="2" t="s">
        <v>12</v>
      </c>
      <c r="E58" s="4">
        <v>44994.498240740744</v>
      </c>
      <c r="F58" s="3" t="str">
        <f>TEXT(Table_query__6[[#This Row],[Closed]],"MMM")</f>
        <v>Mar</v>
      </c>
      <c r="G58" s="3">
        <v>44996.498240740744</v>
      </c>
      <c r="H58" s="4">
        <v>45000.477083333331</v>
      </c>
      <c r="I58" s="2" t="s">
        <v>205</v>
      </c>
      <c r="J58" t="s">
        <v>3676</v>
      </c>
      <c r="K58">
        <v>21578</v>
      </c>
      <c r="L58" t="s">
        <v>3677</v>
      </c>
      <c r="M58" t="s">
        <v>3550</v>
      </c>
      <c r="N58" s="2" t="s">
        <v>24</v>
      </c>
      <c r="O58" s="4" t="s">
        <v>1712</v>
      </c>
      <c r="P58" s="6">
        <f>NETWORKDAYS.INTL(Table_query__6[[#This Row],[Created]],Table_query__6[[#This Row],[Closed]],1,0)-1</f>
        <v>4</v>
      </c>
      <c r="Q58" s="6" t="s">
        <v>4273</v>
      </c>
      <c r="R58" s="6" t="str">
        <f t="shared" si="1"/>
        <v>&lt;=4</v>
      </c>
      <c r="S58" s="6" t="str">
        <f t="shared" si="0"/>
        <v>not met</v>
      </c>
      <c r="T58" s="5" t="s">
        <v>3495</v>
      </c>
      <c r="U58" s="2" t="s">
        <v>17</v>
      </c>
      <c r="V58" s="2" t="s">
        <v>16</v>
      </c>
      <c r="W58" s="2"/>
    </row>
    <row r="59" spans="1:23" ht="57" x14ac:dyDescent="0.45">
      <c r="A59" s="1">
        <v>3.4993055555532901</v>
      </c>
      <c r="B59" s="2" t="s">
        <v>56</v>
      </c>
      <c r="C59" s="2" t="s">
        <v>2047</v>
      </c>
      <c r="D59" s="2" t="s">
        <v>12</v>
      </c>
      <c r="E59" s="4">
        <v>44995.542893518519</v>
      </c>
      <c r="F59" s="3" t="str">
        <f>TEXT(Table_query__6[[#This Row],[Closed]],"MMM")</f>
        <v>Mar</v>
      </c>
      <c r="G59" s="3">
        <v>44997.542893518519</v>
      </c>
      <c r="H59" s="4">
        <v>44998.499305555553</v>
      </c>
      <c r="I59" s="2" t="s">
        <v>2049</v>
      </c>
      <c r="J59" t="s">
        <v>4256</v>
      </c>
      <c r="K59" t="s">
        <v>4256</v>
      </c>
      <c r="L59" t="s">
        <v>4256</v>
      </c>
      <c r="M59" t="s">
        <v>592</v>
      </c>
      <c r="N59" s="2" t="s">
        <v>207</v>
      </c>
      <c r="O59" s="4" t="s">
        <v>1712</v>
      </c>
      <c r="P59" s="6">
        <f>NETWORKDAYS.INTL(Table_query__6[[#This Row],[Created]],Table_query__6[[#This Row],[Closed]],1,0)-1</f>
        <v>1</v>
      </c>
      <c r="Q59" s="6" t="s">
        <v>4272</v>
      </c>
      <c r="R59" s="6" t="str">
        <f t="shared" si="1"/>
        <v>&lt;=1</v>
      </c>
      <c r="S59" s="6" t="str">
        <f t="shared" si="0"/>
        <v>met</v>
      </c>
      <c r="T59" s="5" t="s">
        <v>2048</v>
      </c>
      <c r="U59" s="2" t="s">
        <v>17</v>
      </c>
      <c r="V59" s="2" t="s">
        <v>16</v>
      </c>
      <c r="W59" s="2"/>
    </row>
    <row r="60" spans="1:23" ht="42.75" x14ac:dyDescent="0.45">
      <c r="A60" s="1">
        <v>5.5062499999985404</v>
      </c>
      <c r="B60" s="2" t="s">
        <v>41</v>
      </c>
      <c r="C60" s="2" t="s">
        <v>2052</v>
      </c>
      <c r="D60" s="2" t="s">
        <v>12</v>
      </c>
      <c r="E60" s="4">
        <v>44995.637013888889</v>
      </c>
      <c r="F60" s="3" t="str">
        <f>TEXT(Table_query__6[[#This Row],[Closed]],"MMM")</f>
        <v>Mar</v>
      </c>
      <c r="G60" s="3">
        <v>44997.637013888889</v>
      </c>
      <c r="H60" s="4">
        <v>45000.506249999999</v>
      </c>
      <c r="I60" s="2" t="s">
        <v>2054</v>
      </c>
      <c r="J60" t="s">
        <v>4075</v>
      </c>
      <c r="K60">
        <v>2799</v>
      </c>
      <c r="L60" t="s">
        <v>4076</v>
      </c>
      <c r="M60" t="s">
        <v>3545</v>
      </c>
      <c r="N60" s="2" t="s">
        <v>42</v>
      </c>
      <c r="O60" s="4" t="s">
        <v>1712</v>
      </c>
      <c r="P60" s="6">
        <f>NETWORKDAYS.INTL(Table_query__6[[#This Row],[Created]],Table_query__6[[#This Row],[Closed]],1,0)-1</f>
        <v>3</v>
      </c>
      <c r="Q60" s="6" t="s">
        <v>4273</v>
      </c>
      <c r="R60" s="6" t="str">
        <f t="shared" si="1"/>
        <v>&lt;=3</v>
      </c>
      <c r="S60" s="6" t="str">
        <f t="shared" si="0"/>
        <v>not met</v>
      </c>
      <c r="T60" s="5" t="s">
        <v>2053</v>
      </c>
      <c r="U60" s="2" t="s">
        <v>17</v>
      </c>
      <c r="V60" s="2" t="s">
        <v>16</v>
      </c>
      <c r="W60" s="2"/>
    </row>
    <row r="61" spans="1:23" ht="42.75" x14ac:dyDescent="0.45">
      <c r="A61" s="1">
        <v>0.54999999999563398</v>
      </c>
      <c r="B61" s="2" t="s">
        <v>64</v>
      </c>
      <c r="C61" s="2" t="s">
        <v>2168</v>
      </c>
      <c r="D61" s="2" t="s">
        <v>12</v>
      </c>
      <c r="E61" s="4">
        <v>44999.342106481483</v>
      </c>
      <c r="F61" s="3" t="str">
        <f>TEXT(Table_query__6[[#This Row],[Closed]],"MMM")</f>
        <v>Mar</v>
      </c>
      <c r="G61" s="3">
        <v>45001.342106481483</v>
      </c>
      <c r="H61" s="4">
        <v>44999.55</v>
      </c>
      <c r="I61" s="2" t="s">
        <v>484</v>
      </c>
      <c r="J61" t="s">
        <v>4256</v>
      </c>
      <c r="K61" t="s">
        <v>4256</v>
      </c>
      <c r="L61" t="s">
        <v>4256</v>
      </c>
      <c r="M61" t="s">
        <v>592</v>
      </c>
      <c r="N61" s="2" t="s">
        <v>42</v>
      </c>
      <c r="O61" s="4" t="s">
        <v>1712</v>
      </c>
      <c r="P61" s="6">
        <f>NETWORKDAYS.INTL(Table_query__6[[#This Row],[Created]],Table_query__6[[#This Row],[Closed]],1,0)-1</f>
        <v>0</v>
      </c>
      <c r="Q61" s="6" t="s">
        <v>4272</v>
      </c>
      <c r="R61" s="6" t="str">
        <f t="shared" si="1"/>
        <v>&lt;=1</v>
      </c>
      <c r="S61" s="6" t="str">
        <f t="shared" si="0"/>
        <v>met</v>
      </c>
      <c r="T61" s="5" t="s">
        <v>2169</v>
      </c>
      <c r="U61" s="2" t="s">
        <v>17</v>
      </c>
      <c r="V61" s="2" t="s">
        <v>16</v>
      </c>
      <c r="W61" s="2"/>
    </row>
    <row r="62" spans="1:23" x14ac:dyDescent="0.45">
      <c r="A62" s="1">
        <v>2.6284722222189898</v>
      </c>
      <c r="B62" s="2" t="s">
        <v>15</v>
      </c>
      <c r="C62" s="2" t="s">
        <v>2160</v>
      </c>
      <c r="D62" s="2" t="s">
        <v>12</v>
      </c>
      <c r="E62" s="4">
        <v>44999.498333333337</v>
      </c>
      <c r="F62" s="3" t="str">
        <f>TEXT(Table_query__6[[#This Row],[Closed]],"MMM")</f>
        <v>Mar</v>
      </c>
      <c r="G62" s="3">
        <v>45001.498333333337</v>
      </c>
      <c r="H62" s="4">
        <v>45001.628472222219</v>
      </c>
      <c r="I62" s="2" t="s">
        <v>2162</v>
      </c>
      <c r="J62" t="s">
        <v>4091</v>
      </c>
      <c r="K62">
        <v>31100</v>
      </c>
      <c r="L62" t="s">
        <v>3583</v>
      </c>
      <c r="M62" t="s">
        <v>3570</v>
      </c>
      <c r="N62" s="2" t="s">
        <v>24</v>
      </c>
      <c r="O62" s="4" t="s">
        <v>1712</v>
      </c>
      <c r="P62" s="6">
        <f>NETWORKDAYS.INTL(Table_query__6[[#This Row],[Created]],Table_query__6[[#This Row],[Closed]],1,0)-1</f>
        <v>2</v>
      </c>
      <c r="Q62" s="6" t="s">
        <v>4273</v>
      </c>
      <c r="R62" s="6" t="str">
        <f t="shared" si="1"/>
        <v>&lt;=2</v>
      </c>
      <c r="S62" s="6" t="str">
        <f t="shared" si="0"/>
        <v>met</v>
      </c>
      <c r="T62" s="5" t="s">
        <v>2161</v>
      </c>
      <c r="U62" s="2" t="s">
        <v>17</v>
      </c>
      <c r="V62" s="2" t="s">
        <v>16</v>
      </c>
      <c r="W62" s="2"/>
    </row>
    <row r="63" spans="1:23" ht="42.75" x14ac:dyDescent="0.45">
      <c r="A63" s="1">
        <v>1.5493055555489299</v>
      </c>
      <c r="B63" s="2" t="s">
        <v>56</v>
      </c>
      <c r="C63" s="2" t="s">
        <v>2147</v>
      </c>
      <c r="D63" s="2" t="s">
        <v>12</v>
      </c>
      <c r="E63" s="4">
        <v>44999.613252314812</v>
      </c>
      <c r="F63" s="3" t="str">
        <f>TEXT(Table_query__6[[#This Row],[Closed]],"MMM")</f>
        <v>Mar</v>
      </c>
      <c r="G63" s="3">
        <v>45001.613252314812</v>
      </c>
      <c r="H63" s="4">
        <v>45000.549305555556</v>
      </c>
      <c r="I63" s="2" t="s">
        <v>2149</v>
      </c>
      <c r="J63" t="s">
        <v>4256</v>
      </c>
      <c r="K63" t="s">
        <v>4256</v>
      </c>
      <c r="L63" t="s">
        <v>4256</v>
      </c>
      <c r="M63" t="s">
        <v>592</v>
      </c>
      <c r="N63" s="2" t="s">
        <v>68</v>
      </c>
      <c r="O63" s="4" t="s">
        <v>1712</v>
      </c>
      <c r="P63" s="6">
        <f>NETWORKDAYS.INTL(Table_query__6[[#This Row],[Created]],Table_query__6[[#This Row],[Closed]],1,0)-1</f>
        <v>1</v>
      </c>
      <c r="Q63" s="6" t="s">
        <v>4272</v>
      </c>
      <c r="R63" s="6" t="str">
        <f t="shared" si="1"/>
        <v>&lt;=1</v>
      </c>
      <c r="S63" s="6" t="str">
        <f t="shared" si="0"/>
        <v>met</v>
      </c>
      <c r="T63" s="5" t="s">
        <v>2148</v>
      </c>
      <c r="U63" s="2" t="s">
        <v>17</v>
      </c>
      <c r="V63" s="2" t="s">
        <v>16</v>
      </c>
      <c r="W63" s="2"/>
    </row>
    <row r="64" spans="1:23" ht="28.5" x14ac:dyDescent="0.45">
      <c r="A64" s="1">
        <v>2.5493055555489299</v>
      </c>
      <c r="B64" s="2" t="s">
        <v>64</v>
      </c>
      <c r="C64" s="2" t="s">
        <v>2100</v>
      </c>
      <c r="D64" s="2" t="s">
        <v>12</v>
      </c>
      <c r="E64" s="4">
        <v>44999.650046296294</v>
      </c>
      <c r="F64" s="3" t="str">
        <f>TEXT(Table_query__6[[#This Row],[Closed]],"MMM")</f>
        <v>Mar</v>
      </c>
      <c r="G64" s="3">
        <v>45001.650046296294</v>
      </c>
      <c r="H64" s="4">
        <v>45001.549305555556</v>
      </c>
      <c r="I64" s="2" t="s">
        <v>122</v>
      </c>
      <c r="J64" t="s">
        <v>3600</v>
      </c>
      <c r="K64">
        <v>32843</v>
      </c>
      <c r="L64" t="s">
        <v>3600</v>
      </c>
      <c r="M64" t="s">
        <v>3545</v>
      </c>
      <c r="N64" s="2" t="s">
        <v>42</v>
      </c>
      <c r="O64" s="4" t="s">
        <v>1712</v>
      </c>
      <c r="P64" s="6">
        <f>NETWORKDAYS.INTL(Table_query__6[[#This Row],[Created]],Table_query__6[[#This Row],[Closed]],1,0)-1</f>
        <v>2</v>
      </c>
      <c r="Q64" s="6" t="s">
        <v>4273</v>
      </c>
      <c r="R64" s="6" t="str">
        <f t="shared" si="1"/>
        <v>&lt;=2</v>
      </c>
      <c r="S64" s="6" t="str">
        <f t="shared" si="0"/>
        <v>met</v>
      </c>
      <c r="T64" s="5" t="s">
        <v>2101</v>
      </c>
      <c r="U64" s="2" t="s">
        <v>17</v>
      </c>
      <c r="V64" s="2" t="s">
        <v>16</v>
      </c>
      <c r="W64" s="2"/>
    </row>
    <row r="65" spans="1:23" x14ac:dyDescent="0.45">
      <c r="A65" s="1">
        <v>6.45624999999563</v>
      </c>
      <c r="B65" s="2" t="s">
        <v>33</v>
      </c>
      <c r="C65" s="2" t="s">
        <v>2165</v>
      </c>
      <c r="D65" s="2" t="s">
        <v>12</v>
      </c>
      <c r="E65" s="4">
        <v>45000.664918981478</v>
      </c>
      <c r="F65" s="3" t="str">
        <f>TEXT(Table_query__6[[#This Row],[Closed]],"MMM")</f>
        <v>Mar</v>
      </c>
      <c r="G65" s="3">
        <v>45002.664918981478</v>
      </c>
      <c r="H65" s="4">
        <v>45006.456250000003</v>
      </c>
      <c r="I65" s="2" t="s">
        <v>2167</v>
      </c>
      <c r="J65" t="s">
        <v>4256</v>
      </c>
      <c r="K65" t="s">
        <v>4256</v>
      </c>
      <c r="L65" t="s">
        <v>4256</v>
      </c>
      <c r="M65" t="s">
        <v>592</v>
      </c>
      <c r="N65" s="2" t="s">
        <v>24</v>
      </c>
      <c r="O65" s="4" t="s">
        <v>1712</v>
      </c>
      <c r="P65" s="6">
        <f>NETWORKDAYS.INTL(Table_query__6[[#This Row],[Created]],Table_query__6[[#This Row],[Closed]],1,0)-1</f>
        <v>4</v>
      </c>
      <c r="Q65" s="6" t="s">
        <v>4273</v>
      </c>
      <c r="R65" s="6" t="str">
        <f t="shared" si="1"/>
        <v>&lt;=4</v>
      </c>
      <c r="S65" s="6" t="str">
        <f t="shared" si="0"/>
        <v>not met</v>
      </c>
      <c r="T65" s="5" t="s">
        <v>2166</v>
      </c>
      <c r="U65" s="2" t="s">
        <v>17</v>
      </c>
      <c r="V65" s="2" t="s">
        <v>16</v>
      </c>
      <c r="W65" s="2"/>
    </row>
    <row r="66" spans="1:23" ht="71.25" x14ac:dyDescent="0.45">
      <c r="A66" s="1">
        <v>4.4375</v>
      </c>
      <c r="B66" s="2" t="s">
        <v>64</v>
      </c>
      <c r="C66" s="2" t="s">
        <v>2245</v>
      </c>
      <c r="D66" s="2" t="s">
        <v>12</v>
      </c>
      <c r="E66" s="4">
        <v>45001.505682870367</v>
      </c>
      <c r="F66" s="3" t="str">
        <f>TEXT(Table_query__6[[#This Row],[Closed]],"MMM")</f>
        <v>Mar</v>
      </c>
      <c r="G66" s="3">
        <v>45003.505682870367</v>
      </c>
      <c r="H66" s="4">
        <v>45005.4375</v>
      </c>
      <c r="I66" s="2" t="s">
        <v>2247</v>
      </c>
      <c r="J66" t="s">
        <v>4102</v>
      </c>
      <c r="K66">
        <v>9974</v>
      </c>
      <c r="L66" t="s">
        <v>4103</v>
      </c>
      <c r="M66" t="s">
        <v>3545</v>
      </c>
      <c r="N66" s="2" t="s">
        <v>107</v>
      </c>
      <c r="O66" s="4" t="s">
        <v>1712</v>
      </c>
      <c r="P66" s="6">
        <f>NETWORKDAYS.INTL(Table_query__6[[#This Row],[Created]],Table_query__6[[#This Row],[Closed]],1,0)-1</f>
        <v>2</v>
      </c>
      <c r="Q66" s="6" t="s">
        <v>4273</v>
      </c>
      <c r="R66" s="6" t="str">
        <f t="shared" si="1"/>
        <v>&lt;=2</v>
      </c>
      <c r="S66" s="6" t="str">
        <f t="shared" ref="S66:S129" si="2">IF(P66&lt;=2, "met", "not met")</f>
        <v>met</v>
      </c>
      <c r="T66" s="5" t="s">
        <v>2246</v>
      </c>
      <c r="U66" s="2" t="s">
        <v>17</v>
      </c>
      <c r="V66" s="2" t="s">
        <v>16</v>
      </c>
      <c r="W66" s="2"/>
    </row>
    <row r="67" spans="1:23" ht="57" x14ac:dyDescent="0.45">
      <c r="A67" s="1">
        <v>4.50208333333285</v>
      </c>
      <c r="B67" s="2" t="s">
        <v>56</v>
      </c>
      <c r="C67" s="2" t="s">
        <v>2055</v>
      </c>
      <c r="D67" s="2" t="s">
        <v>12</v>
      </c>
      <c r="E67" s="4">
        <v>45001.624131944445</v>
      </c>
      <c r="F67" s="3" t="str">
        <f>TEXT(Table_query__6[[#This Row],[Closed]],"MMM")</f>
        <v>Mar</v>
      </c>
      <c r="G67" s="3">
        <v>45003.624131944445</v>
      </c>
      <c r="H67" s="4">
        <v>45005.502083333333</v>
      </c>
      <c r="I67" s="2" t="s">
        <v>209</v>
      </c>
      <c r="J67" t="s">
        <v>3680</v>
      </c>
      <c r="K67">
        <v>402</v>
      </c>
      <c r="L67" t="s">
        <v>3681</v>
      </c>
      <c r="M67" t="s">
        <v>3545</v>
      </c>
      <c r="N67" s="2" t="s">
        <v>24</v>
      </c>
      <c r="O67" s="4" t="s">
        <v>1712</v>
      </c>
      <c r="P67" s="6">
        <f>NETWORKDAYS.INTL(Table_query__6[[#This Row],[Created]],Table_query__6[[#This Row],[Closed]],1,0)-1</f>
        <v>2</v>
      </c>
      <c r="Q67" s="6" t="s">
        <v>4273</v>
      </c>
      <c r="R67" s="6" t="str">
        <f t="shared" ref="R67:R130" si="3">IF(P67&lt;2, "&lt;=1", IF(P67&lt;3, "&lt;=2", IF(P67&lt;4, "&lt;=3",IF(P67&lt;5,  "&lt;=4", "&gt;=5"))))</f>
        <v>&lt;=2</v>
      </c>
      <c r="S67" s="6" t="str">
        <f t="shared" si="2"/>
        <v>met</v>
      </c>
      <c r="T67" s="5" t="s">
        <v>2056</v>
      </c>
      <c r="U67" s="2" t="s">
        <v>17</v>
      </c>
      <c r="V67" s="2" t="s">
        <v>16</v>
      </c>
      <c r="W67" s="2"/>
    </row>
    <row r="68" spans="1:23" x14ac:dyDescent="0.45">
      <c r="A68" s="1">
        <v>6.4881944444423398</v>
      </c>
      <c r="B68" s="2" t="s">
        <v>56</v>
      </c>
      <c r="C68" s="2" t="s">
        <v>2033</v>
      </c>
      <c r="D68" s="2" t="s">
        <v>12</v>
      </c>
      <c r="E68" s="4">
        <v>45002.56622685185</v>
      </c>
      <c r="F68" s="3" t="str">
        <f>TEXT(Table_query__6[[#This Row],[Closed]],"MMM")</f>
        <v>Mar</v>
      </c>
      <c r="G68" s="3">
        <v>45004.56622685185</v>
      </c>
      <c r="H68" s="4">
        <v>45008.488194444442</v>
      </c>
      <c r="I68" s="2" t="s">
        <v>2035</v>
      </c>
      <c r="J68" t="s">
        <v>4073</v>
      </c>
      <c r="K68">
        <v>36344</v>
      </c>
      <c r="L68" t="s">
        <v>4021</v>
      </c>
      <c r="M68" t="s">
        <v>3545</v>
      </c>
      <c r="N68" s="2" t="s">
        <v>24</v>
      </c>
      <c r="O68" s="4" t="s">
        <v>1712</v>
      </c>
      <c r="P68" s="6">
        <f>NETWORKDAYS.INTL(Table_query__6[[#This Row],[Created]],Table_query__6[[#This Row],[Closed]],1,0)-1</f>
        <v>4</v>
      </c>
      <c r="Q68" s="6" t="s">
        <v>4273</v>
      </c>
      <c r="R68" s="6" t="str">
        <f t="shared" si="3"/>
        <v>&lt;=4</v>
      </c>
      <c r="S68" s="6" t="str">
        <f t="shared" si="2"/>
        <v>not met</v>
      </c>
      <c r="T68" s="5" t="s">
        <v>2034</v>
      </c>
      <c r="U68" s="2" t="s">
        <v>17</v>
      </c>
      <c r="V68" s="2" t="s">
        <v>16</v>
      </c>
      <c r="W68" s="2"/>
    </row>
    <row r="69" spans="1:23" x14ac:dyDescent="0.45">
      <c r="A69" s="1">
        <v>6.4895833333357604</v>
      </c>
      <c r="B69" s="2" t="s">
        <v>125</v>
      </c>
      <c r="C69" s="2" t="s">
        <v>2163</v>
      </c>
      <c r="D69" s="2" t="s">
        <v>12</v>
      </c>
      <c r="E69" s="4">
        <v>45002.745729166665</v>
      </c>
      <c r="F69" s="3" t="str">
        <f>TEXT(Table_query__6[[#This Row],[Closed]],"MMM")</f>
        <v>Mar</v>
      </c>
      <c r="G69" s="3">
        <v>45004.745729166665</v>
      </c>
      <c r="H69" s="4">
        <v>45008.489583333336</v>
      </c>
      <c r="I69" s="2" t="s">
        <v>861</v>
      </c>
      <c r="J69" t="s">
        <v>3872</v>
      </c>
      <c r="K69">
        <v>21578</v>
      </c>
      <c r="L69" t="s">
        <v>3677</v>
      </c>
      <c r="M69" t="s">
        <v>3550</v>
      </c>
      <c r="N69" s="2" t="s">
        <v>24</v>
      </c>
      <c r="O69" s="4" t="s">
        <v>1712</v>
      </c>
      <c r="P69" s="6">
        <f>NETWORKDAYS.INTL(Table_query__6[[#This Row],[Created]],Table_query__6[[#This Row],[Closed]],1,0)-1</f>
        <v>4</v>
      </c>
      <c r="Q69" s="6" t="s">
        <v>4273</v>
      </c>
      <c r="R69" s="6" t="str">
        <f t="shared" si="3"/>
        <v>&lt;=4</v>
      </c>
      <c r="S69" s="6" t="str">
        <f t="shared" si="2"/>
        <v>not met</v>
      </c>
      <c r="T69" s="5" t="s">
        <v>2164</v>
      </c>
      <c r="U69" s="2" t="s">
        <v>17</v>
      </c>
      <c r="V69" s="2" t="s">
        <v>16</v>
      </c>
      <c r="W69" s="2"/>
    </row>
    <row r="70" spans="1:23" x14ac:dyDescent="0.45">
      <c r="A70" s="1">
        <v>3.7048611111094898</v>
      </c>
      <c r="B70" s="2" t="s">
        <v>145</v>
      </c>
      <c r="C70" s="2" t="s">
        <v>2230</v>
      </c>
      <c r="D70" s="2" t="s">
        <v>12</v>
      </c>
      <c r="E70" s="4">
        <v>45005.642627314817</v>
      </c>
      <c r="F70" s="3" t="str">
        <f>TEXT(Table_query__6[[#This Row],[Closed]],"MMM")</f>
        <v>Mar</v>
      </c>
      <c r="G70" s="3">
        <v>45007.642627314817</v>
      </c>
      <c r="H70" s="4">
        <v>45008.704861111109</v>
      </c>
      <c r="I70" s="2" t="s">
        <v>2232</v>
      </c>
      <c r="J70" t="s">
        <v>4101</v>
      </c>
      <c r="K70">
        <v>40126</v>
      </c>
      <c r="L70" t="s">
        <v>3564</v>
      </c>
      <c r="M70" t="s">
        <v>3550</v>
      </c>
      <c r="N70" s="2" t="s">
        <v>24</v>
      </c>
      <c r="O70" s="4" t="s">
        <v>1712</v>
      </c>
      <c r="P70" s="6">
        <f>NETWORKDAYS.INTL(Table_query__6[[#This Row],[Created]],Table_query__6[[#This Row],[Closed]],1,0)-1</f>
        <v>3</v>
      </c>
      <c r="Q70" s="6" t="s">
        <v>4273</v>
      </c>
      <c r="R70" s="6" t="str">
        <f t="shared" si="3"/>
        <v>&lt;=3</v>
      </c>
      <c r="S70" s="6" t="str">
        <f t="shared" si="2"/>
        <v>not met</v>
      </c>
      <c r="T70" s="5" t="s">
        <v>2231</v>
      </c>
      <c r="U70" s="2" t="s">
        <v>17</v>
      </c>
      <c r="V70" s="2" t="s">
        <v>16</v>
      </c>
      <c r="W70" s="2"/>
    </row>
    <row r="71" spans="1:23" ht="42.75" x14ac:dyDescent="0.45">
      <c r="A71" s="1">
        <v>4.4888888888817702</v>
      </c>
      <c r="B71" s="2" t="s">
        <v>161</v>
      </c>
      <c r="C71" s="2" t="s">
        <v>2119</v>
      </c>
      <c r="D71" s="2" t="s">
        <v>12</v>
      </c>
      <c r="E71" s="4">
        <v>45005.650856481479</v>
      </c>
      <c r="F71" s="3" t="str">
        <f>TEXT(Table_query__6[[#This Row],[Closed]],"MMM")</f>
        <v>Mar</v>
      </c>
      <c r="G71" s="3">
        <v>45007.650856481479</v>
      </c>
      <c r="H71" s="4">
        <v>45009.488888888889</v>
      </c>
      <c r="I71" s="2" t="s">
        <v>2121</v>
      </c>
      <c r="J71" t="s">
        <v>4256</v>
      </c>
      <c r="K71" t="s">
        <v>4256</v>
      </c>
      <c r="L71" t="s">
        <v>4256</v>
      </c>
      <c r="M71" t="s">
        <v>592</v>
      </c>
      <c r="N71" s="2" t="s">
        <v>42</v>
      </c>
      <c r="O71" s="4" t="s">
        <v>1712</v>
      </c>
      <c r="P71" s="6">
        <f>NETWORKDAYS.INTL(Table_query__6[[#This Row],[Created]],Table_query__6[[#This Row],[Closed]],1,0)-1</f>
        <v>4</v>
      </c>
      <c r="Q71" s="6" t="s">
        <v>4273</v>
      </c>
      <c r="R71" s="6" t="str">
        <f t="shared" si="3"/>
        <v>&lt;=4</v>
      </c>
      <c r="S71" s="6" t="str">
        <f t="shared" si="2"/>
        <v>not met</v>
      </c>
      <c r="T71" s="5" t="s">
        <v>2120</v>
      </c>
      <c r="U71" s="2" t="s">
        <v>17</v>
      </c>
      <c r="V71" s="2" t="s">
        <v>16</v>
      </c>
      <c r="W71" s="2"/>
    </row>
    <row r="72" spans="1:23" x14ac:dyDescent="0.45">
      <c r="A72" s="1">
        <v>2.5500000000029099</v>
      </c>
      <c r="B72" s="2" t="s">
        <v>630</v>
      </c>
      <c r="C72" s="2" t="s">
        <v>2127</v>
      </c>
      <c r="D72" s="2" t="s">
        <v>12</v>
      </c>
      <c r="E72" s="4">
        <v>45006.594976851855</v>
      </c>
      <c r="F72" s="3" t="str">
        <f>TEXT(Table_query__6[[#This Row],[Closed]],"MMM")</f>
        <v>Mar</v>
      </c>
      <c r="G72" s="3">
        <v>45008.594976851855</v>
      </c>
      <c r="H72" s="4">
        <v>45008.55</v>
      </c>
      <c r="I72" s="2" t="s">
        <v>757</v>
      </c>
      <c r="J72" t="s">
        <v>3841</v>
      </c>
      <c r="K72">
        <v>9994</v>
      </c>
      <c r="L72" t="s">
        <v>3842</v>
      </c>
      <c r="M72" t="s">
        <v>3545</v>
      </c>
      <c r="N72" s="2" t="s">
        <v>24</v>
      </c>
      <c r="O72" s="4" t="s">
        <v>1712</v>
      </c>
      <c r="P72" s="6">
        <f>NETWORKDAYS.INTL(Table_query__6[[#This Row],[Created]],Table_query__6[[#This Row],[Closed]],1,0)-1</f>
        <v>2</v>
      </c>
      <c r="Q72" s="6" t="s">
        <v>4273</v>
      </c>
      <c r="R72" s="6" t="str">
        <f t="shared" si="3"/>
        <v>&lt;=2</v>
      </c>
      <c r="S72" s="6" t="str">
        <f t="shared" si="2"/>
        <v>met</v>
      </c>
      <c r="T72" s="5" t="s">
        <v>2128</v>
      </c>
      <c r="U72" s="2" t="s">
        <v>17</v>
      </c>
      <c r="V72" s="2" t="s">
        <v>16</v>
      </c>
      <c r="W72" s="2"/>
    </row>
    <row r="73" spans="1:23" x14ac:dyDescent="0.45">
      <c r="A73" s="1">
        <v>0.66736111111094898</v>
      </c>
      <c r="B73" s="2" t="s">
        <v>102</v>
      </c>
      <c r="C73" s="2" t="s">
        <v>2150</v>
      </c>
      <c r="D73" s="2" t="s">
        <v>12</v>
      </c>
      <c r="E73" s="4">
        <v>45007.407025462962</v>
      </c>
      <c r="F73" s="3" t="str">
        <f>TEXT(Table_query__6[[#This Row],[Closed]],"MMM")</f>
        <v>Mar</v>
      </c>
      <c r="G73" s="3">
        <v>45009.407025462962</v>
      </c>
      <c r="H73" s="4">
        <v>45007.667361111111</v>
      </c>
      <c r="I73" s="2" t="s">
        <v>2126</v>
      </c>
      <c r="J73" t="s">
        <v>4256</v>
      </c>
      <c r="K73" t="s">
        <v>4256</v>
      </c>
      <c r="L73" t="s">
        <v>4256</v>
      </c>
      <c r="M73" t="s">
        <v>592</v>
      </c>
      <c r="N73" s="2" t="s">
        <v>52</v>
      </c>
      <c r="O73" s="4" t="s">
        <v>1712</v>
      </c>
      <c r="P73" s="6">
        <f>NETWORKDAYS.INTL(Table_query__6[[#This Row],[Created]],Table_query__6[[#This Row],[Closed]],1,0)-1</f>
        <v>0</v>
      </c>
      <c r="Q73" s="6" t="s">
        <v>4272</v>
      </c>
      <c r="R73" s="6" t="str">
        <f t="shared" si="3"/>
        <v>&lt;=1</v>
      </c>
      <c r="S73" s="6" t="str">
        <f t="shared" si="2"/>
        <v>met</v>
      </c>
      <c r="T73" s="5" t="s">
        <v>2151</v>
      </c>
      <c r="U73" s="2" t="s">
        <v>17</v>
      </c>
      <c r="V73" s="2" t="s">
        <v>16</v>
      </c>
      <c r="W73" s="2"/>
    </row>
    <row r="74" spans="1:23" x14ac:dyDescent="0.45">
      <c r="A74" s="1">
        <v>0</v>
      </c>
      <c r="B74" s="2" t="s">
        <v>41</v>
      </c>
      <c r="C74" s="2" t="s">
        <v>2191</v>
      </c>
      <c r="D74" s="2" t="s">
        <v>12</v>
      </c>
      <c r="E74" s="4">
        <v>45007.484502314815</v>
      </c>
      <c r="F74" s="3" t="str">
        <f>TEXT(Table_query__6[[#This Row],[Closed]],"MMM")</f>
        <v>Mar</v>
      </c>
      <c r="G74" s="3">
        <v>45009.484502314815</v>
      </c>
      <c r="H74" s="4">
        <v>45007</v>
      </c>
      <c r="I74" s="2" t="s">
        <v>592</v>
      </c>
      <c r="J74" t="s">
        <v>4256</v>
      </c>
      <c r="K74" t="s">
        <v>4256</v>
      </c>
      <c r="L74" t="s">
        <v>4256</v>
      </c>
      <c r="M74" t="s">
        <v>592</v>
      </c>
      <c r="N74" s="2" t="s">
        <v>52</v>
      </c>
      <c r="O74" s="4" t="s">
        <v>1712</v>
      </c>
      <c r="P74" s="6">
        <f>NETWORKDAYS.INTL(Table_query__6[[#This Row],[Created]],Table_query__6[[#This Row],[Closed]],1,0)-1</f>
        <v>0</v>
      </c>
      <c r="Q74" s="6" t="s">
        <v>4272</v>
      </c>
      <c r="R74" s="6" t="str">
        <f t="shared" si="3"/>
        <v>&lt;=1</v>
      </c>
      <c r="S74" s="6" t="str">
        <f t="shared" si="2"/>
        <v>met</v>
      </c>
      <c r="T74" s="5" t="s">
        <v>2192</v>
      </c>
      <c r="U74" s="2" t="s">
        <v>17</v>
      </c>
      <c r="V74" s="2" t="s">
        <v>16</v>
      </c>
      <c r="W74" s="2"/>
    </row>
    <row r="75" spans="1:23" ht="28.5" x14ac:dyDescent="0.45">
      <c r="A75" s="1">
        <v>21.545833333329899</v>
      </c>
      <c r="B75" s="2" t="s">
        <v>15</v>
      </c>
      <c r="C75" s="2" t="s">
        <v>2257</v>
      </c>
      <c r="D75" s="2" t="s">
        <v>12</v>
      </c>
      <c r="E75" s="4">
        <v>45007.493888888886</v>
      </c>
      <c r="F75" s="3" t="str">
        <f>TEXT(Table_query__6[[#This Row],[Closed]],"MMM")</f>
        <v>Apr</v>
      </c>
      <c r="G75" s="3">
        <v>45009.493888888886</v>
      </c>
      <c r="H75" s="4">
        <v>45028.54583333333</v>
      </c>
      <c r="I75" s="2" t="s">
        <v>2259</v>
      </c>
      <c r="J75" t="s">
        <v>4256</v>
      </c>
      <c r="K75" t="s">
        <v>4256</v>
      </c>
      <c r="L75" t="s">
        <v>4256</v>
      </c>
      <c r="M75" t="s">
        <v>592</v>
      </c>
      <c r="N75" s="2" t="s">
        <v>24</v>
      </c>
      <c r="O75" s="4" t="s">
        <v>1712</v>
      </c>
      <c r="P75" s="6">
        <f>NETWORKDAYS.INTL(Table_query__6[[#This Row],[Created]],Table_query__6[[#This Row],[Closed]],1,0)-1</f>
        <v>15</v>
      </c>
      <c r="Q75" s="6" t="s">
        <v>4273</v>
      </c>
      <c r="R75" s="6" t="str">
        <f t="shared" si="3"/>
        <v>&gt;=5</v>
      </c>
      <c r="S75" s="6" t="str">
        <f t="shared" si="2"/>
        <v>not met</v>
      </c>
      <c r="T75" s="5" t="s">
        <v>2258</v>
      </c>
      <c r="U75" s="2" t="s">
        <v>17</v>
      </c>
      <c r="V75" s="2" t="s">
        <v>16</v>
      </c>
      <c r="W75" s="2"/>
    </row>
    <row r="76" spans="1:23" ht="28.5" x14ac:dyDescent="0.45">
      <c r="A76" s="1">
        <v>5.5465277777766504</v>
      </c>
      <c r="B76" s="2" t="s">
        <v>56</v>
      </c>
      <c r="C76" s="2" t="s">
        <v>2117</v>
      </c>
      <c r="D76" s="2" t="s">
        <v>12</v>
      </c>
      <c r="E76" s="4">
        <v>45007.513414351852</v>
      </c>
      <c r="F76" s="3" t="str">
        <f>TEXT(Table_query__6[[#This Row],[Closed]],"MMM")</f>
        <v>Mar</v>
      </c>
      <c r="G76" s="3">
        <v>45009.513414351852</v>
      </c>
      <c r="H76" s="4">
        <v>45012.546527777777</v>
      </c>
      <c r="I76" s="2" t="s">
        <v>58</v>
      </c>
      <c r="J76" t="s">
        <v>3561</v>
      </c>
      <c r="K76">
        <v>40127</v>
      </c>
      <c r="L76" t="s">
        <v>3562</v>
      </c>
      <c r="M76" t="s">
        <v>3545</v>
      </c>
      <c r="N76" s="2" t="s">
        <v>24</v>
      </c>
      <c r="O76" s="4" t="s">
        <v>1712</v>
      </c>
      <c r="P76" s="6">
        <f>NETWORKDAYS.INTL(Table_query__6[[#This Row],[Created]],Table_query__6[[#This Row],[Closed]],1,0)-1</f>
        <v>3</v>
      </c>
      <c r="Q76" s="6" t="s">
        <v>4273</v>
      </c>
      <c r="R76" s="6" t="str">
        <f t="shared" si="3"/>
        <v>&lt;=3</v>
      </c>
      <c r="S76" s="6" t="str">
        <f t="shared" si="2"/>
        <v>not met</v>
      </c>
      <c r="T76" s="5" t="s">
        <v>2118</v>
      </c>
      <c r="U76" s="2" t="s">
        <v>17</v>
      </c>
      <c r="V76" s="2" t="s">
        <v>16</v>
      </c>
      <c r="W76" s="2"/>
    </row>
    <row r="77" spans="1:23" ht="42.75" x14ac:dyDescent="0.45">
      <c r="A77" s="1">
        <v>0.57638888889050599</v>
      </c>
      <c r="B77" s="2" t="s">
        <v>84</v>
      </c>
      <c r="C77" s="2" t="s">
        <v>2223</v>
      </c>
      <c r="D77" s="2" t="s">
        <v>12</v>
      </c>
      <c r="E77" s="4">
        <v>45009.386562500003</v>
      </c>
      <c r="F77" s="3" t="str">
        <f>TEXT(Table_query__6[[#This Row],[Closed]],"MMM")</f>
        <v>Mar</v>
      </c>
      <c r="G77" s="3">
        <v>45011.386562500003</v>
      </c>
      <c r="H77" s="4">
        <v>45009.576388888891</v>
      </c>
      <c r="I77" s="2" t="s">
        <v>86</v>
      </c>
      <c r="J77" t="s">
        <v>3573</v>
      </c>
      <c r="K77">
        <v>7737</v>
      </c>
      <c r="L77" t="s">
        <v>3574</v>
      </c>
      <c r="M77" t="s">
        <v>3545</v>
      </c>
      <c r="N77" s="2" t="s">
        <v>107</v>
      </c>
      <c r="O77" s="4" t="s">
        <v>1712</v>
      </c>
      <c r="P77" s="6">
        <f>NETWORKDAYS.INTL(Table_query__6[[#This Row],[Created]],Table_query__6[[#This Row],[Closed]],1,0)-1</f>
        <v>0</v>
      </c>
      <c r="Q77" s="6" t="s">
        <v>4272</v>
      </c>
      <c r="R77" s="6" t="str">
        <f t="shared" si="3"/>
        <v>&lt;=1</v>
      </c>
      <c r="S77" s="6" t="str">
        <f t="shared" si="2"/>
        <v>met</v>
      </c>
      <c r="T77" s="5" t="s">
        <v>2224</v>
      </c>
      <c r="U77" s="2" t="s">
        <v>17</v>
      </c>
      <c r="V77" s="2" t="s">
        <v>16</v>
      </c>
      <c r="W77" s="2"/>
    </row>
    <row r="78" spans="1:23" ht="28.5" x14ac:dyDescent="0.45">
      <c r="A78" s="1">
        <v>117.053472222222</v>
      </c>
      <c r="B78" s="2" t="s">
        <v>15</v>
      </c>
      <c r="C78" s="2" t="s">
        <v>3473</v>
      </c>
      <c r="D78" s="2" t="s">
        <v>12</v>
      </c>
      <c r="E78" s="4">
        <v>45009.38957175926</v>
      </c>
      <c r="F78" s="3" t="str">
        <f>TEXT(Table_query__6[[#This Row],[Closed]],"MMM")</f>
        <v>Jul</v>
      </c>
      <c r="G78" s="3">
        <v>45011.38957175926</v>
      </c>
      <c r="H78" s="4">
        <v>45126.053472222222</v>
      </c>
      <c r="I78" s="2" t="s">
        <v>1635</v>
      </c>
      <c r="J78" t="s">
        <v>4013</v>
      </c>
      <c r="K78">
        <v>31100</v>
      </c>
      <c r="L78" t="s">
        <v>3583</v>
      </c>
      <c r="M78" t="s">
        <v>3570</v>
      </c>
      <c r="N78" s="2" t="s">
        <v>77</v>
      </c>
      <c r="O78" s="4" t="s">
        <v>1712</v>
      </c>
      <c r="P78" s="6">
        <f>NETWORKDAYS.INTL(Table_query__6[[#This Row],[Created]],Table_query__6[[#This Row],[Closed]],1,0)-1</f>
        <v>83</v>
      </c>
      <c r="Q78" s="6" t="s">
        <v>4273</v>
      </c>
      <c r="R78" s="6" t="str">
        <f t="shared" si="3"/>
        <v>&gt;=5</v>
      </c>
      <c r="S78" s="6" t="str">
        <f t="shared" si="2"/>
        <v>not met</v>
      </c>
      <c r="T78" s="5" t="s">
        <v>3474</v>
      </c>
      <c r="U78" s="2" t="s">
        <v>17</v>
      </c>
      <c r="V78" s="2" t="s">
        <v>16</v>
      </c>
      <c r="W78" s="2"/>
    </row>
    <row r="79" spans="1:23" ht="28.5" x14ac:dyDescent="0.45">
      <c r="A79" s="1">
        <v>6.70833333332848</v>
      </c>
      <c r="B79" s="2" t="s">
        <v>1396</v>
      </c>
      <c r="C79" s="2" t="s">
        <v>2073</v>
      </c>
      <c r="D79" s="2" t="s">
        <v>12</v>
      </c>
      <c r="E79" s="4">
        <v>45009.426354166666</v>
      </c>
      <c r="F79" s="3" t="str">
        <f>TEXT(Table_query__6[[#This Row],[Closed]],"MMM")</f>
        <v>Mar</v>
      </c>
      <c r="G79" s="3">
        <v>45011.426354166666</v>
      </c>
      <c r="H79" s="4">
        <v>45015.708333333336</v>
      </c>
      <c r="I79" s="2" t="s">
        <v>2075</v>
      </c>
      <c r="J79" t="s">
        <v>4256</v>
      </c>
      <c r="K79" t="s">
        <v>4256</v>
      </c>
      <c r="L79" t="s">
        <v>4256</v>
      </c>
      <c r="M79" t="s">
        <v>592</v>
      </c>
      <c r="N79" s="2" t="s">
        <v>24</v>
      </c>
      <c r="O79" s="4" t="s">
        <v>1712</v>
      </c>
      <c r="P79" s="6">
        <f>NETWORKDAYS.INTL(Table_query__6[[#This Row],[Created]],Table_query__6[[#This Row],[Closed]],1,0)-1</f>
        <v>4</v>
      </c>
      <c r="Q79" s="6" t="s">
        <v>4273</v>
      </c>
      <c r="R79" s="6" t="str">
        <f t="shared" si="3"/>
        <v>&lt;=4</v>
      </c>
      <c r="S79" s="6" t="str">
        <f t="shared" si="2"/>
        <v>not met</v>
      </c>
      <c r="T79" s="5" t="s">
        <v>2074</v>
      </c>
      <c r="U79" s="2" t="s">
        <v>17</v>
      </c>
      <c r="V79" s="2" t="s">
        <v>16</v>
      </c>
      <c r="W79" s="2"/>
    </row>
    <row r="80" spans="1:23" ht="28.5" x14ac:dyDescent="0.45">
      <c r="A80" s="1">
        <v>19.761805555550399</v>
      </c>
      <c r="B80" s="2" t="s">
        <v>1396</v>
      </c>
      <c r="C80" s="2" t="s">
        <v>2208</v>
      </c>
      <c r="D80" s="2" t="s">
        <v>12</v>
      </c>
      <c r="E80" s="4">
        <v>45009.59652777778</v>
      </c>
      <c r="F80" s="3" t="str">
        <f>TEXT(Table_query__6[[#This Row],[Closed]],"MMM")</f>
        <v>Apr</v>
      </c>
      <c r="G80" s="3">
        <v>45011.59652777778</v>
      </c>
      <c r="H80" s="4">
        <v>45028.761805555558</v>
      </c>
      <c r="I80" s="2" t="s">
        <v>2210</v>
      </c>
      <c r="J80" t="s">
        <v>4098</v>
      </c>
      <c r="K80">
        <v>40126</v>
      </c>
      <c r="L80" t="s">
        <v>3564</v>
      </c>
      <c r="M80" t="s">
        <v>3545</v>
      </c>
      <c r="N80" s="2" t="s">
        <v>42</v>
      </c>
      <c r="O80" s="4" t="s">
        <v>1712</v>
      </c>
      <c r="P80" s="6">
        <f>NETWORKDAYS.INTL(Table_query__6[[#This Row],[Created]],Table_query__6[[#This Row],[Closed]],1,0)-1</f>
        <v>13</v>
      </c>
      <c r="Q80" s="6" t="s">
        <v>4273</v>
      </c>
      <c r="R80" s="6" t="str">
        <f t="shared" si="3"/>
        <v>&gt;=5</v>
      </c>
      <c r="S80" s="6" t="str">
        <f t="shared" si="2"/>
        <v>not met</v>
      </c>
      <c r="T80" s="5" t="s">
        <v>2209</v>
      </c>
      <c r="U80" s="2" t="s">
        <v>17</v>
      </c>
      <c r="V80" s="2" t="s">
        <v>16</v>
      </c>
      <c r="W80" s="2"/>
    </row>
    <row r="81" spans="1:23" ht="28.5" x14ac:dyDescent="0.45">
      <c r="A81" s="1">
        <v>0.64791666666133096</v>
      </c>
      <c r="B81" s="2" t="s">
        <v>125</v>
      </c>
      <c r="C81" s="2" t="s">
        <v>2031</v>
      </c>
      <c r="D81" s="2" t="s">
        <v>12</v>
      </c>
      <c r="E81" s="4">
        <v>45009.611828703702</v>
      </c>
      <c r="F81" s="3" t="str">
        <f>TEXT(Table_query__6[[#This Row],[Closed]],"MMM")</f>
        <v>Mar</v>
      </c>
      <c r="G81" s="3">
        <v>45011.611828703702</v>
      </c>
      <c r="H81" s="4">
        <v>45009.647916666669</v>
      </c>
      <c r="I81" s="2" t="s">
        <v>205</v>
      </c>
      <c r="J81" t="s">
        <v>3676</v>
      </c>
      <c r="K81">
        <v>21578</v>
      </c>
      <c r="L81" t="s">
        <v>3677</v>
      </c>
      <c r="M81" t="s">
        <v>3550</v>
      </c>
      <c r="N81" s="2" t="s">
        <v>24</v>
      </c>
      <c r="O81" s="4" t="s">
        <v>1712</v>
      </c>
      <c r="P81" s="6">
        <f>NETWORKDAYS.INTL(Table_query__6[[#This Row],[Created]],Table_query__6[[#This Row],[Closed]],1,0)-1</f>
        <v>0</v>
      </c>
      <c r="Q81" s="6" t="s">
        <v>4272</v>
      </c>
      <c r="R81" s="6" t="str">
        <f t="shared" si="3"/>
        <v>&lt;=1</v>
      </c>
      <c r="S81" s="6" t="str">
        <f t="shared" si="2"/>
        <v>met</v>
      </c>
      <c r="T81" s="5" t="s">
        <v>2032</v>
      </c>
      <c r="U81" s="2" t="s">
        <v>17</v>
      </c>
      <c r="V81" s="2" t="s">
        <v>16</v>
      </c>
      <c r="W81" s="2"/>
    </row>
    <row r="82" spans="1:23" ht="28.5" x14ac:dyDescent="0.45">
      <c r="A82" s="1">
        <v>0</v>
      </c>
      <c r="B82" s="2" t="s">
        <v>159</v>
      </c>
      <c r="C82" s="2" t="s">
        <v>2193</v>
      </c>
      <c r="D82" s="2" t="s">
        <v>12</v>
      </c>
      <c r="E82" s="4">
        <v>45012.373287037037</v>
      </c>
      <c r="F82" s="3" t="str">
        <f>TEXT(Table_query__6[[#This Row],[Closed]],"MMM")</f>
        <v>Mar</v>
      </c>
      <c r="G82" s="3">
        <v>45014.373287037037</v>
      </c>
      <c r="H82" s="4">
        <v>45012</v>
      </c>
      <c r="I82" s="2" t="s">
        <v>2195</v>
      </c>
      <c r="J82" t="s">
        <v>4256</v>
      </c>
      <c r="K82" t="s">
        <v>4256</v>
      </c>
      <c r="L82" t="s">
        <v>4256</v>
      </c>
      <c r="M82" t="s">
        <v>592</v>
      </c>
      <c r="N82" s="2" t="s">
        <v>107</v>
      </c>
      <c r="O82" s="4" t="s">
        <v>1712</v>
      </c>
      <c r="P82" s="6">
        <f>NETWORKDAYS.INTL(Table_query__6[[#This Row],[Created]],Table_query__6[[#This Row],[Closed]],1,0)-1</f>
        <v>0</v>
      </c>
      <c r="Q82" s="6" t="s">
        <v>4272</v>
      </c>
      <c r="R82" s="6" t="str">
        <f t="shared" si="3"/>
        <v>&lt;=1</v>
      </c>
      <c r="S82" s="6" t="str">
        <f t="shared" si="2"/>
        <v>met</v>
      </c>
      <c r="T82" s="5" t="s">
        <v>2194</v>
      </c>
      <c r="U82" s="2" t="s">
        <v>17</v>
      </c>
      <c r="V82" s="2" t="s">
        <v>16</v>
      </c>
      <c r="W82" s="2"/>
    </row>
    <row r="83" spans="1:23" ht="28.5" x14ac:dyDescent="0.45">
      <c r="A83" s="1">
        <v>0.60416666666424101</v>
      </c>
      <c r="B83" s="2" t="s">
        <v>64</v>
      </c>
      <c r="C83" s="2" t="s">
        <v>2042</v>
      </c>
      <c r="D83" s="2" t="s">
        <v>12</v>
      </c>
      <c r="E83" s="4">
        <v>45012.374537037038</v>
      </c>
      <c r="F83" s="3" t="str">
        <f>TEXT(Table_query__6[[#This Row],[Closed]],"MMM")</f>
        <v>Mar</v>
      </c>
      <c r="G83" s="3">
        <v>45014.374537037038</v>
      </c>
      <c r="H83" s="4">
        <v>45012.604166666664</v>
      </c>
      <c r="I83" s="2" t="s">
        <v>2044</v>
      </c>
      <c r="J83" t="s">
        <v>4074</v>
      </c>
      <c r="K83">
        <v>375</v>
      </c>
      <c r="L83" t="s">
        <v>3566</v>
      </c>
      <c r="M83" t="s">
        <v>3550</v>
      </c>
      <c r="N83" s="2" t="s">
        <v>42</v>
      </c>
      <c r="O83" s="4" t="s">
        <v>1712</v>
      </c>
      <c r="P83" s="6">
        <f>NETWORKDAYS.INTL(Table_query__6[[#This Row],[Created]],Table_query__6[[#This Row],[Closed]],1,0)-1</f>
        <v>0</v>
      </c>
      <c r="Q83" s="6" t="s">
        <v>4272</v>
      </c>
      <c r="R83" s="6" t="str">
        <f t="shared" si="3"/>
        <v>&lt;=1</v>
      </c>
      <c r="S83" s="6" t="str">
        <f t="shared" si="2"/>
        <v>met</v>
      </c>
      <c r="T83" s="5" t="s">
        <v>2043</v>
      </c>
      <c r="U83" s="2" t="s">
        <v>17</v>
      </c>
      <c r="V83" s="2" t="s">
        <v>16</v>
      </c>
      <c r="W83" s="2"/>
    </row>
    <row r="84" spans="1:23" x14ac:dyDescent="0.45">
      <c r="A84" s="1">
        <v>0.65972222221898802</v>
      </c>
      <c r="B84" s="2" t="s">
        <v>56</v>
      </c>
      <c r="C84" s="2" t="s">
        <v>2129</v>
      </c>
      <c r="D84" s="2" t="s">
        <v>12</v>
      </c>
      <c r="E84" s="4">
        <v>45012.445914351854</v>
      </c>
      <c r="F84" s="3" t="str">
        <f>TEXT(Table_query__6[[#This Row],[Closed]],"MMM")</f>
        <v>Mar</v>
      </c>
      <c r="G84" s="3">
        <v>45014.445914351854</v>
      </c>
      <c r="H84" s="4">
        <v>45012.659722222219</v>
      </c>
      <c r="I84" s="2" t="s">
        <v>2131</v>
      </c>
      <c r="J84" t="s">
        <v>3894</v>
      </c>
      <c r="K84">
        <v>40119</v>
      </c>
      <c r="L84" t="s">
        <v>3895</v>
      </c>
      <c r="M84" t="s">
        <v>3545</v>
      </c>
      <c r="N84" s="2" t="s">
        <v>207</v>
      </c>
      <c r="O84" s="4" t="s">
        <v>1712</v>
      </c>
      <c r="P84" s="6">
        <f>NETWORKDAYS.INTL(Table_query__6[[#This Row],[Created]],Table_query__6[[#This Row],[Closed]],1,0)-1</f>
        <v>0</v>
      </c>
      <c r="Q84" s="6" t="s">
        <v>4272</v>
      </c>
      <c r="R84" s="6" t="str">
        <f t="shared" si="3"/>
        <v>&lt;=1</v>
      </c>
      <c r="S84" s="6" t="str">
        <f t="shared" si="2"/>
        <v>met</v>
      </c>
      <c r="T84" s="5" t="s">
        <v>2130</v>
      </c>
      <c r="U84" s="2" t="s">
        <v>17</v>
      </c>
      <c r="V84" s="2" t="s">
        <v>16</v>
      </c>
      <c r="W84" s="2"/>
    </row>
    <row r="85" spans="1:23" ht="28.5" x14ac:dyDescent="0.45">
      <c r="A85" s="1">
        <v>0.66180555555911302</v>
      </c>
      <c r="B85" s="2" t="s">
        <v>159</v>
      </c>
      <c r="C85" s="2" t="s">
        <v>2266</v>
      </c>
      <c r="D85" s="2" t="s">
        <v>12</v>
      </c>
      <c r="E85" s="4">
        <v>45012.485659722224</v>
      </c>
      <c r="F85" s="3" t="str">
        <f>TEXT(Table_query__6[[#This Row],[Closed]],"MMM")</f>
        <v>Mar</v>
      </c>
      <c r="G85" s="3">
        <v>45014.485659722224</v>
      </c>
      <c r="H85" s="4">
        <v>45012.661805555559</v>
      </c>
      <c r="I85" s="2" t="s">
        <v>261</v>
      </c>
      <c r="J85" t="s">
        <v>3705</v>
      </c>
      <c r="K85">
        <v>35023</v>
      </c>
      <c r="L85" t="s">
        <v>3706</v>
      </c>
      <c r="M85" t="s">
        <v>3550</v>
      </c>
      <c r="N85" s="2" t="s">
        <v>24</v>
      </c>
      <c r="O85" s="4" t="s">
        <v>1712</v>
      </c>
      <c r="P85" s="6">
        <f>NETWORKDAYS.INTL(Table_query__6[[#This Row],[Created]],Table_query__6[[#This Row],[Closed]],1,0)-1</f>
        <v>0</v>
      </c>
      <c r="Q85" s="6" t="s">
        <v>4272</v>
      </c>
      <c r="R85" s="6" t="str">
        <f t="shared" si="3"/>
        <v>&lt;=1</v>
      </c>
      <c r="S85" s="6" t="str">
        <f t="shared" si="2"/>
        <v>met</v>
      </c>
      <c r="T85" s="5" t="s">
        <v>2267</v>
      </c>
      <c r="U85" s="2" t="s">
        <v>17</v>
      </c>
      <c r="V85" s="2" t="s">
        <v>16</v>
      </c>
      <c r="W85" s="2"/>
    </row>
    <row r="86" spans="1:23" x14ac:dyDescent="0.45">
      <c r="A86" s="1">
        <v>114.036805555559</v>
      </c>
      <c r="B86" s="2" t="s">
        <v>15</v>
      </c>
      <c r="C86" s="2" t="s">
        <v>3484</v>
      </c>
      <c r="D86" s="2" t="s">
        <v>12</v>
      </c>
      <c r="E86" s="4">
        <v>45012.580127314817</v>
      </c>
      <c r="F86" s="3" t="str">
        <f>TEXT(Table_query__6[[#This Row],[Closed]],"MMM")</f>
        <v>Jul</v>
      </c>
      <c r="G86" s="3">
        <v>45014.580127314817</v>
      </c>
      <c r="H86" s="4">
        <v>45126.036805555559</v>
      </c>
      <c r="I86" s="2" t="s">
        <v>1635</v>
      </c>
      <c r="J86" t="s">
        <v>4013</v>
      </c>
      <c r="K86">
        <v>31100</v>
      </c>
      <c r="L86" t="s">
        <v>3583</v>
      </c>
      <c r="M86" t="s">
        <v>3570</v>
      </c>
      <c r="N86" s="2" t="s">
        <v>24</v>
      </c>
      <c r="O86" s="4" t="s">
        <v>1712</v>
      </c>
      <c r="P86" s="6">
        <f>NETWORKDAYS.INTL(Table_query__6[[#This Row],[Created]],Table_query__6[[#This Row],[Closed]],1,0)-1</f>
        <v>82</v>
      </c>
      <c r="Q86" s="6" t="s">
        <v>4273</v>
      </c>
      <c r="R86" s="6" t="str">
        <f t="shared" si="3"/>
        <v>&gt;=5</v>
      </c>
      <c r="S86" s="6" t="str">
        <f t="shared" si="2"/>
        <v>not met</v>
      </c>
      <c r="T86" s="5" t="s">
        <v>3485</v>
      </c>
      <c r="U86" s="2" t="s">
        <v>17</v>
      </c>
      <c r="V86" s="2" t="s">
        <v>16</v>
      </c>
      <c r="W86" s="2"/>
    </row>
    <row r="87" spans="1:23" ht="42.75" x14ac:dyDescent="0.45">
      <c r="A87" s="1">
        <v>3.39097222222335</v>
      </c>
      <c r="B87" s="2" t="s">
        <v>64</v>
      </c>
      <c r="C87" s="2" t="s">
        <v>2176</v>
      </c>
      <c r="D87" s="2" t="s">
        <v>12</v>
      </c>
      <c r="E87" s="4">
        <v>45012.591249999998</v>
      </c>
      <c r="F87" s="3" t="str">
        <f>TEXT(Table_query__6[[#This Row],[Closed]],"MMM")</f>
        <v>Mar</v>
      </c>
      <c r="G87" s="3">
        <v>45014.591249999998</v>
      </c>
      <c r="H87" s="4">
        <v>45015.390972222223</v>
      </c>
      <c r="I87" s="2" t="s">
        <v>2178</v>
      </c>
      <c r="J87" t="s">
        <v>4092</v>
      </c>
      <c r="K87">
        <v>35895</v>
      </c>
      <c r="L87" t="s">
        <v>3557</v>
      </c>
      <c r="M87" t="s">
        <v>3550</v>
      </c>
      <c r="N87" s="2" t="s">
        <v>42</v>
      </c>
      <c r="O87" s="4" t="s">
        <v>1712</v>
      </c>
      <c r="P87" s="6">
        <f>NETWORKDAYS.INTL(Table_query__6[[#This Row],[Created]],Table_query__6[[#This Row],[Closed]],1,0)-1</f>
        <v>3</v>
      </c>
      <c r="Q87" s="6" t="s">
        <v>4273</v>
      </c>
      <c r="R87" s="6" t="str">
        <f t="shared" si="3"/>
        <v>&lt;=3</v>
      </c>
      <c r="S87" s="6" t="str">
        <f t="shared" si="2"/>
        <v>not met</v>
      </c>
      <c r="T87" s="5" t="s">
        <v>2177</v>
      </c>
      <c r="U87" s="2" t="s">
        <v>17</v>
      </c>
      <c r="V87" s="2" t="s">
        <v>16</v>
      </c>
      <c r="W87" s="2"/>
    </row>
    <row r="88" spans="1:23" x14ac:dyDescent="0.45">
      <c r="A88" s="1">
        <v>3.5326388888861402</v>
      </c>
      <c r="B88" s="2" t="s">
        <v>56</v>
      </c>
      <c r="C88" s="2" t="s">
        <v>2268</v>
      </c>
      <c r="D88" s="2" t="s">
        <v>12</v>
      </c>
      <c r="E88" s="4">
        <v>45012.601643518516</v>
      </c>
      <c r="F88" s="3" t="str">
        <f>TEXT(Table_query__6[[#This Row],[Closed]],"MMM")</f>
        <v>Mar</v>
      </c>
      <c r="G88" s="3">
        <v>45014.601643518516</v>
      </c>
      <c r="H88" s="4">
        <v>45015.532638888886</v>
      </c>
      <c r="I88" s="2" t="s">
        <v>546</v>
      </c>
      <c r="J88" t="s">
        <v>3790</v>
      </c>
      <c r="K88">
        <v>35535</v>
      </c>
      <c r="L88" t="s">
        <v>3769</v>
      </c>
      <c r="M88" t="s">
        <v>3545</v>
      </c>
      <c r="N88" s="2" t="s">
        <v>24</v>
      </c>
      <c r="O88" s="4" t="s">
        <v>1712</v>
      </c>
      <c r="P88" s="6">
        <f>NETWORKDAYS.INTL(Table_query__6[[#This Row],[Created]],Table_query__6[[#This Row],[Closed]],1,0)-1</f>
        <v>3</v>
      </c>
      <c r="Q88" s="6" t="s">
        <v>4273</v>
      </c>
      <c r="R88" s="6" t="str">
        <f t="shared" si="3"/>
        <v>&lt;=3</v>
      </c>
      <c r="S88" s="6" t="str">
        <f t="shared" si="2"/>
        <v>not met</v>
      </c>
      <c r="T88" s="5" t="s">
        <v>2269</v>
      </c>
      <c r="U88" s="2" t="s">
        <v>17</v>
      </c>
      <c r="V88" s="2" t="s">
        <v>16</v>
      </c>
      <c r="W88" s="2"/>
    </row>
    <row r="89" spans="1:23" x14ac:dyDescent="0.45">
      <c r="A89" s="1">
        <v>1.375</v>
      </c>
      <c r="B89" s="2" t="s">
        <v>154</v>
      </c>
      <c r="C89" s="2" t="s">
        <v>2152</v>
      </c>
      <c r="D89" s="2" t="s">
        <v>12</v>
      </c>
      <c r="E89" s="4">
        <v>45012.625740740739</v>
      </c>
      <c r="F89" s="3" t="str">
        <f>TEXT(Table_query__6[[#This Row],[Closed]],"MMM")</f>
        <v>Mar</v>
      </c>
      <c r="G89" s="3">
        <v>45014.625740740739</v>
      </c>
      <c r="H89" s="4">
        <v>45013.375</v>
      </c>
      <c r="I89" s="2" t="s">
        <v>2154</v>
      </c>
      <c r="J89" t="s">
        <v>4089</v>
      </c>
      <c r="K89">
        <v>40062</v>
      </c>
      <c r="L89" t="s">
        <v>3564</v>
      </c>
      <c r="M89" t="s">
        <v>3550</v>
      </c>
      <c r="N89" s="2" t="s">
        <v>18</v>
      </c>
      <c r="O89" s="4" t="s">
        <v>1712</v>
      </c>
      <c r="P89" s="6">
        <f>NETWORKDAYS.INTL(Table_query__6[[#This Row],[Created]],Table_query__6[[#This Row],[Closed]],1,0)-1</f>
        <v>1</v>
      </c>
      <c r="Q89" s="6" t="s">
        <v>4272</v>
      </c>
      <c r="R89" s="6" t="str">
        <f t="shared" si="3"/>
        <v>&lt;=1</v>
      </c>
      <c r="S89" s="6" t="str">
        <f t="shared" si="2"/>
        <v>met</v>
      </c>
      <c r="T89" s="5" t="s">
        <v>2153</v>
      </c>
      <c r="U89" s="2" t="s">
        <v>17</v>
      </c>
      <c r="V89" s="2" t="s">
        <v>16</v>
      </c>
      <c r="W89" s="2"/>
    </row>
    <row r="90" spans="1:23" ht="42.75" x14ac:dyDescent="0.45">
      <c r="A90" s="1">
        <v>16.7381944444423</v>
      </c>
      <c r="B90" s="2" t="s">
        <v>125</v>
      </c>
      <c r="C90" s="2" t="s">
        <v>2277</v>
      </c>
      <c r="D90" s="2" t="s">
        <v>12</v>
      </c>
      <c r="E90" s="4">
        <v>45012.687175925923</v>
      </c>
      <c r="F90" s="3" t="str">
        <f>TEXT(Table_query__6[[#This Row],[Closed]],"MMM")</f>
        <v>Apr</v>
      </c>
      <c r="G90" s="3">
        <v>45014.687175925923</v>
      </c>
      <c r="H90" s="4">
        <v>45028.738194444442</v>
      </c>
      <c r="I90" s="2" t="s">
        <v>1276</v>
      </c>
      <c r="J90" t="s">
        <v>3955</v>
      </c>
      <c r="K90">
        <v>1124</v>
      </c>
      <c r="L90" t="s">
        <v>3956</v>
      </c>
      <c r="M90" t="s">
        <v>3545</v>
      </c>
      <c r="N90" s="2" t="s">
        <v>24</v>
      </c>
      <c r="O90" s="4" t="s">
        <v>1712</v>
      </c>
      <c r="P90" s="6">
        <f>NETWORKDAYS.INTL(Table_query__6[[#This Row],[Created]],Table_query__6[[#This Row],[Closed]],1,0)-1</f>
        <v>12</v>
      </c>
      <c r="Q90" s="6" t="s">
        <v>4273</v>
      </c>
      <c r="R90" s="6" t="str">
        <f t="shared" si="3"/>
        <v>&gt;=5</v>
      </c>
      <c r="S90" s="6" t="str">
        <f t="shared" si="2"/>
        <v>not met</v>
      </c>
      <c r="T90" s="5" t="s">
        <v>2278</v>
      </c>
      <c r="U90" s="2" t="s">
        <v>17</v>
      </c>
      <c r="V90" s="2" t="s">
        <v>16</v>
      </c>
      <c r="W90" s="2"/>
    </row>
    <row r="91" spans="1:23" x14ac:dyDescent="0.45">
      <c r="A91" s="1">
        <v>15.7652777777766</v>
      </c>
      <c r="B91" s="2" t="s">
        <v>41</v>
      </c>
      <c r="C91" s="2" t="s">
        <v>2238</v>
      </c>
      <c r="D91" s="2" t="s">
        <v>12</v>
      </c>
      <c r="E91" s="4">
        <v>45013.543194444443</v>
      </c>
      <c r="F91" s="3" t="str">
        <f>TEXT(Table_query__6[[#This Row],[Closed]],"MMM")</f>
        <v>Apr</v>
      </c>
      <c r="G91" s="3">
        <v>45015.543194444443</v>
      </c>
      <c r="H91" s="4">
        <v>45028.765277777777</v>
      </c>
      <c r="I91" s="2" t="s">
        <v>592</v>
      </c>
      <c r="J91" t="s">
        <v>4256</v>
      </c>
      <c r="K91" t="s">
        <v>4256</v>
      </c>
      <c r="L91" t="s">
        <v>4256</v>
      </c>
      <c r="M91" t="s">
        <v>592</v>
      </c>
      <c r="N91" s="2" t="s">
        <v>107</v>
      </c>
      <c r="O91" s="4" t="s">
        <v>1712</v>
      </c>
      <c r="P91" s="6">
        <f>NETWORKDAYS.INTL(Table_query__6[[#This Row],[Created]],Table_query__6[[#This Row],[Closed]],1,0)-1</f>
        <v>11</v>
      </c>
      <c r="Q91" s="6" t="s">
        <v>4273</v>
      </c>
      <c r="R91" s="6" t="str">
        <f t="shared" si="3"/>
        <v>&gt;=5</v>
      </c>
      <c r="S91" s="6" t="str">
        <f t="shared" si="2"/>
        <v>not met</v>
      </c>
      <c r="T91" s="5" t="s">
        <v>2239</v>
      </c>
      <c r="U91" s="2" t="s">
        <v>17</v>
      </c>
      <c r="V91" s="2" t="s">
        <v>16</v>
      </c>
      <c r="W91" s="2"/>
    </row>
    <row r="92" spans="1:23" ht="71.25" x14ac:dyDescent="0.45">
      <c r="A92" s="1">
        <v>93.349999999998502</v>
      </c>
      <c r="B92" s="2" t="s">
        <v>159</v>
      </c>
      <c r="C92" s="2" t="s">
        <v>2250</v>
      </c>
      <c r="D92" s="2" t="s">
        <v>12</v>
      </c>
      <c r="E92" s="4">
        <v>45014.563275462962</v>
      </c>
      <c r="F92" s="3" t="str">
        <f>TEXT(Table_query__6[[#This Row],[Closed]],"MMM")</f>
        <v>Jun</v>
      </c>
      <c r="G92" s="3">
        <v>45016.563275462962</v>
      </c>
      <c r="H92" s="4">
        <v>45107.35</v>
      </c>
      <c r="I92" s="2" t="s">
        <v>2252</v>
      </c>
      <c r="J92" t="s">
        <v>4104</v>
      </c>
      <c r="K92">
        <v>375</v>
      </c>
      <c r="L92" t="s">
        <v>3566</v>
      </c>
      <c r="M92" t="s">
        <v>3550</v>
      </c>
      <c r="N92" s="2" t="s">
        <v>24</v>
      </c>
      <c r="O92" s="4" t="s">
        <v>1712</v>
      </c>
      <c r="P92" s="6">
        <f>NETWORKDAYS.INTL(Table_query__6[[#This Row],[Created]],Table_query__6[[#This Row],[Closed]],1,0)-1</f>
        <v>67</v>
      </c>
      <c r="Q92" s="6" t="s">
        <v>4273</v>
      </c>
      <c r="R92" s="6" t="str">
        <f t="shared" si="3"/>
        <v>&gt;=5</v>
      </c>
      <c r="S92" s="6" t="str">
        <f t="shared" si="2"/>
        <v>not met</v>
      </c>
      <c r="T92" s="5" t="s">
        <v>2251</v>
      </c>
      <c r="U92" s="2" t="s">
        <v>17</v>
      </c>
      <c r="V92" s="2" t="s">
        <v>16</v>
      </c>
      <c r="W92" s="2"/>
    </row>
    <row r="93" spans="1:23" x14ac:dyDescent="0.45">
      <c r="A93" s="1">
        <v>14.53125</v>
      </c>
      <c r="B93" s="2" t="s">
        <v>125</v>
      </c>
      <c r="C93" s="2" t="s">
        <v>2065</v>
      </c>
      <c r="D93" s="2" t="s">
        <v>12</v>
      </c>
      <c r="E93" s="4">
        <v>45014.567118055558</v>
      </c>
      <c r="F93" s="3" t="str">
        <f>TEXT(Table_query__6[[#This Row],[Closed]],"MMM")</f>
        <v>Apr</v>
      </c>
      <c r="G93" s="3">
        <v>45016.567118055558</v>
      </c>
      <c r="H93" s="4">
        <v>45028.53125</v>
      </c>
      <c r="I93" s="2" t="s">
        <v>205</v>
      </c>
      <c r="J93" t="s">
        <v>3676</v>
      </c>
      <c r="K93">
        <v>21578</v>
      </c>
      <c r="L93" t="s">
        <v>3677</v>
      </c>
      <c r="M93" t="s">
        <v>3550</v>
      </c>
      <c r="N93" s="2" t="s">
        <v>24</v>
      </c>
      <c r="O93" s="4" t="s">
        <v>1712</v>
      </c>
      <c r="P93" s="6">
        <f>NETWORKDAYS.INTL(Table_query__6[[#This Row],[Created]],Table_query__6[[#This Row],[Closed]],1,0)-1</f>
        <v>10</v>
      </c>
      <c r="Q93" s="6" t="s">
        <v>4273</v>
      </c>
      <c r="R93" s="6" t="str">
        <f t="shared" si="3"/>
        <v>&gt;=5</v>
      </c>
      <c r="S93" s="6" t="str">
        <f t="shared" si="2"/>
        <v>not met</v>
      </c>
      <c r="T93" s="5" t="s">
        <v>2066</v>
      </c>
      <c r="U93" s="2" t="s">
        <v>17</v>
      </c>
      <c r="V93" s="2" t="s">
        <v>16</v>
      </c>
      <c r="W93" s="2"/>
    </row>
    <row r="94" spans="1:23" x14ac:dyDescent="0.45">
      <c r="A94" s="1">
        <v>14.429861111108</v>
      </c>
      <c r="B94" s="2" t="s">
        <v>125</v>
      </c>
      <c r="C94" s="2" t="s">
        <v>2260</v>
      </c>
      <c r="D94" s="2" t="s">
        <v>12</v>
      </c>
      <c r="E94" s="4">
        <v>45014.684386574074</v>
      </c>
      <c r="F94" s="3" t="str">
        <f>TEXT(Table_query__6[[#This Row],[Closed]],"MMM")</f>
        <v>Apr</v>
      </c>
      <c r="G94" s="3">
        <v>45016.684386574074</v>
      </c>
      <c r="H94" s="4">
        <v>45028.429861111108</v>
      </c>
      <c r="I94" s="2" t="s">
        <v>861</v>
      </c>
      <c r="J94" t="s">
        <v>3872</v>
      </c>
      <c r="K94">
        <v>21578</v>
      </c>
      <c r="L94" t="s">
        <v>3677</v>
      </c>
      <c r="M94" t="s">
        <v>3550</v>
      </c>
      <c r="N94" s="2" t="s">
        <v>24</v>
      </c>
      <c r="O94" s="4" t="s">
        <v>1712</v>
      </c>
      <c r="P94" s="6">
        <f>NETWORKDAYS.INTL(Table_query__6[[#This Row],[Created]],Table_query__6[[#This Row],[Closed]],1,0)-1</f>
        <v>10</v>
      </c>
      <c r="Q94" s="6" t="s">
        <v>4273</v>
      </c>
      <c r="R94" s="6" t="str">
        <f t="shared" si="3"/>
        <v>&gt;=5</v>
      </c>
      <c r="S94" s="6" t="str">
        <f t="shared" si="2"/>
        <v>not met</v>
      </c>
      <c r="T94" s="5" t="s">
        <v>2261</v>
      </c>
      <c r="U94" s="2" t="s">
        <v>17</v>
      </c>
      <c r="V94" s="2" t="s">
        <v>16</v>
      </c>
      <c r="W94" s="2"/>
    </row>
    <row r="95" spans="1:23" x14ac:dyDescent="0.45">
      <c r="A95" s="1">
        <v>14.531944444446699</v>
      </c>
      <c r="B95" s="2" t="s">
        <v>125</v>
      </c>
      <c r="C95" s="2" t="s">
        <v>2228</v>
      </c>
      <c r="D95" s="2" t="s">
        <v>12</v>
      </c>
      <c r="E95" s="4">
        <v>45014.685335648152</v>
      </c>
      <c r="F95" s="3" t="str">
        <f>TEXT(Table_query__6[[#This Row],[Closed]],"MMM")</f>
        <v>Apr</v>
      </c>
      <c r="G95" s="3">
        <v>45016.685335648152</v>
      </c>
      <c r="H95" s="4">
        <v>45028.531944444447</v>
      </c>
      <c r="I95" s="2" t="s">
        <v>861</v>
      </c>
      <c r="J95" t="s">
        <v>3872</v>
      </c>
      <c r="K95">
        <v>21578</v>
      </c>
      <c r="L95" t="s">
        <v>3677</v>
      </c>
      <c r="M95" t="s">
        <v>3550</v>
      </c>
      <c r="N95" s="2" t="s">
        <v>24</v>
      </c>
      <c r="O95" s="4" t="s">
        <v>1712</v>
      </c>
      <c r="P95" s="6">
        <f>NETWORKDAYS.INTL(Table_query__6[[#This Row],[Created]],Table_query__6[[#This Row],[Closed]],1,0)-1</f>
        <v>10</v>
      </c>
      <c r="Q95" s="6" t="s">
        <v>4273</v>
      </c>
      <c r="R95" s="6" t="str">
        <f t="shared" si="3"/>
        <v>&gt;=5</v>
      </c>
      <c r="S95" s="6" t="str">
        <f t="shared" si="2"/>
        <v>not met</v>
      </c>
      <c r="T95" s="5" t="s">
        <v>2229</v>
      </c>
      <c r="U95" s="2" t="s">
        <v>17</v>
      </c>
      <c r="V95" s="2" t="s">
        <v>16</v>
      </c>
      <c r="W95" s="2"/>
    </row>
    <row r="96" spans="1:23" x14ac:dyDescent="0.45">
      <c r="A96" s="1">
        <v>0.35972222221607802</v>
      </c>
      <c r="B96" s="2" t="s">
        <v>102</v>
      </c>
      <c r="C96" s="2" t="s">
        <v>3413</v>
      </c>
      <c r="D96" s="2" t="s">
        <v>12</v>
      </c>
      <c r="E96" s="4">
        <v>45015.407106481478</v>
      </c>
      <c r="F96" s="3" t="str">
        <f>TEXT(Table_query__6[[#This Row],[Closed]],"MMM")</f>
        <v>Mar</v>
      </c>
      <c r="G96" s="3">
        <v>45017.407106481478</v>
      </c>
      <c r="H96" s="4">
        <v>45015.359722222223</v>
      </c>
      <c r="I96" s="2" t="s">
        <v>128</v>
      </c>
      <c r="J96" t="s">
        <v>3607</v>
      </c>
      <c r="K96">
        <v>11056</v>
      </c>
      <c r="L96" t="s">
        <v>3608</v>
      </c>
      <c r="M96" t="s">
        <v>3570</v>
      </c>
      <c r="N96" s="2" t="s">
        <v>42</v>
      </c>
      <c r="O96" s="4" t="s">
        <v>1712</v>
      </c>
      <c r="P96" s="6">
        <f>NETWORKDAYS.INTL(Table_query__6[[#This Row],[Created]],Table_query__6[[#This Row],[Closed]],1,0)-1</f>
        <v>0</v>
      </c>
      <c r="Q96" s="6" t="s">
        <v>4272</v>
      </c>
      <c r="R96" s="6" t="str">
        <f t="shared" si="3"/>
        <v>&lt;=1</v>
      </c>
      <c r="S96" s="6" t="str">
        <f t="shared" si="2"/>
        <v>met</v>
      </c>
      <c r="T96" s="5" t="s">
        <v>3414</v>
      </c>
      <c r="U96" s="2" t="s">
        <v>17</v>
      </c>
      <c r="V96" s="2" t="s">
        <v>16</v>
      </c>
      <c r="W96" s="2"/>
    </row>
    <row r="97" spans="1:23" x14ac:dyDescent="0.45">
      <c r="A97" s="1">
        <v>0.35902777777664602</v>
      </c>
      <c r="B97" s="2" t="s">
        <v>102</v>
      </c>
      <c r="C97" s="2" t="s">
        <v>2124</v>
      </c>
      <c r="D97" s="2" t="s">
        <v>12</v>
      </c>
      <c r="E97" s="4">
        <v>45015.412222222221</v>
      </c>
      <c r="F97" s="3" t="str">
        <f>TEXT(Table_query__6[[#This Row],[Closed]],"MMM")</f>
        <v>Mar</v>
      </c>
      <c r="G97" s="3">
        <v>45017.412222222221</v>
      </c>
      <c r="H97" s="4">
        <v>45015.359027777777</v>
      </c>
      <c r="I97" s="2" t="s">
        <v>2126</v>
      </c>
      <c r="J97" t="s">
        <v>4256</v>
      </c>
      <c r="K97" t="s">
        <v>4256</v>
      </c>
      <c r="L97" t="s">
        <v>4256</v>
      </c>
      <c r="M97" t="s">
        <v>592</v>
      </c>
      <c r="N97" s="2" t="s">
        <v>52</v>
      </c>
      <c r="O97" s="4" t="s">
        <v>1712</v>
      </c>
      <c r="P97" s="6">
        <f>NETWORKDAYS.INTL(Table_query__6[[#This Row],[Created]],Table_query__6[[#This Row],[Closed]],1,0)-1</f>
        <v>0</v>
      </c>
      <c r="Q97" s="6" t="s">
        <v>4272</v>
      </c>
      <c r="R97" s="6" t="str">
        <f t="shared" si="3"/>
        <v>&lt;=1</v>
      </c>
      <c r="S97" s="6" t="str">
        <f t="shared" si="2"/>
        <v>met</v>
      </c>
      <c r="T97" s="5" t="s">
        <v>2125</v>
      </c>
      <c r="U97" s="2" t="s">
        <v>17</v>
      </c>
      <c r="V97" s="2" t="s">
        <v>16</v>
      </c>
      <c r="W97" s="2"/>
    </row>
    <row r="98" spans="1:23" x14ac:dyDescent="0.45">
      <c r="A98" s="1">
        <v>0.47708333333139302</v>
      </c>
      <c r="B98" s="2" t="s">
        <v>102</v>
      </c>
      <c r="C98" s="2" t="s">
        <v>2253</v>
      </c>
      <c r="D98" s="2" t="s">
        <v>12</v>
      </c>
      <c r="E98" s="4">
        <v>45015.413715277777</v>
      </c>
      <c r="F98" s="3" t="str">
        <f>TEXT(Table_query__6[[#This Row],[Closed]],"MMM")</f>
        <v>Mar</v>
      </c>
      <c r="G98" s="3">
        <v>45017.413715277777</v>
      </c>
      <c r="H98" s="4">
        <v>45015.477083333331</v>
      </c>
      <c r="I98" s="2" t="s">
        <v>2126</v>
      </c>
      <c r="J98" t="s">
        <v>4256</v>
      </c>
      <c r="K98" t="s">
        <v>4256</v>
      </c>
      <c r="L98" t="s">
        <v>4256</v>
      </c>
      <c r="M98" t="s">
        <v>592</v>
      </c>
      <c r="N98" s="2" t="s">
        <v>52</v>
      </c>
      <c r="O98" s="4" t="s">
        <v>1712</v>
      </c>
      <c r="P98" s="6">
        <f>NETWORKDAYS.INTL(Table_query__6[[#This Row],[Created]],Table_query__6[[#This Row],[Closed]],1,0)-1</f>
        <v>0</v>
      </c>
      <c r="Q98" s="6" t="s">
        <v>4272</v>
      </c>
      <c r="R98" s="6" t="str">
        <f t="shared" si="3"/>
        <v>&lt;=1</v>
      </c>
      <c r="S98" s="6" t="str">
        <f t="shared" si="2"/>
        <v>met</v>
      </c>
      <c r="T98" s="5" t="s">
        <v>2254</v>
      </c>
      <c r="U98" s="2" t="s">
        <v>17</v>
      </c>
      <c r="V98" s="2" t="s">
        <v>16</v>
      </c>
      <c r="W98" s="2"/>
    </row>
    <row r="99" spans="1:23" x14ac:dyDescent="0.45">
      <c r="A99" s="1">
        <v>0.50555555555911302</v>
      </c>
      <c r="B99" s="2" t="s">
        <v>102</v>
      </c>
      <c r="C99" s="2" t="s">
        <v>2264</v>
      </c>
      <c r="D99" s="2" t="s">
        <v>12</v>
      </c>
      <c r="E99" s="4">
        <v>45015.415254629632</v>
      </c>
      <c r="F99" s="3" t="str">
        <f>TEXT(Table_query__6[[#This Row],[Closed]],"MMM")</f>
        <v>Mar</v>
      </c>
      <c r="G99" s="3">
        <v>45017.415254629632</v>
      </c>
      <c r="H99" s="4">
        <v>45015.505555555559</v>
      </c>
      <c r="I99" s="2" t="s">
        <v>144</v>
      </c>
      <c r="J99" t="s">
        <v>3614</v>
      </c>
      <c r="K99">
        <v>36436</v>
      </c>
      <c r="L99" t="s">
        <v>3615</v>
      </c>
      <c r="M99" t="s">
        <v>3570</v>
      </c>
      <c r="N99" s="2" t="s">
        <v>42</v>
      </c>
      <c r="O99" s="4" t="s">
        <v>1712</v>
      </c>
      <c r="P99" s="6">
        <f>NETWORKDAYS.INTL(Table_query__6[[#This Row],[Created]],Table_query__6[[#This Row],[Closed]],1,0)-1</f>
        <v>0</v>
      </c>
      <c r="Q99" s="6" t="s">
        <v>4272</v>
      </c>
      <c r="R99" s="6" t="str">
        <f t="shared" si="3"/>
        <v>&lt;=1</v>
      </c>
      <c r="S99" s="6" t="str">
        <f t="shared" si="2"/>
        <v>met</v>
      </c>
      <c r="T99" s="5" t="s">
        <v>1711</v>
      </c>
      <c r="U99" s="2" t="s">
        <v>17</v>
      </c>
      <c r="V99" s="2" t="s">
        <v>16</v>
      </c>
      <c r="W99" s="2"/>
    </row>
    <row r="100" spans="1:23" x14ac:dyDescent="0.45">
      <c r="A100" s="1">
        <v>0.46666666666715201</v>
      </c>
      <c r="B100" s="2" t="s">
        <v>102</v>
      </c>
      <c r="C100" s="2" t="s">
        <v>3492</v>
      </c>
      <c r="D100" s="2" t="s">
        <v>12</v>
      </c>
      <c r="E100" s="4">
        <v>45015.41814814815</v>
      </c>
      <c r="F100" s="3" t="str">
        <f>TEXT(Table_query__6[[#This Row],[Closed]],"MMM")</f>
        <v>Mar</v>
      </c>
      <c r="G100" s="3">
        <v>45017.41814814815</v>
      </c>
      <c r="H100" s="4">
        <v>45015.466666666667</v>
      </c>
      <c r="I100" s="2" t="s">
        <v>3493</v>
      </c>
      <c r="J100" t="s">
        <v>4236</v>
      </c>
      <c r="K100">
        <v>36552</v>
      </c>
      <c r="L100" t="s">
        <v>4236</v>
      </c>
      <c r="M100" t="s">
        <v>3570</v>
      </c>
      <c r="N100" s="2" t="s">
        <v>24</v>
      </c>
      <c r="O100" s="4" t="s">
        <v>1712</v>
      </c>
      <c r="P100" s="6">
        <f>NETWORKDAYS.INTL(Table_query__6[[#This Row],[Created]],Table_query__6[[#This Row],[Closed]],1,0)-1</f>
        <v>0</v>
      </c>
      <c r="Q100" s="6" t="s">
        <v>4272</v>
      </c>
      <c r="R100" s="6" t="str">
        <f t="shared" si="3"/>
        <v>&lt;=1</v>
      </c>
      <c r="S100" s="6" t="str">
        <f t="shared" si="2"/>
        <v>met</v>
      </c>
      <c r="T100" s="5" t="s">
        <v>2062</v>
      </c>
      <c r="U100" s="2" t="s">
        <v>17</v>
      </c>
      <c r="V100" s="2" t="s">
        <v>16</v>
      </c>
      <c r="W100" s="2"/>
    </row>
    <row r="101" spans="1:23" x14ac:dyDescent="0.45">
      <c r="A101" s="1">
        <v>0.14513888888177501</v>
      </c>
      <c r="B101" s="2" t="s">
        <v>102</v>
      </c>
      <c r="C101" s="2" t="s">
        <v>1710</v>
      </c>
      <c r="D101" s="2" t="s">
        <v>12</v>
      </c>
      <c r="E101" s="4">
        <v>45015.419791666667</v>
      </c>
      <c r="F101" s="3" t="str">
        <f>TEXT(Table_query__6[[#This Row],[Closed]],"MMM")</f>
        <v>Mar</v>
      </c>
      <c r="G101" s="3">
        <v>45017.419791666667</v>
      </c>
      <c r="H101" s="4">
        <v>45015.145138888889</v>
      </c>
      <c r="I101" s="2" t="s">
        <v>119</v>
      </c>
      <c r="J101" t="s">
        <v>3596</v>
      </c>
      <c r="K101">
        <v>36368</v>
      </c>
      <c r="L101" t="s">
        <v>3597</v>
      </c>
      <c r="M101" t="s">
        <v>3570</v>
      </c>
      <c r="N101" s="2" t="s">
        <v>42</v>
      </c>
      <c r="O101" s="4" t="s">
        <v>1712</v>
      </c>
      <c r="P101" s="6">
        <f>NETWORKDAYS.INTL(Table_query__6[[#This Row],[Created]],Table_query__6[[#This Row],[Closed]],1,0)-1</f>
        <v>0</v>
      </c>
      <c r="Q101" s="6" t="s">
        <v>4272</v>
      </c>
      <c r="R101" s="6" t="str">
        <f t="shared" si="3"/>
        <v>&lt;=1</v>
      </c>
      <c r="S101" s="6" t="str">
        <f t="shared" si="2"/>
        <v>met</v>
      </c>
      <c r="T101" s="5" t="s">
        <v>1711</v>
      </c>
      <c r="U101" s="2" t="s">
        <v>17</v>
      </c>
      <c r="V101" s="2" t="s">
        <v>16</v>
      </c>
      <c r="W101" s="2"/>
    </row>
    <row r="102" spans="1:23" ht="42.75" x14ac:dyDescent="0.45">
      <c r="A102" s="1">
        <v>0.47083333333284799</v>
      </c>
      <c r="B102" s="2" t="s">
        <v>120</v>
      </c>
      <c r="C102" s="2" t="s">
        <v>2225</v>
      </c>
      <c r="D102" s="2" t="s">
        <v>12</v>
      </c>
      <c r="E102" s="4">
        <v>45015.437337962961</v>
      </c>
      <c r="F102" s="3" t="str">
        <f>TEXT(Table_query__6[[#This Row],[Closed]],"MMM")</f>
        <v>Mar</v>
      </c>
      <c r="G102" s="3">
        <v>45017.437337962961</v>
      </c>
      <c r="H102" s="4">
        <v>45015.470833333333</v>
      </c>
      <c r="I102" s="2" t="s">
        <v>2227</v>
      </c>
      <c r="J102" t="s">
        <v>4256</v>
      </c>
      <c r="K102" t="s">
        <v>4256</v>
      </c>
      <c r="L102" t="s">
        <v>4256</v>
      </c>
      <c r="M102" t="s">
        <v>592</v>
      </c>
      <c r="N102" s="2" t="s">
        <v>42</v>
      </c>
      <c r="O102" s="4" t="s">
        <v>1712</v>
      </c>
      <c r="P102" s="6">
        <f>NETWORKDAYS.INTL(Table_query__6[[#This Row],[Created]],Table_query__6[[#This Row],[Closed]],1,0)-1</f>
        <v>0</v>
      </c>
      <c r="Q102" s="6" t="s">
        <v>4272</v>
      </c>
      <c r="R102" s="6" t="str">
        <f t="shared" si="3"/>
        <v>&lt;=1</v>
      </c>
      <c r="S102" s="6" t="str">
        <f t="shared" si="2"/>
        <v>met</v>
      </c>
      <c r="T102" s="5" t="s">
        <v>2226</v>
      </c>
      <c r="U102" s="2" t="s">
        <v>17</v>
      </c>
      <c r="V102" s="2" t="s">
        <v>16</v>
      </c>
      <c r="W102" s="2"/>
    </row>
    <row r="103" spans="1:23" x14ac:dyDescent="0.45">
      <c r="A103" s="1">
        <v>0.50208333333284805</v>
      </c>
      <c r="B103" s="2" t="s">
        <v>102</v>
      </c>
      <c r="C103" s="2" t="s">
        <v>2270</v>
      </c>
      <c r="D103" s="2" t="s">
        <v>12</v>
      </c>
      <c r="E103" s="4">
        <v>45015.441203703704</v>
      </c>
      <c r="F103" s="3" t="str">
        <f>TEXT(Table_query__6[[#This Row],[Closed]],"MMM")</f>
        <v>Mar</v>
      </c>
      <c r="G103" s="3">
        <v>45017.441203703704</v>
      </c>
      <c r="H103" s="4">
        <v>45015.502083333333</v>
      </c>
      <c r="I103" s="2" t="s">
        <v>2173</v>
      </c>
      <c r="J103" t="s">
        <v>4256</v>
      </c>
      <c r="K103" t="s">
        <v>4256</v>
      </c>
      <c r="L103" t="s">
        <v>4256</v>
      </c>
      <c r="M103" t="s">
        <v>592</v>
      </c>
      <c r="N103" s="2" t="s">
        <v>42</v>
      </c>
      <c r="O103" s="4" t="s">
        <v>1712</v>
      </c>
      <c r="P103" s="6">
        <f>NETWORKDAYS.INTL(Table_query__6[[#This Row],[Created]],Table_query__6[[#This Row],[Closed]],1,0)-1</f>
        <v>0</v>
      </c>
      <c r="Q103" s="6" t="s">
        <v>4272</v>
      </c>
      <c r="R103" s="6" t="str">
        <f t="shared" si="3"/>
        <v>&lt;=1</v>
      </c>
      <c r="S103" s="6" t="str">
        <f t="shared" si="2"/>
        <v>met</v>
      </c>
      <c r="T103" s="5" t="s">
        <v>2271</v>
      </c>
      <c r="U103" s="2" t="s">
        <v>17</v>
      </c>
      <c r="V103" s="2" t="s">
        <v>16</v>
      </c>
      <c r="W103" s="2"/>
    </row>
    <row r="104" spans="1:23" x14ac:dyDescent="0.45">
      <c r="A104" s="1">
        <v>0.46944444443943201</v>
      </c>
      <c r="B104" s="2" t="s">
        <v>102</v>
      </c>
      <c r="C104" s="2" t="s">
        <v>2274</v>
      </c>
      <c r="D104" s="2" t="s">
        <v>12</v>
      </c>
      <c r="E104" s="4">
        <v>45015.441932870373</v>
      </c>
      <c r="F104" s="3" t="str">
        <f>TEXT(Table_query__6[[#This Row],[Closed]],"MMM")</f>
        <v>Mar</v>
      </c>
      <c r="G104" s="3">
        <v>45017.441932870373</v>
      </c>
      <c r="H104" s="4">
        <v>45015.469444444447</v>
      </c>
      <c r="I104" s="2" t="s">
        <v>2173</v>
      </c>
      <c r="J104" t="s">
        <v>4256</v>
      </c>
      <c r="K104" t="s">
        <v>4256</v>
      </c>
      <c r="L104" t="s">
        <v>4256</v>
      </c>
      <c r="M104" t="s">
        <v>592</v>
      </c>
      <c r="N104" s="2" t="s">
        <v>42</v>
      </c>
      <c r="O104" s="4" t="s">
        <v>1712</v>
      </c>
      <c r="P104" s="6">
        <f>NETWORKDAYS.INTL(Table_query__6[[#This Row],[Created]],Table_query__6[[#This Row],[Closed]],1,0)-1</f>
        <v>0</v>
      </c>
      <c r="Q104" s="6" t="s">
        <v>4272</v>
      </c>
      <c r="R104" s="6" t="str">
        <f t="shared" si="3"/>
        <v>&lt;=1</v>
      </c>
      <c r="S104" s="6" t="str">
        <f t="shared" si="2"/>
        <v>met</v>
      </c>
      <c r="T104" s="5" t="s">
        <v>2144</v>
      </c>
      <c r="U104" s="2" t="s">
        <v>17</v>
      </c>
      <c r="V104" s="2" t="s">
        <v>16</v>
      </c>
      <c r="W104" s="2"/>
    </row>
    <row r="105" spans="1:23" x14ac:dyDescent="0.45">
      <c r="A105" s="1">
        <v>0.94583333333139297</v>
      </c>
      <c r="B105" s="2" t="s">
        <v>102</v>
      </c>
      <c r="C105" s="2" t="s">
        <v>2172</v>
      </c>
      <c r="D105" s="2" t="s">
        <v>12</v>
      </c>
      <c r="E105" s="4">
        <v>45015.442627314813</v>
      </c>
      <c r="F105" s="3" t="str">
        <f>TEXT(Table_query__6[[#This Row],[Closed]],"MMM")</f>
        <v>Mar</v>
      </c>
      <c r="G105" s="3">
        <v>45017.442627314813</v>
      </c>
      <c r="H105" s="4">
        <v>45015.945833333331</v>
      </c>
      <c r="I105" s="2" t="s">
        <v>2173</v>
      </c>
      <c r="J105" t="s">
        <v>4256</v>
      </c>
      <c r="K105" t="s">
        <v>4256</v>
      </c>
      <c r="L105" t="s">
        <v>4256</v>
      </c>
      <c r="M105" t="s">
        <v>592</v>
      </c>
      <c r="N105" s="2" t="s">
        <v>42</v>
      </c>
      <c r="O105" s="4" t="s">
        <v>1712</v>
      </c>
      <c r="P105" s="6">
        <f>NETWORKDAYS.INTL(Table_query__6[[#This Row],[Created]],Table_query__6[[#This Row],[Closed]],1,0)-1</f>
        <v>0</v>
      </c>
      <c r="Q105" s="6" t="s">
        <v>4272</v>
      </c>
      <c r="R105" s="6" t="str">
        <f t="shared" si="3"/>
        <v>&lt;=1</v>
      </c>
      <c r="S105" s="6" t="str">
        <f t="shared" si="2"/>
        <v>met</v>
      </c>
      <c r="T105" s="5" t="s">
        <v>2144</v>
      </c>
      <c r="U105" s="2" t="s">
        <v>17</v>
      </c>
      <c r="V105" s="2" t="s">
        <v>16</v>
      </c>
      <c r="W105" s="2"/>
    </row>
    <row r="106" spans="1:23" x14ac:dyDescent="0.45">
      <c r="A106" s="1">
        <v>0.47638888889196102</v>
      </c>
      <c r="B106" s="2" t="s">
        <v>102</v>
      </c>
      <c r="C106" s="2" t="s">
        <v>2143</v>
      </c>
      <c r="D106" s="2" t="s">
        <v>12</v>
      </c>
      <c r="E106" s="4">
        <v>45015.446736111109</v>
      </c>
      <c r="F106" s="3" t="str">
        <f>TEXT(Table_query__6[[#This Row],[Closed]],"MMM")</f>
        <v>Mar</v>
      </c>
      <c r="G106" s="3">
        <v>45017.446736111109</v>
      </c>
      <c r="H106" s="4">
        <v>45015.476388888892</v>
      </c>
      <c r="I106" s="2" t="s">
        <v>124</v>
      </c>
      <c r="J106" t="s">
        <v>3603</v>
      </c>
      <c r="K106">
        <v>20882</v>
      </c>
      <c r="L106" t="s">
        <v>3603</v>
      </c>
      <c r="M106" t="s">
        <v>3545</v>
      </c>
      <c r="N106" s="2" t="s">
        <v>42</v>
      </c>
      <c r="O106" s="4" t="s">
        <v>1712</v>
      </c>
      <c r="P106" s="6">
        <f>NETWORKDAYS.INTL(Table_query__6[[#This Row],[Created]],Table_query__6[[#This Row],[Closed]],1,0)-1</f>
        <v>0</v>
      </c>
      <c r="Q106" s="6" t="s">
        <v>4272</v>
      </c>
      <c r="R106" s="6" t="str">
        <f t="shared" si="3"/>
        <v>&lt;=1</v>
      </c>
      <c r="S106" s="6" t="str">
        <f t="shared" si="2"/>
        <v>met</v>
      </c>
      <c r="T106" s="5" t="s">
        <v>2144</v>
      </c>
      <c r="U106" s="2" t="s">
        <v>17</v>
      </c>
      <c r="V106" s="2" t="s">
        <v>16</v>
      </c>
      <c r="W106" s="2"/>
    </row>
    <row r="107" spans="1:23" x14ac:dyDescent="0.45">
      <c r="A107" s="1">
        <v>0.50555555555183695</v>
      </c>
      <c r="B107" s="2" t="s">
        <v>102</v>
      </c>
      <c r="C107" s="2" t="s">
        <v>2061</v>
      </c>
      <c r="D107" s="2" t="s">
        <v>12</v>
      </c>
      <c r="E107" s="4">
        <v>45015.447546296295</v>
      </c>
      <c r="F107" s="3" t="str">
        <f>TEXT(Table_query__6[[#This Row],[Closed]],"MMM")</f>
        <v>Mar</v>
      </c>
      <c r="G107" s="3">
        <v>45017.447546296295</v>
      </c>
      <c r="H107" s="4">
        <v>45015.505555555559</v>
      </c>
      <c r="I107" s="2" t="s">
        <v>119</v>
      </c>
      <c r="J107" t="s">
        <v>3596</v>
      </c>
      <c r="K107">
        <v>36368</v>
      </c>
      <c r="L107" t="s">
        <v>3597</v>
      </c>
      <c r="M107" t="s">
        <v>3570</v>
      </c>
      <c r="N107" s="2" t="s">
        <v>42</v>
      </c>
      <c r="O107" s="4" t="s">
        <v>1712</v>
      </c>
      <c r="P107" s="6">
        <f>NETWORKDAYS.INTL(Table_query__6[[#This Row],[Created]],Table_query__6[[#This Row],[Closed]],1,0)-1</f>
        <v>0</v>
      </c>
      <c r="Q107" s="6" t="s">
        <v>4272</v>
      </c>
      <c r="R107" s="6" t="str">
        <f t="shared" si="3"/>
        <v>&lt;=1</v>
      </c>
      <c r="S107" s="6" t="str">
        <f t="shared" si="2"/>
        <v>met</v>
      </c>
      <c r="T107" s="5" t="s">
        <v>2062</v>
      </c>
      <c r="U107" s="2" t="s">
        <v>17</v>
      </c>
      <c r="V107" s="2" t="s">
        <v>16</v>
      </c>
      <c r="W107" s="2"/>
    </row>
    <row r="108" spans="1:23" x14ac:dyDescent="0.45">
      <c r="A108" s="1">
        <v>0.46736111111385997</v>
      </c>
      <c r="B108" s="2" t="s">
        <v>102</v>
      </c>
      <c r="C108" s="2" t="s">
        <v>3491</v>
      </c>
      <c r="D108" s="2" t="s">
        <v>12</v>
      </c>
      <c r="E108" s="4">
        <v>45015.448530092595</v>
      </c>
      <c r="F108" s="3" t="str">
        <f>TEXT(Table_query__6[[#This Row],[Closed]],"MMM")</f>
        <v>Mar</v>
      </c>
      <c r="G108" s="3">
        <v>45017.448530092595</v>
      </c>
      <c r="H108" s="4">
        <v>45015.467361111114</v>
      </c>
      <c r="I108" s="2" t="s">
        <v>1434</v>
      </c>
      <c r="J108" t="s">
        <v>3664</v>
      </c>
      <c r="K108">
        <v>10459</v>
      </c>
      <c r="L108" t="s">
        <v>3583</v>
      </c>
      <c r="M108" t="s">
        <v>3570</v>
      </c>
      <c r="N108" s="2" t="s">
        <v>52</v>
      </c>
      <c r="O108" s="4" t="s">
        <v>1712</v>
      </c>
      <c r="P108" s="6">
        <f>NETWORKDAYS.INTL(Table_query__6[[#This Row],[Created]],Table_query__6[[#This Row],[Closed]],1,0)-1</f>
        <v>0</v>
      </c>
      <c r="Q108" s="6" t="s">
        <v>4272</v>
      </c>
      <c r="R108" s="6" t="str">
        <f t="shared" si="3"/>
        <v>&lt;=1</v>
      </c>
      <c r="S108" s="6" t="str">
        <f t="shared" si="2"/>
        <v>met</v>
      </c>
      <c r="T108" s="5" t="s">
        <v>2271</v>
      </c>
      <c r="U108" s="2" t="s">
        <v>17</v>
      </c>
      <c r="V108" s="2" t="s">
        <v>16</v>
      </c>
      <c r="W108" s="2"/>
    </row>
    <row r="109" spans="1:23" x14ac:dyDescent="0.45">
      <c r="A109" s="1">
        <v>0.50277777777955601</v>
      </c>
      <c r="B109" s="2" t="s">
        <v>102</v>
      </c>
      <c r="C109" s="2" t="s">
        <v>2265</v>
      </c>
      <c r="D109" s="2" t="s">
        <v>12</v>
      </c>
      <c r="E109" s="4">
        <v>45015.449664351851</v>
      </c>
      <c r="F109" s="3" t="str">
        <f>TEXT(Table_query__6[[#This Row],[Closed]],"MMM")</f>
        <v>Mar</v>
      </c>
      <c r="G109" s="3">
        <v>45017.449664351851</v>
      </c>
      <c r="H109" s="4">
        <v>45015.50277777778</v>
      </c>
      <c r="I109" s="2" t="s">
        <v>194</v>
      </c>
      <c r="J109" t="s">
        <v>3665</v>
      </c>
      <c r="K109">
        <v>10374</v>
      </c>
      <c r="L109" t="s">
        <v>3666</v>
      </c>
      <c r="M109" t="s">
        <v>3570</v>
      </c>
      <c r="N109" s="2" t="s">
        <v>42</v>
      </c>
      <c r="O109" s="4" t="s">
        <v>1712</v>
      </c>
      <c r="P109" s="6">
        <f>NETWORKDAYS.INTL(Table_query__6[[#This Row],[Created]],Table_query__6[[#This Row],[Closed]],1,0)-1</f>
        <v>0</v>
      </c>
      <c r="Q109" s="6" t="s">
        <v>4272</v>
      </c>
      <c r="R109" s="6" t="str">
        <f t="shared" si="3"/>
        <v>&lt;=1</v>
      </c>
      <c r="S109" s="6" t="str">
        <f t="shared" si="2"/>
        <v>met</v>
      </c>
      <c r="T109" s="5" t="s">
        <v>2144</v>
      </c>
      <c r="U109" s="2" t="s">
        <v>17</v>
      </c>
      <c r="V109" s="2" t="s">
        <v>16</v>
      </c>
      <c r="W109" s="2"/>
    </row>
    <row r="110" spans="1:23" ht="128.25" x14ac:dyDescent="0.45">
      <c r="A110" s="1">
        <v>1.4736111111124</v>
      </c>
      <c r="B110" s="2" t="s">
        <v>106</v>
      </c>
      <c r="C110" s="2" t="s">
        <v>2218</v>
      </c>
      <c r="D110" s="2" t="s">
        <v>12</v>
      </c>
      <c r="E110" s="4">
        <v>45015.451168981483</v>
      </c>
      <c r="F110" s="3" t="str">
        <f>TEXT(Table_query__6[[#This Row],[Closed]],"MMM")</f>
        <v>Mar</v>
      </c>
      <c r="G110" s="3">
        <v>45017.451168981483</v>
      </c>
      <c r="H110" s="4">
        <v>45016.473611111112</v>
      </c>
      <c r="I110" s="2" t="s">
        <v>2220</v>
      </c>
      <c r="J110" t="s">
        <v>3831</v>
      </c>
      <c r="K110">
        <v>24106</v>
      </c>
      <c r="L110" t="s">
        <v>3831</v>
      </c>
      <c r="M110" t="s">
        <v>3545</v>
      </c>
      <c r="N110" s="2" t="s">
        <v>52</v>
      </c>
      <c r="O110" s="4" t="s">
        <v>1712</v>
      </c>
      <c r="P110" s="6">
        <f>NETWORKDAYS.INTL(Table_query__6[[#This Row],[Created]],Table_query__6[[#This Row],[Closed]],1,0)-1</f>
        <v>1</v>
      </c>
      <c r="Q110" s="6" t="s">
        <v>4272</v>
      </c>
      <c r="R110" s="6" t="str">
        <f t="shared" si="3"/>
        <v>&lt;=1</v>
      </c>
      <c r="S110" s="6" t="str">
        <f t="shared" si="2"/>
        <v>met</v>
      </c>
      <c r="T110" s="5" t="s">
        <v>2219</v>
      </c>
      <c r="U110" s="2" t="s">
        <v>17</v>
      </c>
      <c r="V110" s="2" t="s">
        <v>16</v>
      </c>
      <c r="W110" s="2"/>
    </row>
    <row r="111" spans="1:23" ht="42.75" x14ac:dyDescent="0.45">
      <c r="A111" s="1">
        <v>13.7583333333314</v>
      </c>
      <c r="B111" s="2" t="s">
        <v>56</v>
      </c>
      <c r="C111" s="2" t="s">
        <v>2179</v>
      </c>
      <c r="D111" s="2" t="s">
        <v>12</v>
      </c>
      <c r="E111" s="4">
        <v>45015.557870370372</v>
      </c>
      <c r="F111" s="3" t="str">
        <f>TEXT(Table_query__6[[#This Row],[Closed]],"MMM")</f>
        <v>Apr</v>
      </c>
      <c r="G111" s="3">
        <v>45017.557870370372</v>
      </c>
      <c r="H111" s="4">
        <v>45028.758333333331</v>
      </c>
      <c r="I111" s="2" t="s">
        <v>58</v>
      </c>
      <c r="J111" t="s">
        <v>3561</v>
      </c>
      <c r="K111">
        <v>40127</v>
      </c>
      <c r="L111" t="s">
        <v>3562</v>
      </c>
      <c r="M111" t="s">
        <v>3545</v>
      </c>
      <c r="N111" s="2" t="s">
        <v>24</v>
      </c>
      <c r="O111" s="4" t="s">
        <v>1712</v>
      </c>
      <c r="P111" s="6">
        <f>NETWORKDAYS.INTL(Table_query__6[[#This Row],[Created]],Table_query__6[[#This Row],[Closed]],1,0)-1</f>
        <v>9</v>
      </c>
      <c r="Q111" s="6" t="s">
        <v>4273</v>
      </c>
      <c r="R111" s="6" t="str">
        <f t="shared" si="3"/>
        <v>&gt;=5</v>
      </c>
      <c r="S111" s="6" t="str">
        <f t="shared" si="2"/>
        <v>not met</v>
      </c>
      <c r="T111" s="5" t="s">
        <v>2180</v>
      </c>
      <c r="U111" s="2" t="s">
        <v>17</v>
      </c>
      <c r="V111" s="2" t="s">
        <v>16</v>
      </c>
      <c r="W111" s="2"/>
    </row>
    <row r="112" spans="1:23" x14ac:dyDescent="0.45">
      <c r="A112" s="1">
        <v>13.756944444438</v>
      </c>
      <c r="B112" s="2" t="s">
        <v>154</v>
      </c>
      <c r="C112" s="2" t="s">
        <v>2086</v>
      </c>
      <c r="D112" s="2" t="s">
        <v>12</v>
      </c>
      <c r="E112" s="4">
        <v>45015.646863425929</v>
      </c>
      <c r="F112" s="3" t="str">
        <f>TEXT(Table_query__6[[#This Row],[Closed]],"MMM")</f>
        <v>Apr</v>
      </c>
      <c r="G112" s="3">
        <v>45017.646863425929</v>
      </c>
      <c r="H112" s="4">
        <v>45028.756944444445</v>
      </c>
      <c r="I112" s="2" t="s">
        <v>2088</v>
      </c>
      <c r="J112" t="s">
        <v>4079</v>
      </c>
      <c r="K112">
        <v>375</v>
      </c>
      <c r="L112" t="s">
        <v>3566</v>
      </c>
      <c r="M112" t="s">
        <v>3550</v>
      </c>
      <c r="N112" s="2" t="s">
        <v>42</v>
      </c>
      <c r="O112" s="4" t="s">
        <v>1712</v>
      </c>
      <c r="P112" s="6">
        <f>NETWORKDAYS.INTL(Table_query__6[[#This Row],[Created]],Table_query__6[[#This Row],[Closed]],1,0)-1</f>
        <v>9</v>
      </c>
      <c r="Q112" s="6" t="s">
        <v>4273</v>
      </c>
      <c r="R112" s="6" t="str">
        <f t="shared" si="3"/>
        <v>&gt;=5</v>
      </c>
      <c r="S112" s="6" t="str">
        <f t="shared" si="2"/>
        <v>not met</v>
      </c>
      <c r="T112" s="5" t="s">
        <v>2087</v>
      </c>
      <c r="U112" s="2" t="s">
        <v>17</v>
      </c>
      <c r="V112" s="2" t="s">
        <v>16</v>
      </c>
      <c r="W112" s="2"/>
    </row>
    <row r="113" spans="1:23" x14ac:dyDescent="0.45">
      <c r="A113" s="1">
        <v>7.6624999999985404</v>
      </c>
      <c r="B113" s="2" t="s">
        <v>56</v>
      </c>
      <c r="C113" s="2" t="s">
        <v>2036</v>
      </c>
      <c r="D113" s="2" t="s">
        <v>12</v>
      </c>
      <c r="E113" s="4">
        <v>45016.573935185188</v>
      </c>
      <c r="F113" s="3" t="str">
        <f>TEXT(Table_query__6[[#This Row],[Closed]],"MMM")</f>
        <v>Apr</v>
      </c>
      <c r="G113" s="3">
        <v>45018.573935185188</v>
      </c>
      <c r="H113" s="4">
        <v>45023.662499999999</v>
      </c>
      <c r="I113" s="2" t="s">
        <v>209</v>
      </c>
      <c r="J113" t="s">
        <v>3680</v>
      </c>
      <c r="K113">
        <v>402</v>
      </c>
      <c r="L113" t="s">
        <v>3681</v>
      </c>
      <c r="M113" t="s">
        <v>3545</v>
      </c>
      <c r="N113" s="2" t="s">
        <v>24</v>
      </c>
      <c r="O113" s="4" t="s">
        <v>1712</v>
      </c>
      <c r="P113" s="6">
        <f>NETWORKDAYS.INTL(Table_query__6[[#This Row],[Created]],Table_query__6[[#This Row],[Closed]],1,0)-1</f>
        <v>5</v>
      </c>
      <c r="Q113" s="6" t="s">
        <v>4273</v>
      </c>
      <c r="R113" s="6" t="str">
        <f t="shared" si="3"/>
        <v>&gt;=5</v>
      </c>
      <c r="S113" s="6" t="str">
        <f t="shared" si="2"/>
        <v>not met</v>
      </c>
      <c r="T113" s="5" t="s">
        <v>2037</v>
      </c>
      <c r="U113" s="2" t="s">
        <v>17</v>
      </c>
      <c r="V113" s="2" t="s">
        <v>16</v>
      </c>
      <c r="W113" s="2"/>
    </row>
    <row r="114" spans="1:23" ht="99.75" x14ac:dyDescent="0.45">
      <c r="A114" s="1">
        <v>0.975694444445253</v>
      </c>
      <c r="B114" s="2" t="s">
        <v>166</v>
      </c>
      <c r="C114" s="2" t="s">
        <v>2089</v>
      </c>
      <c r="D114" s="2" t="s">
        <v>12</v>
      </c>
      <c r="E114" s="4">
        <v>45019.305983796294</v>
      </c>
      <c r="F114" s="3" t="str">
        <f>TEXT(Table_query__6[[#This Row],[Closed]],"MMM")</f>
        <v>Apr</v>
      </c>
      <c r="G114" s="3">
        <v>45021.305983796294</v>
      </c>
      <c r="H114" s="4">
        <v>45019.975694444445</v>
      </c>
      <c r="I114" s="2" t="s">
        <v>2091</v>
      </c>
      <c r="J114" t="s">
        <v>4256</v>
      </c>
      <c r="K114" t="s">
        <v>4256</v>
      </c>
      <c r="L114" t="s">
        <v>4256</v>
      </c>
      <c r="M114" t="s">
        <v>592</v>
      </c>
      <c r="N114" s="2" t="s">
        <v>24</v>
      </c>
      <c r="O114" s="4" t="s">
        <v>142</v>
      </c>
      <c r="P114" s="6">
        <f>NETWORKDAYS.INTL(Table_query__6[[#This Row],[Created]],Table_query__6[[#This Row],[Closed]],1,0)-1</f>
        <v>0</v>
      </c>
      <c r="Q114" s="6" t="s">
        <v>4272</v>
      </c>
      <c r="R114" s="6" t="str">
        <f t="shared" si="3"/>
        <v>&lt;=1</v>
      </c>
      <c r="S114" s="6" t="str">
        <f t="shared" si="2"/>
        <v>met</v>
      </c>
      <c r="T114" s="5" t="s">
        <v>2090</v>
      </c>
      <c r="U114" s="2" t="s">
        <v>17</v>
      </c>
      <c r="V114" s="2" t="s">
        <v>16</v>
      </c>
      <c r="W114" s="2"/>
    </row>
    <row r="115" spans="1:23" x14ac:dyDescent="0.45">
      <c r="A115" s="1">
        <v>0.53472222221898802</v>
      </c>
      <c r="B115" s="2" t="s">
        <v>60</v>
      </c>
      <c r="C115" s="2" t="s">
        <v>2106</v>
      </c>
      <c r="D115" s="2" t="s">
        <v>12</v>
      </c>
      <c r="E115" s="4">
        <v>45019.430914351855</v>
      </c>
      <c r="F115" s="3" t="str">
        <f>TEXT(Table_query__6[[#This Row],[Closed]],"MMM")</f>
        <v>Apr</v>
      </c>
      <c r="G115" s="3">
        <v>45021.430914351855</v>
      </c>
      <c r="H115" s="4">
        <v>45019.534722222219</v>
      </c>
      <c r="I115" s="2" t="s">
        <v>1691</v>
      </c>
      <c r="J115" t="s">
        <v>4023</v>
      </c>
      <c r="K115">
        <v>6059</v>
      </c>
      <c r="L115" t="s">
        <v>4024</v>
      </c>
      <c r="M115" t="s">
        <v>3545</v>
      </c>
      <c r="N115" s="2" t="s">
        <v>42</v>
      </c>
      <c r="O115" s="4" t="s">
        <v>142</v>
      </c>
      <c r="P115" s="6">
        <f>NETWORKDAYS.INTL(Table_query__6[[#This Row],[Created]],Table_query__6[[#This Row],[Closed]],1,0)-1</f>
        <v>0</v>
      </c>
      <c r="Q115" s="6" t="s">
        <v>4272</v>
      </c>
      <c r="R115" s="6" t="str">
        <f t="shared" si="3"/>
        <v>&lt;=1</v>
      </c>
      <c r="S115" s="6" t="str">
        <f t="shared" si="2"/>
        <v>met</v>
      </c>
      <c r="T115" s="5" t="s">
        <v>2107</v>
      </c>
      <c r="U115" s="2" t="s">
        <v>17</v>
      </c>
      <c r="V115" s="2" t="s">
        <v>16</v>
      </c>
      <c r="W115" s="2"/>
    </row>
    <row r="116" spans="1:23" x14ac:dyDescent="0.45">
      <c r="A116" s="1">
        <v>0.93958333333284805</v>
      </c>
      <c r="B116" s="2" t="s">
        <v>33</v>
      </c>
      <c r="C116" s="2" t="s">
        <v>2140</v>
      </c>
      <c r="D116" s="2" t="s">
        <v>12</v>
      </c>
      <c r="E116" s="4">
        <v>45019.443831018521</v>
      </c>
      <c r="F116" s="3" t="str">
        <f>TEXT(Table_query__6[[#This Row],[Closed]],"MMM")</f>
        <v>Apr</v>
      </c>
      <c r="G116" s="3">
        <v>45021.443831018521</v>
      </c>
      <c r="H116" s="4">
        <v>45019.939583333333</v>
      </c>
      <c r="I116" s="2" t="s">
        <v>2142</v>
      </c>
      <c r="J116" t="s">
        <v>4087</v>
      </c>
      <c r="K116">
        <v>34220</v>
      </c>
      <c r="L116" t="s">
        <v>4088</v>
      </c>
      <c r="M116" t="s">
        <v>3570</v>
      </c>
      <c r="N116" s="2" t="s">
        <v>207</v>
      </c>
      <c r="O116" s="4" t="s">
        <v>142</v>
      </c>
      <c r="P116" s="6">
        <f>NETWORKDAYS.INTL(Table_query__6[[#This Row],[Created]],Table_query__6[[#This Row],[Closed]],1,0)-1</f>
        <v>0</v>
      </c>
      <c r="Q116" s="6" t="s">
        <v>4272</v>
      </c>
      <c r="R116" s="6" t="str">
        <f t="shared" si="3"/>
        <v>&lt;=1</v>
      </c>
      <c r="S116" s="6" t="str">
        <f t="shared" si="2"/>
        <v>met</v>
      </c>
      <c r="T116" s="5" t="s">
        <v>2141</v>
      </c>
      <c r="U116" s="2" t="s">
        <v>17</v>
      </c>
      <c r="V116" s="2" t="s">
        <v>16</v>
      </c>
      <c r="W116" s="2"/>
    </row>
    <row r="117" spans="1:23" x14ac:dyDescent="0.45">
      <c r="A117" s="1">
        <v>0.35486111111094898</v>
      </c>
      <c r="B117" s="2" t="s">
        <v>33</v>
      </c>
      <c r="C117" s="2" t="s">
        <v>2059</v>
      </c>
      <c r="D117" s="2" t="s">
        <v>12</v>
      </c>
      <c r="E117" s="4">
        <v>45019.455879629626</v>
      </c>
      <c r="F117" s="3" t="str">
        <f>TEXT(Table_query__6[[#This Row],[Closed]],"MMM")</f>
        <v>Apr</v>
      </c>
      <c r="G117" s="3">
        <v>45021.455879629626</v>
      </c>
      <c r="H117" s="4">
        <v>45019.354861111111</v>
      </c>
      <c r="I117" s="2" t="s">
        <v>119</v>
      </c>
      <c r="J117" t="s">
        <v>3596</v>
      </c>
      <c r="K117">
        <v>36368</v>
      </c>
      <c r="L117" t="s">
        <v>3597</v>
      </c>
      <c r="M117" t="s">
        <v>3570</v>
      </c>
      <c r="N117" s="2" t="s">
        <v>42</v>
      </c>
      <c r="O117" s="4" t="s">
        <v>142</v>
      </c>
      <c r="P117" s="6">
        <f>NETWORKDAYS.INTL(Table_query__6[[#This Row],[Created]],Table_query__6[[#This Row],[Closed]],1,0)-1</f>
        <v>0</v>
      </c>
      <c r="Q117" s="6" t="s">
        <v>4272</v>
      </c>
      <c r="R117" s="6" t="str">
        <f t="shared" si="3"/>
        <v>&lt;=1</v>
      </c>
      <c r="S117" s="6" t="str">
        <f t="shared" si="2"/>
        <v>met</v>
      </c>
      <c r="T117" s="5" t="s">
        <v>2060</v>
      </c>
      <c r="U117" s="2" t="s">
        <v>17</v>
      </c>
      <c r="V117" s="2" t="s">
        <v>16</v>
      </c>
      <c r="W117" s="2"/>
    </row>
    <row r="118" spans="1:23" x14ac:dyDescent="0.45">
      <c r="A118" s="1">
        <v>4</v>
      </c>
      <c r="B118" s="2" t="s">
        <v>56</v>
      </c>
      <c r="C118" s="2" t="s">
        <v>2057</v>
      </c>
      <c r="D118" s="2" t="s">
        <v>12</v>
      </c>
      <c r="E118" s="4">
        <v>45019.654444444444</v>
      </c>
      <c r="F118" s="3" t="str">
        <f>TEXT(Table_query__6[[#This Row],[Closed]],"MMM")</f>
        <v>Apr</v>
      </c>
      <c r="G118" s="3">
        <v>45021.654444444444</v>
      </c>
      <c r="H118" s="4">
        <v>45023</v>
      </c>
      <c r="I118" s="2" t="s">
        <v>126</v>
      </c>
      <c r="J118" t="s">
        <v>3604</v>
      </c>
      <c r="K118">
        <v>11361</v>
      </c>
      <c r="L118" t="s">
        <v>3605</v>
      </c>
      <c r="M118" t="s">
        <v>3545</v>
      </c>
      <c r="N118" s="2" t="s">
        <v>24</v>
      </c>
      <c r="O118" s="4" t="s">
        <v>142</v>
      </c>
      <c r="P118" s="6">
        <f>NETWORKDAYS.INTL(Table_query__6[[#This Row],[Created]],Table_query__6[[#This Row],[Closed]],1,0)-1</f>
        <v>4</v>
      </c>
      <c r="Q118" s="6" t="s">
        <v>4273</v>
      </c>
      <c r="R118" s="6" t="str">
        <f t="shared" si="3"/>
        <v>&lt;=4</v>
      </c>
      <c r="S118" s="6" t="str">
        <f t="shared" si="2"/>
        <v>not met</v>
      </c>
      <c r="T118" s="5" t="s">
        <v>2058</v>
      </c>
      <c r="U118" s="2" t="s">
        <v>17</v>
      </c>
      <c r="V118" s="2" t="s">
        <v>16</v>
      </c>
      <c r="W118" s="2"/>
    </row>
    <row r="119" spans="1:23" x14ac:dyDescent="0.45">
      <c r="A119" s="1">
        <v>9.9402777777722804</v>
      </c>
      <c r="B119" s="2" t="s">
        <v>154</v>
      </c>
      <c r="C119" s="2" t="s">
        <v>2078</v>
      </c>
      <c r="D119" s="2" t="s">
        <v>12</v>
      </c>
      <c r="E119" s="4">
        <v>45019.665289351855</v>
      </c>
      <c r="F119" s="3" t="str">
        <f>TEXT(Table_query__6[[#This Row],[Closed]],"MMM")</f>
        <v>Apr</v>
      </c>
      <c r="G119" s="3">
        <v>45021.665289351855</v>
      </c>
      <c r="H119" s="4">
        <v>45028.94027777778</v>
      </c>
      <c r="I119" s="2" t="s">
        <v>208</v>
      </c>
      <c r="J119" t="s">
        <v>4256</v>
      </c>
      <c r="K119" t="s">
        <v>4256</v>
      </c>
      <c r="L119" t="s">
        <v>4256</v>
      </c>
      <c r="M119" t="s">
        <v>592</v>
      </c>
      <c r="N119" s="2" t="s">
        <v>24</v>
      </c>
      <c r="O119" s="4" t="s">
        <v>142</v>
      </c>
      <c r="P119" s="6">
        <f>NETWORKDAYS.INTL(Table_query__6[[#This Row],[Created]],Table_query__6[[#This Row],[Closed]],1,0)-1</f>
        <v>7</v>
      </c>
      <c r="Q119" s="6" t="s">
        <v>4273</v>
      </c>
      <c r="R119" s="6" t="str">
        <f t="shared" si="3"/>
        <v>&gt;=5</v>
      </c>
      <c r="S119" s="6" t="str">
        <f t="shared" si="2"/>
        <v>not met</v>
      </c>
      <c r="T119" s="5" t="s">
        <v>2079</v>
      </c>
      <c r="U119" s="2" t="s">
        <v>17</v>
      </c>
      <c r="V119" s="2" t="s">
        <v>16</v>
      </c>
      <c r="W119" s="2"/>
    </row>
    <row r="120" spans="1:23" ht="57" x14ac:dyDescent="0.45">
      <c r="A120" s="1">
        <v>8.9145833333313895</v>
      </c>
      <c r="B120" s="2" t="s">
        <v>64</v>
      </c>
      <c r="C120" s="2" t="s">
        <v>2110</v>
      </c>
      <c r="D120" s="2" t="s">
        <v>12</v>
      </c>
      <c r="E120" s="4">
        <v>45020.367002314815</v>
      </c>
      <c r="F120" s="3" t="str">
        <f>TEXT(Table_query__6[[#This Row],[Closed]],"MMM")</f>
        <v>Apr</v>
      </c>
      <c r="G120" s="3">
        <v>45022.367002314815</v>
      </c>
      <c r="H120" s="4">
        <v>45028.914583333331</v>
      </c>
      <c r="I120" s="2" t="s">
        <v>2112</v>
      </c>
      <c r="J120" t="s">
        <v>4081</v>
      </c>
      <c r="K120">
        <v>4085</v>
      </c>
      <c r="L120" t="s">
        <v>4082</v>
      </c>
      <c r="M120" t="s">
        <v>3545</v>
      </c>
      <c r="N120" s="2" t="s">
        <v>107</v>
      </c>
      <c r="O120" s="4" t="s">
        <v>142</v>
      </c>
      <c r="P120" s="6">
        <f>NETWORKDAYS.INTL(Table_query__6[[#This Row],[Created]],Table_query__6[[#This Row],[Closed]],1,0)-1</f>
        <v>6</v>
      </c>
      <c r="Q120" s="6" t="s">
        <v>4273</v>
      </c>
      <c r="R120" s="6" t="str">
        <f t="shared" si="3"/>
        <v>&gt;=5</v>
      </c>
      <c r="S120" s="6" t="str">
        <f t="shared" si="2"/>
        <v>not met</v>
      </c>
      <c r="T120" s="5" t="s">
        <v>2111</v>
      </c>
      <c r="U120" s="2" t="s">
        <v>17</v>
      </c>
      <c r="V120" s="2" t="s">
        <v>16</v>
      </c>
      <c r="W120" s="2"/>
    </row>
    <row r="121" spans="1:23" x14ac:dyDescent="0.45">
      <c r="A121" s="1">
        <v>8.9388888888861402</v>
      </c>
      <c r="B121" s="2" t="s">
        <v>33</v>
      </c>
      <c r="C121" s="2" t="s">
        <v>2108</v>
      </c>
      <c r="D121" s="2" t="s">
        <v>12</v>
      </c>
      <c r="E121" s="4">
        <v>45020.606840277775</v>
      </c>
      <c r="F121" s="3" t="str">
        <f>TEXT(Table_query__6[[#This Row],[Closed]],"MMM")</f>
        <v>Apr</v>
      </c>
      <c r="G121" s="3">
        <v>45022.606840277775</v>
      </c>
      <c r="H121" s="4">
        <v>45028.938888888886</v>
      </c>
      <c r="I121" s="2" t="s">
        <v>121</v>
      </c>
      <c r="J121" t="s">
        <v>3598</v>
      </c>
      <c r="K121">
        <v>35778</v>
      </c>
      <c r="L121" t="s">
        <v>3599</v>
      </c>
      <c r="M121" t="s">
        <v>3570</v>
      </c>
      <c r="N121" s="2" t="s">
        <v>24</v>
      </c>
      <c r="O121" s="4" t="s">
        <v>142</v>
      </c>
      <c r="P121" s="6">
        <f>NETWORKDAYS.INTL(Table_query__6[[#This Row],[Created]],Table_query__6[[#This Row],[Closed]],1,0)-1</f>
        <v>6</v>
      </c>
      <c r="Q121" s="6" t="s">
        <v>4273</v>
      </c>
      <c r="R121" s="6" t="str">
        <f t="shared" si="3"/>
        <v>&gt;=5</v>
      </c>
      <c r="S121" s="6" t="str">
        <f t="shared" si="2"/>
        <v>not met</v>
      </c>
      <c r="T121" s="5" t="s">
        <v>2109</v>
      </c>
      <c r="U121" s="2" t="s">
        <v>17</v>
      </c>
      <c r="V121" s="2" t="s">
        <v>16</v>
      </c>
      <c r="W121" s="2"/>
    </row>
    <row r="122" spans="1:23" x14ac:dyDescent="0.45">
      <c r="A122" s="1">
        <v>92.683333333334303</v>
      </c>
      <c r="B122" s="2" t="s">
        <v>33</v>
      </c>
      <c r="C122" s="2" t="s">
        <v>2174</v>
      </c>
      <c r="D122" s="2" t="s">
        <v>12</v>
      </c>
      <c r="E122" s="4">
        <v>45020.632245370369</v>
      </c>
      <c r="F122" s="3" t="str">
        <f>TEXT(Table_query__6[[#This Row],[Closed]],"MMM")</f>
        <v>Jul</v>
      </c>
      <c r="G122" s="3">
        <v>45022.632245370369</v>
      </c>
      <c r="H122" s="4">
        <v>45112.683333333334</v>
      </c>
      <c r="I122" s="2" t="s">
        <v>180</v>
      </c>
      <c r="J122" t="s">
        <v>4256</v>
      </c>
      <c r="K122" t="s">
        <v>4256</v>
      </c>
      <c r="L122" t="s">
        <v>4256</v>
      </c>
      <c r="M122" t="s">
        <v>592</v>
      </c>
      <c r="N122" s="2" t="s">
        <v>42</v>
      </c>
      <c r="O122" s="4" t="s">
        <v>142</v>
      </c>
      <c r="P122" s="6">
        <f>NETWORKDAYS.INTL(Table_query__6[[#This Row],[Created]],Table_query__6[[#This Row],[Closed]],1,0)-1</f>
        <v>66</v>
      </c>
      <c r="Q122" s="6" t="s">
        <v>4273</v>
      </c>
      <c r="R122" s="6" t="str">
        <f t="shared" si="3"/>
        <v>&gt;=5</v>
      </c>
      <c r="S122" s="6" t="str">
        <f t="shared" si="2"/>
        <v>not met</v>
      </c>
      <c r="T122" s="5" t="s">
        <v>2175</v>
      </c>
      <c r="U122" s="2" t="s">
        <v>17</v>
      </c>
      <c r="V122" s="2" t="s">
        <v>16</v>
      </c>
      <c r="W122" s="2"/>
    </row>
    <row r="123" spans="1:23" x14ac:dyDescent="0.45">
      <c r="A123" s="1">
        <v>0.5</v>
      </c>
      <c r="B123" s="2" t="s">
        <v>33</v>
      </c>
      <c r="C123" s="2" t="s">
        <v>2098</v>
      </c>
      <c r="D123" s="2" t="s">
        <v>12</v>
      </c>
      <c r="E123" s="4">
        <v>45020.65221064815</v>
      </c>
      <c r="F123" s="3" t="str">
        <f>TEXT(Table_query__6[[#This Row],[Closed]],"MMM")</f>
        <v>Apr</v>
      </c>
      <c r="G123" s="3">
        <v>45022.65221064815</v>
      </c>
      <c r="H123" s="4">
        <v>45020.5</v>
      </c>
      <c r="I123" s="2" t="s">
        <v>82</v>
      </c>
      <c r="J123" t="s">
        <v>3571</v>
      </c>
      <c r="K123">
        <v>34300</v>
      </c>
      <c r="L123" t="s">
        <v>3572</v>
      </c>
      <c r="M123" t="s">
        <v>3570</v>
      </c>
      <c r="N123" s="2" t="s">
        <v>52</v>
      </c>
      <c r="O123" s="4" t="s">
        <v>142</v>
      </c>
      <c r="P123" s="6">
        <f>NETWORKDAYS.INTL(Table_query__6[[#This Row],[Created]],Table_query__6[[#This Row],[Closed]],1,0)-1</f>
        <v>0</v>
      </c>
      <c r="Q123" s="6" t="s">
        <v>4272</v>
      </c>
      <c r="R123" s="6" t="str">
        <f t="shared" si="3"/>
        <v>&lt;=1</v>
      </c>
      <c r="S123" s="6" t="str">
        <f t="shared" si="2"/>
        <v>met</v>
      </c>
      <c r="T123" s="5" t="s">
        <v>2099</v>
      </c>
      <c r="U123" s="2" t="s">
        <v>17</v>
      </c>
      <c r="V123" s="2" t="s">
        <v>16</v>
      </c>
      <c r="W123" s="2"/>
    </row>
    <row r="124" spans="1:23" x14ac:dyDescent="0.45">
      <c r="A124" s="1">
        <v>0.5</v>
      </c>
      <c r="B124" s="2" t="s">
        <v>33</v>
      </c>
      <c r="C124" s="2" t="s">
        <v>2213</v>
      </c>
      <c r="D124" s="2" t="s">
        <v>12</v>
      </c>
      <c r="E124" s="4">
        <v>45020.654918981483</v>
      </c>
      <c r="F124" s="3" t="str">
        <f>TEXT(Table_query__6[[#This Row],[Closed]],"MMM")</f>
        <v>Apr</v>
      </c>
      <c r="G124" s="3">
        <v>45022.654918981483</v>
      </c>
      <c r="H124" s="4">
        <v>45020.5</v>
      </c>
      <c r="I124" s="2" t="s">
        <v>121</v>
      </c>
      <c r="J124" t="s">
        <v>3598</v>
      </c>
      <c r="K124">
        <v>35778</v>
      </c>
      <c r="L124" t="s">
        <v>3599</v>
      </c>
      <c r="M124" t="s">
        <v>3570</v>
      </c>
      <c r="N124" s="2" t="s">
        <v>24</v>
      </c>
      <c r="O124" s="4" t="s">
        <v>142</v>
      </c>
      <c r="P124" s="6">
        <f>NETWORKDAYS.INTL(Table_query__6[[#This Row],[Created]],Table_query__6[[#This Row],[Closed]],1,0)-1</f>
        <v>0</v>
      </c>
      <c r="Q124" s="6" t="s">
        <v>4272</v>
      </c>
      <c r="R124" s="6" t="str">
        <f t="shared" si="3"/>
        <v>&lt;=1</v>
      </c>
      <c r="S124" s="6" t="str">
        <f t="shared" si="2"/>
        <v>met</v>
      </c>
      <c r="T124" s="5" t="s">
        <v>2214</v>
      </c>
      <c r="U124" s="2" t="s">
        <v>17</v>
      </c>
      <c r="V124" s="2" t="s">
        <v>16</v>
      </c>
      <c r="W124" s="2"/>
    </row>
    <row r="125" spans="1:23" ht="28.5" x14ac:dyDescent="0.45">
      <c r="A125" s="1">
        <v>0.90972222221898802</v>
      </c>
      <c r="B125" s="2" t="s">
        <v>23</v>
      </c>
      <c r="C125" s="2" t="s">
        <v>2196</v>
      </c>
      <c r="D125" s="2" t="s">
        <v>12</v>
      </c>
      <c r="E125" s="4">
        <v>45021.394826388889</v>
      </c>
      <c r="F125" s="3" t="str">
        <f>TEXT(Table_query__6[[#This Row],[Closed]],"MMM")</f>
        <v>Apr</v>
      </c>
      <c r="G125" s="3">
        <v>45023.394826388889</v>
      </c>
      <c r="H125" s="4">
        <v>45021.909722222219</v>
      </c>
      <c r="I125" s="2" t="s">
        <v>121</v>
      </c>
      <c r="J125" t="s">
        <v>3598</v>
      </c>
      <c r="K125">
        <v>35778</v>
      </c>
      <c r="L125" t="s">
        <v>3599</v>
      </c>
      <c r="M125" t="s">
        <v>3570</v>
      </c>
      <c r="N125" s="2" t="s">
        <v>24</v>
      </c>
      <c r="O125" s="4" t="s">
        <v>142</v>
      </c>
      <c r="P125" s="6">
        <f>NETWORKDAYS.INTL(Table_query__6[[#This Row],[Created]],Table_query__6[[#This Row],[Closed]],1,0)-1</f>
        <v>0</v>
      </c>
      <c r="Q125" s="6" t="s">
        <v>4272</v>
      </c>
      <c r="R125" s="6" t="str">
        <f t="shared" si="3"/>
        <v>&lt;=1</v>
      </c>
      <c r="S125" s="6" t="str">
        <f t="shared" si="2"/>
        <v>met</v>
      </c>
      <c r="T125" s="5" t="s">
        <v>2197</v>
      </c>
      <c r="U125" s="2" t="s">
        <v>17</v>
      </c>
      <c r="V125" s="2" t="s">
        <v>16</v>
      </c>
      <c r="W125" s="2"/>
    </row>
    <row r="126" spans="1:23" x14ac:dyDescent="0.45">
      <c r="A126" s="1">
        <v>0</v>
      </c>
      <c r="B126" s="2" t="s">
        <v>23</v>
      </c>
      <c r="C126" s="2" t="s">
        <v>2102</v>
      </c>
      <c r="D126" s="2" t="s">
        <v>12</v>
      </c>
      <c r="E126" s="4">
        <v>45021.441192129627</v>
      </c>
      <c r="F126" s="3" t="str">
        <f>TEXT(Table_query__6[[#This Row],[Closed]],"MMM")</f>
        <v>Apr</v>
      </c>
      <c r="G126" s="3">
        <v>45023.441192129627</v>
      </c>
      <c r="H126" s="4">
        <v>45021</v>
      </c>
      <c r="I126" s="2" t="s">
        <v>1196</v>
      </c>
      <c r="J126" t="s">
        <v>3943</v>
      </c>
      <c r="K126">
        <v>33818</v>
      </c>
      <c r="L126" t="s">
        <v>3943</v>
      </c>
      <c r="M126" t="s">
        <v>3545</v>
      </c>
      <c r="N126" s="2" t="s">
        <v>24</v>
      </c>
      <c r="O126" s="4" t="s">
        <v>142</v>
      </c>
      <c r="P126" s="6">
        <f>NETWORKDAYS.INTL(Table_query__6[[#This Row],[Created]],Table_query__6[[#This Row],[Closed]],1,0)-1</f>
        <v>0</v>
      </c>
      <c r="Q126" s="6" t="s">
        <v>4272</v>
      </c>
      <c r="R126" s="6" t="str">
        <f t="shared" si="3"/>
        <v>&lt;=1</v>
      </c>
      <c r="S126" s="6" t="str">
        <f t="shared" si="2"/>
        <v>met</v>
      </c>
      <c r="T126" s="5" t="s">
        <v>2103</v>
      </c>
      <c r="U126" s="2" t="s">
        <v>17</v>
      </c>
      <c r="V126" s="2" t="s">
        <v>16</v>
      </c>
      <c r="W126" s="2"/>
    </row>
    <row r="127" spans="1:23" x14ac:dyDescent="0.45">
      <c r="A127" s="1">
        <v>0.94166666666569698</v>
      </c>
      <c r="B127" s="2" t="s">
        <v>23</v>
      </c>
      <c r="C127" s="2" t="s">
        <v>2170</v>
      </c>
      <c r="D127" s="2" t="s">
        <v>12</v>
      </c>
      <c r="E127" s="4">
        <v>45021.457916666666</v>
      </c>
      <c r="F127" s="3" t="str">
        <f>TEXT(Table_query__6[[#This Row],[Closed]],"MMM")</f>
        <v>Apr</v>
      </c>
      <c r="G127" s="3">
        <v>45023.457916666666</v>
      </c>
      <c r="H127" s="4">
        <v>45021.941666666666</v>
      </c>
      <c r="I127" s="2" t="s">
        <v>103</v>
      </c>
      <c r="J127" t="s">
        <v>3588</v>
      </c>
      <c r="K127">
        <v>34260</v>
      </c>
      <c r="L127" t="s">
        <v>3589</v>
      </c>
      <c r="M127" t="s">
        <v>3570</v>
      </c>
      <c r="N127" s="2" t="s">
        <v>42</v>
      </c>
      <c r="O127" s="4" t="s">
        <v>142</v>
      </c>
      <c r="P127" s="6">
        <f>NETWORKDAYS.INTL(Table_query__6[[#This Row],[Created]],Table_query__6[[#This Row],[Closed]],1,0)-1</f>
        <v>0</v>
      </c>
      <c r="Q127" s="6" t="s">
        <v>4272</v>
      </c>
      <c r="R127" s="6" t="str">
        <f t="shared" si="3"/>
        <v>&lt;=1</v>
      </c>
      <c r="S127" s="6" t="str">
        <f t="shared" si="2"/>
        <v>met</v>
      </c>
      <c r="T127" s="5" t="s">
        <v>2171</v>
      </c>
      <c r="U127" s="2" t="s">
        <v>17</v>
      </c>
      <c r="V127" s="2" t="s">
        <v>16</v>
      </c>
      <c r="W127" s="2"/>
    </row>
    <row r="128" spans="1:23" ht="142.5" x14ac:dyDescent="0.45">
      <c r="A128" s="1">
        <v>7.9076388888861402</v>
      </c>
      <c r="B128" s="2" t="s">
        <v>110</v>
      </c>
      <c r="C128" s="2" t="s">
        <v>2067</v>
      </c>
      <c r="D128" s="2" t="s">
        <v>12</v>
      </c>
      <c r="E128" s="4">
        <v>45021.471932870372</v>
      </c>
      <c r="F128" s="3" t="str">
        <f>TEXT(Table_query__6[[#This Row],[Closed]],"MMM")</f>
        <v>Apr</v>
      </c>
      <c r="G128" s="3">
        <v>45023.471932870372</v>
      </c>
      <c r="H128" s="4">
        <v>45028.907638888886</v>
      </c>
      <c r="I128" s="2" t="s">
        <v>2069</v>
      </c>
      <c r="J128" t="s">
        <v>4077</v>
      </c>
      <c r="K128">
        <v>9900</v>
      </c>
      <c r="L128" t="s">
        <v>4077</v>
      </c>
      <c r="M128" t="s">
        <v>3545</v>
      </c>
      <c r="N128" s="2" t="s">
        <v>77</v>
      </c>
      <c r="O128" s="4" t="s">
        <v>142</v>
      </c>
      <c r="P128" s="6">
        <f>NETWORKDAYS.INTL(Table_query__6[[#This Row],[Created]],Table_query__6[[#This Row],[Closed]],1,0)-1</f>
        <v>5</v>
      </c>
      <c r="Q128" s="6" t="s">
        <v>4273</v>
      </c>
      <c r="R128" s="6" t="str">
        <f t="shared" si="3"/>
        <v>&gt;=5</v>
      </c>
      <c r="S128" s="6" t="str">
        <f t="shared" si="2"/>
        <v>not met</v>
      </c>
      <c r="T128" s="5" t="s">
        <v>2068</v>
      </c>
      <c r="U128" s="2" t="s">
        <v>17</v>
      </c>
      <c r="V128" s="2" t="s">
        <v>16</v>
      </c>
      <c r="W128" s="2"/>
    </row>
    <row r="129" spans="1:23" x14ac:dyDescent="0.45">
      <c r="A129" s="1">
        <v>2.9513888888832298</v>
      </c>
      <c r="B129" s="2" t="s">
        <v>56</v>
      </c>
      <c r="C129" s="2" t="s">
        <v>2279</v>
      </c>
      <c r="D129" s="2" t="s">
        <v>12</v>
      </c>
      <c r="E129" s="4">
        <v>45021.556111111109</v>
      </c>
      <c r="F129" s="3" t="str">
        <f>TEXT(Table_query__6[[#This Row],[Closed]],"MMM")</f>
        <v>Apr</v>
      </c>
      <c r="G129" s="3">
        <v>45023.556111111109</v>
      </c>
      <c r="H129" s="4">
        <v>45023.951388888891</v>
      </c>
      <c r="I129" s="2" t="s">
        <v>348</v>
      </c>
      <c r="J129" t="s">
        <v>3731</v>
      </c>
      <c r="K129">
        <v>40236</v>
      </c>
      <c r="L129" t="s">
        <v>3718</v>
      </c>
      <c r="M129" t="s">
        <v>3545</v>
      </c>
      <c r="N129" s="2" t="s">
        <v>68</v>
      </c>
      <c r="O129" s="4" t="s">
        <v>142</v>
      </c>
      <c r="P129" s="6">
        <f>NETWORKDAYS.INTL(Table_query__6[[#This Row],[Created]],Table_query__6[[#This Row],[Closed]],1,0)-1</f>
        <v>2</v>
      </c>
      <c r="Q129" s="6" t="s">
        <v>4273</v>
      </c>
      <c r="R129" s="6" t="str">
        <f t="shared" si="3"/>
        <v>&lt;=2</v>
      </c>
      <c r="S129" s="6" t="str">
        <f t="shared" si="2"/>
        <v>met</v>
      </c>
      <c r="T129" s="5" t="s">
        <v>2280</v>
      </c>
      <c r="U129" s="2" t="s">
        <v>17</v>
      </c>
      <c r="V129" s="2" t="s">
        <v>16</v>
      </c>
      <c r="W129" s="2"/>
    </row>
    <row r="130" spans="1:23" x14ac:dyDescent="0.45">
      <c r="A130" s="1">
        <v>92.426388888889093</v>
      </c>
      <c r="B130" s="2" t="s">
        <v>15</v>
      </c>
      <c r="C130" s="2" t="s">
        <v>3509</v>
      </c>
      <c r="D130" s="2" t="s">
        <v>12</v>
      </c>
      <c r="E130" s="4">
        <v>45021.621354166666</v>
      </c>
      <c r="F130" s="3" t="str">
        <f>TEXT(Table_query__6[[#This Row],[Closed]],"MMM")</f>
        <v>Jul</v>
      </c>
      <c r="G130" s="3">
        <v>45023.621354166666</v>
      </c>
      <c r="H130" s="4">
        <v>45113.426388888889</v>
      </c>
      <c r="I130" s="2" t="s">
        <v>3511</v>
      </c>
      <c r="J130" t="s">
        <v>4256</v>
      </c>
      <c r="K130" t="s">
        <v>4256</v>
      </c>
      <c r="L130" t="s">
        <v>4256</v>
      </c>
      <c r="M130" t="s">
        <v>592</v>
      </c>
      <c r="N130" s="2" t="s">
        <v>77</v>
      </c>
      <c r="O130" s="4" t="s">
        <v>142</v>
      </c>
      <c r="P130" s="6">
        <f>NETWORKDAYS.INTL(Table_query__6[[#This Row],[Created]],Table_query__6[[#This Row],[Closed]],1,0)-1</f>
        <v>66</v>
      </c>
      <c r="Q130" s="6" t="s">
        <v>4273</v>
      </c>
      <c r="R130" s="6" t="str">
        <f t="shared" si="3"/>
        <v>&gt;=5</v>
      </c>
      <c r="S130" s="6" t="str">
        <f t="shared" ref="S130:S193" si="4">IF(P130&lt;=2, "met", "not met")</f>
        <v>not met</v>
      </c>
      <c r="T130" s="5" t="s">
        <v>3510</v>
      </c>
      <c r="U130" s="2" t="s">
        <v>17</v>
      </c>
      <c r="V130" s="2" t="s">
        <v>16</v>
      </c>
      <c r="W130" s="2"/>
    </row>
    <row r="131" spans="1:23" x14ac:dyDescent="0.45">
      <c r="A131" s="1">
        <v>7.9465277777781003</v>
      </c>
      <c r="B131" s="2" t="s">
        <v>33</v>
      </c>
      <c r="C131" s="2" t="s">
        <v>2221</v>
      </c>
      <c r="D131" s="2" t="s">
        <v>12</v>
      </c>
      <c r="E131" s="4">
        <v>45021.69734953704</v>
      </c>
      <c r="F131" s="3" t="str">
        <f>TEXT(Table_query__6[[#This Row],[Closed]],"MMM")</f>
        <v>Apr</v>
      </c>
      <c r="G131" s="3">
        <v>45023.69734953704</v>
      </c>
      <c r="H131" s="4">
        <v>45028.946527777778</v>
      </c>
      <c r="I131" s="2" t="s">
        <v>143</v>
      </c>
      <c r="J131" t="s">
        <v>4256</v>
      </c>
      <c r="K131" t="s">
        <v>4256</v>
      </c>
      <c r="L131" t="s">
        <v>4256</v>
      </c>
      <c r="M131" t="s">
        <v>592</v>
      </c>
      <c r="N131" s="2" t="s">
        <v>107</v>
      </c>
      <c r="O131" s="4" t="s">
        <v>142</v>
      </c>
      <c r="P131" s="6">
        <f>NETWORKDAYS.INTL(Table_query__6[[#This Row],[Created]],Table_query__6[[#This Row],[Closed]],1,0)-1</f>
        <v>5</v>
      </c>
      <c r="Q131" s="6" t="s">
        <v>4273</v>
      </c>
      <c r="R131" s="6" t="str">
        <f t="shared" ref="R131:R194" si="5">IF(P131&lt;2, "&lt;=1", IF(P131&lt;3, "&lt;=2", IF(P131&lt;4, "&lt;=3",IF(P131&lt;5,  "&lt;=4", "&gt;=5"))))</f>
        <v>&gt;=5</v>
      </c>
      <c r="S131" s="6" t="str">
        <f t="shared" si="4"/>
        <v>not met</v>
      </c>
      <c r="T131" s="5" t="s">
        <v>2222</v>
      </c>
      <c r="U131" s="2" t="s">
        <v>17</v>
      </c>
      <c r="V131" s="2" t="s">
        <v>16</v>
      </c>
      <c r="W131" s="2"/>
    </row>
    <row r="132" spans="1:23" x14ac:dyDescent="0.45">
      <c r="A132" s="1">
        <v>8.9090277777795599</v>
      </c>
      <c r="B132" s="2" t="s">
        <v>84</v>
      </c>
      <c r="C132" s="2" t="s">
        <v>2113</v>
      </c>
      <c r="D132" s="2" t="s">
        <v>12</v>
      </c>
      <c r="E132" s="4">
        <v>45021.722893518519</v>
      </c>
      <c r="F132" s="3" t="str">
        <f>TEXT(Table_query__6[[#This Row],[Closed]],"MMM")</f>
        <v>Apr</v>
      </c>
      <c r="G132" s="3">
        <v>45023.722893518519</v>
      </c>
      <c r="H132" s="4">
        <v>45029.90902777778</v>
      </c>
      <c r="I132" s="2" t="s">
        <v>446</v>
      </c>
      <c r="J132" t="s">
        <v>3758</v>
      </c>
      <c r="K132">
        <v>11822</v>
      </c>
      <c r="L132" t="s">
        <v>3758</v>
      </c>
      <c r="M132" t="s">
        <v>3545</v>
      </c>
      <c r="N132" s="2" t="s">
        <v>107</v>
      </c>
      <c r="O132" s="4" t="s">
        <v>142</v>
      </c>
      <c r="P132" s="6">
        <f>NETWORKDAYS.INTL(Table_query__6[[#This Row],[Created]],Table_query__6[[#This Row],[Closed]],1,0)-1</f>
        <v>6</v>
      </c>
      <c r="Q132" s="6" t="s">
        <v>4273</v>
      </c>
      <c r="R132" s="6" t="str">
        <f t="shared" si="5"/>
        <v>&gt;=5</v>
      </c>
      <c r="S132" s="6" t="str">
        <f t="shared" si="4"/>
        <v>not met</v>
      </c>
      <c r="T132" s="5" t="s">
        <v>2114</v>
      </c>
      <c r="U132" s="2" t="s">
        <v>17</v>
      </c>
      <c r="V132" s="2" t="s">
        <v>16</v>
      </c>
      <c r="W132" s="2"/>
    </row>
    <row r="133" spans="1:23" ht="228" x14ac:dyDescent="0.45">
      <c r="A133" s="1">
        <v>0.79027777777082497</v>
      </c>
      <c r="B133" s="2" t="s">
        <v>23</v>
      </c>
      <c r="C133" s="2" t="s">
        <v>2095</v>
      </c>
      <c r="D133" s="2" t="s">
        <v>12</v>
      </c>
      <c r="E133" s="4">
        <v>45022.517835648148</v>
      </c>
      <c r="F133" s="3" t="str">
        <f>TEXT(Table_query__6[[#This Row],[Closed]],"MMM")</f>
        <v>Apr</v>
      </c>
      <c r="G133" s="3">
        <v>45024.517835648148</v>
      </c>
      <c r="H133" s="4">
        <v>45022.790277777778</v>
      </c>
      <c r="I133" s="2" t="s">
        <v>2097</v>
      </c>
      <c r="J133" t="s">
        <v>4080</v>
      </c>
      <c r="K133">
        <v>9887</v>
      </c>
      <c r="L133" t="s">
        <v>4080</v>
      </c>
      <c r="M133" t="s">
        <v>3570</v>
      </c>
      <c r="N133" s="2" t="s">
        <v>52</v>
      </c>
      <c r="O133" s="4" t="s">
        <v>142</v>
      </c>
      <c r="P133" s="6">
        <f>NETWORKDAYS.INTL(Table_query__6[[#This Row],[Created]],Table_query__6[[#This Row],[Closed]],1,0)-1</f>
        <v>0</v>
      </c>
      <c r="Q133" s="6" t="s">
        <v>4272</v>
      </c>
      <c r="R133" s="6" t="str">
        <f t="shared" si="5"/>
        <v>&lt;=1</v>
      </c>
      <c r="S133" s="6" t="str">
        <f t="shared" si="4"/>
        <v>met</v>
      </c>
      <c r="T133" s="5" t="s">
        <v>2096</v>
      </c>
      <c r="U133" s="2" t="s">
        <v>17</v>
      </c>
      <c r="V133" s="2" t="s">
        <v>16</v>
      </c>
      <c r="W133" s="2"/>
    </row>
    <row r="134" spans="1:23" ht="71.25" x14ac:dyDescent="0.45">
      <c r="A134" s="1">
        <v>0.5</v>
      </c>
      <c r="B134" s="2" t="s">
        <v>23</v>
      </c>
      <c r="C134" s="2" t="s">
        <v>2145</v>
      </c>
      <c r="D134" s="2" t="s">
        <v>12</v>
      </c>
      <c r="E134" s="4">
        <v>45022.522928240738</v>
      </c>
      <c r="F134" s="3" t="str">
        <f>TEXT(Table_query__6[[#This Row],[Closed]],"MMM")</f>
        <v>Apr</v>
      </c>
      <c r="G134" s="3">
        <v>45024.522928240738</v>
      </c>
      <c r="H134" s="4">
        <v>45022.5</v>
      </c>
      <c r="I134" s="2" t="s">
        <v>179</v>
      </c>
      <c r="J134" t="s">
        <v>3649</v>
      </c>
      <c r="K134">
        <v>35562</v>
      </c>
      <c r="L134" t="s">
        <v>3650</v>
      </c>
      <c r="M134" t="s">
        <v>3570</v>
      </c>
      <c r="N134" s="2" t="s">
        <v>18</v>
      </c>
      <c r="O134" s="4" t="s">
        <v>142</v>
      </c>
      <c r="P134" s="6">
        <f>NETWORKDAYS.INTL(Table_query__6[[#This Row],[Created]],Table_query__6[[#This Row],[Closed]],1,0)-1</f>
        <v>0</v>
      </c>
      <c r="Q134" s="6" t="s">
        <v>4272</v>
      </c>
      <c r="R134" s="6" t="str">
        <f t="shared" si="5"/>
        <v>&lt;=1</v>
      </c>
      <c r="S134" s="6" t="str">
        <f t="shared" si="4"/>
        <v>met</v>
      </c>
      <c r="T134" s="5" t="s">
        <v>2146</v>
      </c>
      <c r="U134" s="2" t="s">
        <v>17</v>
      </c>
      <c r="V134" s="2" t="s">
        <v>16</v>
      </c>
      <c r="W134" s="2"/>
    </row>
    <row r="135" spans="1:23" x14ac:dyDescent="0.45">
      <c r="A135" s="1">
        <v>6.6680555555576602</v>
      </c>
      <c r="B135" s="2" t="s">
        <v>56</v>
      </c>
      <c r="C135" s="2" t="s">
        <v>1808</v>
      </c>
      <c r="D135" s="2" t="s">
        <v>12</v>
      </c>
      <c r="E135" s="4">
        <v>45022.535486111112</v>
      </c>
      <c r="F135" s="3" t="str">
        <f>TEXT(Table_query__6[[#This Row],[Closed]],"MMM")</f>
        <v>Apr</v>
      </c>
      <c r="G135" s="3">
        <v>45024.535486111112</v>
      </c>
      <c r="H135" s="4">
        <v>45028.668055555558</v>
      </c>
      <c r="I135" s="2" t="s">
        <v>1810</v>
      </c>
      <c r="J135" t="s">
        <v>3829</v>
      </c>
      <c r="K135">
        <v>939</v>
      </c>
      <c r="L135" t="s">
        <v>3549</v>
      </c>
      <c r="M135" t="s">
        <v>3545</v>
      </c>
      <c r="N135" s="2" t="s">
        <v>68</v>
      </c>
      <c r="O135" s="4" t="s">
        <v>142</v>
      </c>
      <c r="P135" s="6">
        <f>NETWORKDAYS.INTL(Table_query__6[[#This Row],[Created]],Table_query__6[[#This Row],[Closed]],1,0)-1</f>
        <v>4</v>
      </c>
      <c r="Q135" s="6" t="s">
        <v>4273</v>
      </c>
      <c r="R135" s="6" t="str">
        <f t="shared" si="5"/>
        <v>&lt;=4</v>
      </c>
      <c r="S135" s="6" t="str">
        <f t="shared" si="4"/>
        <v>not met</v>
      </c>
      <c r="T135" s="5" t="s">
        <v>1809</v>
      </c>
      <c r="U135" s="2" t="s">
        <v>17</v>
      </c>
      <c r="V135" s="2" t="s">
        <v>16</v>
      </c>
      <c r="W135" s="2"/>
    </row>
    <row r="136" spans="1:23" ht="114" x14ac:dyDescent="0.45">
      <c r="A136" s="1">
        <v>0.5</v>
      </c>
      <c r="B136" s="2" t="s">
        <v>23</v>
      </c>
      <c r="C136" s="2" t="s">
        <v>1861</v>
      </c>
      <c r="D136" s="2" t="s">
        <v>12</v>
      </c>
      <c r="E136" s="4">
        <v>45022.600300925929</v>
      </c>
      <c r="F136" s="3" t="str">
        <f>TEXT(Table_query__6[[#This Row],[Closed]],"MMM")</f>
        <v>Apr</v>
      </c>
      <c r="G136" s="3">
        <v>45024.600300925929</v>
      </c>
      <c r="H136" s="4">
        <v>45022.5</v>
      </c>
      <c r="I136" s="2" t="s">
        <v>1076</v>
      </c>
      <c r="J136" t="s">
        <v>3919</v>
      </c>
      <c r="K136">
        <v>36420</v>
      </c>
      <c r="L136" t="s">
        <v>3920</v>
      </c>
      <c r="M136" t="s">
        <v>3570</v>
      </c>
      <c r="N136" s="2" t="s">
        <v>52</v>
      </c>
      <c r="O136" s="4" t="s">
        <v>142</v>
      </c>
      <c r="P136" s="6">
        <f>NETWORKDAYS.INTL(Table_query__6[[#This Row],[Created]],Table_query__6[[#This Row],[Closed]],1,0)-1</f>
        <v>0</v>
      </c>
      <c r="Q136" s="6" t="s">
        <v>4272</v>
      </c>
      <c r="R136" s="6" t="str">
        <f t="shared" si="5"/>
        <v>&lt;=1</v>
      </c>
      <c r="S136" s="6" t="str">
        <f t="shared" si="4"/>
        <v>met</v>
      </c>
      <c r="T136" s="5" t="s">
        <v>1862</v>
      </c>
      <c r="U136" s="2" t="s">
        <v>17</v>
      </c>
      <c r="V136" s="2" t="s">
        <v>16</v>
      </c>
      <c r="W136" s="2"/>
    </row>
    <row r="137" spans="1:23" x14ac:dyDescent="0.45">
      <c r="A137" s="1">
        <v>0.86458333332848303</v>
      </c>
      <c r="B137" s="2" t="s">
        <v>33</v>
      </c>
      <c r="C137" s="2" t="s">
        <v>1863</v>
      </c>
      <c r="D137" s="2" t="s">
        <v>12</v>
      </c>
      <c r="E137" s="4">
        <v>45022.663472222222</v>
      </c>
      <c r="F137" s="3" t="str">
        <f>TEXT(Table_query__6[[#This Row],[Closed]],"MMM")</f>
        <v>Apr</v>
      </c>
      <c r="G137" s="3">
        <v>45024.663472222222</v>
      </c>
      <c r="H137" s="4">
        <v>45022.864583333336</v>
      </c>
      <c r="I137" s="2" t="s">
        <v>121</v>
      </c>
      <c r="J137" t="s">
        <v>3598</v>
      </c>
      <c r="K137">
        <v>35778</v>
      </c>
      <c r="L137" t="s">
        <v>3599</v>
      </c>
      <c r="M137" t="s">
        <v>3570</v>
      </c>
      <c r="N137" s="2" t="s">
        <v>24</v>
      </c>
      <c r="O137" s="4" t="s">
        <v>142</v>
      </c>
      <c r="P137" s="6">
        <f>NETWORKDAYS.INTL(Table_query__6[[#This Row],[Created]],Table_query__6[[#This Row],[Closed]],1,0)-1</f>
        <v>0</v>
      </c>
      <c r="Q137" s="6" t="s">
        <v>4272</v>
      </c>
      <c r="R137" s="6" t="str">
        <f t="shared" si="5"/>
        <v>&lt;=1</v>
      </c>
      <c r="S137" s="6" t="str">
        <f t="shared" si="4"/>
        <v>met</v>
      </c>
      <c r="T137" s="5" t="s">
        <v>1864</v>
      </c>
      <c r="U137" s="2" t="s">
        <v>17</v>
      </c>
      <c r="V137" s="2" t="s">
        <v>16</v>
      </c>
      <c r="W137" s="2"/>
    </row>
    <row r="138" spans="1:23" ht="28.5" x14ac:dyDescent="0.45">
      <c r="A138" s="1">
        <v>5.8618055555561996</v>
      </c>
      <c r="B138" s="2" t="s">
        <v>56</v>
      </c>
      <c r="C138" s="2" t="s">
        <v>1669</v>
      </c>
      <c r="D138" s="2" t="s">
        <v>12</v>
      </c>
      <c r="E138" s="4">
        <v>45023.672291666669</v>
      </c>
      <c r="F138" s="3" t="str">
        <f>TEXT(Table_query__6[[#This Row],[Closed]],"MMM")</f>
        <v>Apr</v>
      </c>
      <c r="G138" s="3">
        <v>45025.672291666669</v>
      </c>
      <c r="H138" s="4">
        <v>45028.861805555556</v>
      </c>
      <c r="I138" s="2" t="s">
        <v>1375</v>
      </c>
      <c r="J138" t="s">
        <v>3962</v>
      </c>
      <c r="K138">
        <v>9553</v>
      </c>
      <c r="L138" t="s">
        <v>3963</v>
      </c>
      <c r="M138" t="s">
        <v>3545</v>
      </c>
      <c r="N138" s="2" t="s">
        <v>24</v>
      </c>
      <c r="O138" s="4" t="s">
        <v>142</v>
      </c>
      <c r="P138" s="6">
        <f>NETWORKDAYS.INTL(Table_query__6[[#This Row],[Created]],Table_query__6[[#This Row],[Closed]],1,0)-1</f>
        <v>3</v>
      </c>
      <c r="Q138" s="6" t="s">
        <v>4273</v>
      </c>
      <c r="R138" s="6" t="str">
        <f t="shared" si="5"/>
        <v>&lt;=3</v>
      </c>
      <c r="S138" s="6" t="str">
        <f t="shared" si="4"/>
        <v>not met</v>
      </c>
      <c r="T138" s="5" t="s">
        <v>1670</v>
      </c>
      <c r="U138" s="2" t="s">
        <v>17</v>
      </c>
      <c r="V138" s="2" t="s">
        <v>16</v>
      </c>
      <c r="W138" s="2"/>
    </row>
    <row r="139" spans="1:23" x14ac:dyDescent="0.45">
      <c r="A139" s="1">
        <v>5.8611111111094898</v>
      </c>
      <c r="B139" s="2" t="s">
        <v>56</v>
      </c>
      <c r="C139" s="2" t="s">
        <v>1671</v>
      </c>
      <c r="D139" s="2" t="s">
        <v>12</v>
      </c>
      <c r="E139" s="4">
        <v>45023.806921296295</v>
      </c>
      <c r="F139" s="3" t="str">
        <f>TEXT(Table_query__6[[#This Row],[Closed]],"MMM")</f>
        <v>Apr</v>
      </c>
      <c r="G139" s="3">
        <v>45025.806921296295</v>
      </c>
      <c r="H139" s="4">
        <v>45028.861111111109</v>
      </c>
      <c r="I139" s="2" t="s">
        <v>824</v>
      </c>
      <c r="J139" t="s">
        <v>3861</v>
      </c>
      <c r="K139">
        <v>33074</v>
      </c>
      <c r="L139" t="s">
        <v>3861</v>
      </c>
      <c r="M139" t="s">
        <v>3545</v>
      </c>
      <c r="N139" s="2" t="s">
        <v>77</v>
      </c>
      <c r="O139" s="4" t="s">
        <v>142</v>
      </c>
      <c r="P139" s="6">
        <f>NETWORKDAYS.INTL(Table_query__6[[#This Row],[Created]],Table_query__6[[#This Row],[Closed]],1,0)-1</f>
        <v>3</v>
      </c>
      <c r="Q139" s="6" t="s">
        <v>4273</v>
      </c>
      <c r="R139" s="6" t="str">
        <f t="shared" si="5"/>
        <v>&lt;=3</v>
      </c>
      <c r="S139" s="6" t="str">
        <f t="shared" si="4"/>
        <v>not met</v>
      </c>
      <c r="T139" s="5" t="s">
        <v>1672</v>
      </c>
      <c r="U139" s="2" t="s">
        <v>17</v>
      </c>
      <c r="V139" s="2" t="s">
        <v>16</v>
      </c>
      <c r="W139" s="2"/>
    </row>
    <row r="140" spans="1:23" ht="28.5" x14ac:dyDescent="0.45">
      <c r="A140" s="1">
        <v>93.514583333329895</v>
      </c>
      <c r="B140" s="2" t="s">
        <v>15</v>
      </c>
      <c r="C140" s="2" t="s">
        <v>1813</v>
      </c>
      <c r="D140" s="2" t="s">
        <v>12</v>
      </c>
      <c r="E140" s="4">
        <v>45026.389953703707</v>
      </c>
      <c r="F140" s="3" t="str">
        <f>TEXT(Table_query__6[[#This Row],[Closed]],"MMM")</f>
        <v>Jul</v>
      </c>
      <c r="G140" s="3">
        <v>45028.389953703707</v>
      </c>
      <c r="H140" s="4">
        <v>45119.51458333333</v>
      </c>
      <c r="I140" s="2" t="s">
        <v>1815</v>
      </c>
      <c r="J140" t="s">
        <v>4256</v>
      </c>
      <c r="K140" t="s">
        <v>4256</v>
      </c>
      <c r="L140" t="s">
        <v>4256</v>
      </c>
      <c r="M140" t="s">
        <v>592</v>
      </c>
      <c r="N140" s="2" t="s">
        <v>18</v>
      </c>
      <c r="O140" s="4" t="s">
        <v>142</v>
      </c>
      <c r="P140" s="6">
        <f>NETWORKDAYS.INTL(Table_query__6[[#This Row],[Created]],Table_query__6[[#This Row],[Closed]],1,0)-1</f>
        <v>67</v>
      </c>
      <c r="Q140" s="6" t="s">
        <v>4273</v>
      </c>
      <c r="R140" s="6" t="str">
        <f t="shared" si="5"/>
        <v>&gt;=5</v>
      </c>
      <c r="S140" s="6" t="str">
        <f t="shared" si="4"/>
        <v>not met</v>
      </c>
      <c r="T140" s="5" t="s">
        <v>1814</v>
      </c>
      <c r="U140" s="2" t="s">
        <v>17</v>
      </c>
      <c r="V140" s="2" t="s">
        <v>16</v>
      </c>
      <c r="W140" s="2"/>
    </row>
    <row r="141" spans="1:23" ht="57" x14ac:dyDescent="0.45">
      <c r="A141" s="1">
        <v>0.5</v>
      </c>
      <c r="B141" s="2" t="s">
        <v>23</v>
      </c>
      <c r="C141" s="2" t="s">
        <v>1913</v>
      </c>
      <c r="D141" s="2" t="s">
        <v>12</v>
      </c>
      <c r="E141" s="4">
        <v>45026.60396990741</v>
      </c>
      <c r="F141" s="3" t="str">
        <f>TEXT(Table_query__6[[#This Row],[Closed]],"MMM")</f>
        <v>Apr</v>
      </c>
      <c r="G141" s="3">
        <v>45028.60396990741</v>
      </c>
      <c r="H141" s="4">
        <v>45026.5</v>
      </c>
      <c r="I141" s="2" t="s">
        <v>1751</v>
      </c>
      <c r="J141" t="s">
        <v>4256</v>
      </c>
      <c r="K141" t="s">
        <v>4256</v>
      </c>
      <c r="L141" t="s">
        <v>4256</v>
      </c>
      <c r="M141" t="s">
        <v>592</v>
      </c>
      <c r="N141" s="2" t="s">
        <v>18</v>
      </c>
      <c r="O141" s="4" t="s">
        <v>142</v>
      </c>
      <c r="P141" s="6">
        <f>NETWORKDAYS.INTL(Table_query__6[[#This Row],[Created]],Table_query__6[[#This Row],[Closed]],1,0)-1</f>
        <v>0</v>
      </c>
      <c r="Q141" s="6" t="s">
        <v>4272</v>
      </c>
      <c r="R141" s="6" t="str">
        <f t="shared" si="5"/>
        <v>&lt;=1</v>
      </c>
      <c r="S141" s="6" t="str">
        <f t="shared" si="4"/>
        <v>met</v>
      </c>
      <c r="T141" s="5" t="s">
        <v>1914</v>
      </c>
      <c r="U141" s="2" t="s">
        <v>17</v>
      </c>
      <c r="V141" s="2" t="s">
        <v>16</v>
      </c>
      <c r="W141" s="2"/>
    </row>
    <row r="142" spans="1:23" ht="42.75" x14ac:dyDescent="0.45">
      <c r="A142" s="1">
        <v>0.5</v>
      </c>
      <c r="B142" s="2" t="s">
        <v>23</v>
      </c>
      <c r="C142" s="2" t="s">
        <v>1854</v>
      </c>
      <c r="D142" s="2" t="s">
        <v>12</v>
      </c>
      <c r="E142" s="4">
        <v>45026.613194444442</v>
      </c>
      <c r="F142" s="3" t="str">
        <f>TEXT(Table_query__6[[#This Row],[Closed]],"MMM")</f>
        <v>Apr</v>
      </c>
      <c r="G142" s="3">
        <v>45028.613194444442</v>
      </c>
      <c r="H142" s="4">
        <v>45026.5</v>
      </c>
      <c r="I142" s="2" t="s">
        <v>1076</v>
      </c>
      <c r="J142" t="s">
        <v>3919</v>
      </c>
      <c r="K142">
        <v>36420</v>
      </c>
      <c r="L142" t="s">
        <v>3920</v>
      </c>
      <c r="M142" t="s">
        <v>3570</v>
      </c>
      <c r="N142" s="2" t="s">
        <v>52</v>
      </c>
      <c r="O142" s="4" t="s">
        <v>142</v>
      </c>
      <c r="P142" s="6">
        <f>NETWORKDAYS.INTL(Table_query__6[[#This Row],[Created]],Table_query__6[[#This Row],[Closed]],1,0)-1</f>
        <v>0</v>
      </c>
      <c r="Q142" s="6" t="s">
        <v>4272</v>
      </c>
      <c r="R142" s="6" t="str">
        <f t="shared" si="5"/>
        <v>&lt;=1</v>
      </c>
      <c r="S142" s="6" t="str">
        <f t="shared" si="4"/>
        <v>met</v>
      </c>
      <c r="T142" s="5" t="s">
        <v>1855</v>
      </c>
      <c r="U142" s="2" t="s">
        <v>17</v>
      </c>
      <c r="V142" s="2" t="s">
        <v>16</v>
      </c>
      <c r="W142" s="2"/>
    </row>
    <row r="143" spans="1:23" ht="71.25" x14ac:dyDescent="0.45">
      <c r="A143" s="1">
        <v>0.86111111110949401</v>
      </c>
      <c r="B143" s="2" t="s">
        <v>23</v>
      </c>
      <c r="C143" s="2" t="s">
        <v>1811</v>
      </c>
      <c r="D143" s="2" t="s">
        <v>12</v>
      </c>
      <c r="E143" s="4">
        <v>45026.618888888886</v>
      </c>
      <c r="F143" s="3" t="str">
        <f>TEXT(Table_query__6[[#This Row],[Closed]],"MMM")</f>
        <v>Apr</v>
      </c>
      <c r="G143" s="3">
        <v>45028.618888888886</v>
      </c>
      <c r="H143" s="4">
        <v>45026.861111111109</v>
      </c>
      <c r="I143" s="2" t="s">
        <v>179</v>
      </c>
      <c r="J143" t="s">
        <v>3649</v>
      </c>
      <c r="K143">
        <v>35562</v>
      </c>
      <c r="L143" t="s">
        <v>3650</v>
      </c>
      <c r="M143" t="s">
        <v>3570</v>
      </c>
      <c r="N143" s="2" t="s">
        <v>18</v>
      </c>
      <c r="O143" s="4" t="s">
        <v>142</v>
      </c>
      <c r="P143" s="6">
        <f>NETWORKDAYS.INTL(Table_query__6[[#This Row],[Created]],Table_query__6[[#This Row],[Closed]],1,0)-1</f>
        <v>0</v>
      </c>
      <c r="Q143" s="6" t="s">
        <v>4272</v>
      </c>
      <c r="R143" s="6" t="str">
        <f t="shared" si="5"/>
        <v>&lt;=1</v>
      </c>
      <c r="S143" s="6" t="str">
        <f t="shared" si="4"/>
        <v>met</v>
      </c>
      <c r="T143" s="5" t="s">
        <v>1812</v>
      </c>
      <c r="U143" s="2" t="s">
        <v>17</v>
      </c>
      <c r="V143" s="2" t="s">
        <v>16</v>
      </c>
      <c r="W143" s="2"/>
    </row>
    <row r="144" spans="1:23" ht="28.5" x14ac:dyDescent="0.45">
      <c r="A144" s="1">
        <v>1.9055555555532899</v>
      </c>
      <c r="B144" s="2" t="s">
        <v>64</v>
      </c>
      <c r="C144" s="2" t="s">
        <v>1636</v>
      </c>
      <c r="D144" s="2" t="s">
        <v>12</v>
      </c>
      <c r="E144" s="4">
        <v>45027.599444444444</v>
      </c>
      <c r="F144" s="3" t="str">
        <f>TEXT(Table_query__6[[#This Row],[Closed]],"MMM")</f>
        <v>Apr</v>
      </c>
      <c r="G144" s="3">
        <v>45029.599444444444</v>
      </c>
      <c r="H144" s="4">
        <v>45028.905555555553</v>
      </c>
      <c r="I144" s="2" t="s">
        <v>1638</v>
      </c>
      <c r="J144" t="s">
        <v>4014</v>
      </c>
      <c r="K144">
        <v>40062</v>
      </c>
      <c r="L144" t="s">
        <v>3564</v>
      </c>
      <c r="M144" t="s">
        <v>3550</v>
      </c>
      <c r="N144" s="2" t="s">
        <v>42</v>
      </c>
      <c r="O144" s="4" t="s">
        <v>142</v>
      </c>
      <c r="P144" s="6">
        <f>NETWORKDAYS.INTL(Table_query__6[[#This Row],[Created]],Table_query__6[[#This Row],[Closed]],1,0)-1</f>
        <v>1</v>
      </c>
      <c r="Q144" s="6" t="s">
        <v>4272</v>
      </c>
      <c r="R144" s="6" t="str">
        <f t="shared" si="5"/>
        <v>&lt;=1</v>
      </c>
      <c r="S144" s="6" t="str">
        <f t="shared" si="4"/>
        <v>met</v>
      </c>
      <c r="T144" s="5" t="s">
        <v>1637</v>
      </c>
      <c r="U144" s="2" t="s">
        <v>17</v>
      </c>
      <c r="V144" s="2" t="s">
        <v>16</v>
      </c>
      <c r="W144" s="2"/>
    </row>
    <row r="145" spans="1:23" x14ac:dyDescent="0.45">
      <c r="A145" s="1">
        <v>7.9159722222248101</v>
      </c>
      <c r="B145" s="2" t="s">
        <v>125</v>
      </c>
      <c r="C145" s="2" t="s">
        <v>1821</v>
      </c>
      <c r="D145" s="2" t="s">
        <v>12</v>
      </c>
      <c r="E145" s="4">
        <v>45027.788217592592</v>
      </c>
      <c r="F145" s="3" t="str">
        <f>TEXT(Table_query__6[[#This Row],[Closed]],"MMM")</f>
        <v>Apr</v>
      </c>
      <c r="G145" s="3">
        <v>45029.788217592592</v>
      </c>
      <c r="H145" s="4">
        <v>45034.915972222225</v>
      </c>
      <c r="I145" s="2" t="s">
        <v>861</v>
      </c>
      <c r="J145" t="s">
        <v>3872</v>
      </c>
      <c r="K145">
        <v>21578</v>
      </c>
      <c r="L145" t="s">
        <v>3677</v>
      </c>
      <c r="M145" t="s">
        <v>3550</v>
      </c>
      <c r="N145" s="2" t="s">
        <v>24</v>
      </c>
      <c r="O145" s="4" t="s">
        <v>142</v>
      </c>
      <c r="P145" s="6">
        <f>NETWORKDAYS.INTL(Table_query__6[[#This Row],[Created]],Table_query__6[[#This Row],[Closed]],1,0)-1</f>
        <v>5</v>
      </c>
      <c r="Q145" s="6" t="s">
        <v>4273</v>
      </c>
      <c r="R145" s="6" t="str">
        <f t="shared" si="5"/>
        <v>&gt;=5</v>
      </c>
      <c r="S145" s="6" t="str">
        <f t="shared" si="4"/>
        <v>not met</v>
      </c>
      <c r="T145" s="5" t="s">
        <v>1822</v>
      </c>
      <c r="U145" s="2" t="s">
        <v>17</v>
      </c>
      <c r="V145" s="2" t="s">
        <v>16</v>
      </c>
      <c r="W145" s="2"/>
    </row>
    <row r="146" spans="1:23" x14ac:dyDescent="0.45">
      <c r="A146" s="1">
        <v>0.94930555555038199</v>
      </c>
      <c r="B146" s="2" t="s">
        <v>33</v>
      </c>
      <c r="C146" s="2" t="s">
        <v>2240</v>
      </c>
      <c r="D146" s="2" t="s">
        <v>12</v>
      </c>
      <c r="E146" s="4">
        <v>45028.349756944444</v>
      </c>
      <c r="F146" s="3" t="str">
        <f>TEXT(Table_query__6[[#This Row],[Closed]],"MMM")</f>
        <v>Apr</v>
      </c>
      <c r="G146" s="3">
        <v>45030.349756944444</v>
      </c>
      <c r="H146" s="4">
        <v>45028.949305555558</v>
      </c>
      <c r="I146" s="2" t="s">
        <v>121</v>
      </c>
      <c r="J146" t="s">
        <v>3598</v>
      </c>
      <c r="K146">
        <v>35778</v>
      </c>
      <c r="L146" t="s">
        <v>3599</v>
      </c>
      <c r="M146" t="s">
        <v>3570</v>
      </c>
      <c r="N146" s="2" t="s">
        <v>24</v>
      </c>
      <c r="O146" s="4" t="s">
        <v>142</v>
      </c>
      <c r="P146" s="6">
        <f>NETWORKDAYS.INTL(Table_query__6[[#This Row],[Created]],Table_query__6[[#This Row],[Closed]],1,0)-1</f>
        <v>0</v>
      </c>
      <c r="Q146" s="6" t="s">
        <v>4272</v>
      </c>
      <c r="R146" s="6" t="str">
        <f t="shared" si="5"/>
        <v>&lt;=1</v>
      </c>
      <c r="S146" s="6" t="str">
        <f t="shared" si="4"/>
        <v>met</v>
      </c>
      <c r="T146" s="5" t="s">
        <v>2241</v>
      </c>
      <c r="U146" s="2" t="s">
        <v>17</v>
      </c>
      <c r="V146" s="2" t="s">
        <v>16</v>
      </c>
      <c r="W146" s="2"/>
    </row>
    <row r="147" spans="1:23" ht="28.5" x14ac:dyDescent="0.45">
      <c r="A147" s="1">
        <v>8.9180555555503798</v>
      </c>
      <c r="B147" s="2" t="s">
        <v>15</v>
      </c>
      <c r="C147" s="2" t="s">
        <v>1633</v>
      </c>
      <c r="D147" s="2" t="s">
        <v>12</v>
      </c>
      <c r="E147" s="4">
        <v>45028.426469907405</v>
      </c>
      <c r="F147" s="3" t="str">
        <f>TEXT(Table_query__6[[#This Row],[Closed]],"MMM")</f>
        <v>Apr</v>
      </c>
      <c r="G147" s="3">
        <v>45030.426469907405</v>
      </c>
      <c r="H147" s="4">
        <v>45036.918055555558</v>
      </c>
      <c r="I147" s="2" t="s">
        <v>1635</v>
      </c>
      <c r="J147" t="s">
        <v>4013</v>
      </c>
      <c r="K147">
        <v>31100</v>
      </c>
      <c r="L147" t="s">
        <v>3583</v>
      </c>
      <c r="M147" t="s">
        <v>3570</v>
      </c>
      <c r="N147" s="2" t="s">
        <v>24</v>
      </c>
      <c r="O147" s="4" t="s">
        <v>142</v>
      </c>
      <c r="P147" s="6">
        <f>NETWORKDAYS.INTL(Table_query__6[[#This Row],[Created]],Table_query__6[[#This Row],[Closed]],1,0)-1</f>
        <v>6</v>
      </c>
      <c r="Q147" s="6" t="s">
        <v>4273</v>
      </c>
      <c r="R147" s="6" t="str">
        <f t="shared" si="5"/>
        <v>&gt;=5</v>
      </c>
      <c r="S147" s="6" t="str">
        <f t="shared" si="4"/>
        <v>not met</v>
      </c>
      <c r="T147" s="5" t="s">
        <v>1634</v>
      </c>
      <c r="U147" s="2" t="s">
        <v>17</v>
      </c>
      <c r="V147" s="2" t="s">
        <v>16</v>
      </c>
      <c r="W147" s="2"/>
    </row>
    <row r="148" spans="1:23" ht="28.5" x14ac:dyDescent="0.45">
      <c r="A148" s="1">
        <v>37.947916666664199</v>
      </c>
      <c r="B148" s="2" t="s">
        <v>125</v>
      </c>
      <c r="C148" s="2" t="s">
        <v>3499</v>
      </c>
      <c r="D148" s="2" t="s">
        <v>12</v>
      </c>
      <c r="E148" s="4">
        <v>45028.49013888889</v>
      </c>
      <c r="F148" s="3" t="str">
        <f>TEXT(Table_query__6[[#This Row],[Closed]],"MMM")</f>
        <v>May</v>
      </c>
      <c r="G148" s="3">
        <v>45030.49013888889</v>
      </c>
      <c r="H148" s="4">
        <v>45065.947916666664</v>
      </c>
      <c r="I148" s="2" t="s">
        <v>175</v>
      </c>
      <c r="J148" t="s">
        <v>3642</v>
      </c>
      <c r="K148">
        <v>723</v>
      </c>
      <c r="L148" t="s">
        <v>3643</v>
      </c>
      <c r="M148" t="s">
        <v>3545</v>
      </c>
      <c r="N148" s="2" t="s">
        <v>24</v>
      </c>
      <c r="O148" s="4" t="s">
        <v>142</v>
      </c>
      <c r="P148" s="6">
        <f>NETWORKDAYS.INTL(Table_query__6[[#This Row],[Created]],Table_query__6[[#This Row],[Closed]],1,0)-1</f>
        <v>27</v>
      </c>
      <c r="Q148" s="6" t="s">
        <v>4273</v>
      </c>
      <c r="R148" s="6" t="str">
        <f t="shared" si="5"/>
        <v>&gt;=5</v>
      </c>
      <c r="S148" s="6" t="str">
        <f t="shared" si="4"/>
        <v>not met</v>
      </c>
      <c r="T148" s="5" t="s">
        <v>3500</v>
      </c>
      <c r="U148" s="2" t="s">
        <v>17</v>
      </c>
      <c r="V148" s="2" t="s">
        <v>16</v>
      </c>
      <c r="W148" s="2"/>
    </row>
    <row r="149" spans="1:23" x14ac:dyDescent="0.45">
      <c r="A149" s="1">
        <v>6.9138888888919601</v>
      </c>
      <c r="B149" s="2" t="s">
        <v>125</v>
      </c>
      <c r="C149" s="2" t="s">
        <v>2038</v>
      </c>
      <c r="D149" s="2" t="s">
        <v>12</v>
      </c>
      <c r="E149" s="4">
        <v>45028.513796296298</v>
      </c>
      <c r="F149" s="3" t="str">
        <f>TEXT(Table_query__6[[#This Row],[Closed]],"MMM")</f>
        <v>Apr</v>
      </c>
      <c r="G149" s="3">
        <v>45030.513796296298</v>
      </c>
      <c r="H149" s="4">
        <v>45034.913888888892</v>
      </c>
      <c r="I149" s="2" t="s">
        <v>167</v>
      </c>
      <c r="J149" t="s">
        <v>4256</v>
      </c>
      <c r="K149" t="s">
        <v>4256</v>
      </c>
      <c r="L149" t="s">
        <v>4256</v>
      </c>
      <c r="M149" t="s">
        <v>592</v>
      </c>
      <c r="N149" s="2" t="s">
        <v>24</v>
      </c>
      <c r="O149" s="4" t="s">
        <v>142</v>
      </c>
      <c r="P149" s="6">
        <f>NETWORKDAYS.INTL(Table_query__6[[#This Row],[Created]],Table_query__6[[#This Row],[Closed]],1,0)-1</f>
        <v>4</v>
      </c>
      <c r="Q149" s="6" t="s">
        <v>4273</v>
      </c>
      <c r="R149" s="6" t="str">
        <f t="shared" si="5"/>
        <v>&lt;=4</v>
      </c>
      <c r="S149" s="6" t="str">
        <f t="shared" si="4"/>
        <v>not met</v>
      </c>
      <c r="T149" s="5" t="s">
        <v>2039</v>
      </c>
      <c r="U149" s="2" t="s">
        <v>17</v>
      </c>
      <c r="V149" s="2" t="s">
        <v>16</v>
      </c>
      <c r="W149" s="2"/>
    </row>
    <row r="150" spans="1:23" ht="42.75" x14ac:dyDescent="0.45">
      <c r="A150" s="1">
        <v>8.9499999999970896</v>
      </c>
      <c r="B150" s="2" t="s">
        <v>15</v>
      </c>
      <c r="C150" s="2" t="s">
        <v>1679</v>
      </c>
      <c r="D150" s="2" t="s">
        <v>12</v>
      </c>
      <c r="E150" s="4">
        <v>45028.601666666669</v>
      </c>
      <c r="F150" s="3" t="str">
        <f>TEXT(Table_query__6[[#This Row],[Closed]],"MMM")</f>
        <v>Apr</v>
      </c>
      <c r="G150" s="3">
        <v>45030.601666666669</v>
      </c>
      <c r="H150" s="4">
        <v>45036.95</v>
      </c>
      <c r="I150" s="2" t="s">
        <v>389</v>
      </c>
      <c r="J150" t="s">
        <v>3742</v>
      </c>
      <c r="K150">
        <v>1379</v>
      </c>
      <c r="L150" t="s">
        <v>3743</v>
      </c>
      <c r="M150" t="s">
        <v>3545</v>
      </c>
      <c r="N150" s="2" t="s">
        <v>24</v>
      </c>
      <c r="O150" s="4" t="s">
        <v>142</v>
      </c>
      <c r="P150" s="6">
        <f>NETWORKDAYS.INTL(Table_query__6[[#This Row],[Created]],Table_query__6[[#This Row],[Closed]],1,0)-1</f>
        <v>6</v>
      </c>
      <c r="Q150" s="6" t="s">
        <v>4273</v>
      </c>
      <c r="R150" s="6" t="str">
        <f t="shared" si="5"/>
        <v>&gt;=5</v>
      </c>
      <c r="S150" s="6" t="str">
        <f t="shared" si="4"/>
        <v>not met</v>
      </c>
      <c r="T150" s="5" t="s">
        <v>1680</v>
      </c>
      <c r="U150" s="2" t="s">
        <v>17</v>
      </c>
      <c r="V150" s="2" t="s">
        <v>16</v>
      </c>
      <c r="W150" s="2"/>
    </row>
    <row r="151" spans="1:23" x14ac:dyDescent="0.45">
      <c r="A151" s="1">
        <v>6.9486111111109503</v>
      </c>
      <c r="B151" s="2" t="s">
        <v>56</v>
      </c>
      <c r="C151" s="2" t="s">
        <v>1803</v>
      </c>
      <c r="D151" s="2" t="s">
        <v>12</v>
      </c>
      <c r="E151" s="4">
        <v>45028.612523148149</v>
      </c>
      <c r="F151" s="3" t="str">
        <f>TEXT(Table_query__6[[#This Row],[Closed]],"MMM")</f>
        <v>Apr</v>
      </c>
      <c r="G151" s="3">
        <v>45030.612523148149</v>
      </c>
      <c r="H151" s="4">
        <v>45034.948611111111</v>
      </c>
      <c r="I151" s="2" t="s">
        <v>1805</v>
      </c>
      <c r="J151" t="s">
        <v>4041</v>
      </c>
      <c r="K151">
        <v>40188</v>
      </c>
      <c r="L151" t="s">
        <v>4042</v>
      </c>
      <c r="M151" t="s">
        <v>3545</v>
      </c>
      <c r="N151" s="2" t="s">
        <v>24</v>
      </c>
      <c r="O151" s="4" t="s">
        <v>142</v>
      </c>
      <c r="P151" s="6">
        <f>NETWORKDAYS.INTL(Table_query__6[[#This Row],[Created]],Table_query__6[[#This Row],[Closed]],1,0)-1</f>
        <v>4</v>
      </c>
      <c r="Q151" s="6" t="s">
        <v>4273</v>
      </c>
      <c r="R151" s="6" t="str">
        <f t="shared" si="5"/>
        <v>&lt;=4</v>
      </c>
      <c r="S151" s="6" t="str">
        <f t="shared" si="4"/>
        <v>not met</v>
      </c>
      <c r="T151" s="5" t="s">
        <v>1804</v>
      </c>
      <c r="U151" s="2" t="s">
        <v>17</v>
      </c>
      <c r="V151" s="2" t="s">
        <v>16</v>
      </c>
      <c r="W151" s="2"/>
    </row>
    <row r="152" spans="1:23" ht="57" x14ac:dyDescent="0.45">
      <c r="A152" s="1">
        <v>5.9173611111109503</v>
      </c>
      <c r="B152" s="2" t="s">
        <v>64</v>
      </c>
      <c r="C152" s="2" t="s">
        <v>1865</v>
      </c>
      <c r="D152" s="2" t="s">
        <v>12</v>
      </c>
      <c r="E152" s="4">
        <v>45028.655798611115</v>
      </c>
      <c r="F152" s="3" t="str">
        <f>TEXT(Table_query__6[[#This Row],[Closed]],"MMM")</f>
        <v>Apr</v>
      </c>
      <c r="G152" s="3">
        <v>45030.655798611115</v>
      </c>
      <c r="H152" s="4">
        <v>45033.917361111111</v>
      </c>
      <c r="I152" s="2" t="s">
        <v>1638</v>
      </c>
      <c r="J152" t="s">
        <v>4014</v>
      </c>
      <c r="K152">
        <v>40062</v>
      </c>
      <c r="L152" t="s">
        <v>3564</v>
      </c>
      <c r="M152" t="s">
        <v>3550</v>
      </c>
      <c r="N152" s="2" t="s">
        <v>42</v>
      </c>
      <c r="O152" s="4" t="s">
        <v>142</v>
      </c>
      <c r="P152" s="6">
        <f>NETWORKDAYS.INTL(Table_query__6[[#This Row],[Created]],Table_query__6[[#This Row],[Closed]],1,0)-1</f>
        <v>3</v>
      </c>
      <c r="Q152" s="6" t="s">
        <v>4273</v>
      </c>
      <c r="R152" s="6" t="str">
        <f t="shared" si="5"/>
        <v>&lt;=3</v>
      </c>
      <c r="S152" s="6" t="str">
        <f t="shared" si="4"/>
        <v>not met</v>
      </c>
      <c r="T152" s="5" t="s">
        <v>1866</v>
      </c>
      <c r="U152" s="2" t="s">
        <v>17</v>
      </c>
      <c r="V152" s="2" t="s">
        <v>16</v>
      </c>
      <c r="W152" s="2"/>
    </row>
    <row r="153" spans="1:23" ht="142.5" x14ac:dyDescent="0.45">
      <c r="A153" s="1">
        <v>0.91249999999854503</v>
      </c>
      <c r="B153" s="2" t="s">
        <v>23</v>
      </c>
      <c r="C153" s="2" t="s">
        <v>1692</v>
      </c>
      <c r="D153" s="2" t="s">
        <v>12</v>
      </c>
      <c r="E153" s="4">
        <v>45029.540543981479</v>
      </c>
      <c r="F153" s="3" t="str">
        <f>TEXT(Table_query__6[[#This Row],[Closed]],"MMM")</f>
        <v>Apr</v>
      </c>
      <c r="G153" s="3">
        <v>45031.540543981479</v>
      </c>
      <c r="H153" s="4">
        <v>45029.912499999999</v>
      </c>
      <c r="I153" s="2" t="s">
        <v>128</v>
      </c>
      <c r="J153" t="s">
        <v>3607</v>
      </c>
      <c r="K153">
        <v>11056</v>
      </c>
      <c r="L153" t="s">
        <v>3608</v>
      </c>
      <c r="M153" t="s">
        <v>3570</v>
      </c>
      <c r="N153" s="2" t="s">
        <v>42</v>
      </c>
      <c r="O153" s="4" t="s">
        <v>142</v>
      </c>
      <c r="P153" s="6">
        <f>NETWORKDAYS.INTL(Table_query__6[[#This Row],[Created]],Table_query__6[[#This Row],[Closed]],1,0)-1</f>
        <v>0</v>
      </c>
      <c r="Q153" s="6" t="s">
        <v>4272</v>
      </c>
      <c r="R153" s="6" t="str">
        <f t="shared" si="5"/>
        <v>&lt;=1</v>
      </c>
      <c r="S153" s="6" t="str">
        <f t="shared" si="4"/>
        <v>met</v>
      </c>
      <c r="T153" s="5" t="s">
        <v>1693</v>
      </c>
      <c r="U153" s="2" t="s">
        <v>17</v>
      </c>
      <c r="V153" s="2" t="s">
        <v>16</v>
      </c>
      <c r="W153" s="2"/>
    </row>
    <row r="154" spans="1:23" ht="42.75" x14ac:dyDescent="0.45">
      <c r="A154" s="1">
        <v>0.5</v>
      </c>
      <c r="B154" s="2" t="s">
        <v>23</v>
      </c>
      <c r="C154" s="2" t="s">
        <v>1834</v>
      </c>
      <c r="D154" s="2" t="s">
        <v>12</v>
      </c>
      <c r="E154" s="4">
        <v>45029.629756944443</v>
      </c>
      <c r="F154" s="3" t="str">
        <f>TEXT(Table_query__6[[#This Row],[Closed]],"MMM")</f>
        <v>Apr</v>
      </c>
      <c r="G154" s="3">
        <v>45031.629756944443</v>
      </c>
      <c r="H154" s="4">
        <v>45029.5</v>
      </c>
      <c r="I154" s="2" t="s">
        <v>168</v>
      </c>
      <c r="J154" t="s">
        <v>3637</v>
      </c>
      <c r="K154">
        <v>34488</v>
      </c>
      <c r="L154" t="s">
        <v>3638</v>
      </c>
      <c r="M154" t="s">
        <v>3570</v>
      </c>
      <c r="N154" s="2" t="s">
        <v>42</v>
      </c>
      <c r="O154" s="4" t="s">
        <v>142</v>
      </c>
      <c r="P154" s="6">
        <f>NETWORKDAYS.INTL(Table_query__6[[#This Row],[Created]],Table_query__6[[#This Row],[Closed]],1,0)-1</f>
        <v>0</v>
      </c>
      <c r="Q154" s="6" t="s">
        <v>4272</v>
      </c>
      <c r="R154" s="6" t="str">
        <f t="shared" si="5"/>
        <v>&lt;=1</v>
      </c>
      <c r="S154" s="6" t="str">
        <f t="shared" si="4"/>
        <v>met</v>
      </c>
      <c r="T154" s="5" t="s">
        <v>1835</v>
      </c>
      <c r="U154" s="2" t="s">
        <v>17</v>
      </c>
      <c r="V154" s="2" t="s">
        <v>16</v>
      </c>
      <c r="W154" s="2"/>
    </row>
    <row r="155" spans="1:23" ht="28.5" x14ac:dyDescent="0.45">
      <c r="A155" s="1">
        <v>5.91180555555911</v>
      </c>
      <c r="B155" s="2" t="s">
        <v>125</v>
      </c>
      <c r="C155" s="2" t="s">
        <v>1650</v>
      </c>
      <c r="D155" s="2" t="s">
        <v>12</v>
      </c>
      <c r="E155" s="4">
        <v>45029.630104166667</v>
      </c>
      <c r="F155" s="3" t="str">
        <f>TEXT(Table_query__6[[#This Row],[Closed]],"MMM")</f>
        <v>Apr</v>
      </c>
      <c r="G155" s="3">
        <v>45031.630104166667</v>
      </c>
      <c r="H155" s="4">
        <v>45034.911805555559</v>
      </c>
      <c r="I155" s="2" t="s">
        <v>1276</v>
      </c>
      <c r="J155" t="s">
        <v>3955</v>
      </c>
      <c r="K155">
        <v>1124</v>
      </c>
      <c r="L155" t="s">
        <v>3956</v>
      </c>
      <c r="M155" t="s">
        <v>3545</v>
      </c>
      <c r="N155" s="2" t="s">
        <v>24</v>
      </c>
      <c r="O155" s="4" t="s">
        <v>142</v>
      </c>
      <c r="P155" s="6">
        <f>NETWORKDAYS.INTL(Table_query__6[[#This Row],[Created]],Table_query__6[[#This Row],[Closed]],1,0)-1</f>
        <v>3</v>
      </c>
      <c r="Q155" s="6" t="s">
        <v>4273</v>
      </c>
      <c r="R155" s="6" t="str">
        <f t="shared" si="5"/>
        <v>&lt;=3</v>
      </c>
      <c r="S155" s="6" t="str">
        <f t="shared" si="4"/>
        <v>not met</v>
      </c>
      <c r="T155" s="5" t="s">
        <v>1651</v>
      </c>
      <c r="U155" s="2" t="s">
        <v>17</v>
      </c>
      <c r="V155" s="2" t="s">
        <v>16</v>
      </c>
      <c r="W155" s="2"/>
    </row>
    <row r="156" spans="1:23" ht="28.5" x14ac:dyDescent="0.45">
      <c r="A156" s="1">
        <v>0.5</v>
      </c>
      <c r="B156" s="2" t="s">
        <v>23</v>
      </c>
      <c r="C156" s="2" t="s">
        <v>1684</v>
      </c>
      <c r="D156" s="2" t="s">
        <v>12</v>
      </c>
      <c r="E156" s="4">
        <v>45029.654224537036</v>
      </c>
      <c r="F156" s="3" t="str">
        <f>TEXT(Table_query__6[[#This Row],[Closed]],"MMM")</f>
        <v>Apr</v>
      </c>
      <c r="G156" s="3">
        <v>45031.654224537036</v>
      </c>
      <c r="H156" s="4">
        <v>45029.5</v>
      </c>
      <c r="I156" s="2" t="s">
        <v>193</v>
      </c>
      <c r="J156" t="s">
        <v>3664</v>
      </c>
      <c r="K156">
        <v>10459</v>
      </c>
      <c r="L156" t="s">
        <v>3583</v>
      </c>
      <c r="M156" t="s">
        <v>3570</v>
      </c>
      <c r="N156" s="2" t="s">
        <v>77</v>
      </c>
      <c r="O156" s="4" t="s">
        <v>142</v>
      </c>
      <c r="P156" s="6">
        <f>NETWORKDAYS.INTL(Table_query__6[[#This Row],[Created]],Table_query__6[[#This Row],[Closed]],1,0)-1</f>
        <v>0</v>
      </c>
      <c r="Q156" s="6" t="s">
        <v>4272</v>
      </c>
      <c r="R156" s="6" t="str">
        <f t="shared" si="5"/>
        <v>&lt;=1</v>
      </c>
      <c r="S156" s="6" t="str">
        <f t="shared" si="4"/>
        <v>met</v>
      </c>
      <c r="T156" s="5" t="s">
        <v>1685</v>
      </c>
      <c r="U156" s="2" t="s">
        <v>17</v>
      </c>
      <c r="V156" s="2" t="s">
        <v>16</v>
      </c>
      <c r="W156" s="2"/>
    </row>
    <row r="157" spans="1:23" ht="71.25" x14ac:dyDescent="0.45">
      <c r="A157" s="1">
        <v>0.5</v>
      </c>
      <c r="B157" s="2" t="s">
        <v>23</v>
      </c>
      <c r="C157" s="2" t="s">
        <v>1713</v>
      </c>
      <c r="D157" s="2" t="s">
        <v>12</v>
      </c>
      <c r="E157" s="4">
        <v>45029.657986111109</v>
      </c>
      <c r="F157" s="3" t="str">
        <f>TEXT(Table_query__6[[#This Row],[Closed]],"MMM")</f>
        <v>Apr</v>
      </c>
      <c r="G157" s="3">
        <v>45031.657986111109</v>
      </c>
      <c r="H157" s="4">
        <v>45029.5</v>
      </c>
      <c r="I157" s="2" t="s">
        <v>1575</v>
      </c>
      <c r="J157" t="s">
        <v>4256</v>
      </c>
      <c r="K157" t="s">
        <v>4256</v>
      </c>
      <c r="L157" t="s">
        <v>4256</v>
      </c>
      <c r="M157" t="s">
        <v>592</v>
      </c>
      <c r="N157" s="2" t="s">
        <v>52</v>
      </c>
      <c r="O157" s="4" t="s">
        <v>142</v>
      </c>
      <c r="P157" s="6">
        <f>NETWORKDAYS.INTL(Table_query__6[[#This Row],[Created]],Table_query__6[[#This Row],[Closed]],1,0)-1</f>
        <v>0</v>
      </c>
      <c r="Q157" s="6" t="s">
        <v>4272</v>
      </c>
      <c r="R157" s="6" t="str">
        <f t="shared" si="5"/>
        <v>&lt;=1</v>
      </c>
      <c r="S157" s="6" t="str">
        <f t="shared" si="4"/>
        <v>met</v>
      </c>
      <c r="T157" s="5" t="s">
        <v>1714</v>
      </c>
      <c r="U157" s="2" t="s">
        <v>17</v>
      </c>
      <c r="V157" s="2" t="s">
        <v>16</v>
      </c>
      <c r="W157" s="2"/>
    </row>
    <row r="158" spans="1:23" x14ac:dyDescent="0.45">
      <c r="A158" s="1">
        <v>5.9138888888919601</v>
      </c>
      <c r="B158" s="2" t="s">
        <v>125</v>
      </c>
      <c r="C158" s="2" t="s">
        <v>1664</v>
      </c>
      <c r="D158" s="2" t="s">
        <v>12</v>
      </c>
      <c r="E158" s="4">
        <v>45029.66306712963</v>
      </c>
      <c r="F158" s="3" t="str">
        <f>TEXT(Table_query__6[[#This Row],[Closed]],"MMM")</f>
        <v>Apr</v>
      </c>
      <c r="G158" s="3">
        <v>45031.66306712963</v>
      </c>
      <c r="H158" s="4">
        <v>45034.913888888892</v>
      </c>
      <c r="I158" s="2" t="s">
        <v>220</v>
      </c>
      <c r="J158" t="s">
        <v>3690</v>
      </c>
      <c r="K158">
        <v>1194</v>
      </c>
      <c r="L158" t="s">
        <v>3691</v>
      </c>
      <c r="M158" t="s">
        <v>3553</v>
      </c>
      <c r="N158" s="2" t="s">
        <v>24</v>
      </c>
      <c r="O158" s="4" t="s">
        <v>142</v>
      </c>
      <c r="P158" s="6">
        <f>NETWORKDAYS.INTL(Table_query__6[[#This Row],[Created]],Table_query__6[[#This Row],[Closed]],1,0)-1</f>
        <v>3</v>
      </c>
      <c r="Q158" s="6" t="s">
        <v>4273</v>
      </c>
      <c r="R158" s="6" t="str">
        <f t="shared" si="5"/>
        <v>&lt;=3</v>
      </c>
      <c r="S158" s="6" t="str">
        <f t="shared" si="4"/>
        <v>not met</v>
      </c>
      <c r="T158" s="5" t="s">
        <v>1665</v>
      </c>
      <c r="U158" s="2" t="s">
        <v>17</v>
      </c>
      <c r="V158" s="2" t="s">
        <v>16</v>
      </c>
      <c r="W158" s="2"/>
    </row>
    <row r="159" spans="1:23" x14ac:dyDescent="0.45">
      <c r="A159" s="1">
        <v>35.798611111109501</v>
      </c>
      <c r="B159" s="2" t="s">
        <v>125</v>
      </c>
      <c r="C159" s="2" t="s">
        <v>1631</v>
      </c>
      <c r="D159" s="2" t="s">
        <v>12</v>
      </c>
      <c r="E159" s="4">
        <v>45029.782488425924</v>
      </c>
      <c r="F159" s="3" t="str">
        <f>TEXT(Table_query__6[[#This Row],[Closed]],"MMM")</f>
        <v>May</v>
      </c>
      <c r="G159" s="3">
        <v>45031.782488425924</v>
      </c>
      <c r="H159" s="4">
        <v>45064.798611111109</v>
      </c>
      <c r="I159" s="2" t="s">
        <v>673</v>
      </c>
      <c r="J159" t="s">
        <v>3823</v>
      </c>
      <c r="K159">
        <v>40227</v>
      </c>
      <c r="L159" t="s">
        <v>3824</v>
      </c>
      <c r="M159" t="s">
        <v>3545</v>
      </c>
      <c r="N159" s="2" t="s">
        <v>24</v>
      </c>
      <c r="O159" s="4" t="s">
        <v>142</v>
      </c>
      <c r="P159" s="6">
        <f>NETWORKDAYS.INTL(Table_query__6[[#This Row],[Created]],Table_query__6[[#This Row],[Closed]],1,0)-1</f>
        <v>25</v>
      </c>
      <c r="Q159" s="6" t="s">
        <v>4273</v>
      </c>
      <c r="R159" s="6" t="str">
        <f t="shared" si="5"/>
        <v>&gt;=5</v>
      </c>
      <c r="S159" s="6" t="str">
        <f t="shared" si="4"/>
        <v>not met</v>
      </c>
      <c r="T159" s="5" t="s">
        <v>1632</v>
      </c>
      <c r="U159" s="2" t="s">
        <v>17</v>
      </c>
      <c r="V159" s="2" t="s">
        <v>16</v>
      </c>
      <c r="W159" s="2"/>
    </row>
    <row r="160" spans="1:23" x14ac:dyDescent="0.45">
      <c r="A160" s="1">
        <v>5.61944444444089</v>
      </c>
      <c r="B160" s="2" t="s">
        <v>125</v>
      </c>
      <c r="C160" s="2" t="s">
        <v>1867</v>
      </c>
      <c r="D160" s="2" t="s">
        <v>12</v>
      </c>
      <c r="E160" s="4">
        <v>45029.790960648148</v>
      </c>
      <c r="F160" s="3" t="str">
        <f>TEXT(Table_query__6[[#This Row],[Closed]],"MMM")</f>
        <v>Apr</v>
      </c>
      <c r="G160" s="3">
        <v>45031.790960648148</v>
      </c>
      <c r="H160" s="4">
        <v>45034.619444444441</v>
      </c>
      <c r="I160" s="2" t="s">
        <v>890</v>
      </c>
      <c r="J160" t="s">
        <v>3880</v>
      </c>
      <c r="K160">
        <v>6651</v>
      </c>
      <c r="L160" t="s">
        <v>3881</v>
      </c>
      <c r="M160" t="s">
        <v>3545</v>
      </c>
      <c r="N160" s="2" t="s">
        <v>24</v>
      </c>
      <c r="O160" s="4" t="s">
        <v>142</v>
      </c>
      <c r="P160" s="6">
        <f>NETWORKDAYS.INTL(Table_query__6[[#This Row],[Created]],Table_query__6[[#This Row],[Closed]],1,0)-1</f>
        <v>3</v>
      </c>
      <c r="Q160" s="6" t="s">
        <v>4273</v>
      </c>
      <c r="R160" s="6" t="str">
        <f t="shared" si="5"/>
        <v>&lt;=3</v>
      </c>
      <c r="S160" s="6" t="str">
        <f t="shared" si="4"/>
        <v>not met</v>
      </c>
      <c r="T160" s="5" t="s">
        <v>1868</v>
      </c>
      <c r="U160" s="2" t="s">
        <v>17</v>
      </c>
      <c r="V160" s="2" t="s">
        <v>16</v>
      </c>
      <c r="W160" s="2"/>
    </row>
    <row r="161" spans="1:23" x14ac:dyDescent="0.45">
      <c r="A161" s="1">
        <v>4.7416666666613301</v>
      </c>
      <c r="B161" s="2" t="s">
        <v>125</v>
      </c>
      <c r="C161" s="2" t="s">
        <v>1703</v>
      </c>
      <c r="D161" s="2" t="s">
        <v>12</v>
      </c>
      <c r="E161" s="4">
        <v>45030.549178240741</v>
      </c>
      <c r="F161" s="3" t="str">
        <f>TEXT(Table_query__6[[#This Row],[Closed]],"MMM")</f>
        <v>Apr</v>
      </c>
      <c r="G161" s="3">
        <v>45032.549178240741</v>
      </c>
      <c r="H161" s="4">
        <v>45034.741666666669</v>
      </c>
      <c r="I161" s="2" t="s">
        <v>1705</v>
      </c>
      <c r="J161" t="s">
        <v>4029</v>
      </c>
      <c r="K161">
        <v>34731</v>
      </c>
      <c r="L161" t="s">
        <v>4029</v>
      </c>
      <c r="M161" t="s">
        <v>3545</v>
      </c>
      <c r="N161" s="2" t="s">
        <v>24</v>
      </c>
      <c r="O161" s="4" t="s">
        <v>142</v>
      </c>
      <c r="P161" s="6">
        <f>NETWORKDAYS.INTL(Table_query__6[[#This Row],[Created]],Table_query__6[[#This Row],[Closed]],1,0)-1</f>
        <v>2</v>
      </c>
      <c r="Q161" s="6" t="s">
        <v>4273</v>
      </c>
      <c r="R161" s="6" t="str">
        <f t="shared" si="5"/>
        <v>&lt;=2</v>
      </c>
      <c r="S161" s="6" t="str">
        <f t="shared" si="4"/>
        <v>met</v>
      </c>
      <c r="T161" s="5" t="s">
        <v>1704</v>
      </c>
      <c r="U161" s="2" t="s">
        <v>17</v>
      </c>
      <c r="V161" s="2" t="s">
        <v>16</v>
      </c>
      <c r="W161" s="2"/>
    </row>
    <row r="162" spans="1:23" x14ac:dyDescent="0.45">
      <c r="A162" s="1">
        <v>35.609027777776603</v>
      </c>
      <c r="B162" s="2" t="s">
        <v>3355</v>
      </c>
      <c r="C162" s="2" t="s">
        <v>3365</v>
      </c>
      <c r="D162" s="2" t="s">
        <v>12</v>
      </c>
      <c r="E162" s="4">
        <v>45030.566840277781</v>
      </c>
      <c r="F162" s="3" t="str">
        <f>TEXT(Table_query__6[[#This Row],[Closed]],"MMM")</f>
        <v>May</v>
      </c>
      <c r="G162" s="3">
        <v>45032.566840277781</v>
      </c>
      <c r="H162" s="4">
        <v>45065.609027777777</v>
      </c>
      <c r="I162" s="2" t="s">
        <v>3367</v>
      </c>
      <c r="J162" t="s">
        <v>4215</v>
      </c>
      <c r="K162">
        <v>32153</v>
      </c>
      <c r="L162" t="s">
        <v>3625</v>
      </c>
      <c r="M162" t="s">
        <v>3550</v>
      </c>
      <c r="N162" s="2" t="s">
        <v>107</v>
      </c>
      <c r="O162" s="4" t="s">
        <v>142</v>
      </c>
      <c r="P162" s="6">
        <f>NETWORKDAYS.INTL(Table_query__6[[#This Row],[Created]],Table_query__6[[#This Row],[Closed]],1,0)-1</f>
        <v>25</v>
      </c>
      <c r="Q162" s="6" t="s">
        <v>4273</v>
      </c>
      <c r="R162" s="6" t="str">
        <f t="shared" si="5"/>
        <v>&gt;=5</v>
      </c>
      <c r="S162" s="6" t="str">
        <f t="shared" si="4"/>
        <v>not met</v>
      </c>
      <c r="T162" s="5" t="s">
        <v>3366</v>
      </c>
      <c r="U162" s="2" t="s">
        <v>17</v>
      </c>
      <c r="V162" s="2" t="s">
        <v>16</v>
      </c>
      <c r="W162" s="2"/>
    </row>
    <row r="163" spans="1:23" ht="28.5" x14ac:dyDescent="0.45">
      <c r="A163" s="1">
        <v>4.6173611111080399</v>
      </c>
      <c r="B163" s="2" t="s">
        <v>56</v>
      </c>
      <c r="C163" s="2" t="s">
        <v>1674</v>
      </c>
      <c r="D163" s="2" t="s">
        <v>12</v>
      </c>
      <c r="E163" s="4">
        <v>45030.579548611109</v>
      </c>
      <c r="F163" s="3" t="str">
        <f>TEXT(Table_query__6[[#This Row],[Closed]],"MMM")</f>
        <v>Apr</v>
      </c>
      <c r="G163" s="3">
        <v>45032.579548611109</v>
      </c>
      <c r="H163" s="4">
        <v>45034.617361111108</v>
      </c>
      <c r="I163" s="2" t="s">
        <v>1676</v>
      </c>
      <c r="J163" t="s">
        <v>4020</v>
      </c>
      <c r="K163">
        <v>36344</v>
      </c>
      <c r="L163" t="s">
        <v>4021</v>
      </c>
      <c r="M163" t="s">
        <v>3545</v>
      </c>
      <c r="N163" s="2" t="s">
        <v>24</v>
      </c>
      <c r="O163" s="4" t="s">
        <v>142</v>
      </c>
      <c r="P163" s="6">
        <f>NETWORKDAYS.INTL(Table_query__6[[#This Row],[Created]],Table_query__6[[#This Row],[Closed]],1,0)-1</f>
        <v>2</v>
      </c>
      <c r="Q163" s="6" t="s">
        <v>4273</v>
      </c>
      <c r="R163" s="6" t="str">
        <f t="shared" si="5"/>
        <v>&lt;=2</v>
      </c>
      <c r="S163" s="6" t="str">
        <f t="shared" si="4"/>
        <v>met</v>
      </c>
      <c r="T163" s="5" t="s">
        <v>1675</v>
      </c>
      <c r="U163" s="2" t="s">
        <v>17</v>
      </c>
      <c r="V163" s="2" t="s">
        <v>16</v>
      </c>
      <c r="W163" s="2"/>
    </row>
    <row r="164" spans="1:23" x14ac:dyDescent="0.45">
      <c r="A164" s="1">
        <v>4.5715277777781003</v>
      </c>
      <c r="B164" s="2" t="s">
        <v>56</v>
      </c>
      <c r="C164" s="2" t="s">
        <v>2255</v>
      </c>
      <c r="D164" s="2" t="s">
        <v>12</v>
      </c>
      <c r="E164" s="4">
        <v>45030.658842592595</v>
      </c>
      <c r="F164" s="3" t="str">
        <f>TEXT(Table_query__6[[#This Row],[Closed]],"MMM")</f>
        <v>Apr</v>
      </c>
      <c r="G164" s="3">
        <v>45032.658842592595</v>
      </c>
      <c r="H164" s="4">
        <v>45034.571527777778</v>
      </c>
      <c r="I164" s="2" t="s">
        <v>886</v>
      </c>
      <c r="J164" t="s">
        <v>3879</v>
      </c>
      <c r="K164">
        <v>40126</v>
      </c>
      <c r="L164" t="s">
        <v>3564</v>
      </c>
      <c r="M164" t="s">
        <v>3550</v>
      </c>
      <c r="N164" s="2" t="s">
        <v>207</v>
      </c>
      <c r="O164" s="4" t="s">
        <v>142</v>
      </c>
      <c r="P164" s="6">
        <f>NETWORKDAYS.INTL(Table_query__6[[#This Row],[Created]],Table_query__6[[#This Row],[Closed]],1,0)-1</f>
        <v>2</v>
      </c>
      <c r="Q164" s="6" t="s">
        <v>4273</v>
      </c>
      <c r="R164" s="6" t="str">
        <f t="shared" si="5"/>
        <v>&lt;=2</v>
      </c>
      <c r="S164" s="6" t="str">
        <f t="shared" si="4"/>
        <v>met</v>
      </c>
      <c r="T164" s="5" t="s">
        <v>2256</v>
      </c>
      <c r="U164" s="2" t="s">
        <v>17</v>
      </c>
      <c r="V164" s="2" t="s">
        <v>16</v>
      </c>
      <c r="W164" s="2"/>
    </row>
    <row r="165" spans="1:23" x14ac:dyDescent="0.45">
      <c r="A165" s="1">
        <v>7.6159722222218997</v>
      </c>
      <c r="B165" s="2" t="s">
        <v>84</v>
      </c>
      <c r="C165" s="2" t="s">
        <v>2155</v>
      </c>
      <c r="D165" s="2" t="s">
        <v>12</v>
      </c>
      <c r="E165" s="4">
        <v>45030.698680555557</v>
      </c>
      <c r="F165" s="3" t="str">
        <f>TEXT(Table_query__6[[#This Row],[Closed]],"MMM")</f>
        <v>Apr</v>
      </c>
      <c r="G165" s="3">
        <v>45032.698680555557</v>
      </c>
      <c r="H165" s="4">
        <v>45037.615972222222</v>
      </c>
      <c r="I165" s="2" t="s">
        <v>2157</v>
      </c>
      <c r="J165" t="s">
        <v>4090</v>
      </c>
      <c r="K165">
        <v>40062</v>
      </c>
      <c r="L165" t="s">
        <v>3564</v>
      </c>
      <c r="M165" t="s">
        <v>3550</v>
      </c>
      <c r="N165" s="2" t="s">
        <v>18</v>
      </c>
      <c r="O165" s="4" t="s">
        <v>142</v>
      </c>
      <c r="P165" s="6">
        <f>NETWORKDAYS.INTL(Table_query__6[[#This Row],[Created]],Table_query__6[[#This Row],[Closed]],1,0)-1</f>
        <v>5</v>
      </c>
      <c r="Q165" s="6" t="s">
        <v>4273</v>
      </c>
      <c r="R165" s="6" t="str">
        <f t="shared" si="5"/>
        <v>&gt;=5</v>
      </c>
      <c r="S165" s="6" t="str">
        <f t="shared" si="4"/>
        <v>not met</v>
      </c>
      <c r="T165" s="5" t="s">
        <v>2156</v>
      </c>
      <c r="U165" s="2" t="s">
        <v>17</v>
      </c>
      <c r="V165" s="2" t="s">
        <v>16</v>
      </c>
      <c r="W165" s="2"/>
    </row>
    <row r="166" spans="1:23" ht="28.5" x14ac:dyDescent="0.45">
      <c r="A166" s="1">
        <v>0.65277777778101198</v>
      </c>
      <c r="B166" s="2" t="s">
        <v>166</v>
      </c>
      <c r="C166" s="2" t="s">
        <v>2233</v>
      </c>
      <c r="D166" s="2" t="s">
        <v>12</v>
      </c>
      <c r="E166" s="4">
        <v>45033.368935185186</v>
      </c>
      <c r="F166" s="3" t="str">
        <f>TEXT(Table_query__6[[#This Row],[Closed]],"MMM")</f>
        <v>Apr</v>
      </c>
      <c r="G166" s="3">
        <v>45035.368935185186</v>
      </c>
      <c r="H166" s="4">
        <v>45033.652777777781</v>
      </c>
      <c r="I166" s="2" t="s">
        <v>2235</v>
      </c>
      <c r="J166" t="s">
        <v>4256</v>
      </c>
      <c r="K166" t="s">
        <v>4256</v>
      </c>
      <c r="L166" t="s">
        <v>4256</v>
      </c>
      <c r="M166" t="s">
        <v>592</v>
      </c>
      <c r="N166" s="2" t="s">
        <v>42</v>
      </c>
      <c r="O166" s="4" t="s">
        <v>142</v>
      </c>
      <c r="P166" s="6">
        <f>NETWORKDAYS.INTL(Table_query__6[[#This Row],[Created]],Table_query__6[[#This Row],[Closed]],1,0)-1</f>
        <v>0</v>
      </c>
      <c r="Q166" s="6" t="s">
        <v>4272</v>
      </c>
      <c r="R166" s="6" t="str">
        <f t="shared" si="5"/>
        <v>&lt;=1</v>
      </c>
      <c r="S166" s="6" t="str">
        <f t="shared" si="4"/>
        <v>met</v>
      </c>
      <c r="T166" s="5" t="s">
        <v>2234</v>
      </c>
      <c r="U166" s="2" t="s">
        <v>17</v>
      </c>
      <c r="V166" s="2" t="s">
        <v>16</v>
      </c>
      <c r="W166" s="2"/>
    </row>
    <row r="167" spans="1:23" ht="28.5" x14ac:dyDescent="0.45">
      <c r="A167" s="1">
        <v>1.83263888888177</v>
      </c>
      <c r="B167" s="2" t="s">
        <v>2182</v>
      </c>
      <c r="C167" s="2" t="s">
        <v>2181</v>
      </c>
      <c r="D167" s="2" t="s">
        <v>12</v>
      </c>
      <c r="E167" s="4">
        <v>45033.443530092591</v>
      </c>
      <c r="F167" s="3" t="str">
        <f>TEXT(Table_query__6[[#This Row],[Closed]],"MMM")</f>
        <v>Apr</v>
      </c>
      <c r="G167" s="3">
        <v>45035.443530092591</v>
      </c>
      <c r="H167" s="4">
        <v>45034.832638888889</v>
      </c>
      <c r="I167" s="2" t="s">
        <v>2184</v>
      </c>
      <c r="J167" t="s">
        <v>4093</v>
      </c>
      <c r="K167">
        <v>32651</v>
      </c>
      <c r="L167" t="s">
        <v>4094</v>
      </c>
      <c r="M167" t="s">
        <v>3629</v>
      </c>
      <c r="N167" s="2" t="s">
        <v>24</v>
      </c>
      <c r="O167" s="4" t="s">
        <v>142</v>
      </c>
      <c r="P167" s="6">
        <f>NETWORKDAYS.INTL(Table_query__6[[#This Row],[Created]],Table_query__6[[#This Row],[Closed]],1,0)-1</f>
        <v>1</v>
      </c>
      <c r="Q167" s="6" t="s">
        <v>4272</v>
      </c>
      <c r="R167" s="6" t="str">
        <f t="shared" si="5"/>
        <v>&lt;=1</v>
      </c>
      <c r="S167" s="6" t="str">
        <f t="shared" si="4"/>
        <v>met</v>
      </c>
      <c r="T167" s="5" t="s">
        <v>2183</v>
      </c>
      <c r="U167" s="2" t="s">
        <v>17</v>
      </c>
      <c r="V167" s="2" t="s">
        <v>16</v>
      </c>
      <c r="W167" s="2"/>
    </row>
    <row r="168" spans="1:23" x14ac:dyDescent="0.45">
      <c r="A168" s="1">
        <v>3.5562500000014601</v>
      </c>
      <c r="B168" s="2" t="s">
        <v>56</v>
      </c>
      <c r="C168" s="2" t="s">
        <v>1652</v>
      </c>
      <c r="D168" s="2" t="s">
        <v>12</v>
      </c>
      <c r="E168" s="4">
        <v>45033.459467592591</v>
      </c>
      <c r="F168" s="3" t="str">
        <f>TEXT(Table_query__6[[#This Row],[Closed]],"MMM")</f>
        <v>Apr</v>
      </c>
      <c r="G168" s="3">
        <v>45035.459467592591</v>
      </c>
      <c r="H168" s="4">
        <v>45036.556250000001</v>
      </c>
      <c r="I168" s="2" t="s">
        <v>1654</v>
      </c>
      <c r="J168" t="s">
        <v>4256</v>
      </c>
      <c r="K168" t="s">
        <v>4256</v>
      </c>
      <c r="L168" t="s">
        <v>4256</v>
      </c>
      <c r="M168" t="s">
        <v>592</v>
      </c>
      <c r="N168" s="2" t="s">
        <v>24</v>
      </c>
      <c r="O168" s="4" t="s">
        <v>142</v>
      </c>
      <c r="P168" s="6">
        <f>NETWORKDAYS.INTL(Table_query__6[[#This Row],[Created]],Table_query__6[[#This Row],[Closed]],1,0)-1</f>
        <v>3</v>
      </c>
      <c r="Q168" s="6" t="s">
        <v>4273</v>
      </c>
      <c r="R168" s="6" t="str">
        <f t="shared" si="5"/>
        <v>&lt;=3</v>
      </c>
      <c r="S168" s="6" t="str">
        <f t="shared" si="4"/>
        <v>not met</v>
      </c>
      <c r="T168" s="5" t="s">
        <v>1653</v>
      </c>
      <c r="U168" s="2" t="s">
        <v>17</v>
      </c>
      <c r="V168" s="2" t="s">
        <v>16</v>
      </c>
      <c r="W168" s="2"/>
    </row>
    <row r="169" spans="1:23" ht="71.25" x14ac:dyDescent="0.45">
      <c r="A169" s="1">
        <v>0.85902777777664596</v>
      </c>
      <c r="B169" s="2" t="s">
        <v>23</v>
      </c>
      <c r="C169" s="2" t="s">
        <v>1743</v>
      </c>
      <c r="D169" s="2" t="s">
        <v>12</v>
      </c>
      <c r="E169" s="4">
        <v>45033.468449074076</v>
      </c>
      <c r="F169" s="3" t="str">
        <f>TEXT(Table_query__6[[#This Row],[Closed]],"MMM")</f>
        <v>Apr</v>
      </c>
      <c r="G169" s="3">
        <v>45035.468449074076</v>
      </c>
      <c r="H169" s="4">
        <v>45033.859027777777</v>
      </c>
      <c r="I169" s="2" t="s">
        <v>1745</v>
      </c>
      <c r="J169" t="s">
        <v>4256</v>
      </c>
      <c r="K169" t="s">
        <v>4256</v>
      </c>
      <c r="L169" t="s">
        <v>4256</v>
      </c>
      <c r="M169" t="s">
        <v>592</v>
      </c>
      <c r="N169" s="2" t="s">
        <v>42</v>
      </c>
      <c r="O169" s="4" t="s">
        <v>142</v>
      </c>
      <c r="P169" s="6">
        <f>NETWORKDAYS.INTL(Table_query__6[[#This Row],[Created]],Table_query__6[[#This Row],[Closed]],1,0)-1</f>
        <v>0</v>
      </c>
      <c r="Q169" s="6" t="s">
        <v>4272</v>
      </c>
      <c r="R169" s="6" t="str">
        <f t="shared" si="5"/>
        <v>&lt;=1</v>
      </c>
      <c r="S169" s="6" t="str">
        <f t="shared" si="4"/>
        <v>met</v>
      </c>
      <c r="T169" s="5" t="s">
        <v>1744</v>
      </c>
      <c r="U169" s="2" t="s">
        <v>17</v>
      </c>
      <c r="V169" s="2" t="s">
        <v>16</v>
      </c>
      <c r="W169" s="2"/>
    </row>
    <row r="170" spans="1:23" ht="171" x14ac:dyDescent="0.45">
      <c r="A170" s="1">
        <v>0</v>
      </c>
      <c r="B170" s="2" t="s">
        <v>23</v>
      </c>
      <c r="C170" s="2" t="s">
        <v>1887</v>
      </c>
      <c r="D170" s="2" t="s">
        <v>12</v>
      </c>
      <c r="E170" s="4">
        <v>45033.493807870371</v>
      </c>
      <c r="F170" s="3" t="str">
        <f>TEXT(Table_query__6[[#This Row],[Closed]],"MMM")</f>
        <v>Apr</v>
      </c>
      <c r="G170" s="3">
        <v>45035.493807870371</v>
      </c>
      <c r="H170" s="4">
        <v>45033</v>
      </c>
      <c r="I170" s="2" t="s">
        <v>124</v>
      </c>
      <c r="J170" t="s">
        <v>3603</v>
      </c>
      <c r="K170">
        <v>20882</v>
      </c>
      <c r="L170" t="s">
        <v>3603</v>
      </c>
      <c r="M170" t="s">
        <v>3545</v>
      </c>
      <c r="N170" s="2" t="s">
        <v>42</v>
      </c>
      <c r="O170" s="4" t="s">
        <v>142</v>
      </c>
      <c r="P170" s="6">
        <f>NETWORKDAYS.INTL(Table_query__6[[#This Row],[Created]],Table_query__6[[#This Row],[Closed]],1,0)-1</f>
        <v>0</v>
      </c>
      <c r="Q170" s="6" t="s">
        <v>4272</v>
      </c>
      <c r="R170" s="6" t="str">
        <f t="shared" si="5"/>
        <v>&lt;=1</v>
      </c>
      <c r="S170" s="6" t="str">
        <f t="shared" si="4"/>
        <v>met</v>
      </c>
      <c r="T170" s="5" t="s">
        <v>1888</v>
      </c>
      <c r="U170" s="2" t="s">
        <v>17</v>
      </c>
      <c r="V170" s="2" t="s">
        <v>16</v>
      </c>
      <c r="W170" s="2"/>
    </row>
    <row r="171" spans="1:23" x14ac:dyDescent="0.45">
      <c r="A171" s="1">
        <v>3.55694444444089</v>
      </c>
      <c r="B171" s="2" t="s">
        <v>15</v>
      </c>
      <c r="C171" s="2" t="s">
        <v>1623</v>
      </c>
      <c r="D171" s="2" t="s">
        <v>12</v>
      </c>
      <c r="E171" s="4">
        <v>45033.517881944441</v>
      </c>
      <c r="F171" s="3" t="str">
        <f>TEXT(Table_query__6[[#This Row],[Closed]],"MMM")</f>
        <v>Apr</v>
      </c>
      <c r="G171" s="3">
        <v>45035.517881944441</v>
      </c>
      <c r="H171" s="4">
        <v>45036.556944444441</v>
      </c>
      <c r="I171" s="2" t="s">
        <v>1119</v>
      </c>
      <c r="J171" t="s">
        <v>4256</v>
      </c>
      <c r="K171" t="s">
        <v>4256</v>
      </c>
      <c r="L171" t="s">
        <v>4256</v>
      </c>
      <c r="M171" t="s">
        <v>592</v>
      </c>
      <c r="N171" s="2" t="s">
        <v>107</v>
      </c>
      <c r="O171" s="4" t="s">
        <v>142</v>
      </c>
      <c r="P171" s="6">
        <f>NETWORKDAYS.INTL(Table_query__6[[#This Row],[Created]],Table_query__6[[#This Row],[Closed]],1,0)-1</f>
        <v>3</v>
      </c>
      <c r="Q171" s="6" t="s">
        <v>4273</v>
      </c>
      <c r="R171" s="6" t="str">
        <f t="shared" si="5"/>
        <v>&lt;=3</v>
      </c>
      <c r="S171" s="6" t="str">
        <f t="shared" si="4"/>
        <v>not met</v>
      </c>
      <c r="T171" s="5" t="s">
        <v>1624</v>
      </c>
      <c r="U171" s="2" t="s">
        <v>17</v>
      </c>
      <c r="V171" s="2" t="s">
        <v>16</v>
      </c>
      <c r="W171" s="2"/>
    </row>
    <row r="172" spans="1:23" ht="28.5" x14ac:dyDescent="0.45">
      <c r="A172" s="1">
        <v>0.85972222221607797</v>
      </c>
      <c r="B172" s="2" t="s">
        <v>23</v>
      </c>
      <c r="C172" s="2" t="s">
        <v>3440</v>
      </c>
      <c r="D172" s="2" t="s">
        <v>12</v>
      </c>
      <c r="E172" s="4">
        <v>45033.559340277781</v>
      </c>
      <c r="F172" s="3" t="str">
        <f>TEXT(Table_query__6[[#This Row],[Closed]],"MMM")</f>
        <v>Apr</v>
      </c>
      <c r="G172" s="3">
        <v>45035.559340277781</v>
      </c>
      <c r="H172" s="4">
        <v>45033.859722222223</v>
      </c>
      <c r="I172" s="2" t="s">
        <v>103</v>
      </c>
      <c r="J172" t="s">
        <v>3588</v>
      </c>
      <c r="K172">
        <v>34260</v>
      </c>
      <c r="L172" t="s">
        <v>3589</v>
      </c>
      <c r="M172" t="s">
        <v>3570</v>
      </c>
      <c r="N172" s="2" t="s">
        <v>42</v>
      </c>
      <c r="O172" s="4" t="s">
        <v>142</v>
      </c>
      <c r="P172" s="6">
        <f>NETWORKDAYS.INTL(Table_query__6[[#This Row],[Created]],Table_query__6[[#This Row],[Closed]],1,0)-1</f>
        <v>0</v>
      </c>
      <c r="Q172" s="6" t="s">
        <v>4272</v>
      </c>
      <c r="R172" s="6" t="str">
        <f t="shared" si="5"/>
        <v>&lt;=1</v>
      </c>
      <c r="S172" s="6" t="str">
        <f t="shared" si="4"/>
        <v>met</v>
      </c>
      <c r="T172" s="5" t="s">
        <v>3441</v>
      </c>
      <c r="U172" s="2" t="s">
        <v>17</v>
      </c>
      <c r="V172" s="2" t="s">
        <v>16</v>
      </c>
      <c r="W172" s="2"/>
    </row>
    <row r="173" spans="1:23" ht="28.5" x14ac:dyDescent="0.45">
      <c r="A173" s="1">
        <v>39.369444444440902</v>
      </c>
      <c r="B173" s="2" t="s">
        <v>41</v>
      </c>
      <c r="C173" s="2" t="s">
        <v>2104</v>
      </c>
      <c r="D173" s="2" t="s">
        <v>12</v>
      </c>
      <c r="E173" s="4">
        <v>45033.561562499999</v>
      </c>
      <c r="F173" s="3" t="str">
        <f>TEXT(Table_query__6[[#This Row],[Closed]],"MMM")</f>
        <v>May</v>
      </c>
      <c r="G173" s="3">
        <v>45035.561562499999</v>
      </c>
      <c r="H173" s="4">
        <v>45072.369444444441</v>
      </c>
      <c r="I173" s="2" t="s">
        <v>446</v>
      </c>
      <c r="J173" t="s">
        <v>3758</v>
      </c>
      <c r="K173">
        <v>11822</v>
      </c>
      <c r="L173" t="s">
        <v>3758</v>
      </c>
      <c r="M173" t="s">
        <v>3545</v>
      </c>
      <c r="N173" s="2" t="s">
        <v>107</v>
      </c>
      <c r="O173" s="4" t="s">
        <v>142</v>
      </c>
      <c r="P173" s="6">
        <f>NETWORKDAYS.INTL(Table_query__6[[#This Row],[Created]],Table_query__6[[#This Row],[Closed]],1,0)-1</f>
        <v>29</v>
      </c>
      <c r="Q173" s="6" t="s">
        <v>4273</v>
      </c>
      <c r="R173" s="6" t="str">
        <f t="shared" si="5"/>
        <v>&gt;=5</v>
      </c>
      <c r="S173" s="6" t="str">
        <f t="shared" si="4"/>
        <v>not met</v>
      </c>
      <c r="T173" s="5" t="s">
        <v>2105</v>
      </c>
      <c r="U173" s="2" t="s">
        <v>17</v>
      </c>
      <c r="V173" s="2" t="s">
        <v>16</v>
      </c>
      <c r="W173" s="2"/>
    </row>
    <row r="174" spans="1:23" ht="71.25" x14ac:dyDescent="0.45">
      <c r="A174" s="1">
        <v>0.5</v>
      </c>
      <c r="B174" s="2" t="s">
        <v>23</v>
      </c>
      <c r="C174" s="2" t="s">
        <v>1725</v>
      </c>
      <c r="D174" s="2" t="s">
        <v>12</v>
      </c>
      <c r="E174" s="4">
        <v>45033.641099537039</v>
      </c>
      <c r="F174" s="3" t="str">
        <f>TEXT(Table_query__6[[#This Row],[Closed]],"MMM")</f>
        <v>Apr</v>
      </c>
      <c r="G174" s="3">
        <v>45035.641099537039</v>
      </c>
      <c r="H174" s="4">
        <v>45033.5</v>
      </c>
      <c r="I174" s="2" t="s">
        <v>82</v>
      </c>
      <c r="J174" t="s">
        <v>3571</v>
      </c>
      <c r="K174">
        <v>34300</v>
      </c>
      <c r="L174" t="s">
        <v>3572</v>
      </c>
      <c r="M174" t="s">
        <v>3570</v>
      </c>
      <c r="N174" s="2" t="s">
        <v>52</v>
      </c>
      <c r="O174" s="4" t="s">
        <v>142</v>
      </c>
      <c r="P174" s="6">
        <f>NETWORKDAYS.INTL(Table_query__6[[#This Row],[Created]],Table_query__6[[#This Row],[Closed]],1,0)-1</f>
        <v>0</v>
      </c>
      <c r="Q174" s="6" t="s">
        <v>4272</v>
      </c>
      <c r="R174" s="6" t="str">
        <f t="shared" si="5"/>
        <v>&lt;=1</v>
      </c>
      <c r="S174" s="6" t="str">
        <f t="shared" si="4"/>
        <v>met</v>
      </c>
      <c r="T174" s="5" t="s">
        <v>1726</v>
      </c>
      <c r="U174" s="2" t="s">
        <v>17</v>
      </c>
      <c r="V174" s="2" t="s">
        <v>16</v>
      </c>
      <c r="W174" s="2"/>
    </row>
    <row r="175" spans="1:23" ht="57" x14ac:dyDescent="0.45">
      <c r="A175" s="1">
        <v>78.588888888887595</v>
      </c>
      <c r="B175" s="2" t="s">
        <v>23</v>
      </c>
      <c r="C175" s="2" t="s">
        <v>1927</v>
      </c>
      <c r="D175" s="2" t="s">
        <v>12</v>
      </c>
      <c r="E175" s="4">
        <v>45034.38758101852</v>
      </c>
      <c r="F175" s="3" t="str">
        <f>TEXT(Table_query__6[[#This Row],[Closed]],"MMM")</f>
        <v>Jul</v>
      </c>
      <c r="G175" s="3">
        <v>45036.38758101852</v>
      </c>
      <c r="H175" s="4">
        <v>45112.588888888888</v>
      </c>
      <c r="I175" s="2" t="s">
        <v>119</v>
      </c>
      <c r="J175" t="s">
        <v>3596</v>
      </c>
      <c r="K175">
        <v>36368</v>
      </c>
      <c r="L175" t="s">
        <v>3597</v>
      </c>
      <c r="M175" t="s">
        <v>3570</v>
      </c>
      <c r="N175" s="2" t="s">
        <v>42</v>
      </c>
      <c r="O175" s="4" t="s">
        <v>142</v>
      </c>
      <c r="P175" s="6">
        <f>NETWORKDAYS.INTL(Table_query__6[[#This Row],[Created]],Table_query__6[[#This Row],[Closed]],1,0)-1</f>
        <v>56</v>
      </c>
      <c r="Q175" s="6" t="s">
        <v>4273</v>
      </c>
      <c r="R175" s="6" t="str">
        <f t="shared" si="5"/>
        <v>&gt;=5</v>
      </c>
      <c r="S175" s="6" t="str">
        <f t="shared" si="4"/>
        <v>not met</v>
      </c>
      <c r="T175" s="5" t="s">
        <v>1928</v>
      </c>
      <c r="U175" s="2" t="s">
        <v>17</v>
      </c>
      <c r="V175" s="2" t="s">
        <v>16</v>
      </c>
      <c r="W175" s="2"/>
    </row>
    <row r="176" spans="1:23" x14ac:dyDescent="0.45">
      <c r="A176" s="1">
        <v>2.5576388888875998</v>
      </c>
      <c r="B176" s="2" t="s">
        <v>56</v>
      </c>
      <c r="C176" s="2" t="s">
        <v>2092</v>
      </c>
      <c r="D176" s="2" t="s">
        <v>12</v>
      </c>
      <c r="E176" s="4">
        <v>45034.713807870372</v>
      </c>
      <c r="F176" s="3" t="str">
        <f>TEXT(Table_query__6[[#This Row],[Closed]],"MMM")</f>
        <v>Apr</v>
      </c>
      <c r="G176" s="3">
        <v>45036.713807870372</v>
      </c>
      <c r="H176" s="4">
        <v>45036.557638888888</v>
      </c>
      <c r="I176" s="2" t="s">
        <v>2094</v>
      </c>
      <c r="J176" t="s">
        <v>4256</v>
      </c>
      <c r="K176" t="s">
        <v>4256</v>
      </c>
      <c r="L176" t="s">
        <v>4256</v>
      </c>
      <c r="M176" t="s">
        <v>592</v>
      </c>
      <c r="N176" s="2" t="s">
        <v>24</v>
      </c>
      <c r="O176" s="4" t="s">
        <v>142</v>
      </c>
      <c r="P176" s="6">
        <f>NETWORKDAYS.INTL(Table_query__6[[#This Row],[Created]],Table_query__6[[#This Row],[Closed]],1,0)-1</f>
        <v>2</v>
      </c>
      <c r="Q176" s="6" t="s">
        <v>4273</v>
      </c>
      <c r="R176" s="6" t="str">
        <f t="shared" si="5"/>
        <v>&lt;=2</v>
      </c>
      <c r="S176" s="6" t="str">
        <f t="shared" si="4"/>
        <v>met</v>
      </c>
      <c r="T176" s="5" t="s">
        <v>2093</v>
      </c>
      <c r="U176" s="2" t="s">
        <v>17</v>
      </c>
      <c r="V176" s="2" t="s">
        <v>16</v>
      </c>
      <c r="W176" s="2"/>
    </row>
    <row r="177" spans="1:23" ht="28.5" x14ac:dyDescent="0.45">
      <c r="A177" s="1">
        <v>0.600694444445253</v>
      </c>
      <c r="B177" s="2" t="s">
        <v>161</v>
      </c>
      <c r="C177" s="2" t="s">
        <v>2262</v>
      </c>
      <c r="D177" s="2" t="s">
        <v>12</v>
      </c>
      <c r="E177" s="4">
        <v>45035.382233796299</v>
      </c>
      <c r="F177" s="3" t="str">
        <f>TEXT(Table_query__6[[#This Row],[Closed]],"MMM")</f>
        <v>Apr</v>
      </c>
      <c r="G177" s="3">
        <v>45037.382233796299</v>
      </c>
      <c r="H177" s="4">
        <v>45035.600694444445</v>
      </c>
      <c r="I177" s="2" t="s">
        <v>834</v>
      </c>
      <c r="J177" t="s">
        <v>3863</v>
      </c>
      <c r="K177">
        <v>33904</v>
      </c>
      <c r="L177" t="s">
        <v>3564</v>
      </c>
      <c r="M177" t="s">
        <v>3550</v>
      </c>
      <c r="N177" s="2" t="s">
        <v>24</v>
      </c>
      <c r="O177" s="4" t="s">
        <v>142</v>
      </c>
      <c r="P177" s="6">
        <f>NETWORKDAYS.INTL(Table_query__6[[#This Row],[Created]],Table_query__6[[#This Row],[Closed]],1,0)-1</f>
        <v>0</v>
      </c>
      <c r="Q177" s="6" t="s">
        <v>4272</v>
      </c>
      <c r="R177" s="6" t="str">
        <f t="shared" si="5"/>
        <v>&lt;=1</v>
      </c>
      <c r="S177" s="6" t="str">
        <f t="shared" si="4"/>
        <v>met</v>
      </c>
      <c r="T177" s="5" t="s">
        <v>2263</v>
      </c>
      <c r="U177" s="2" t="s">
        <v>17</v>
      </c>
      <c r="V177" s="2" t="s">
        <v>16</v>
      </c>
      <c r="W177" s="2"/>
    </row>
    <row r="178" spans="1:23" x14ac:dyDescent="0.45">
      <c r="A178" s="1">
        <v>0.87569444443943201</v>
      </c>
      <c r="B178" s="2" t="s">
        <v>15</v>
      </c>
      <c r="C178" s="2" t="s">
        <v>2122</v>
      </c>
      <c r="D178" s="2" t="s">
        <v>12</v>
      </c>
      <c r="E178" s="4">
        <v>45035.425706018519</v>
      </c>
      <c r="F178" s="3" t="str">
        <f>TEXT(Table_query__6[[#This Row],[Closed]],"MMM")</f>
        <v>Apr</v>
      </c>
      <c r="G178" s="3">
        <v>45037.425706018519</v>
      </c>
      <c r="H178" s="4">
        <v>45035.875694444447</v>
      </c>
      <c r="I178" s="2" t="s">
        <v>1977</v>
      </c>
      <c r="J178" t="s">
        <v>4064</v>
      </c>
      <c r="K178">
        <v>29088</v>
      </c>
      <c r="L178" t="s">
        <v>4065</v>
      </c>
      <c r="M178" t="s">
        <v>3545</v>
      </c>
      <c r="N178" s="2" t="s">
        <v>18</v>
      </c>
      <c r="O178" s="4" t="s">
        <v>142</v>
      </c>
      <c r="P178" s="6">
        <f>NETWORKDAYS.INTL(Table_query__6[[#This Row],[Created]],Table_query__6[[#This Row],[Closed]],1,0)-1</f>
        <v>0</v>
      </c>
      <c r="Q178" s="6" t="s">
        <v>4272</v>
      </c>
      <c r="R178" s="6" t="str">
        <f t="shared" si="5"/>
        <v>&lt;=1</v>
      </c>
      <c r="S178" s="6" t="str">
        <f t="shared" si="4"/>
        <v>met</v>
      </c>
      <c r="T178" s="5" t="s">
        <v>2123</v>
      </c>
      <c r="U178" s="2" t="s">
        <v>17</v>
      </c>
      <c r="V178" s="2" t="s">
        <v>16</v>
      </c>
      <c r="W178" s="2"/>
    </row>
    <row r="179" spans="1:23" ht="28.5" x14ac:dyDescent="0.45">
      <c r="A179" s="1">
        <v>5.4749999999985404</v>
      </c>
      <c r="B179" s="2" t="s">
        <v>64</v>
      </c>
      <c r="C179" s="2" t="s">
        <v>1453</v>
      </c>
      <c r="D179" s="2" t="s">
        <v>12</v>
      </c>
      <c r="E179" s="4">
        <v>45035.493356481478</v>
      </c>
      <c r="F179" s="3" t="str">
        <f>TEXT(Table_query__6[[#This Row],[Closed]],"MMM")</f>
        <v>Apr</v>
      </c>
      <c r="G179" s="3">
        <v>45037.493356481478</v>
      </c>
      <c r="H179" s="4">
        <v>45040.474999999999</v>
      </c>
      <c r="I179" s="2" t="s">
        <v>1455</v>
      </c>
      <c r="J179" t="s">
        <v>4256</v>
      </c>
      <c r="K179" t="s">
        <v>4256</v>
      </c>
      <c r="L179" t="s">
        <v>4256</v>
      </c>
      <c r="M179" t="s">
        <v>592</v>
      </c>
      <c r="N179" s="2" t="s">
        <v>42</v>
      </c>
      <c r="O179" s="4" t="s">
        <v>142</v>
      </c>
      <c r="P179" s="6">
        <f>NETWORKDAYS.INTL(Table_query__6[[#This Row],[Created]],Table_query__6[[#This Row],[Closed]],1,0)-1</f>
        <v>3</v>
      </c>
      <c r="Q179" s="6" t="s">
        <v>4273</v>
      </c>
      <c r="R179" s="6" t="str">
        <f t="shared" si="5"/>
        <v>&lt;=3</v>
      </c>
      <c r="S179" s="6" t="str">
        <f t="shared" si="4"/>
        <v>not met</v>
      </c>
      <c r="T179" s="5" t="s">
        <v>1454</v>
      </c>
      <c r="U179" s="2" t="s">
        <v>17</v>
      </c>
      <c r="V179" s="2" t="s">
        <v>16</v>
      </c>
      <c r="W179" s="2"/>
    </row>
    <row r="180" spans="1:23" x14ac:dyDescent="0.45">
      <c r="A180" s="1">
        <v>1</v>
      </c>
      <c r="B180" s="2" t="s">
        <v>56</v>
      </c>
      <c r="C180" s="2" t="s">
        <v>1516</v>
      </c>
      <c r="D180" s="2" t="s">
        <v>12</v>
      </c>
      <c r="E180" s="4">
        <v>45035.53292824074</v>
      </c>
      <c r="F180" s="3" t="str">
        <f>TEXT(Table_query__6[[#This Row],[Closed]],"MMM")</f>
        <v>Apr</v>
      </c>
      <c r="G180" s="3">
        <v>45037.53292824074</v>
      </c>
      <c r="H180" s="4">
        <v>45036</v>
      </c>
      <c r="I180" s="2" t="s">
        <v>1518</v>
      </c>
      <c r="J180" t="s">
        <v>3988</v>
      </c>
      <c r="K180">
        <v>4017</v>
      </c>
      <c r="L180" t="s">
        <v>3989</v>
      </c>
      <c r="M180" t="s">
        <v>3545</v>
      </c>
      <c r="N180" s="2" t="s">
        <v>207</v>
      </c>
      <c r="O180" s="4" t="s">
        <v>142</v>
      </c>
      <c r="P180" s="6">
        <f>NETWORKDAYS.INTL(Table_query__6[[#This Row],[Created]],Table_query__6[[#This Row],[Closed]],1,0)-1</f>
        <v>1</v>
      </c>
      <c r="Q180" s="6" t="s">
        <v>4272</v>
      </c>
      <c r="R180" s="6" t="str">
        <f t="shared" si="5"/>
        <v>&lt;=1</v>
      </c>
      <c r="S180" s="6" t="str">
        <f t="shared" si="4"/>
        <v>met</v>
      </c>
      <c r="T180" s="5" t="s">
        <v>1517</v>
      </c>
      <c r="U180" s="2" t="s">
        <v>17</v>
      </c>
      <c r="V180" s="2" t="s">
        <v>16</v>
      </c>
      <c r="W180" s="2"/>
    </row>
    <row r="181" spans="1:23" x14ac:dyDescent="0.45">
      <c r="A181" s="1">
        <v>7</v>
      </c>
      <c r="B181" s="2" t="s">
        <v>120</v>
      </c>
      <c r="C181" s="2" t="s">
        <v>1239</v>
      </c>
      <c r="D181" s="2" t="s">
        <v>12</v>
      </c>
      <c r="E181" s="4">
        <v>45035.555034722223</v>
      </c>
      <c r="F181" s="3" t="str">
        <f>TEXT(Table_query__6[[#This Row],[Closed]],"MMM")</f>
        <v>Apr</v>
      </c>
      <c r="G181" s="3">
        <v>45037.555034722223</v>
      </c>
      <c r="H181" s="4">
        <v>45042</v>
      </c>
      <c r="I181" s="2" t="s">
        <v>203</v>
      </c>
      <c r="J181" t="s">
        <v>3675</v>
      </c>
      <c r="K181">
        <v>10078</v>
      </c>
      <c r="L181" t="s">
        <v>3544</v>
      </c>
      <c r="M181" t="s">
        <v>3545</v>
      </c>
      <c r="N181" s="2" t="s">
        <v>42</v>
      </c>
      <c r="O181" s="4" t="s">
        <v>142</v>
      </c>
      <c r="P181" s="6">
        <f>NETWORKDAYS.INTL(Table_query__6[[#This Row],[Created]],Table_query__6[[#This Row],[Closed]],1,0)-1</f>
        <v>5</v>
      </c>
      <c r="Q181" s="6" t="s">
        <v>4273</v>
      </c>
      <c r="R181" s="6" t="str">
        <f t="shared" si="5"/>
        <v>&gt;=5</v>
      </c>
      <c r="S181" s="6" t="str">
        <f t="shared" si="4"/>
        <v>not met</v>
      </c>
      <c r="T181" s="5" t="s">
        <v>1240</v>
      </c>
      <c r="U181" s="2" t="s">
        <v>17</v>
      </c>
      <c r="V181" s="2" t="s">
        <v>16</v>
      </c>
      <c r="W181" s="2"/>
    </row>
    <row r="182" spans="1:23" ht="57" x14ac:dyDescent="0.45">
      <c r="A182" s="1">
        <v>0.5</v>
      </c>
      <c r="B182" s="2" t="s">
        <v>23</v>
      </c>
      <c r="C182" s="2" t="s">
        <v>1248</v>
      </c>
      <c r="D182" s="2" t="s">
        <v>12</v>
      </c>
      <c r="E182" s="4">
        <v>45035.577615740738</v>
      </c>
      <c r="F182" s="3" t="str">
        <f>TEXT(Table_query__6[[#This Row],[Closed]],"MMM")</f>
        <v>Apr</v>
      </c>
      <c r="G182" s="3">
        <v>45037.577615740738</v>
      </c>
      <c r="H182" s="4">
        <v>45035.5</v>
      </c>
      <c r="I182" s="2" t="s">
        <v>1250</v>
      </c>
      <c r="J182" t="s">
        <v>3947</v>
      </c>
      <c r="K182">
        <v>26200</v>
      </c>
      <c r="L182" t="s">
        <v>3948</v>
      </c>
      <c r="M182" t="s">
        <v>3545</v>
      </c>
      <c r="N182" s="2" t="s">
        <v>42</v>
      </c>
      <c r="O182" s="4" t="s">
        <v>142</v>
      </c>
      <c r="P182" s="6">
        <f>NETWORKDAYS.INTL(Table_query__6[[#This Row],[Created]],Table_query__6[[#This Row],[Closed]],1,0)-1</f>
        <v>0</v>
      </c>
      <c r="Q182" s="6" t="s">
        <v>4272</v>
      </c>
      <c r="R182" s="6" t="str">
        <f t="shared" si="5"/>
        <v>&lt;=1</v>
      </c>
      <c r="S182" s="6" t="str">
        <f t="shared" si="4"/>
        <v>met</v>
      </c>
      <c r="T182" s="5" t="s">
        <v>1249</v>
      </c>
      <c r="U182" s="2" t="s">
        <v>17</v>
      </c>
      <c r="V182" s="2" t="s">
        <v>16</v>
      </c>
      <c r="W182" s="2"/>
    </row>
    <row r="183" spans="1:23" ht="57" x14ac:dyDescent="0.45">
      <c r="A183" s="1">
        <v>0.5</v>
      </c>
      <c r="B183" s="2" t="s">
        <v>23</v>
      </c>
      <c r="C183" s="2" t="s">
        <v>1509</v>
      </c>
      <c r="D183" s="2" t="s">
        <v>12</v>
      </c>
      <c r="E183" s="4">
        <v>45035.594525462962</v>
      </c>
      <c r="F183" s="3" t="str">
        <f>TEXT(Table_query__6[[#This Row],[Closed]],"MMM")</f>
        <v>Apr</v>
      </c>
      <c r="G183" s="3">
        <v>45037.594525462962</v>
      </c>
      <c r="H183" s="4">
        <v>45035.5</v>
      </c>
      <c r="I183" s="2" t="s">
        <v>389</v>
      </c>
      <c r="J183" t="s">
        <v>3742</v>
      </c>
      <c r="K183">
        <v>1379</v>
      </c>
      <c r="L183" t="s">
        <v>3743</v>
      </c>
      <c r="M183" t="s">
        <v>3545</v>
      </c>
      <c r="N183" s="2" t="s">
        <v>24</v>
      </c>
      <c r="O183" s="4" t="s">
        <v>142</v>
      </c>
      <c r="P183" s="6">
        <f>NETWORKDAYS.INTL(Table_query__6[[#This Row],[Created]],Table_query__6[[#This Row],[Closed]],1,0)-1</f>
        <v>0</v>
      </c>
      <c r="Q183" s="6" t="s">
        <v>4272</v>
      </c>
      <c r="R183" s="6" t="str">
        <f t="shared" si="5"/>
        <v>&lt;=1</v>
      </c>
      <c r="S183" s="6" t="str">
        <f t="shared" si="4"/>
        <v>met</v>
      </c>
      <c r="T183" s="5" t="s">
        <v>1510</v>
      </c>
      <c r="U183" s="2" t="s">
        <v>17</v>
      </c>
      <c r="V183" s="2" t="s">
        <v>16</v>
      </c>
      <c r="W183" s="2"/>
    </row>
    <row r="184" spans="1:23" ht="85.5" x14ac:dyDescent="0.45">
      <c r="A184" s="1">
        <v>0.5</v>
      </c>
      <c r="B184" s="2" t="s">
        <v>23</v>
      </c>
      <c r="C184" s="2" t="s">
        <v>1525</v>
      </c>
      <c r="D184" s="2" t="s">
        <v>12</v>
      </c>
      <c r="E184" s="4">
        <v>45035.71025462963</v>
      </c>
      <c r="F184" s="3" t="str">
        <f>TEXT(Table_query__6[[#This Row],[Closed]],"MMM")</f>
        <v>Apr</v>
      </c>
      <c r="G184" s="3">
        <v>45037.71025462963</v>
      </c>
      <c r="H184" s="4">
        <v>45035.5</v>
      </c>
      <c r="I184" s="2" t="s">
        <v>128</v>
      </c>
      <c r="J184" t="s">
        <v>3607</v>
      </c>
      <c r="K184">
        <v>11056</v>
      </c>
      <c r="L184" t="s">
        <v>3608</v>
      </c>
      <c r="M184" t="s">
        <v>3570</v>
      </c>
      <c r="N184" s="2" t="s">
        <v>42</v>
      </c>
      <c r="O184" s="4" t="s">
        <v>142</v>
      </c>
      <c r="P184" s="6">
        <f>NETWORKDAYS.INTL(Table_query__6[[#This Row],[Created]],Table_query__6[[#This Row],[Closed]],1,0)-1</f>
        <v>0</v>
      </c>
      <c r="Q184" s="6" t="s">
        <v>4272</v>
      </c>
      <c r="R184" s="6" t="str">
        <f t="shared" si="5"/>
        <v>&lt;=1</v>
      </c>
      <c r="S184" s="6" t="str">
        <f t="shared" si="4"/>
        <v>met</v>
      </c>
      <c r="T184" s="5" t="s">
        <v>1526</v>
      </c>
      <c r="U184" s="2" t="s">
        <v>17</v>
      </c>
      <c r="V184" s="2" t="s">
        <v>16</v>
      </c>
      <c r="W184" s="2"/>
    </row>
    <row r="185" spans="1:23" x14ac:dyDescent="0.45">
      <c r="A185" s="1">
        <v>0.5</v>
      </c>
      <c r="B185" s="2" t="s">
        <v>125</v>
      </c>
      <c r="C185" s="2" t="s">
        <v>1720</v>
      </c>
      <c r="D185" s="2" t="s">
        <v>12</v>
      </c>
      <c r="E185" s="4">
        <v>45035.754236111112</v>
      </c>
      <c r="F185" s="3" t="str">
        <f>TEXT(Table_query__6[[#This Row],[Closed]],"MMM")</f>
        <v>Apr</v>
      </c>
      <c r="G185" s="3">
        <v>45037.754236111112</v>
      </c>
      <c r="H185" s="4">
        <v>45035.5</v>
      </c>
      <c r="I185" s="2" t="s">
        <v>1722</v>
      </c>
      <c r="J185" t="s">
        <v>4031</v>
      </c>
      <c r="K185">
        <v>267</v>
      </c>
      <c r="L185" t="s">
        <v>4032</v>
      </c>
      <c r="M185" t="s">
        <v>3545</v>
      </c>
      <c r="N185" s="2" t="s">
        <v>24</v>
      </c>
      <c r="O185" s="4" t="s">
        <v>142</v>
      </c>
      <c r="P185" s="6">
        <f>NETWORKDAYS.INTL(Table_query__6[[#This Row],[Created]],Table_query__6[[#This Row],[Closed]],1,0)-1</f>
        <v>0</v>
      </c>
      <c r="Q185" s="6" t="s">
        <v>4272</v>
      </c>
      <c r="R185" s="6" t="str">
        <f t="shared" si="5"/>
        <v>&lt;=1</v>
      </c>
      <c r="S185" s="6" t="str">
        <f t="shared" si="4"/>
        <v>met</v>
      </c>
      <c r="T185" s="5" t="s">
        <v>1721</v>
      </c>
      <c r="U185" s="2" t="s">
        <v>17</v>
      </c>
      <c r="V185" s="2" t="s">
        <v>16</v>
      </c>
      <c r="W185" s="2"/>
    </row>
    <row r="186" spans="1:23" x14ac:dyDescent="0.45">
      <c r="A186" s="1">
        <v>29</v>
      </c>
      <c r="B186" s="2" t="s">
        <v>125</v>
      </c>
      <c r="C186" s="2" t="s">
        <v>1409</v>
      </c>
      <c r="D186" s="2" t="s">
        <v>12</v>
      </c>
      <c r="E186" s="4">
        <v>45035.871331018519</v>
      </c>
      <c r="F186" s="3" t="str">
        <f>TEXT(Table_query__6[[#This Row],[Closed]],"MMM")</f>
        <v>May</v>
      </c>
      <c r="G186" s="3">
        <v>45037.871331018519</v>
      </c>
      <c r="H186" s="4">
        <v>45064</v>
      </c>
      <c r="I186" s="2" t="s">
        <v>673</v>
      </c>
      <c r="J186" t="s">
        <v>3823</v>
      </c>
      <c r="K186">
        <v>40227</v>
      </c>
      <c r="L186" t="s">
        <v>3824</v>
      </c>
      <c r="M186" t="s">
        <v>3545</v>
      </c>
      <c r="N186" s="2" t="s">
        <v>24</v>
      </c>
      <c r="O186" s="4" t="s">
        <v>142</v>
      </c>
      <c r="P186" s="6">
        <f>NETWORKDAYS.INTL(Table_query__6[[#This Row],[Created]],Table_query__6[[#This Row],[Closed]],1,0)-1</f>
        <v>21</v>
      </c>
      <c r="Q186" s="6" t="s">
        <v>4273</v>
      </c>
      <c r="R186" s="6" t="str">
        <f t="shared" si="5"/>
        <v>&gt;=5</v>
      </c>
      <c r="S186" s="6" t="str">
        <f t="shared" si="4"/>
        <v>not met</v>
      </c>
      <c r="T186" s="5" t="s">
        <v>1410</v>
      </c>
      <c r="U186" s="2" t="s">
        <v>17</v>
      </c>
      <c r="V186" s="2" t="s">
        <v>16</v>
      </c>
      <c r="W186" s="2"/>
    </row>
    <row r="187" spans="1:23" ht="85.5" x14ac:dyDescent="0.45">
      <c r="A187" s="1">
        <v>13.401388888887601</v>
      </c>
      <c r="B187" s="2" t="s">
        <v>41</v>
      </c>
      <c r="C187" s="2" t="s">
        <v>1341</v>
      </c>
      <c r="D187" s="2" t="s">
        <v>12</v>
      </c>
      <c r="E187" s="4">
        <v>45036.649293981478</v>
      </c>
      <c r="F187" s="3" t="str">
        <f>TEXT(Table_query__6[[#This Row],[Closed]],"MMM")</f>
        <v>May</v>
      </c>
      <c r="G187" s="3">
        <v>45038.649293981478</v>
      </c>
      <c r="H187" s="4">
        <v>45049.401388888888</v>
      </c>
      <c r="I187" s="2" t="s">
        <v>1343</v>
      </c>
      <c r="J187" t="s">
        <v>3959</v>
      </c>
      <c r="K187">
        <v>40061</v>
      </c>
      <c r="L187" t="s">
        <v>3564</v>
      </c>
      <c r="M187" t="s">
        <v>3550</v>
      </c>
      <c r="N187" s="2" t="s">
        <v>52</v>
      </c>
      <c r="O187" s="4" t="s">
        <v>142</v>
      </c>
      <c r="P187" s="6">
        <f>NETWORKDAYS.INTL(Table_query__6[[#This Row],[Created]],Table_query__6[[#This Row],[Closed]],1,0)-1</f>
        <v>9</v>
      </c>
      <c r="Q187" s="6" t="s">
        <v>4273</v>
      </c>
      <c r="R187" s="6" t="str">
        <f t="shared" si="5"/>
        <v>&gt;=5</v>
      </c>
      <c r="S187" s="6" t="str">
        <f t="shared" si="4"/>
        <v>not met</v>
      </c>
      <c r="T187" s="5" t="s">
        <v>1342</v>
      </c>
      <c r="U187" s="2" t="s">
        <v>17</v>
      </c>
      <c r="V187" s="2" t="s">
        <v>16</v>
      </c>
      <c r="W187" s="2"/>
    </row>
    <row r="188" spans="1:23" ht="28.5" x14ac:dyDescent="0.45">
      <c r="A188" s="1">
        <v>13.401388888887601</v>
      </c>
      <c r="B188" s="2" t="s">
        <v>41</v>
      </c>
      <c r="C188" s="2" t="s">
        <v>1625</v>
      </c>
      <c r="D188" s="2" t="s">
        <v>12</v>
      </c>
      <c r="E188" s="4">
        <v>45036.655763888892</v>
      </c>
      <c r="F188" s="3" t="str">
        <f>TEXT(Table_query__6[[#This Row],[Closed]],"MMM")</f>
        <v>May</v>
      </c>
      <c r="G188" s="3">
        <v>45038.655763888892</v>
      </c>
      <c r="H188" s="4">
        <v>45049.401388888888</v>
      </c>
      <c r="I188" s="2" t="s">
        <v>1343</v>
      </c>
      <c r="J188" t="s">
        <v>3959</v>
      </c>
      <c r="K188">
        <v>40061</v>
      </c>
      <c r="L188" t="s">
        <v>3564</v>
      </c>
      <c r="M188" t="s">
        <v>3550</v>
      </c>
      <c r="N188" s="2" t="s">
        <v>52</v>
      </c>
      <c r="O188" s="4" t="s">
        <v>142</v>
      </c>
      <c r="P188" s="6">
        <f>NETWORKDAYS.INTL(Table_query__6[[#This Row],[Created]],Table_query__6[[#This Row],[Closed]],1,0)-1</f>
        <v>9</v>
      </c>
      <c r="Q188" s="6" t="s">
        <v>4273</v>
      </c>
      <c r="R188" s="6" t="str">
        <f t="shared" si="5"/>
        <v>&gt;=5</v>
      </c>
      <c r="S188" s="6" t="str">
        <f t="shared" si="4"/>
        <v>not met</v>
      </c>
      <c r="T188" s="5" t="s">
        <v>1626</v>
      </c>
      <c r="U188" s="2" t="s">
        <v>17</v>
      </c>
      <c r="V188" s="2" t="s">
        <v>16</v>
      </c>
      <c r="W188" s="2"/>
    </row>
    <row r="189" spans="1:23" ht="42.75" x14ac:dyDescent="0.45">
      <c r="A189" s="1">
        <v>0.5</v>
      </c>
      <c r="B189" s="2" t="s">
        <v>23</v>
      </c>
      <c r="C189" s="2" t="s">
        <v>1393</v>
      </c>
      <c r="D189" s="2" t="s">
        <v>12</v>
      </c>
      <c r="E189" s="4">
        <v>45036.68482638889</v>
      </c>
      <c r="F189" s="3" t="str">
        <f>TEXT(Table_query__6[[#This Row],[Closed]],"MMM")</f>
        <v>Apr</v>
      </c>
      <c r="G189" s="3">
        <v>45038.68482638889</v>
      </c>
      <c r="H189" s="4">
        <v>45036.5</v>
      </c>
      <c r="I189" s="2" t="s">
        <v>144</v>
      </c>
      <c r="J189" t="s">
        <v>3614</v>
      </c>
      <c r="K189">
        <v>36436</v>
      </c>
      <c r="L189" t="s">
        <v>3615</v>
      </c>
      <c r="M189" t="s">
        <v>3570</v>
      </c>
      <c r="N189" s="2" t="s">
        <v>42</v>
      </c>
      <c r="O189" s="4" t="s">
        <v>142</v>
      </c>
      <c r="P189" s="6">
        <f>NETWORKDAYS.INTL(Table_query__6[[#This Row],[Created]],Table_query__6[[#This Row],[Closed]],1,0)-1</f>
        <v>0</v>
      </c>
      <c r="Q189" s="6" t="s">
        <v>4272</v>
      </c>
      <c r="R189" s="6" t="str">
        <f t="shared" si="5"/>
        <v>&lt;=1</v>
      </c>
      <c r="S189" s="6" t="str">
        <f t="shared" si="4"/>
        <v>met</v>
      </c>
      <c r="T189" s="5" t="s">
        <v>1394</v>
      </c>
      <c r="U189" s="2" t="s">
        <v>17</v>
      </c>
      <c r="V189" s="2" t="s">
        <v>16</v>
      </c>
      <c r="W189" s="2"/>
    </row>
    <row r="190" spans="1:23" x14ac:dyDescent="0.45">
      <c r="A190" s="1">
        <v>1.8312500000029099</v>
      </c>
      <c r="B190" s="2" t="s">
        <v>125</v>
      </c>
      <c r="C190" s="2" t="s">
        <v>1543</v>
      </c>
      <c r="D190" s="2" t="s">
        <v>12</v>
      </c>
      <c r="E190" s="4">
        <v>45036.899837962963</v>
      </c>
      <c r="F190" s="3" t="str">
        <f>TEXT(Table_query__6[[#This Row],[Closed]],"MMM")</f>
        <v>Apr</v>
      </c>
      <c r="G190" s="3">
        <v>45038.899837962963</v>
      </c>
      <c r="H190" s="4">
        <v>45037.831250000003</v>
      </c>
      <c r="I190" s="2" t="s">
        <v>1545</v>
      </c>
      <c r="J190" t="s">
        <v>3994</v>
      </c>
      <c r="K190">
        <v>35177</v>
      </c>
      <c r="L190" t="s">
        <v>3995</v>
      </c>
      <c r="M190" t="s">
        <v>3545</v>
      </c>
      <c r="N190" s="2" t="s">
        <v>24</v>
      </c>
      <c r="O190" s="4" t="s">
        <v>142</v>
      </c>
      <c r="P190" s="6">
        <f>NETWORKDAYS.INTL(Table_query__6[[#This Row],[Created]],Table_query__6[[#This Row],[Closed]],1,0)-1</f>
        <v>1</v>
      </c>
      <c r="Q190" s="6" t="s">
        <v>4272</v>
      </c>
      <c r="R190" s="6" t="str">
        <f t="shared" si="5"/>
        <v>&lt;=1</v>
      </c>
      <c r="S190" s="6" t="str">
        <f t="shared" si="4"/>
        <v>met</v>
      </c>
      <c r="T190" s="5" t="s">
        <v>1544</v>
      </c>
      <c r="U190" s="2" t="s">
        <v>17</v>
      </c>
      <c r="V190" s="2" t="s">
        <v>16</v>
      </c>
      <c r="W190" s="2"/>
    </row>
    <row r="191" spans="1:23" ht="28.5" x14ac:dyDescent="0.45">
      <c r="A191" s="1">
        <v>3.8270833333299401</v>
      </c>
      <c r="B191" s="2" t="s">
        <v>56</v>
      </c>
      <c r="C191" s="2" t="s">
        <v>1279</v>
      </c>
      <c r="D191" s="2" t="s">
        <v>12</v>
      </c>
      <c r="E191" s="4">
        <v>45037.525034722225</v>
      </c>
      <c r="F191" s="3" t="str">
        <f>TEXT(Table_query__6[[#This Row],[Closed]],"MMM")</f>
        <v>Apr</v>
      </c>
      <c r="G191" s="3">
        <v>45039.525034722225</v>
      </c>
      <c r="H191" s="4">
        <v>45040.82708333333</v>
      </c>
      <c r="I191" s="2" t="s">
        <v>1281</v>
      </c>
      <c r="J191" t="s">
        <v>3957</v>
      </c>
      <c r="K191">
        <v>40127</v>
      </c>
      <c r="L191" t="s">
        <v>3562</v>
      </c>
      <c r="M191" t="s">
        <v>3545</v>
      </c>
      <c r="N191" s="2" t="s">
        <v>24</v>
      </c>
      <c r="O191" s="4" t="s">
        <v>142</v>
      </c>
      <c r="P191" s="6">
        <f>NETWORKDAYS.INTL(Table_query__6[[#This Row],[Created]],Table_query__6[[#This Row],[Closed]],1,0)-1</f>
        <v>1</v>
      </c>
      <c r="Q191" s="6" t="s">
        <v>4272</v>
      </c>
      <c r="R191" s="6" t="str">
        <f t="shared" si="5"/>
        <v>&lt;=1</v>
      </c>
      <c r="S191" s="6" t="str">
        <f t="shared" si="4"/>
        <v>met</v>
      </c>
      <c r="T191" s="5" t="s">
        <v>1280</v>
      </c>
      <c r="U191" s="2" t="s">
        <v>17</v>
      </c>
      <c r="V191" s="2" t="s">
        <v>16</v>
      </c>
      <c r="W191" s="2"/>
    </row>
    <row r="192" spans="1:23" ht="28.5" x14ac:dyDescent="0.45">
      <c r="A192" s="1">
        <v>3.8305555555489299</v>
      </c>
      <c r="B192" s="2" t="s">
        <v>56</v>
      </c>
      <c r="C192" s="2" t="s">
        <v>1368</v>
      </c>
      <c r="D192" s="2" t="s">
        <v>12</v>
      </c>
      <c r="E192" s="4">
        <v>45037.543993055559</v>
      </c>
      <c r="F192" s="3" t="str">
        <f>TEXT(Table_query__6[[#This Row],[Closed]],"MMM")</f>
        <v>Apr</v>
      </c>
      <c r="G192" s="3">
        <v>45039.543993055559</v>
      </c>
      <c r="H192" s="4">
        <v>45040.830555555556</v>
      </c>
      <c r="I192" s="2" t="s">
        <v>209</v>
      </c>
      <c r="J192" t="s">
        <v>3680</v>
      </c>
      <c r="K192">
        <v>402</v>
      </c>
      <c r="L192" t="s">
        <v>3681</v>
      </c>
      <c r="M192" t="s">
        <v>3545</v>
      </c>
      <c r="N192" s="2" t="s">
        <v>24</v>
      </c>
      <c r="O192" s="4" t="s">
        <v>142</v>
      </c>
      <c r="P192" s="6">
        <f>NETWORKDAYS.INTL(Table_query__6[[#This Row],[Created]],Table_query__6[[#This Row],[Closed]],1,0)-1</f>
        <v>1</v>
      </c>
      <c r="Q192" s="6" t="s">
        <v>4272</v>
      </c>
      <c r="R192" s="6" t="str">
        <f t="shared" si="5"/>
        <v>&lt;=1</v>
      </c>
      <c r="S192" s="6" t="str">
        <f t="shared" si="4"/>
        <v>met</v>
      </c>
      <c r="T192" s="5" t="s">
        <v>1369</v>
      </c>
      <c r="U192" s="2" t="s">
        <v>17</v>
      </c>
      <c r="V192" s="2" t="s">
        <v>16</v>
      </c>
      <c r="W192" s="2"/>
    </row>
    <row r="193" spans="1:23" ht="42.75" x14ac:dyDescent="0.45">
      <c r="A193" s="1">
        <v>0.5</v>
      </c>
      <c r="B193" s="2" t="s">
        <v>23</v>
      </c>
      <c r="C193" s="2" t="s">
        <v>2050</v>
      </c>
      <c r="D193" s="2" t="s">
        <v>12</v>
      </c>
      <c r="E193" s="4">
        <v>45037.682997685188</v>
      </c>
      <c r="F193" s="3" t="str">
        <f>TEXT(Table_query__6[[#This Row],[Closed]],"MMM")</f>
        <v>Apr</v>
      </c>
      <c r="G193" s="3">
        <v>45039.682997685188</v>
      </c>
      <c r="H193" s="4">
        <v>45037.5</v>
      </c>
      <c r="I193" s="2" t="s">
        <v>96</v>
      </c>
      <c r="J193" t="s">
        <v>3582</v>
      </c>
      <c r="K193">
        <v>31100</v>
      </c>
      <c r="L193" t="s">
        <v>3583</v>
      </c>
      <c r="M193" t="s">
        <v>3570</v>
      </c>
      <c r="N193" s="2" t="s">
        <v>77</v>
      </c>
      <c r="O193" s="4" t="s">
        <v>142</v>
      </c>
      <c r="P193" s="6">
        <f>NETWORKDAYS.INTL(Table_query__6[[#This Row],[Created]],Table_query__6[[#This Row],[Closed]],1,0)-1</f>
        <v>0</v>
      </c>
      <c r="Q193" s="6" t="s">
        <v>4272</v>
      </c>
      <c r="R193" s="6" t="str">
        <f t="shared" si="5"/>
        <v>&lt;=1</v>
      </c>
      <c r="S193" s="6" t="str">
        <f t="shared" si="4"/>
        <v>met</v>
      </c>
      <c r="T193" s="5" t="s">
        <v>2051</v>
      </c>
      <c r="U193" s="2" t="s">
        <v>17</v>
      </c>
      <c r="V193" s="2" t="s">
        <v>16</v>
      </c>
      <c r="W193" s="2"/>
    </row>
    <row r="194" spans="1:23" ht="42.75" x14ac:dyDescent="0.45">
      <c r="A194" s="1">
        <v>0.68333333332702795</v>
      </c>
      <c r="B194" s="2" t="s">
        <v>64</v>
      </c>
      <c r="C194" s="2" t="s">
        <v>2158</v>
      </c>
      <c r="D194" s="2" t="s">
        <v>12</v>
      </c>
      <c r="E194" s="4">
        <v>45040.318657407406</v>
      </c>
      <c r="F194" s="3" t="str">
        <f>TEXT(Table_query__6[[#This Row],[Closed]],"MMM")</f>
        <v>Apr</v>
      </c>
      <c r="G194" s="3">
        <v>45042.318657407406</v>
      </c>
      <c r="H194" s="4">
        <v>45040.683333333334</v>
      </c>
      <c r="I194" s="2" t="s">
        <v>1455</v>
      </c>
      <c r="J194" t="s">
        <v>4256</v>
      </c>
      <c r="K194" t="s">
        <v>4256</v>
      </c>
      <c r="L194" t="s">
        <v>4256</v>
      </c>
      <c r="M194" t="s">
        <v>592</v>
      </c>
      <c r="N194" s="2" t="s">
        <v>18</v>
      </c>
      <c r="O194" s="4" t="s">
        <v>142</v>
      </c>
      <c r="P194" s="6">
        <f>NETWORKDAYS.INTL(Table_query__6[[#This Row],[Created]],Table_query__6[[#This Row],[Closed]],1,0)-1</f>
        <v>0</v>
      </c>
      <c r="Q194" s="6" t="s">
        <v>4272</v>
      </c>
      <c r="R194" s="6" t="str">
        <f t="shared" si="5"/>
        <v>&lt;=1</v>
      </c>
      <c r="S194" s="6" t="str">
        <f t="shared" ref="S194:S257" si="6">IF(P194&lt;=2, "met", "not met")</f>
        <v>met</v>
      </c>
      <c r="T194" s="5" t="s">
        <v>2159</v>
      </c>
      <c r="U194" s="2" t="s">
        <v>17</v>
      </c>
      <c r="V194" s="2" t="s">
        <v>16</v>
      </c>
      <c r="W194" s="2"/>
    </row>
    <row r="195" spans="1:23" x14ac:dyDescent="0.45">
      <c r="A195" s="1">
        <v>0.80972222222044399</v>
      </c>
      <c r="B195" s="2" t="s">
        <v>56</v>
      </c>
      <c r="C195" s="2" t="s">
        <v>1766</v>
      </c>
      <c r="D195" s="2" t="s">
        <v>12</v>
      </c>
      <c r="E195" s="4">
        <v>45040.523009259261</v>
      </c>
      <c r="F195" s="3" t="str">
        <f>TEXT(Table_query__6[[#This Row],[Closed]],"MMM")</f>
        <v>Apr</v>
      </c>
      <c r="G195" s="3">
        <v>45042.523009259261</v>
      </c>
      <c r="H195" s="4">
        <v>45040.80972222222</v>
      </c>
      <c r="I195" s="2" t="s">
        <v>348</v>
      </c>
      <c r="J195" t="s">
        <v>3731</v>
      </c>
      <c r="K195">
        <v>40236</v>
      </c>
      <c r="L195" t="s">
        <v>3718</v>
      </c>
      <c r="M195" t="s">
        <v>3545</v>
      </c>
      <c r="N195" s="2" t="s">
        <v>68</v>
      </c>
      <c r="O195" s="4" t="s">
        <v>142</v>
      </c>
      <c r="P195" s="6">
        <f>NETWORKDAYS.INTL(Table_query__6[[#This Row],[Created]],Table_query__6[[#This Row],[Closed]],1,0)-1</f>
        <v>0</v>
      </c>
      <c r="Q195" s="6" t="s">
        <v>4272</v>
      </c>
      <c r="R195" s="6" t="str">
        <f t="shared" ref="R195:R258" si="7">IF(P195&lt;2, "&lt;=1", IF(P195&lt;3, "&lt;=2", IF(P195&lt;4, "&lt;=3",IF(P195&lt;5,  "&lt;=4", "&gt;=5"))))</f>
        <v>&lt;=1</v>
      </c>
      <c r="S195" s="6" t="str">
        <f t="shared" si="6"/>
        <v>met</v>
      </c>
      <c r="T195" s="5" t="s">
        <v>1767</v>
      </c>
      <c r="U195" s="2" t="s">
        <v>17</v>
      </c>
      <c r="V195" s="2" t="s">
        <v>16</v>
      </c>
      <c r="W195" s="2"/>
    </row>
    <row r="196" spans="1:23" ht="28.5" x14ac:dyDescent="0.45">
      <c r="A196" s="1">
        <v>11.5486111111095</v>
      </c>
      <c r="B196" s="2" t="s">
        <v>41</v>
      </c>
      <c r="C196" s="2" t="s">
        <v>1894</v>
      </c>
      <c r="D196" s="2" t="s">
        <v>12</v>
      </c>
      <c r="E196" s="4">
        <v>45040.70039351852</v>
      </c>
      <c r="F196" s="3" t="str">
        <f>TEXT(Table_query__6[[#This Row],[Closed]],"MMM")</f>
        <v>May</v>
      </c>
      <c r="G196" s="3">
        <v>45042.70039351852</v>
      </c>
      <c r="H196" s="4">
        <v>45051.548611111109</v>
      </c>
      <c r="I196" s="2" t="s">
        <v>170</v>
      </c>
      <c r="J196" t="s">
        <v>3640</v>
      </c>
      <c r="K196">
        <v>10104</v>
      </c>
      <c r="L196" t="s">
        <v>3641</v>
      </c>
      <c r="M196" t="s">
        <v>3545</v>
      </c>
      <c r="N196" s="2" t="s">
        <v>52</v>
      </c>
      <c r="O196" s="4" t="s">
        <v>142</v>
      </c>
      <c r="P196" s="6">
        <f>NETWORKDAYS.INTL(Table_query__6[[#This Row],[Created]],Table_query__6[[#This Row],[Closed]],1,0)-1</f>
        <v>9</v>
      </c>
      <c r="Q196" s="6" t="s">
        <v>4273</v>
      </c>
      <c r="R196" s="6" t="str">
        <f t="shared" si="7"/>
        <v>&gt;=5</v>
      </c>
      <c r="S196" s="6" t="str">
        <f t="shared" si="6"/>
        <v>not met</v>
      </c>
      <c r="T196" s="5" t="s">
        <v>1895</v>
      </c>
      <c r="U196" s="2" t="s">
        <v>17</v>
      </c>
      <c r="V196" s="2" t="s">
        <v>16</v>
      </c>
      <c r="W196" s="2"/>
    </row>
    <row r="197" spans="1:23" ht="28.5" x14ac:dyDescent="0.45">
      <c r="A197" s="1">
        <v>0.82430555555038199</v>
      </c>
      <c r="B197" s="2" t="s">
        <v>64</v>
      </c>
      <c r="C197" s="2" t="s">
        <v>1911</v>
      </c>
      <c r="D197" s="2" t="s">
        <v>12</v>
      </c>
      <c r="E197" s="4">
        <v>45041.363900462966</v>
      </c>
      <c r="F197" s="3" t="str">
        <f>TEXT(Table_query__6[[#This Row],[Closed]],"MMM")</f>
        <v>Apr</v>
      </c>
      <c r="G197" s="3">
        <v>45043.363900462966</v>
      </c>
      <c r="H197" s="4">
        <v>45041.824305555558</v>
      </c>
      <c r="I197" s="2" t="s">
        <v>122</v>
      </c>
      <c r="J197" t="s">
        <v>3600</v>
      </c>
      <c r="K197">
        <v>32843</v>
      </c>
      <c r="L197" t="s">
        <v>3600</v>
      </c>
      <c r="M197" t="s">
        <v>3545</v>
      </c>
      <c r="N197" s="2" t="s">
        <v>42</v>
      </c>
      <c r="O197" s="4" t="s">
        <v>142</v>
      </c>
      <c r="P197" s="6">
        <f>NETWORKDAYS.INTL(Table_query__6[[#This Row],[Created]],Table_query__6[[#This Row],[Closed]],1,0)-1</f>
        <v>0</v>
      </c>
      <c r="Q197" s="6" t="s">
        <v>4272</v>
      </c>
      <c r="R197" s="6" t="str">
        <f t="shared" si="7"/>
        <v>&lt;=1</v>
      </c>
      <c r="S197" s="6" t="str">
        <f t="shared" si="6"/>
        <v>met</v>
      </c>
      <c r="T197" s="5" t="s">
        <v>1912</v>
      </c>
      <c r="U197" s="2" t="s">
        <v>17</v>
      </c>
      <c r="V197" s="2" t="s">
        <v>16</v>
      </c>
      <c r="W197" s="2"/>
    </row>
    <row r="198" spans="1:23" x14ac:dyDescent="0.45">
      <c r="A198" s="1">
        <v>3.3701388888875998</v>
      </c>
      <c r="B198" s="2" t="s">
        <v>630</v>
      </c>
      <c r="C198" s="2" t="s">
        <v>1889</v>
      </c>
      <c r="D198" s="2" t="s">
        <v>12</v>
      </c>
      <c r="E198" s="4">
        <v>45041.387094907404</v>
      </c>
      <c r="F198" s="3" t="str">
        <f>TEXT(Table_query__6[[#This Row],[Closed]],"MMM")</f>
        <v>Apr</v>
      </c>
      <c r="G198" s="3">
        <v>45043.387094907404</v>
      </c>
      <c r="H198" s="4">
        <v>45044.370138888888</v>
      </c>
      <c r="I198" s="2" t="s">
        <v>1891</v>
      </c>
      <c r="J198" t="s">
        <v>4052</v>
      </c>
      <c r="K198">
        <v>32153</v>
      </c>
      <c r="L198" t="s">
        <v>3625</v>
      </c>
      <c r="M198" t="s">
        <v>3550</v>
      </c>
      <c r="N198" s="2" t="s">
        <v>24</v>
      </c>
      <c r="O198" s="4" t="s">
        <v>142</v>
      </c>
      <c r="P198" s="6">
        <f>NETWORKDAYS.INTL(Table_query__6[[#This Row],[Created]],Table_query__6[[#This Row],[Closed]],1,0)-1</f>
        <v>3</v>
      </c>
      <c r="Q198" s="6" t="s">
        <v>4273</v>
      </c>
      <c r="R198" s="6" t="str">
        <f t="shared" si="7"/>
        <v>&lt;=3</v>
      </c>
      <c r="S198" s="6" t="str">
        <f t="shared" si="6"/>
        <v>not met</v>
      </c>
      <c r="T198" s="5" t="s">
        <v>1890</v>
      </c>
      <c r="U198" s="2" t="s">
        <v>17</v>
      </c>
      <c r="V198" s="2" t="s">
        <v>16</v>
      </c>
      <c r="W198" s="2"/>
    </row>
    <row r="199" spans="1:23" x14ac:dyDescent="0.45">
      <c r="A199" s="1">
        <v>0</v>
      </c>
      <c r="B199" s="2" t="s">
        <v>33</v>
      </c>
      <c r="C199" s="2" t="s">
        <v>1322</v>
      </c>
      <c r="D199" s="2" t="s">
        <v>12</v>
      </c>
      <c r="E199" s="4">
        <v>45041.441099537034</v>
      </c>
      <c r="F199" s="3" t="str">
        <f>TEXT(Table_query__6[[#This Row],[Closed]],"MMM")</f>
        <v>Apr</v>
      </c>
      <c r="G199" s="3">
        <v>45043.441099537034</v>
      </c>
      <c r="H199" s="4">
        <v>45041</v>
      </c>
      <c r="I199" s="2" t="s">
        <v>121</v>
      </c>
      <c r="J199" t="s">
        <v>3598</v>
      </c>
      <c r="K199">
        <v>35778</v>
      </c>
      <c r="L199" t="s">
        <v>3599</v>
      </c>
      <c r="M199" t="s">
        <v>3570</v>
      </c>
      <c r="N199" s="2" t="s">
        <v>24</v>
      </c>
      <c r="O199" s="4" t="s">
        <v>142</v>
      </c>
      <c r="P199" s="6">
        <f>NETWORKDAYS.INTL(Table_query__6[[#This Row],[Created]],Table_query__6[[#This Row],[Closed]],1,0)-1</f>
        <v>0</v>
      </c>
      <c r="Q199" s="6" t="s">
        <v>4272</v>
      </c>
      <c r="R199" s="6" t="str">
        <f t="shared" si="7"/>
        <v>&lt;=1</v>
      </c>
      <c r="S199" s="6" t="str">
        <f t="shared" si="6"/>
        <v>met</v>
      </c>
      <c r="T199" s="5" t="s">
        <v>1323</v>
      </c>
      <c r="U199" s="2" t="s">
        <v>17</v>
      </c>
      <c r="V199" s="2" t="s">
        <v>16</v>
      </c>
      <c r="W199" s="2"/>
    </row>
    <row r="200" spans="1:23" ht="71.25" x14ac:dyDescent="0.45">
      <c r="A200" s="1">
        <v>1.8256944444437999</v>
      </c>
      <c r="B200" s="2" t="s">
        <v>84</v>
      </c>
      <c r="C200" s="2" t="s">
        <v>1458</v>
      </c>
      <c r="D200" s="2" t="s">
        <v>12</v>
      </c>
      <c r="E200" s="4">
        <v>45041.465312499997</v>
      </c>
      <c r="F200" s="3" t="str">
        <f>TEXT(Table_query__6[[#This Row],[Closed]],"MMM")</f>
        <v>Apr</v>
      </c>
      <c r="G200" s="3">
        <v>45043.465312499997</v>
      </c>
      <c r="H200" s="4">
        <v>45042.825694444444</v>
      </c>
      <c r="I200" s="2" t="s">
        <v>771</v>
      </c>
      <c r="J200" t="s">
        <v>3847</v>
      </c>
      <c r="K200">
        <v>35488</v>
      </c>
      <c r="L200" t="s">
        <v>3848</v>
      </c>
      <c r="M200" t="s">
        <v>3545</v>
      </c>
      <c r="N200" s="2" t="s">
        <v>42</v>
      </c>
      <c r="O200" s="4" t="s">
        <v>142</v>
      </c>
      <c r="P200" s="6">
        <f>NETWORKDAYS.INTL(Table_query__6[[#This Row],[Created]],Table_query__6[[#This Row],[Closed]],1,0)-1</f>
        <v>1</v>
      </c>
      <c r="Q200" s="6" t="s">
        <v>4272</v>
      </c>
      <c r="R200" s="6" t="str">
        <f t="shared" si="7"/>
        <v>&lt;=1</v>
      </c>
      <c r="S200" s="6" t="str">
        <f t="shared" si="6"/>
        <v>met</v>
      </c>
      <c r="T200" s="5" t="s">
        <v>1459</v>
      </c>
      <c r="U200" s="2" t="s">
        <v>17</v>
      </c>
      <c r="V200" s="2" t="s">
        <v>16</v>
      </c>
      <c r="W200" s="2"/>
    </row>
    <row r="201" spans="1:23" ht="42.75" x14ac:dyDescent="0.45">
      <c r="A201" s="1">
        <v>1.8062499999941799</v>
      </c>
      <c r="B201" s="2" t="s">
        <v>154</v>
      </c>
      <c r="C201" s="2" t="s">
        <v>3504</v>
      </c>
      <c r="D201" s="2" t="s">
        <v>12</v>
      </c>
      <c r="E201" s="4">
        <v>45041.695891203701</v>
      </c>
      <c r="F201" s="3" t="str">
        <f>TEXT(Table_query__6[[#This Row],[Closed]],"MMM")</f>
        <v>Apr</v>
      </c>
      <c r="G201" s="3">
        <v>45043.695891203701</v>
      </c>
      <c r="H201" s="4">
        <v>45042.806250000001</v>
      </c>
      <c r="I201" s="2" t="s">
        <v>1253</v>
      </c>
      <c r="J201" t="s">
        <v>3949</v>
      </c>
      <c r="K201">
        <v>40214</v>
      </c>
      <c r="L201" t="s">
        <v>3950</v>
      </c>
      <c r="M201" t="s">
        <v>3545</v>
      </c>
      <c r="N201" s="2" t="s">
        <v>42</v>
      </c>
      <c r="O201" s="4" t="s">
        <v>142</v>
      </c>
      <c r="P201" s="6">
        <f>NETWORKDAYS.INTL(Table_query__6[[#This Row],[Created]],Table_query__6[[#This Row],[Closed]],1,0)-1</f>
        <v>1</v>
      </c>
      <c r="Q201" s="6" t="s">
        <v>4272</v>
      </c>
      <c r="R201" s="6" t="str">
        <f t="shared" si="7"/>
        <v>&lt;=1</v>
      </c>
      <c r="S201" s="6" t="str">
        <f t="shared" si="6"/>
        <v>met</v>
      </c>
      <c r="T201" s="5" t="s">
        <v>3505</v>
      </c>
      <c r="U201" s="2" t="s">
        <v>17</v>
      </c>
      <c r="V201" s="2" t="s">
        <v>16</v>
      </c>
      <c r="W201" s="2"/>
    </row>
    <row r="202" spans="1:23" x14ac:dyDescent="0.45">
      <c r="A202" s="1">
        <v>23</v>
      </c>
      <c r="B202" s="2" t="s">
        <v>3355</v>
      </c>
      <c r="C202" s="2" t="s">
        <v>3359</v>
      </c>
      <c r="D202" s="2" t="s">
        <v>12</v>
      </c>
      <c r="E202" s="4">
        <v>45042.322847222225</v>
      </c>
      <c r="F202" s="3" t="str">
        <f>TEXT(Table_query__6[[#This Row],[Closed]],"MMM")</f>
        <v>May</v>
      </c>
      <c r="G202" s="3">
        <v>45044.322847222225</v>
      </c>
      <c r="H202" s="4">
        <v>45065</v>
      </c>
      <c r="I202" s="2" t="s">
        <v>3361</v>
      </c>
      <c r="J202" t="s">
        <v>3859</v>
      </c>
      <c r="K202">
        <v>9965</v>
      </c>
      <c r="L202" t="s">
        <v>3860</v>
      </c>
      <c r="M202" t="s">
        <v>3545</v>
      </c>
      <c r="N202" s="2" t="s">
        <v>52</v>
      </c>
      <c r="O202" s="4" t="s">
        <v>142</v>
      </c>
      <c r="P202" s="6">
        <f>NETWORKDAYS.INTL(Table_query__6[[#This Row],[Created]],Table_query__6[[#This Row],[Closed]],1,0)-1</f>
        <v>17</v>
      </c>
      <c r="Q202" s="6" t="s">
        <v>4273</v>
      </c>
      <c r="R202" s="6" t="str">
        <f t="shared" si="7"/>
        <v>&gt;=5</v>
      </c>
      <c r="S202" s="6" t="str">
        <f t="shared" si="6"/>
        <v>not met</v>
      </c>
      <c r="T202" s="5" t="s">
        <v>3360</v>
      </c>
      <c r="U202" s="2" t="s">
        <v>17</v>
      </c>
      <c r="V202" s="2" t="s">
        <v>16</v>
      </c>
      <c r="W202" s="2"/>
    </row>
    <row r="203" spans="1:23" x14ac:dyDescent="0.45">
      <c r="A203" s="1">
        <v>0.4375</v>
      </c>
      <c r="B203" s="2" t="s">
        <v>28</v>
      </c>
      <c r="C203" s="2" t="s">
        <v>1768</v>
      </c>
      <c r="D203" s="2" t="s">
        <v>12</v>
      </c>
      <c r="E203" s="4">
        <v>45042.354641203703</v>
      </c>
      <c r="F203" s="3" t="str">
        <f>TEXT(Table_query__6[[#This Row],[Closed]],"MMM")</f>
        <v>Apr</v>
      </c>
      <c r="G203" s="3">
        <v>45044.354641203703</v>
      </c>
      <c r="H203" s="4">
        <v>45042.4375</v>
      </c>
      <c r="I203" s="2" t="s">
        <v>589</v>
      </c>
      <c r="J203" t="s">
        <v>3804</v>
      </c>
      <c r="K203">
        <v>40045</v>
      </c>
      <c r="L203" t="s">
        <v>3805</v>
      </c>
      <c r="M203" t="s">
        <v>3545</v>
      </c>
      <c r="N203" s="2" t="s">
        <v>42</v>
      </c>
      <c r="O203" s="4" t="s">
        <v>142</v>
      </c>
      <c r="P203" s="6">
        <f>NETWORKDAYS.INTL(Table_query__6[[#This Row],[Created]],Table_query__6[[#This Row],[Closed]],1,0)-1</f>
        <v>0</v>
      </c>
      <c r="Q203" s="6" t="s">
        <v>4272</v>
      </c>
      <c r="R203" s="6" t="str">
        <f t="shared" si="7"/>
        <v>&lt;=1</v>
      </c>
      <c r="S203" s="6" t="str">
        <f t="shared" si="6"/>
        <v>met</v>
      </c>
      <c r="T203" s="5" t="s">
        <v>1769</v>
      </c>
      <c r="U203" s="2" t="s">
        <v>17</v>
      </c>
      <c r="V203" s="2" t="s">
        <v>16</v>
      </c>
      <c r="W203" s="2"/>
    </row>
    <row r="204" spans="1:23" ht="28.5" x14ac:dyDescent="0.45">
      <c r="A204" s="1">
        <v>0.66249999999854503</v>
      </c>
      <c r="B204" s="2" t="s">
        <v>37</v>
      </c>
      <c r="C204" s="2" t="s">
        <v>1884</v>
      </c>
      <c r="D204" s="2" t="s">
        <v>12</v>
      </c>
      <c r="E204" s="4">
        <v>45042.411064814813</v>
      </c>
      <c r="F204" s="3" t="str">
        <f>TEXT(Table_query__6[[#This Row],[Closed]],"MMM")</f>
        <v>Apr</v>
      </c>
      <c r="G204" s="3">
        <v>45044.411064814813</v>
      </c>
      <c r="H204" s="4">
        <v>45042.662499999999</v>
      </c>
      <c r="I204" s="2" t="s">
        <v>1886</v>
      </c>
      <c r="J204" t="s">
        <v>4256</v>
      </c>
      <c r="K204" t="s">
        <v>4256</v>
      </c>
      <c r="L204" t="s">
        <v>4256</v>
      </c>
      <c r="M204" t="s">
        <v>592</v>
      </c>
      <c r="N204" s="2" t="s">
        <v>107</v>
      </c>
      <c r="O204" s="4" t="s">
        <v>142</v>
      </c>
      <c r="P204" s="6">
        <f>NETWORKDAYS.INTL(Table_query__6[[#This Row],[Created]],Table_query__6[[#This Row],[Closed]],1,0)-1</f>
        <v>0</v>
      </c>
      <c r="Q204" s="6" t="s">
        <v>4272</v>
      </c>
      <c r="R204" s="6" t="str">
        <f t="shared" si="7"/>
        <v>&lt;=1</v>
      </c>
      <c r="S204" s="6" t="str">
        <f t="shared" si="6"/>
        <v>met</v>
      </c>
      <c r="T204" s="5" t="s">
        <v>1885</v>
      </c>
      <c r="U204" s="2" t="s">
        <v>17</v>
      </c>
      <c r="V204" s="2" t="s">
        <v>16</v>
      </c>
      <c r="W204" s="2"/>
    </row>
    <row r="205" spans="1:23" x14ac:dyDescent="0.45">
      <c r="A205" s="1">
        <v>0.48888888888905102</v>
      </c>
      <c r="B205" s="2" t="s">
        <v>125</v>
      </c>
      <c r="C205" s="2" t="s">
        <v>1686</v>
      </c>
      <c r="D205" s="2" t="s">
        <v>12</v>
      </c>
      <c r="E205" s="4">
        <v>45042.476944444446</v>
      </c>
      <c r="F205" s="3" t="str">
        <f>TEXT(Table_query__6[[#This Row],[Closed]],"MMM")</f>
        <v>Apr</v>
      </c>
      <c r="G205" s="3">
        <v>45044.476944444446</v>
      </c>
      <c r="H205" s="4">
        <v>45042.488888888889</v>
      </c>
      <c r="I205" s="2" t="s">
        <v>1688</v>
      </c>
      <c r="J205" t="s">
        <v>4022</v>
      </c>
      <c r="K205">
        <v>1194</v>
      </c>
      <c r="L205" t="s">
        <v>3691</v>
      </c>
      <c r="M205" t="s">
        <v>3553</v>
      </c>
      <c r="N205" s="2" t="s">
        <v>24</v>
      </c>
      <c r="O205" s="4" t="s">
        <v>142</v>
      </c>
      <c r="P205" s="6">
        <f>NETWORKDAYS.INTL(Table_query__6[[#This Row],[Created]],Table_query__6[[#This Row],[Closed]],1,0)-1</f>
        <v>0</v>
      </c>
      <c r="Q205" s="6" t="s">
        <v>4272</v>
      </c>
      <c r="R205" s="6" t="str">
        <f t="shared" si="7"/>
        <v>&lt;=1</v>
      </c>
      <c r="S205" s="6" t="str">
        <f t="shared" si="6"/>
        <v>met</v>
      </c>
      <c r="T205" s="5" t="s">
        <v>1687</v>
      </c>
      <c r="U205" s="2" t="s">
        <v>17</v>
      </c>
      <c r="V205" s="2" t="s">
        <v>16</v>
      </c>
      <c r="W205" s="2"/>
    </row>
    <row r="206" spans="1:23" ht="42.75" x14ac:dyDescent="0.45">
      <c r="A206" s="1">
        <v>2.2944444444437999</v>
      </c>
      <c r="B206" s="2" t="s">
        <v>64</v>
      </c>
      <c r="C206" s="2" t="s">
        <v>2063</v>
      </c>
      <c r="D206" s="2" t="s">
        <v>12</v>
      </c>
      <c r="E206" s="4">
        <v>45042.517731481479</v>
      </c>
      <c r="F206" s="3" t="str">
        <f>TEXT(Table_query__6[[#This Row],[Closed]],"MMM")</f>
        <v>Apr</v>
      </c>
      <c r="G206" s="3">
        <v>45044.517731481479</v>
      </c>
      <c r="H206" s="4">
        <v>45044.294444444444</v>
      </c>
      <c r="I206" s="2" t="s">
        <v>108</v>
      </c>
      <c r="J206" t="s">
        <v>3591</v>
      </c>
      <c r="K206">
        <v>40062</v>
      </c>
      <c r="L206" t="s">
        <v>3564</v>
      </c>
      <c r="M206" t="s">
        <v>3550</v>
      </c>
      <c r="N206" s="2" t="s">
        <v>42</v>
      </c>
      <c r="O206" s="4" t="s">
        <v>142</v>
      </c>
      <c r="P206" s="6">
        <f>NETWORKDAYS.INTL(Table_query__6[[#This Row],[Created]],Table_query__6[[#This Row],[Closed]],1,0)-1</f>
        <v>2</v>
      </c>
      <c r="Q206" s="6" t="s">
        <v>4273</v>
      </c>
      <c r="R206" s="6" t="str">
        <f t="shared" si="7"/>
        <v>&lt;=2</v>
      </c>
      <c r="S206" s="6" t="str">
        <f t="shared" si="6"/>
        <v>met</v>
      </c>
      <c r="T206" s="5" t="s">
        <v>2064</v>
      </c>
      <c r="U206" s="2" t="s">
        <v>17</v>
      </c>
      <c r="V206" s="2" t="s">
        <v>16</v>
      </c>
      <c r="W206" s="2"/>
    </row>
    <row r="207" spans="1:23" ht="57" x14ac:dyDescent="0.45">
      <c r="A207" s="1">
        <v>5.4458333333313904</v>
      </c>
      <c r="B207" s="2" t="s">
        <v>106</v>
      </c>
      <c r="C207" s="2" t="s">
        <v>1922</v>
      </c>
      <c r="D207" s="2" t="s">
        <v>12</v>
      </c>
      <c r="E207" s="4">
        <v>45042.637754629628</v>
      </c>
      <c r="F207" s="3" t="str">
        <f>TEXT(Table_query__6[[#This Row],[Closed]],"MMM")</f>
        <v>May</v>
      </c>
      <c r="G207" s="3">
        <v>45044.637754629628</v>
      </c>
      <c r="H207" s="4">
        <v>45047.445833333331</v>
      </c>
      <c r="I207" s="2" t="s">
        <v>701</v>
      </c>
      <c r="J207" t="s">
        <v>3830</v>
      </c>
      <c r="K207">
        <v>24106</v>
      </c>
      <c r="L207" t="s">
        <v>3831</v>
      </c>
      <c r="M207" t="s">
        <v>3550</v>
      </c>
      <c r="N207" s="2" t="s">
        <v>52</v>
      </c>
      <c r="O207" s="4" t="s">
        <v>142</v>
      </c>
      <c r="P207" s="6">
        <f>NETWORKDAYS.INTL(Table_query__6[[#This Row],[Created]],Table_query__6[[#This Row],[Closed]],1,0)-1</f>
        <v>3</v>
      </c>
      <c r="Q207" s="6" t="s">
        <v>4273</v>
      </c>
      <c r="R207" s="6" t="str">
        <f t="shared" si="7"/>
        <v>&lt;=3</v>
      </c>
      <c r="S207" s="6" t="str">
        <f t="shared" si="6"/>
        <v>not met</v>
      </c>
      <c r="T207" s="5" t="s">
        <v>1923</v>
      </c>
      <c r="U207" s="2" t="s">
        <v>17</v>
      </c>
      <c r="V207" s="2" t="s">
        <v>16</v>
      </c>
      <c r="W207" s="2"/>
    </row>
    <row r="208" spans="1:23" ht="28.5" x14ac:dyDescent="0.45">
      <c r="A208" s="1">
        <v>0.16666666666424099</v>
      </c>
      <c r="B208" s="2" t="s">
        <v>84</v>
      </c>
      <c r="C208" s="2" t="s">
        <v>1553</v>
      </c>
      <c r="D208" s="2" t="s">
        <v>12</v>
      </c>
      <c r="E208" s="4">
        <v>45042.652395833335</v>
      </c>
      <c r="F208" s="3" t="str">
        <f>TEXT(Table_query__6[[#This Row],[Closed]],"MMM")</f>
        <v>Apr</v>
      </c>
      <c r="G208" s="3">
        <v>45044.652395833335</v>
      </c>
      <c r="H208" s="4">
        <v>45042.166666666664</v>
      </c>
      <c r="I208" s="2" t="s">
        <v>243</v>
      </c>
      <c r="J208" t="s">
        <v>3698</v>
      </c>
      <c r="K208">
        <v>31688</v>
      </c>
      <c r="L208" t="s">
        <v>3699</v>
      </c>
      <c r="M208" t="s">
        <v>3545</v>
      </c>
      <c r="N208" s="2" t="s">
        <v>42</v>
      </c>
      <c r="O208" s="4" t="s">
        <v>142</v>
      </c>
      <c r="P208" s="6">
        <f>NETWORKDAYS.INTL(Table_query__6[[#This Row],[Created]],Table_query__6[[#This Row],[Closed]],1,0)-1</f>
        <v>0</v>
      </c>
      <c r="Q208" s="6" t="s">
        <v>4272</v>
      </c>
      <c r="R208" s="6" t="str">
        <f t="shared" si="7"/>
        <v>&lt;=1</v>
      </c>
      <c r="S208" s="6" t="str">
        <f t="shared" si="6"/>
        <v>met</v>
      </c>
      <c r="T208" s="5" t="s">
        <v>1554</v>
      </c>
      <c r="U208" s="2" t="s">
        <v>17</v>
      </c>
      <c r="V208" s="2" t="s">
        <v>16</v>
      </c>
      <c r="W208" s="2"/>
    </row>
    <row r="209" spans="1:23" ht="57" x14ac:dyDescent="0.45">
      <c r="A209" s="1">
        <v>0</v>
      </c>
      <c r="B209" s="2" t="s">
        <v>84</v>
      </c>
      <c r="C209" s="2" t="s">
        <v>1339</v>
      </c>
      <c r="D209" s="2" t="s">
        <v>12</v>
      </c>
      <c r="E209" s="4">
        <v>45043.392407407409</v>
      </c>
      <c r="F209" s="3" t="str">
        <f>TEXT(Table_query__6[[#This Row],[Closed]],"MMM")</f>
        <v>Apr</v>
      </c>
      <c r="G209" s="3">
        <v>45045.392407407409</v>
      </c>
      <c r="H209" s="4">
        <v>45043</v>
      </c>
      <c r="I209" s="2" t="s">
        <v>243</v>
      </c>
      <c r="J209" t="s">
        <v>3698</v>
      </c>
      <c r="K209">
        <v>31688</v>
      </c>
      <c r="L209" t="s">
        <v>3699</v>
      </c>
      <c r="M209" t="s">
        <v>3545</v>
      </c>
      <c r="N209" s="2" t="s">
        <v>42</v>
      </c>
      <c r="O209" s="4" t="s">
        <v>142</v>
      </c>
      <c r="P209" s="6">
        <f>NETWORKDAYS.INTL(Table_query__6[[#This Row],[Created]],Table_query__6[[#This Row],[Closed]],1,0)-1</f>
        <v>0</v>
      </c>
      <c r="Q209" s="6" t="s">
        <v>4272</v>
      </c>
      <c r="R209" s="6" t="str">
        <f t="shared" si="7"/>
        <v>&lt;=1</v>
      </c>
      <c r="S209" s="6" t="str">
        <f t="shared" si="6"/>
        <v>met</v>
      </c>
      <c r="T209" s="5" t="s">
        <v>1340</v>
      </c>
      <c r="U209" s="2" t="s">
        <v>17</v>
      </c>
      <c r="V209" s="2" t="s">
        <v>16</v>
      </c>
      <c r="W209" s="2"/>
    </row>
    <row r="210" spans="1:23" x14ac:dyDescent="0.45">
      <c r="A210" s="1">
        <v>182.57980324074001</v>
      </c>
      <c r="B210" s="2" t="s">
        <v>139</v>
      </c>
      <c r="C210" s="2" t="s">
        <v>138</v>
      </c>
      <c r="D210" s="2" t="s">
        <v>12</v>
      </c>
      <c r="E210" s="4">
        <v>45043.498472222222</v>
      </c>
      <c r="F210" s="3" t="str">
        <f>TEXT(Table_query__6[[#This Row],[Closed]],"MMM")</f>
        <v>Oct</v>
      </c>
      <c r="G210" s="3">
        <v>45045.498472222222</v>
      </c>
      <c r="H210" s="4">
        <v>45225.57980324074</v>
      </c>
      <c r="I210" s="2" t="s">
        <v>141</v>
      </c>
      <c r="J210" t="s">
        <v>4256</v>
      </c>
      <c r="K210" t="s">
        <v>4256</v>
      </c>
      <c r="L210" t="s">
        <v>4256</v>
      </c>
      <c r="M210" t="s">
        <v>592</v>
      </c>
      <c r="N210" s="2" t="s">
        <v>24</v>
      </c>
      <c r="O210" s="4" t="s">
        <v>142</v>
      </c>
      <c r="P210" s="6">
        <f>NETWORKDAYS.INTL(Table_query__6[[#This Row],[Created]],Table_query__6[[#This Row],[Closed]],1,0)-1</f>
        <v>130</v>
      </c>
      <c r="Q210" s="6" t="s">
        <v>4273</v>
      </c>
      <c r="R210" s="6" t="str">
        <f t="shared" si="7"/>
        <v>&gt;=5</v>
      </c>
      <c r="S210" s="6" t="str">
        <f t="shared" si="6"/>
        <v>not met</v>
      </c>
      <c r="T210" s="5" t="s">
        <v>140</v>
      </c>
      <c r="U210" s="2" t="s">
        <v>17</v>
      </c>
      <c r="V210" s="2" t="s">
        <v>16</v>
      </c>
      <c r="W210" s="2"/>
    </row>
    <row r="211" spans="1:23" x14ac:dyDescent="0.45">
      <c r="A211" s="1">
        <v>18.3944444444423</v>
      </c>
      <c r="B211" s="2" t="s">
        <v>1396</v>
      </c>
      <c r="C211" s="2" t="s">
        <v>1395</v>
      </c>
      <c r="D211" s="2" t="s">
        <v>12</v>
      </c>
      <c r="E211" s="4">
        <v>45043.50340277778</v>
      </c>
      <c r="F211" s="3" t="str">
        <f>TEXT(Table_query__6[[#This Row],[Closed]],"MMM")</f>
        <v>May</v>
      </c>
      <c r="G211" s="3">
        <v>45045.50340277778</v>
      </c>
      <c r="H211" s="4">
        <v>45061.394444444442</v>
      </c>
      <c r="I211" s="2" t="s">
        <v>459</v>
      </c>
      <c r="J211" t="s">
        <v>3763</v>
      </c>
      <c r="K211">
        <v>40197</v>
      </c>
      <c r="L211" t="s">
        <v>3764</v>
      </c>
      <c r="M211" t="s">
        <v>3545</v>
      </c>
      <c r="N211" s="2" t="s">
        <v>68</v>
      </c>
      <c r="O211" s="4" t="s">
        <v>142</v>
      </c>
      <c r="P211" s="6">
        <f>NETWORKDAYS.INTL(Table_query__6[[#This Row],[Created]],Table_query__6[[#This Row],[Closed]],1,0)-1</f>
        <v>12</v>
      </c>
      <c r="Q211" s="6" t="s">
        <v>4273</v>
      </c>
      <c r="R211" s="6" t="str">
        <f t="shared" si="7"/>
        <v>&gt;=5</v>
      </c>
      <c r="S211" s="6" t="str">
        <f t="shared" si="6"/>
        <v>not met</v>
      </c>
      <c r="T211" s="5" t="s">
        <v>1397</v>
      </c>
      <c r="U211" s="2" t="s">
        <v>17</v>
      </c>
      <c r="V211" s="2" t="s">
        <v>16</v>
      </c>
      <c r="W211" s="2"/>
    </row>
    <row r="212" spans="1:23" x14ac:dyDescent="0.45">
      <c r="A212" s="1">
        <v>1.3006944444423401</v>
      </c>
      <c r="B212" s="2" t="s">
        <v>64</v>
      </c>
      <c r="C212" s="2" t="s">
        <v>3464</v>
      </c>
      <c r="D212" s="2" t="s">
        <v>12</v>
      </c>
      <c r="E212" s="4">
        <v>45043.565532407411</v>
      </c>
      <c r="F212" s="3" t="str">
        <f>TEXT(Table_query__6[[#This Row],[Closed]],"MMM")</f>
        <v>Apr</v>
      </c>
      <c r="G212" s="3">
        <v>45045.565532407411</v>
      </c>
      <c r="H212" s="4">
        <v>45044.300694444442</v>
      </c>
      <c r="I212" s="2" t="s">
        <v>3323</v>
      </c>
      <c r="J212" t="s">
        <v>4208</v>
      </c>
      <c r="K212">
        <v>36162</v>
      </c>
      <c r="L212" t="s">
        <v>4208</v>
      </c>
      <c r="M212" t="s">
        <v>3545</v>
      </c>
      <c r="N212" s="2" t="s">
        <v>42</v>
      </c>
      <c r="O212" s="4" t="s">
        <v>142</v>
      </c>
      <c r="P212" s="6">
        <f>NETWORKDAYS.INTL(Table_query__6[[#This Row],[Created]],Table_query__6[[#This Row],[Closed]],1,0)-1</f>
        <v>1</v>
      </c>
      <c r="Q212" s="6" t="s">
        <v>4272</v>
      </c>
      <c r="R212" s="6" t="str">
        <f t="shared" si="7"/>
        <v>&lt;=1</v>
      </c>
      <c r="S212" s="6" t="str">
        <f t="shared" si="6"/>
        <v>met</v>
      </c>
      <c r="T212" s="5" t="s">
        <v>3465</v>
      </c>
      <c r="U212" s="2" t="s">
        <v>17</v>
      </c>
      <c r="V212" s="2" t="s">
        <v>16</v>
      </c>
      <c r="W212" s="2"/>
    </row>
    <row r="213" spans="1:23" x14ac:dyDescent="0.45">
      <c r="A213" s="1"/>
      <c r="B213" s="2" t="s">
        <v>56</v>
      </c>
      <c r="C213" s="2" t="s">
        <v>1816</v>
      </c>
      <c r="D213" s="2" t="s">
        <v>12</v>
      </c>
      <c r="E213" s="4">
        <v>45043.592326388891</v>
      </c>
      <c r="F213" s="3" t="str">
        <f>TEXT(Table_query__6[[#This Row],[Closed]],"MMM")</f>
        <v>Apr</v>
      </c>
      <c r="G213" s="3">
        <v>45045.592326388891</v>
      </c>
      <c r="H213" s="4">
        <v>45044.645138888889</v>
      </c>
      <c r="I213" s="2" t="s">
        <v>1818</v>
      </c>
      <c r="J213" t="s">
        <v>4043</v>
      </c>
      <c r="K213">
        <v>984</v>
      </c>
      <c r="L213" t="s">
        <v>4044</v>
      </c>
      <c r="M213" t="s">
        <v>3545</v>
      </c>
      <c r="N213" s="2" t="s">
        <v>24</v>
      </c>
      <c r="O213" s="4" t="s">
        <v>142</v>
      </c>
      <c r="P213" s="6">
        <f>NETWORKDAYS.INTL(Table_query__6[[#This Row],[Created]],Table_query__6[[#This Row],[Closed]],1,0)-1</f>
        <v>1</v>
      </c>
      <c r="Q213" s="6" t="s">
        <v>4272</v>
      </c>
      <c r="R213" s="6" t="str">
        <f t="shared" si="7"/>
        <v>&lt;=1</v>
      </c>
      <c r="S213" s="6" t="str">
        <f t="shared" si="6"/>
        <v>met</v>
      </c>
      <c r="T213" s="5" t="s">
        <v>1817</v>
      </c>
      <c r="U213" s="2" t="s">
        <v>17</v>
      </c>
      <c r="V213" s="2" t="s">
        <v>16</v>
      </c>
      <c r="W213" s="2"/>
    </row>
    <row r="214" spans="1:23" ht="28.5" x14ac:dyDescent="0.45">
      <c r="A214" s="1">
        <v>1.4833333333299401</v>
      </c>
      <c r="B214" s="2" t="s">
        <v>125</v>
      </c>
      <c r="C214" s="2" t="s">
        <v>1880</v>
      </c>
      <c r="D214" s="2" t="s">
        <v>12</v>
      </c>
      <c r="E214" s="4">
        <v>45043.620462962965</v>
      </c>
      <c r="F214" s="3" t="str">
        <f>TEXT(Table_query__6[[#This Row],[Closed]],"MMM")</f>
        <v>Apr</v>
      </c>
      <c r="G214" s="3">
        <v>45045.620462962965</v>
      </c>
      <c r="H214" s="4">
        <v>45044.48333333333</v>
      </c>
      <c r="I214" s="2" t="s">
        <v>1482</v>
      </c>
      <c r="J214" t="s">
        <v>3977</v>
      </c>
      <c r="K214">
        <v>34424</v>
      </c>
      <c r="L214" t="s">
        <v>3978</v>
      </c>
      <c r="M214" t="s">
        <v>3545</v>
      </c>
      <c r="N214" s="2" t="s">
        <v>107</v>
      </c>
      <c r="O214" s="4" t="s">
        <v>142</v>
      </c>
      <c r="P214" s="6">
        <f>NETWORKDAYS.INTL(Table_query__6[[#This Row],[Created]],Table_query__6[[#This Row],[Closed]],1,0)-1</f>
        <v>1</v>
      </c>
      <c r="Q214" s="6" t="s">
        <v>4272</v>
      </c>
      <c r="R214" s="6" t="str">
        <f t="shared" si="7"/>
        <v>&lt;=1</v>
      </c>
      <c r="S214" s="6" t="str">
        <f t="shared" si="6"/>
        <v>met</v>
      </c>
      <c r="T214" s="5" t="s">
        <v>1881</v>
      </c>
      <c r="U214" s="2" t="s">
        <v>17</v>
      </c>
      <c r="V214" s="2" t="s">
        <v>16</v>
      </c>
      <c r="W214" s="2"/>
    </row>
    <row r="215" spans="1:23" ht="28.5" x14ac:dyDescent="0.45">
      <c r="A215" s="1">
        <v>5.6131944444423398</v>
      </c>
      <c r="B215" s="2" t="s">
        <v>161</v>
      </c>
      <c r="C215" s="2" t="s">
        <v>1293</v>
      </c>
      <c r="D215" s="2" t="s">
        <v>12</v>
      </c>
      <c r="E215" s="4">
        <v>45043.623067129629</v>
      </c>
      <c r="F215" s="3" t="str">
        <f>TEXT(Table_query__6[[#This Row],[Closed]],"MMM")</f>
        <v>May</v>
      </c>
      <c r="G215" s="3">
        <v>45045.623067129629</v>
      </c>
      <c r="H215" s="4">
        <v>45048.613194444442</v>
      </c>
      <c r="I215" s="2" t="s">
        <v>1295</v>
      </c>
      <c r="J215" t="s">
        <v>4256</v>
      </c>
      <c r="K215" t="s">
        <v>4256</v>
      </c>
      <c r="L215" t="s">
        <v>4256</v>
      </c>
      <c r="M215" t="s">
        <v>592</v>
      </c>
      <c r="N215" s="2" t="s">
        <v>77</v>
      </c>
      <c r="O215" s="4" t="s">
        <v>142</v>
      </c>
      <c r="P215" s="6">
        <f>NETWORKDAYS.INTL(Table_query__6[[#This Row],[Created]],Table_query__6[[#This Row],[Closed]],1,0)-1</f>
        <v>3</v>
      </c>
      <c r="Q215" s="6" t="s">
        <v>4273</v>
      </c>
      <c r="R215" s="6" t="str">
        <f t="shared" si="7"/>
        <v>&lt;=3</v>
      </c>
      <c r="S215" s="6" t="str">
        <f t="shared" si="6"/>
        <v>not met</v>
      </c>
      <c r="T215" s="5" t="s">
        <v>1294</v>
      </c>
      <c r="U215" s="2" t="s">
        <v>17</v>
      </c>
      <c r="V215" s="2" t="s">
        <v>16</v>
      </c>
      <c r="W215" s="2"/>
    </row>
    <row r="216" spans="1:23" ht="71.25" x14ac:dyDescent="0.45">
      <c r="A216" s="1">
        <v>5.4479166666642396</v>
      </c>
      <c r="B216" s="2" t="s">
        <v>60</v>
      </c>
      <c r="C216" s="2" t="s">
        <v>2211</v>
      </c>
      <c r="D216" s="2" t="s">
        <v>12</v>
      </c>
      <c r="E216" s="4">
        <v>45043.645694444444</v>
      </c>
      <c r="F216" s="3" t="str">
        <f>TEXT(Table_query__6[[#This Row],[Closed]],"MMM")</f>
        <v>May</v>
      </c>
      <c r="G216" s="3">
        <v>45045.645694444444</v>
      </c>
      <c r="H216" s="4">
        <v>45048.447916666664</v>
      </c>
      <c r="I216" s="2" t="s">
        <v>1992</v>
      </c>
      <c r="J216" t="s">
        <v>4066</v>
      </c>
      <c r="K216">
        <v>40139</v>
      </c>
      <c r="L216" t="s">
        <v>4067</v>
      </c>
      <c r="M216" t="s">
        <v>3545</v>
      </c>
      <c r="N216" s="2" t="s">
        <v>42</v>
      </c>
      <c r="O216" s="4" t="s">
        <v>142</v>
      </c>
      <c r="P216" s="6">
        <f>NETWORKDAYS.INTL(Table_query__6[[#This Row],[Created]],Table_query__6[[#This Row],[Closed]],1,0)-1</f>
        <v>3</v>
      </c>
      <c r="Q216" s="6" t="s">
        <v>4273</v>
      </c>
      <c r="R216" s="6" t="str">
        <f t="shared" si="7"/>
        <v>&lt;=3</v>
      </c>
      <c r="S216" s="6" t="str">
        <f t="shared" si="6"/>
        <v>not met</v>
      </c>
      <c r="T216" s="5" t="s">
        <v>2212</v>
      </c>
      <c r="U216" s="2" t="s">
        <v>17</v>
      </c>
      <c r="V216" s="2" t="s">
        <v>16</v>
      </c>
      <c r="W216" s="2"/>
    </row>
    <row r="217" spans="1:23" ht="28.5" x14ac:dyDescent="0.45">
      <c r="A217" s="1">
        <v>5.4305555555547498</v>
      </c>
      <c r="B217" s="2" t="s">
        <v>60</v>
      </c>
      <c r="C217" s="2" t="s">
        <v>1752</v>
      </c>
      <c r="D217" s="2" t="s">
        <v>12</v>
      </c>
      <c r="E217" s="4">
        <v>45043.64943287037</v>
      </c>
      <c r="F217" s="3" t="str">
        <f>TEXT(Table_query__6[[#This Row],[Closed]],"MMM")</f>
        <v>May</v>
      </c>
      <c r="G217" s="3">
        <v>45045.64943287037</v>
      </c>
      <c r="H217" s="4">
        <v>45048.430555555555</v>
      </c>
      <c r="I217" s="2" t="s">
        <v>971</v>
      </c>
      <c r="J217" t="s">
        <v>3898</v>
      </c>
      <c r="K217">
        <v>40131</v>
      </c>
      <c r="L217" t="s">
        <v>3899</v>
      </c>
      <c r="M217" t="s">
        <v>3545</v>
      </c>
      <c r="N217" s="2" t="s">
        <v>42</v>
      </c>
      <c r="O217" s="4" t="s">
        <v>142</v>
      </c>
      <c r="P217" s="6">
        <f>NETWORKDAYS.INTL(Table_query__6[[#This Row],[Created]],Table_query__6[[#This Row],[Closed]],1,0)-1</f>
        <v>3</v>
      </c>
      <c r="Q217" s="6" t="s">
        <v>4273</v>
      </c>
      <c r="R217" s="6" t="str">
        <f t="shared" si="7"/>
        <v>&lt;=3</v>
      </c>
      <c r="S217" s="6" t="str">
        <f t="shared" si="6"/>
        <v>not met</v>
      </c>
      <c r="T217" s="5" t="s">
        <v>1753</v>
      </c>
      <c r="U217" s="2" t="s">
        <v>17</v>
      </c>
      <c r="V217" s="2" t="s">
        <v>16</v>
      </c>
      <c r="W217" s="2"/>
    </row>
    <row r="218" spans="1:23" ht="28.5" x14ac:dyDescent="0.45">
      <c r="A218" s="1">
        <v>0.66180555555911302</v>
      </c>
      <c r="B218" s="2" t="s">
        <v>41</v>
      </c>
      <c r="C218" s="2" t="s">
        <v>1511</v>
      </c>
      <c r="D218" s="2" t="s">
        <v>12</v>
      </c>
      <c r="E218" s="4">
        <v>45043.649675925924</v>
      </c>
      <c r="F218" s="3" t="str">
        <f>TEXT(Table_query__6[[#This Row],[Closed]],"MMM")</f>
        <v>Apr</v>
      </c>
      <c r="G218" s="3">
        <v>45045.649675925924</v>
      </c>
      <c r="H218" s="4">
        <v>45043.661805555559</v>
      </c>
      <c r="I218" s="2" t="s">
        <v>1513</v>
      </c>
      <c r="J218" t="s">
        <v>3986</v>
      </c>
      <c r="K218">
        <v>10585</v>
      </c>
      <c r="L218" t="s">
        <v>3987</v>
      </c>
      <c r="M218" t="s">
        <v>3545</v>
      </c>
      <c r="N218" s="2" t="s">
        <v>42</v>
      </c>
      <c r="O218" s="4" t="s">
        <v>142</v>
      </c>
      <c r="P218" s="6">
        <f>NETWORKDAYS.INTL(Table_query__6[[#This Row],[Created]],Table_query__6[[#This Row],[Closed]],1,0)-1</f>
        <v>0</v>
      </c>
      <c r="Q218" s="6" t="s">
        <v>4272</v>
      </c>
      <c r="R218" s="6" t="str">
        <f t="shared" si="7"/>
        <v>&lt;=1</v>
      </c>
      <c r="S218" s="6" t="str">
        <f t="shared" si="6"/>
        <v>met</v>
      </c>
      <c r="T218" s="5" t="s">
        <v>1512</v>
      </c>
      <c r="U218" s="2" t="s">
        <v>17</v>
      </c>
      <c r="V218" s="2" t="s">
        <v>16</v>
      </c>
      <c r="W218" s="2"/>
    </row>
    <row r="219" spans="1:23" ht="28.5" x14ac:dyDescent="0.45">
      <c r="A219" s="1">
        <v>1.3555555555576599</v>
      </c>
      <c r="B219" s="2" t="s">
        <v>41</v>
      </c>
      <c r="C219" s="2" t="s">
        <v>1770</v>
      </c>
      <c r="D219" s="2" t="s">
        <v>12</v>
      </c>
      <c r="E219" s="4">
        <v>45043.653171296297</v>
      </c>
      <c r="F219" s="3" t="str">
        <f>TEXT(Table_query__6[[#This Row],[Closed]],"MMM")</f>
        <v>Apr</v>
      </c>
      <c r="G219" s="3">
        <v>45045.653171296297</v>
      </c>
      <c r="H219" s="4">
        <v>45044.355555555558</v>
      </c>
      <c r="I219" s="2" t="s">
        <v>1772</v>
      </c>
      <c r="J219" t="s">
        <v>4037</v>
      </c>
      <c r="K219">
        <v>36531</v>
      </c>
      <c r="L219" t="s">
        <v>4037</v>
      </c>
      <c r="M219" t="s">
        <v>3545</v>
      </c>
      <c r="N219" s="2" t="s">
        <v>42</v>
      </c>
      <c r="O219" s="4" t="s">
        <v>142</v>
      </c>
      <c r="P219" s="6">
        <f>NETWORKDAYS.INTL(Table_query__6[[#This Row],[Created]],Table_query__6[[#This Row],[Closed]],1,0)-1</f>
        <v>1</v>
      </c>
      <c r="Q219" s="6" t="s">
        <v>4272</v>
      </c>
      <c r="R219" s="6" t="str">
        <f t="shared" si="7"/>
        <v>&lt;=1</v>
      </c>
      <c r="S219" s="6" t="str">
        <f t="shared" si="6"/>
        <v>met</v>
      </c>
      <c r="T219" s="5" t="s">
        <v>1771</v>
      </c>
      <c r="U219" s="2" t="s">
        <v>17</v>
      </c>
      <c r="V219" s="2" t="s">
        <v>16</v>
      </c>
      <c r="W219" s="2"/>
    </row>
    <row r="220" spans="1:23" ht="28.5" x14ac:dyDescent="0.45">
      <c r="A220" s="1">
        <v>5.4520833333299397</v>
      </c>
      <c r="B220" s="2" t="s">
        <v>60</v>
      </c>
      <c r="C220" s="2" t="s">
        <v>3442</v>
      </c>
      <c r="D220" s="2" t="s">
        <v>12</v>
      </c>
      <c r="E220" s="4">
        <v>45043.668680555558</v>
      </c>
      <c r="F220" s="3" t="str">
        <f>TEXT(Table_query__6[[#This Row],[Closed]],"MMM")</f>
        <v>May</v>
      </c>
      <c r="G220" s="3">
        <v>45045.668680555558</v>
      </c>
      <c r="H220" s="4">
        <v>45048.45208333333</v>
      </c>
      <c r="I220" s="2" t="s">
        <v>3444</v>
      </c>
      <c r="J220" t="s">
        <v>4256</v>
      </c>
      <c r="K220" t="s">
        <v>4256</v>
      </c>
      <c r="L220" t="s">
        <v>4256</v>
      </c>
      <c r="M220" t="s">
        <v>592</v>
      </c>
      <c r="N220" s="2" t="s">
        <v>42</v>
      </c>
      <c r="O220" s="4" t="s">
        <v>142</v>
      </c>
      <c r="P220" s="6">
        <f>NETWORKDAYS.INTL(Table_query__6[[#This Row],[Created]],Table_query__6[[#This Row],[Closed]],1,0)-1</f>
        <v>3</v>
      </c>
      <c r="Q220" s="6" t="s">
        <v>4273</v>
      </c>
      <c r="R220" s="6" t="str">
        <f t="shared" si="7"/>
        <v>&lt;=3</v>
      </c>
      <c r="S220" s="6" t="str">
        <f t="shared" si="6"/>
        <v>not met</v>
      </c>
      <c r="T220" s="5" t="s">
        <v>3443</v>
      </c>
      <c r="U220" s="2" t="s">
        <v>17</v>
      </c>
      <c r="V220" s="2" t="s">
        <v>16</v>
      </c>
      <c r="W220" s="2"/>
    </row>
    <row r="221" spans="1:23" ht="28.5" x14ac:dyDescent="0.45">
      <c r="A221" s="1">
        <v>5.4534722222160799</v>
      </c>
      <c r="B221" s="2" t="s">
        <v>60</v>
      </c>
      <c r="C221" s="2" t="s">
        <v>1838</v>
      </c>
      <c r="D221" s="2" t="s">
        <v>12</v>
      </c>
      <c r="E221" s="4">
        <v>45043.676979166667</v>
      </c>
      <c r="F221" s="3" t="str">
        <f>TEXT(Table_query__6[[#This Row],[Closed]],"MMM")</f>
        <v>May</v>
      </c>
      <c r="G221" s="3">
        <v>45045.676979166667</v>
      </c>
      <c r="H221" s="4">
        <v>45048.453472222223</v>
      </c>
      <c r="I221" s="2" t="s">
        <v>971</v>
      </c>
      <c r="J221" t="s">
        <v>3898</v>
      </c>
      <c r="K221">
        <v>40131</v>
      </c>
      <c r="L221" t="s">
        <v>3899</v>
      </c>
      <c r="M221" t="s">
        <v>3545</v>
      </c>
      <c r="N221" s="2" t="s">
        <v>42</v>
      </c>
      <c r="O221" s="4" t="s">
        <v>142</v>
      </c>
      <c r="P221" s="6">
        <f>NETWORKDAYS.INTL(Table_query__6[[#This Row],[Created]],Table_query__6[[#This Row],[Closed]],1,0)-1</f>
        <v>3</v>
      </c>
      <c r="Q221" s="6" t="s">
        <v>4273</v>
      </c>
      <c r="R221" s="6" t="str">
        <f t="shared" si="7"/>
        <v>&lt;=3</v>
      </c>
      <c r="S221" s="6" t="str">
        <f t="shared" si="6"/>
        <v>not met</v>
      </c>
      <c r="T221" s="5" t="s">
        <v>1839</v>
      </c>
      <c r="U221" s="2" t="s">
        <v>17</v>
      </c>
      <c r="V221" s="2" t="s">
        <v>16</v>
      </c>
      <c r="W221" s="2"/>
    </row>
    <row r="222" spans="1:23" ht="71.25" x14ac:dyDescent="0.45">
      <c r="A222" s="1">
        <v>5.4548611111094898</v>
      </c>
      <c r="B222" s="2" t="s">
        <v>60</v>
      </c>
      <c r="C222" s="2" t="s">
        <v>1778</v>
      </c>
      <c r="D222" s="2" t="s">
        <v>12</v>
      </c>
      <c r="E222" s="4">
        <v>45043.697627314818</v>
      </c>
      <c r="F222" s="3" t="str">
        <f>TEXT(Table_query__6[[#This Row],[Closed]],"MMM")</f>
        <v>May</v>
      </c>
      <c r="G222" s="3">
        <v>45045.697627314818</v>
      </c>
      <c r="H222" s="4">
        <v>45048.454861111109</v>
      </c>
      <c r="I222" s="2" t="s">
        <v>1253</v>
      </c>
      <c r="J222" t="s">
        <v>3949</v>
      </c>
      <c r="K222">
        <v>40214</v>
      </c>
      <c r="L222" t="s">
        <v>3950</v>
      </c>
      <c r="M222" t="s">
        <v>3545</v>
      </c>
      <c r="N222" s="2" t="s">
        <v>42</v>
      </c>
      <c r="O222" s="4" t="s">
        <v>142</v>
      </c>
      <c r="P222" s="6">
        <f>NETWORKDAYS.INTL(Table_query__6[[#This Row],[Created]],Table_query__6[[#This Row],[Closed]],1,0)-1</f>
        <v>3</v>
      </c>
      <c r="Q222" s="6" t="s">
        <v>4273</v>
      </c>
      <c r="R222" s="6" t="str">
        <f t="shared" si="7"/>
        <v>&lt;=3</v>
      </c>
      <c r="S222" s="6" t="str">
        <f t="shared" si="6"/>
        <v>not met</v>
      </c>
      <c r="T222" s="5" t="s">
        <v>1779</v>
      </c>
      <c r="U222" s="2" t="s">
        <v>17</v>
      </c>
      <c r="V222" s="2" t="s">
        <v>16</v>
      </c>
      <c r="W222" s="2"/>
    </row>
    <row r="223" spans="1:23" ht="42.75" x14ac:dyDescent="0.45">
      <c r="A223" s="1">
        <v>1.4180555555576599</v>
      </c>
      <c r="B223" s="2" t="s">
        <v>84</v>
      </c>
      <c r="C223" s="2" t="s">
        <v>1489</v>
      </c>
      <c r="D223" s="2" t="s">
        <v>12</v>
      </c>
      <c r="E223" s="4">
        <v>45043.710069444445</v>
      </c>
      <c r="F223" s="3" t="str">
        <f>TEXT(Table_query__6[[#This Row],[Closed]],"MMM")</f>
        <v>Apr</v>
      </c>
      <c r="G223" s="3">
        <v>45045.710069444445</v>
      </c>
      <c r="H223" s="4">
        <v>45044.418055555558</v>
      </c>
      <c r="I223" s="2" t="s">
        <v>771</v>
      </c>
      <c r="J223" t="s">
        <v>3847</v>
      </c>
      <c r="K223">
        <v>35488</v>
      </c>
      <c r="L223" t="s">
        <v>3848</v>
      </c>
      <c r="M223" t="s">
        <v>3545</v>
      </c>
      <c r="N223" s="2" t="s">
        <v>42</v>
      </c>
      <c r="O223" s="4" t="s">
        <v>142</v>
      </c>
      <c r="P223" s="6">
        <f>NETWORKDAYS.INTL(Table_query__6[[#This Row],[Created]],Table_query__6[[#This Row],[Closed]],1,0)-1</f>
        <v>1</v>
      </c>
      <c r="Q223" s="6" t="s">
        <v>4272</v>
      </c>
      <c r="R223" s="6" t="str">
        <f t="shared" si="7"/>
        <v>&lt;=1</v>
      </c>
      <c r="S223" s="6" t="str">
        <f t="shared" si="6"/>
        <v>met</v>
      </c>
      <c r="T223" s="5" t="s">
        <v>1490</v>
      </c>
      <c r="U223" s="2" t="s">
        <v>17</v>
      </c>
      <c r="V223" s="2" t="s">
        <v>16</v>
      </c>
      <c r="W223" s="2"/>
    </row>
    <row r="224" spans="1:23" x14ac:dyDescent="0.45">
      <c r="A224" s="1">
        <v>1.6500000000014601</v>
      </c>
      <c r="B224" s="2" t="s">
        <v>56</v>
      </c>
      <c r="C224" s="2" t="s">
        <v>1229</v>
      </c>
      <c r="D224" s="2" t="s">
        <v>12</v>
      </c>
      <c r="E224" s="4">
        <v>45043.77070601852</v>
      </c>
      <c r="F224" s="3" t="str">
        <f>TEXT(Table_query__6[[#This Row],[Closed]],"MMM")</f>
        <v>Apr</v>
      </c>
      <c r="G224" s="3">
        <v>45045.77070601852</v>
      </c>
      <c r="H224" s="4">
        <v>45044.65</v>
      </c>
      <c r="I224" s="2" t="s">
        <v>348</v>
      </c>
      <c r="J224" t="s">
        <v>3731</v>
      </c>
      <c r="K224">
        <v>40236</v>
      </c>
      <c r="L224" t="s">
        <v>3718</v>
      </c>
      <c r="M224" t="s">
        <v>3545</v>
      </c>
      <c r="N224" s="2" t="s">
        <v>68</v>
      </c>
      <c r="O224" s="4" t="s">
        <v>142</v>
      </c>
      <c r="P224" s="6">
        <f>NETWORKDAYS.INTL(Table_query__6[[#This Row],[Created]],Table_query__6[[#This Row],[Closed]],1,0)-1</f>
        <v>1</v>
      </c>
      <c r="Q224" s="6" t="s">
        <v>4272</v>
      </c>
      <c r="R224" s="6" t="str">
        <f t="shared" si="7"/>
        <v>&lt;=1</v>
      </c>
      <c r="S224" s="6" t="str">
        <f t="shared" si="6"/>
        <v>met</v>
      </c>
      <c r="T224" s="5" t="s">
        <v>1230</v>
      </c>
      <c r="U224" s="2" t="s">
        <v>17</v>
      </c>
      <c r="V224" s="2" t="s">
        <v>16</v>
      </c>
      <c r="W224" s="2"/>
    </row>
    <row r="225" spans="1:23" ht="42.75" x14ac:dyDescent="0.45">
      <c r="A225" s="1">
        <v>3.6763888888890501</v>
      </c>
      <c r="B225" s="2" t="s">
        <v>41</v>
      </c>
      <c r="C225" s="2" t="s">
        <v>1231</v>
      </c>
      <c r="D225" s="2" t="s">
        <v>12</v>
      </c>
      <c r="E225" s="4">
        <v>45044.350844907407</v>
      </c>
      <c r="F225" s="3" t="str">
        <f>TEXT(Table_query__6[[#This Row],[Closed]],"MMM")</f>
        <v>May</v>
      </c>
      <c r="G225" s="3">
        <v>45046.350844907407</v>
      </c>
      <c r="H225" s="4">
        <v>45047.676388888889</v>
      </c>
      <c r="I225" s="2" t="s">
        <v>44</v>
      </c>
      <c r="J225" t="s">
        <v>3554</v>
      </c>
      <c r="K225">
        <v>33342</v>
      </c>
      <c r="L225" t="s">
        <v>3555</v>
      </c>
      <c r="M225" t="s">
        <v>3550</v>
      </c>
      <c r="N225" s="2" t="s">
        <v>42</v>
      </c>
      <c r="O225" s="4" t="s">
        <v>142</v>
      </c>
      <c r="P225" s="6">
        <f>NETWORKDAYS.INTL(Table_query__6[[#This Row],[Created]],Table_query__6[[#This Row],[Closed]],1,0)-1</f>
        <v>1</v>
      </c>
      <c r="Q225" s="6" t="s">
        <v>4272</v>
      </c>
      <c r="R225" s="6" t="str">
        <f t="shared" si="7"/>
        <v>&lt;=1</v>
      </c>
      <c r="S225" s="6" t="str">
        <f t="shared" si="6"/>
        <v>met</v>
      </c>
      <c r="T225" s="5" t="s">
        <v>1232</v>
      </c>
      <c r="U225" s="2" t="s">
        <v>17</v>
      </c>
      <c r="V225" s="2" t="s">
        <v>16</v>
      </c>
      <c r="W225" s="2"/>
    </row>
    <row r="226" spans="1:23" ht="28.5" x14ac:dyDescent="0.45">
      <c r="A226" s="1">
        <v>3.3409722222204401</v>
      </c>
      <c r="B226" s="2" t="s">
        <v>64</v>
      </c>
      <c r="C226" s="2" t="s">
        <v>1500</v>
      </c>
      <c r="D226" s="2" t="s">
        <v>12</v>
      </c>
      <c r="E226" s="4">
        <v>45044.360995370371</v>
      </c>
      <c r="F226" s="3" t="str">
        <f>TEXT(Table_query__6[[#This Row],[Closed]],"MMM")</f>
        <v>May</v>
      </c>
      <c r="G226" s="3">
        <v>45046.360995370371</v>
      </c>
      <c r="H226" s="4">
        <v>45047.34097222222</v>
      </c>
      <c r="I226" s="2" t="s">
        <v>162</v>
      </c>
      <c r="J226" t="s">
        <v>3563</v>
      </c>
      <c r="K226">
        <v>40062</v>
      </c>
      <c r="L226" t="s">
        <v>3564</v>
      </c>
      <c r="M226" t="s">
        <v>3550</v>
      </c>
      <c r="N226" s="2" t="s">
        <v>42</v>
      </c>
      <c r="O226" s="4" t="s">
        <v>142</v>
      </c>
      <c r="P226" s="6">
        <f>NETWORKDAYS.INTL(Table_query__6[[#This Row],[Created]],Table_query__6[[#This Row],[Closed]],1,0)-1</f>
        <v>1</v>
      </c>
      <c r="Q226" s="6" t="s">
        <v>4272</v>
      </c>
      <c r="R226" s="6" t="str">
        <f t="shared" si="7"/>
        <v>&lt;=1</v>
      </c>
      <c r="S226" s="6" t="str">
        <f t="shared" si="6"/>
        <v>met</v>
      </c>
      <c r="T226" s="5" t="s">
        <v>1501</v>
      </c>
      <c r="U226" s="2" t="s">
        <v>17</v>
      </c>
      <c r="V226" s="2" t="s">
        <v>16</v>
      </c>
      <c r="W226" s="2"/>
    </row>
    <row r="227" spans="1:23" ht="42.75" x14ac:dyDescent="0.45">
      <c r="A227" s="1">
        <v>0.47916666666424101</v>
      </c>
      <c r="B227" s="2" t="s">
        <v>84</v>
      </c>
      <c r="C227" s="2" t="s">
        <v>1729</v>
      </c>
      <c r="D227" s="2" t="s">
        <v>12</v>
      </c>
      <c r="E227" s="4">
        <v>45044.420601851853</v>
      </c>
      <c r="F227" s="3" t="str">
        <f>TEXT(Table_query__6[[#This Row],[Closed]],"MMM")</f>
        <v>Apr</v>
      </c>
      <c r="G227" s="3">
        <v>45046.420601851853</v>
      </c>
      <c r="H227" s="4">
        <v>45044.479166666664</v>
      </c>
      <c r="I227" s="2" t="s">
        <v>626</v>
      </c>
      <c r="J227" t="s">
        <v>3810</v>
      </c>
      <c r="K227">
        <v>6230</v>
      </c>
      <c r="L227" t="s">
        <v>3811</v>
      </c>
      <c r="M227" t="s">
        <v>3545</v>
      </c>
      <c r="N227" s="2" t="s">
        <v>42</v>
      </c>
      <c r="O227" s="4" t="s">
        <v>142</v>
      </c>
      <c r="P227" s="6">
        <f>NETWORKDAYS.INTL(Table_query__6[[#This Row],[Created]],Table_query__6[[#This Row],[Closed]],1,0)-1</f>
        <v>0</v>
      </c>
      <c r="Q227" s="6" t="s">
        <v>4272</v>
      </c>
      <c r="R227" s="6" t="str">
        <f t="shared" si="7"/>
        <v>&lt;=1</v>
      </c>
      <c r="S227" s="6" t="str">
        <f t="shared" si="6"/>
        <v>met</v>
      </c>
      <c r="T227" s="5" t="s">
        <v>1730</v>
      </c>
      <c r="U227" s="2" t="s">
        <v>17</v>
      </c>
      <c r="V227" s="2" t="s">
        <v>16</v>
      </c>
      <c r="W227" s="2"/>
    </row>
    <row r="228" spans="1:23" ht="42.75" x14ac:dyDescent="0.45">
      <c r="A228" s="1">
        <v>0.47986111111094898</v>
      </c>
      <c r="B228" s="2" t="s">
        <v>84</v>
      </c>
      <c r="C228" s="2" t="s">
        <v>1732</v>
      </c>
      <c r="D228" s="2" t="s">
        <v>12</v>
      </c>
      <c r="E228" s="4">
        <v>45044.423738425925</v>
      </c>
      <c r="F228" s="3" t="str">
        <f>TEXT(Table_query__6[[#This Row],[Closed]],"MMM")</f>
        <v>Apr</v>
      </c>
      <c r="G228" s="3">
        <v>45046.423738425925</v>
      </c>
      <c r="H228" s="4">
        <v>45044.479861111111</v>
      </c>
      <c r="I228" s="2" t="s">
        <v>273</v>
      </c>
      <c r="J228" t="s">
        <v>3709</v>
      </c>
      <c r="K228">
        <v>1001</v>
      </c>
      <c r="L228" t="s">
        <v>3710</v>
      </c>
      <c r="M228" t="s">
        <v>3545</v>
      </c>
      <c r="N228" s="2" t="s">
        <v>42</v>
      </c>
      <c r="O228" s="4" t="s">
        <v>142</v>
      </c>
      <c r="P228" s="6">
        <f>NETWORKDAYS.INTL(Table_query__6[[#This Row],[Created]],Table_query__6[[#This Row],[Closed]],1,0)-1</f>
        <v>0</v>
      </c>
      <c r="Q228" s="6" t="s">
        <v>4272</v>
      </c>
      <c r="R228" s="6" t="str">
        <f t="shared" si="7"/>
        <v>&lt;=1</v>
      </c>
      <c r="S228" s="6" t="str">
        <f t="shared" si="6"/>
        <v>met</v>
      </c>
      <c r="T228" s="5" t="s">
        <v>1733</v>
      </c>
      <c r="U228" s="2" t="s">
        <v>17</v>
      </c>
      <c r="V228" s="2" t="s">
        <v>16</v>
      </c>
      <c r="W228" s="2"/>
    </row>
    <row r="229" spans="1:23" ht="57" x14ac:dyDescent="0.45">
      <c r="A229" s="1">
        <v>0.77222222222189896</v>
      </c>
      <c r="B229" s="2" t="s">
        <v>125</v>
      </c>
      <c r="C229" s="2" t="s">
        <v>1869</v>
      </c>
      <c r="D229" s="2" t="s">
        <v>12</v>
      </c>
      <c r="E229" s="4">
        <v>45044.541527777779</v>
      </c>
      <c r="F229" s="3" t="str">
        <f>TEXT(Table_query__6[[#This Row],[Closed]],"MMM")</f>
        <v>Apr</v>
      </c>
      <c r="G229" s="3">
        <v>45046.541527777779</v>
      </c>
      <c r="H229" s="4">
        <v>45044.772222222222</v>
      </c>
      <c r="I229" s="2" t="s">
        <v>1479</v>
      </c>
      <c r="J229" t="s">
        <v>3975</v>
      </c>
      <c r="K229">
        <v>34089</v>
      </c>
      <c r="L229" t="s">
        <v>3976</v>
      </c>
      <c r="M229" t="s">
        <v>3545</v>
      </c>
      <c r="N229" s="2" t="s">
        <v>107</v>
      </c>
      <c r="O229" s="4" t="s">
        <v>142</v>
      </c>
      <c r="P229" s="6">
        <f>NETWORKDAYS.INTL(Table_query__6[[#This Row],[Created]],Table_query__6[[#This Row],[Closed]],1,0)-1</f>
        <v>0</v>
      </c>
      <c r="Q229" s="6" t="s">
        <v>4272</v>
      </c>
      <c r="R229" s="6" t="str">
        <f t="shared" si="7"/>
        <v>&lt;=1</v>
      </c>
      <c r="S229" s="6" t="str">
        <f t="shared" si="6"/>
        <v>met</v>
      </c>
      <c r="T229" s="5" t="s">
        <v>1870</v>
      </c>
      <c r="U229" s="2" t="s">
        <v>17</v>
      </c>
      <c r="V229" s="2" t="s">
        <v>16</v>
      </c>
      <c r="W229" s="2"/>
    </row>
    <row r="230" spans="1:23" ht="85.5" x14ac:dyDescent="0.45">
      <c r="A230" s="1">
        <v>90.530173611106903</v>
      </c>
      <c r="B230" s="2" t="s">
        <v>154</v>
      </c>
      <c r="C230" s="2" t="s">
        <v>1666</v>
      </c>
      <c r="D230" s="2" t="s">
        <v>12</v>
      </c>
      <c r="E230" s="4">
        <v>45044.566377314812</v>
      </c>
      <c r="F230" s="3" t="str">
        <f>TEXT(Table_query__6[[#This Row],[Closed]],"MMM")</f>
        <v>Jul</v>
      </c>
      <c r="G230" s="3">
        <v>45046.566377314812</v>
      </c>
      <c r="H230" s="4">
        <v>45134.530173611114</v>
      </c>
      <c r="I230" s="2" t="s">
        <v>1668</v>
      </c>
      <c r="J230" t="s">
        <v>4019</v>
      </c>
      <c r="K230">
        <v>34370</v>
      </c>
      <c r="L230" t="s">
        <v>4019</v>
      </c>
      <c r="M230" t="s">
        <v>3545</v>
      </c>
      <c r="N230" s="2" t="s">
        <v>42</v>
      </c>
      <c r="O230" s="4" t="s">
        <v>142</v>
      </c>
      <c r="P230" s="6">
        <f>NETWORKDAYS.INTL(Table_query__6[[#This Row],[Created]],Table_query__6[[#This Row],[Closed]],1,0)-1</f>
        <v>64</v>
      </c>
      <c r="Q230" s="6" t="s">
        <v>4273</v>
      </c>
      <c r="R230" s="6" t="str">
        <f t="shared" si="7"/>
        <v>&gt;=5</v>
      </c>
      <c r="S230" s="6" t="str">
        <f t="shared" si="6"/>
        <v>not met</v>
      </c>
      <c r="T230" s="5" t="s">
        <v>1667</v>
      </c>
      <c r="U230" s="2" t="s">
        <v>17</v>
      </c>
      <c r="V230" s="2" t="s">
        <v>16</v>
      </c>
      <c r="W230" s="2"/>
    </row>
    <row r="231" spans="1:23" x14ac:dyDescent="0.45">
      <c r="A231" s="1">
        <v>7.4951388888875998</v>
      </c>
      <c r="B231" s="2" t="s">
        <v>120</v>
      </c>
      <c r="C231" s="2" t="s">
        <v>1460</v>
      </c>
      <c r="D231" s="2" t="s">
        <v>12</v>
      </c>
      <c r="E231" s="4">
        <v>45044.575694444444</v>
      </c>
      <c r="F231" s="3" t="str">
        <f>TEXT(Table_query__6[[#This Row],[Closed]],"MMM")</f>
        <v>May</v>
      </c>
      <c r="G231" s="3">
        <v>45046.575694444444</v>
      </c>
      <c r="H231" s="4">
        <v>45051.495138888888</v>
      </c>
      <c r="I231" s="2" t="s">
        <v>1090</v>
      </c>
      <c r="J231" t="s">
        <v>3924</v>
      </c>
      <c r="K231">
        <v>34118</v>
      </c>
      <c r="L231" t="s">
        <v>3925</v>
      </c>
      <c r="M231" t="s">
        <v>3545</v>
      </c>
      <c r="N231" s="2" t="s">
        <v>42</v>
      </c>
      <c r="O231" s="4" t="s">
        <v>142</v>
      </c>
      <c r="P231" s="6">
        <f>NETWORKDAYS.INTL(Table_query__6[[#This Row],[Created]],Table_query__6[[#This Row],[Closed]],1,0)-1</f>
        <v>5</v>
      </c>
      <c r="Q231" s="6" t="s">
        <v>4273</v>
      </c>
      <c r="R231" s="6" t="str">
        <f t="shared" si="7"/>
        <v>&gt;=5</v>
      </c>
      <c r="S231" s="6" t="str">
        <f t="shared" si="6"/>
        <v>not met</v>
      </c>
      <c r="T231" s="5" t="s">
        <v>1461</v>
      </c>
      <c r="U231" s="2" t="s">
        <v>17</v>
      </c>
      <c r="V231" s="2" t="s">
        <v>16</v>
      </c>
      <c r="W231" s="2"/>
    </row>
    <row r="232" spans="1:23" ht="28.5" x14ac:dyDescent="0.45">
      <c r="A232" s="1">
        <v>68.625</v>
      </c>
      <c r="B232" s="2" t="s">
        <v>15</v>
      </c>
      <c r="C232" s="2" t="s">
        <v>1573</v>
      </c>
      <c r="D232" s="2" t="s">
        <v>12</v>
      </c>
      <c r="E232" s="4">
        <v>45044.611458333333</v>
      </c>
      <c r="F232" s="3" t="str">
        <f>TEXT(Table_query__6[[#This Row],[Closed]],"MMM")</f>
        <v>Jul</v>
      </c>
      <c r="G232" s="3">
        <v>45046.611458333333</v>
      </c>
      <c r="H232" s="4">
        <v>45112.625</v>
      </c>
      <c r="I232" s="2" t="s">
        <v>1575</v>
      </c>
      <c r="J232" t="s">
        <v>4256</v>
      </c>
      <c r="K232" t="s">
        <v>4256</v>
      </c>
      <c r="L232" t="s">
        <v>4256</v>
      </c>
      <c r="M232" t="s">
        <v>592</v>
      </c>
      <c r="N232" s="2" t="s">
        <v>52</v>
      </c>
      <c r="O232" s="4" t="s">
        <v>142</v>
      </c>
      <c r="P232" s="6">
        <f>NETWORKDAYS.INTL(Table_query__6[[#This Row],[Created]],Table_query__6[[#This Row],[Closed]],1,0)-1</f>
        <v>48</v>
      </c>
      <c r="Q232" s="6" t="s">
        <v>4273</v>
      </c>
      <c r="R232" s="6" t="str">
        <f t="shared" si="7"/>
        <v>&gt;=5</v>
      </c>
      <c r="S232" s="6" t="str">
        <f t="shared" si="6"/>
        <v>not met</v>
      </c>
      <c r="T232" s="5" t="s">
        <v>1574</v>
      </c>
      <c r="U232" s="2" t="s">
        <v>17</v>
      </c>
      <c r="V232" s="2" t="s">
        <v>16</v>
      </c>
      <c r="W232" s="2"/>
    </row>
    <row r="233" spans="1:23" ht="71.25" x14ac:dyDescent="0.45">
      <c r="A233" s="1">
        <v>0.70694444444234295</v>
      </c>
      <c r="B233" s="2" t="s">
        <v>84</v>
      </c>
      <c r="C233" s="2" t="s">
        <v>1677</v>
      </c>
      <c r="D233" s="2" t="s">
        <v>12</v>
      </c>
      <c r="E233" s="4">
        <v>45044.69153935185</v>
      </c>
      <c r="F233" s="3" t="str">
        <f>TEXT(Table_query__6[[#This Row],[Closed]],"MMM")</f>
        <v>Apr</v>
      </c>
      <c r="G233" s="3">
        <v>45046.69153935185</v>
      </c>
      <c r="H233" s="4">
        <v>45044.706944444442</v>
      </c>
      <c r="I233" s="2" t="s">
        <v>243</v>
      </c>
      <c r="J233" t="s">
        <v>3698</v>
      </c>
      <c r="K233">
        <v>31688</v>
      </c>
      <c r="L233" t="s">
        <v>3699</v>
      </c>
      <c r="M233" t="s">
        <v>3545</v>
      </c>
      <c r="N233" s="2" t="s">
        <v>42</v>
      </c>
      <c r="O233" s="4" t="s">
        <v>142</v>
      </c>
      <c r="P233" s="6">
        <f>NETWORKDAYS.INTL(Table_query__6[[#This Row],[Created]],Table_query__6[[#This Row],[Closed]],1,0)-1</f>
        <v>0</v>
      </c>
      <c r="Q233" s="6" t="s">
        <v>4272</v>
      </c>
      <c r="R233" s="6" t="str">
        <f t="shared" si="7"/>
        <v>&lt;=1</v>
      </c>
      <c r="S233" s="6" t="str">
        <f t="shared" si="6"/>
        <v>met</v>
      </c>
      <c r="T233" s="5" t="s">
        <v>1678</v>
      </c>
      <c r="U233" s="2" t="s">
        <v>17</v>
      </c>
      <c r="V233" s="2" t="s">
        <v>16</v>
      </c>
      <c r="W233" s="2"/>
    </row>
    <row r="234" spans="1:23" ht="57" x14ac:dyDescent="0.45">
      <c r="A234" s="1">
        <v>3.6104166666700599</v>
      </c>
      <c r="B234" s="2" t="s">
        <v>106</v>
      </c>
      <c r="C234" s="2" t="s">
        <v>2272</v>
      </c>
      <c r="D234" s="2" t="s">
        <v>12</v>
      </c>
      <c r="E234" s="4">
        <v>45044.720636574071</v>
      </c>
      <c r="F234" s="3" t="str">
        <f>TEXT(Table_query__6[[#This Row],[Closed]],"MMM")</f>
        <v>May</v>
      </c>
      <c r="G234" s="3">
        <v>45046.720636574071</v>
      </c>
      <c r="H234" s="4">
        <v>45047.61041666667</v>
      </c>
      <c r="I234" s="2" t="s">
        <v>206</v>
      </c>
      <c r="J234" t="s">
        <v>3678</v>
      </c>
      <c r="K234">
        <v>35109</v>
      </c>
      <c r="L234" t="s">
        <v>3679</v>
      </c>
      <c r="M234" t="s">
        <v>3550</v>
      </c>
      <c r="N234" s="2" t="s">
        <v>18</v>
      </c>
      <c r="O234" s="4" t="s">
        <v>142</v>
      </c>
      <c r="P234" s="6">
        <f>NETWORKDAYS.INTL(Table_query__6[[#This Row],[Created]],Table_query__6[[#This Row],[Closed]],1,0)-1</f>
        <v>1</v>
      </c>
      <c r="Q234" s="6" t="s">
        <v>4272</v>
      </c>
      <c r="R234" s="6" t="str">
        <f t="shared" si="7"/>
        <v>&lt;=1</v>
      </c>
      <c r="S234" s="6" t="str">
        <f t="shared" si="6"/>
        <v>met</v>
      </c>
      <c r="T234" s="5" t="s">
        <v>2273</v>
      </c>
      <c r="U234" s="2" t="s">
        <v>17</v>
      </c>
      <c r="V234" s="2" t="s">
        <v>16</v>
      </c>
      <c r="W234" s="2"/>
    </row>
    <row r="235" spans="1:23" x14ac:dyDescent="0.45">
      <c r="A235" s="1">
        <v>0.70277777777664596</v>
      </c>
      <c r="B235" s="2" t="s">
        <v>28</v>
      </c>
      <c r="C235" s="2" t="s">
        <v>2198</v>
      </c>
      <c r="D235" s="2" t="s">
        <v>12</v>
      </c>
      <c r="E235" s="4">
        <v>45047.372650462959</v>
      </c>
      <c r="F235" s="3" t="str">
        <f>TEXT(Table_query__6[[#This Row],[Closed]],"MMM")</f>
        <v>May</v>
      </c>
      <c r="G235" s="3">
        <v>45049.372650462959</v>
      </c>
      <c r="H235" s="4">
        <v>45047.702777777777</v>
      </c>
      <c r="I235" s="2" t="s">
        <v>2200</v>
      </c>
      <c r="J235" t="s">
        <v>4095</v>
      </c>
      <c r="K235">
        <v>35144</v>
      </c>
      <c r="L235" t="s">
        <v>4096</v>
      </c>
      <c r="M235" t="s">
        <v>3545</v>
      </c>
      <c r="N235" s="2" t="s">
        <v>24</v>
      </c>
      <c r="O235" s="4" t="s">
        <v>1053</v>
      </c>
      <c r="P235" s="6">
        <f>NETWORKDAYS.INTL(Table_query__6[[#This Row],[Created]],Table_query__6[[#This Row],[Closed]],1,0)-1</f>
        <v>0</v>
      </c>
      <c r="Q235" s="6" t="s">
        <v>4272</v>
      </c>
      <c r="R235" s="6" t="str">
        <f t="shared" si="7"/>
        <v>&lt;=1</v>
      </c>
      <c r="S235" s="6" t="str">
        <f t="shared" si="6"/>
        <v>met</v>
      </c>
      <c r="T235" s="5" t="s">
        <v>2199</v>
      </c>
      <c r="U235" s="2" t="s">
        <v>17</v>
      </c>
      <c r="V235" s="2" t="s">
        <v>16</v>
      </c>
      <c r="W235" s="2"/>
    </row>
    <row r="236" spans="1:23" x14ac:dyDescent="0.45">
      <c r="A236" s="1">
        <v>1.3173611111124</v>
      </c>
      <c r="B236" s="2" t="s">
        <v>97</v>
      </c>
      <c r="C236" s="2" t="s">
        <v>1402</v>
      </c>
      <c r="D236" s="2" t="s">
        <v>12</v>
      </c>
      <c r="E236" s="4">
        <v>45047.427245370367</v>
      </c>
      <c r="F236" s="3" t="str">
        <f>TEXT(Table_query__6[[#This Row],[Closed]],"MMM")</f>
        <v>May</v>
      </c>
      <c r="G236" s="3">
        <v>45049.427245370367</v>
      </c>
      <c r="H236" s="4">
        <v>45048.317361111112</v>
      </c>
      <c r="I236" s="2" t="s">
        <v>1404</v>
      </c>
      <c r="J236" t="s">
        <v>3966</v>
      </c>
      <c r="K236">
        <v>31783</v>
      </c>
      <c r="L236" t="s">
        <v>3967</v>
      </c>
      <c r="M236" t="s">
        <v>3968</v>
      </c>
      <c r="N236" s="2" t="s">
        <v>111</v>
      </c>
      <c r="O236" s="4" t="s">
        <v>1053</v>
      </c>
      <c r="P236" s="6">
        <f>NETWORKDAYS.INTL(Table_query__6[[#This Row],[Created]],Table_query__6[[#This Row],[Closed]],1,0)-1</f>
        <v>1</v>
      </c>
      <c r="Q236" s="6" t="s">
        <v>4272</v>
      </c>
      <c r="R236" s="6" t="str">
        <f t="shared" si="7"/>
        <v>&lt;=1</v>
      </c>
      <c r="S236" s="6" t="str">
        <f t="shared" si="6"/>
        <v>met</v>
      </c>
      <c r="T236" s="5" t="s">
        <v>1403</v>
      </c>
      <c r="U236" s="2" t="s">
        <v>17</v>
      </c>
      <c r="V236" s="2" t="s">
        <v>16</v>
      </c>
      <c r="W236" s="2"/>
    </row>
    <row r="237" spans="1:23" x14ac:dyDescent="0.45">
      <c r="A237" s="1">
        <v>0</v>
      </c>
      <c r="B237" s="2" t="s">
        <v>113</v>
      </c>
      <c r="C237" s="2" t="s">
        <v>1462</v>
      </c>
      <c r="D237" s="2" t="s">
        <v>12</v>
      </c>
      <c r="E237" s="4">
        <v>45047.490520833337</v>
      </c>
      <c r="F237" s="3" t="str">
        <f>TEXT(Table_query__6[[#This Row],[Closed]],"MMM")</f>
        <v>May</v>
      </c>
      <c r="G237" s="3">
        <v>45049.490520833337</v>
      </c>
      <c r="H237" s="4">
        <v>45047</v>
      </c>
      <c r="I237" s="2" t="s">
        <v>150</v>
      </c>
      <c r="J237" t="s">
        <v>3617</v>
      </c>
      <c r="K237">
        <v>36404</v>
      </c>
      <c r="L237" t="s">
        <v>3595</v>
      </c>
      <c r="M237" t="s">
        <v>3570</v>
      </c>
      <c r="N237" s="2" t="s">
        <v>24</v>
      </c>
      <c r="O237" s="4" t="s">
        <v>1053</v>
      </c>
      <c r="P237" s="6">
        <f>NETWORKDAYS.INTL(Table_query__6[[#This Row],[Created]],Table_query__6[[#This Row],[Closed]],1,0)-1</f>
        <v>0</v>
      </c>
      <c r="Q237" s="6" t="s">
        <v>4272</v>
      </c>
      <c r="R237" s="6" t="str">
        <f t="shared" si="7"/>
        <v>&lt;=1</v>
      </c>
      <c r="S237" s="6" t="str">
        <f t="shared" si="6"/>
        <v>met</v>
      </c>
      <c r="T237" s="5" t="s">
        <v>1463</v>
      </c>
      <c r="U237" s="2" t="s">
        <v>17</v>
      </c>
      <c r="V237" s="2" t="s">
        <v>16</v>
      </c>
      <c r="W237" s="2"/>
    </row>
    <row r="238" spans="1:23" x14ac:dyDescent="0.45">
      <c r="A238" s="1">
        <v>0.48541666666278599</v>
      </c>
      <c r="B238" s="2" t="s">
        <v>23</v>
      </c>
      <c r="C238" s="2" t="s">
        <v>1344</v>
      </c>
      <c r="D238" s="2" t="s">
        <v>12</v>
      </c>
      <c r="E238" s="4">
        <v>45047.49931712963</v>
      </c>
      <c r="F238" s="3" t="str">
        <f>TEXT(Table_query__6[[#This Row],[Closed]],"MMM")</f>
        <v>May</v>
      </c>
      <c r="G238" s="3">
        <v>45049.49931712963</v>
      </c>
      <c r="H238" s="4">
        <v>45047.48541666667</v>
      </c>
      <c r="I238" s="2" t="s">
        <v>389</v>
      </c>
      <c r="J238" t="s">
        <v>3742</v>
      </c>
      <c r="K238">
        <v>1379</v>
      </c>
      <c r="L238" t="s">
        <v>3743</v>
      </c>
      <c r="M238" t="s">
        <v>3545</v>
      </c>
      <c r="N238" s="2" t="s">
        <v>24</v>
      </c>
      <c r="O238" s="4" t="s">
        <v>1053</v>
      </c>
      <c r="P238" s="6">
        <f>NETWORKDAYS.INTL(Table_query__6[[#This Row],[Created]],Table_query__6[[#This Row],[Closed]],1,0)-1</f>
        <v>0</v>
      </c>
      <c r="Q238" s="6" t="s">
        <v>4272</v>
      </c>
      <c r="R238" s="6" t="str">
        <f t="shared" si="7"/>
        <v>&lt;=1</v>
      </c>
      <c r="S238" s="6" t="str">
        <f t="shared" si="6"/>
        <v>met</v>
      </c>
      <c r="T238" s="5" t="s">
        <v>1345</v>
      </c>
      <c r="U238" s="2" t="s">
        <v>17</v>
      </c>
      <c r="V238" s="2" t="s">
        <v>16</v>
      </c>
      <c r="W238" s="2"/>
    </row>
    <row r="239" spans="1:23" ht="57" x14ac:dyDescent="0.45">
      <c r="A239" s="1">
        <v>1.43541666666715</v>
      </c>
      <c r="B239" s="2" t="s">
        <v>125</v>
      </c>
      <c r="C239" s="2" t="s">
        <v>1282</v>
      </c>
      <c r="D239" s="2" t="s">
        <v>12</v>
      </c>
      <c r="E239" s="4">
        <v>45047.505324074074</v>
      </c>
      <c r="F239" s="3" t="str">
        <f>TEXT(Table_query__6[[#This Row],[Closed]],"MMM")</f>
        <v>May</v>
      </c>
      <c r="G239" s="3">
        <v>45049.505324074074</v>
      </c>
      <c r="H239" s="4">
        <v>45048.435416666667</v>
      </c>
      <c r="I239" s="2" t="s">
        <v>134</v>
      </c>
      <c r="J239" t="s">
        <v>3613</v>
      </c>
      <c r="K239">
        <v>751</v>
      </c>
      <c r="L239" t="s">
        <v>3613</v>
      </c>
      <c r="M239" t="s">
        <v>3545</v>
      </c>
      <c r="N239" s="2" t="s">
        <v>24</v>
      </c>
      <c r="O239" s="4" t="s">
        <v>1053</v>
      </c>
      <c r="P239" s="6">
        <f>NETWORKDAYS.INTL(Table_query__6[[#This Row],[Created]],Table_query__6[[#This Row],[Closed]],1,0)-1</f>
        <v>1</v>
      </c>
      <c r="Q239" s="6" t="s">
        <v>4272</v>
      </c>
      <c r="R239" s="6" t="str">
        <f t="shared" si="7"/>
        <v>&lt;=1</v>
      </c>
      <c r="S239" s="6" t="str">
        <f t="shared" si="6"/>
        <v>met</v>
      </c>
      <c r="T239" s="5" t="s">
        <v>1283</v>
      </c>
      <c r="U239" s="2" t="s">
        <v>17</v>
      </c>
      <c r="V239" s="2" t="s">
        <v>16</v>
      </c>
      <c r="W239" s="2"/>
    </row>
    <row r="240" spans="1:23" ht="28.5" x14ac:dyDescent="0.45">
      <c r="A240" s="1">
        <v>0.69930555555765705</v>
      </c>
      <c r="B240" s="2" t="s">
        <v>56</v>
      </c>
      <c r="C240" s="2" t="s">
        <v>1491</v>
      </c>
      <c r="D240" s="2" t="s">
        <v>12</v>
      </c>
      <c r="E240" s="4">
        <v>45047.606076388889</v>
      </c>
      <c r="F240" s="3" t="str">
        <f>TEXT(Table_query__6[[#This Row],[Closed]],"MMM")</f>
        <v>May</v>
      </c>
      <c r="G240" s="3">
        <v>45049.606076388889</v>
      </c>
      <c r="H240" s="4">
        <v>45047.699305555558</v>
      </c>
      <c r="I240" s="2" t="s">
        <v>1493</v>
      </c>
      <c r="J240" t="s">
        <v>3981</v>
      </c>
      <c r="K240">
        <v>32990</v>
      </c>
      <c r="L240" t="s">
        <v>3982</v>
      </c>
      <c r="M240" t="s">
        <v>3545</v>
      </c>
      <c r="N240" s="2" t="s">
        <v>24</v>
      </c>
      <c r="O240" s="4" t="s">
        <v>1053</v>
      </c>
      <c r="P240" s="6">
        <f>NETWORKDAYS.INTL(Table_query__6[[#This Row],[Created]],Table_query__6[[#This Row],[Closed]],1,0)-1</f>
        <v>0</v>
      </c>
      <c r="Q240" s="6" t="s">
        <v>4272</v>
      </c>
      <c r="R240" s="6" t="str">
        <f t="shared" si="7"/>
        <v>&lt;=1</v>
      </c>
      <c r="S240" s="6" t="str">
        <f t="shared" si="6"/>
        <v>met</v>
      </c>
      <c r="T240" s="5" t="s">
        <v>1492</v>
      </c>
      <c r="U240" s="2" t="s">
        <v>17</v>
      </c>
      <c r="V240" s="2" t="s">
        <v>16</v>
      </c>
      <c r="W240" s="2"/>
    </row>
    <row r="241" spans="1:23" ht="28.5" x14ac:dyDescent="0.45">
      <c r="A241" s="1">
        <v>0.66458333333139297</v>
      </c>
      <c r="B241" s="2" t="s">
        <v>154</v>
      </c>
      <c r="C241" s="2" t="s">
        <v>1531</v>
      </c>
      <c r="D241" s="2" t="s">
        <v>12</v>
      </c>
      <c r="E241" s="4">
        <v>45047.657222222224</v>
      </c>
      <c r="F241" s="3" t="str">
        <f>TEXT(Table_query__6[[#This Row],[Closed]],"MMM")</f>
        <v>May</v>
      </c>
      <c r="G241" s="3">
        <v>45049.657222222224</v>
      </c>
      <c r="H241" s="4">
        <v>45047.664583333331</v>
      </c>
      <c r="I241" s="2" t="s">
        <v>1533</v>
      </c>
      <c r="J241" t="s">
        <v>3990</v>
      </c>
      <c r="K241">
        <v>3025</v>
      </c>
      <c r="L241" t="s">
        <v>3991</v>
      </c>
      <c r="M241" t="s">
        <v>3545</v>
      </c>
      <c r="N241" s="2" t="s">
        <v>42</v>
      </c>
      <c r="O241" s="4" t="s">
        <v>1053</v>
      </c>
      <c r="P241" s="6">
        <f>NETWORKDAYS.INTL(Table_query__6[[#This Row],[Created]],Table_query__6[[#This Row],[Closed]],1,0)-1</f>
        <v>0</v>
      </c>
      <c r="Q241" s="6" t="s">
        <v>4272</v>
      </c>
      <c r="R241" s="6" t="str">
        <f t="shared" si="7"/>
        <v>&lt;=1</v>
      </c>
      <c r="S241" s="6" t="str">
        <f t="shared" si="6"/>
        <v>met</v>
      </c>
      <c r="T241" s="5" t="s">
        <v>1532</v>
      </c>
      <c r="U241" s="2" t="s">
        <v>17</v>
      </c>
      <c r="V241" s="2" t="s">
        <v>16</v>
      </c>
      <c r="W241" s="2"/>
    </row>
    <row r="242" spans="1:23" x14ac:dyDescent="0.45">
      <c r="A242" s="1">
        <v>1.4486111111109501</v>
      </c>
      <c r="B242" s="2" t="s">
        <v>33</v>
      </c>
      <c r="C242" s="2" t="s">
        <v>1304</v>
      </c>
      <c r="D242" s="2" t="s">
        <v>12</v>
      </c>
      <c r="E242" s="4">
        <v>45047.672974537039</v>
      </c>
      <c r="F242" s="3" t="str">
        <f>TEXT(Table_query__6[[#This Row],[Closed]],"MMM")</f>
        <v>May</v>
      </c>
      <c r="G242" s="3">
        <v>45049.672974537039</v>
      </c>
      <c r="H242" s="4">
        <v>45048.448611111111</v>
      </c>
      <c r="I242" s="2" t="s">
        <v>1306</v>
      </c>
      <c r="J242" t="s">
        <v>4256</v>
      </c>
      <c r="K242" t="s">
        <v>4256</v>
      </c>
      <c r="L242" t="s">
        <v>4256</v>
      </c>
      <c r="M242" t="s">
        <v>592</v>
      </c>
      <c r="N242" s="2" t="s">
        <v>107</v>
      </c>
      <c r="O242" s="4" t="s">
        <v>1053</v>
      </c>
      <c r="P242" s="6">
        <f>NETWORKDAYS.INTL(Table_query__6[[#This Row],[Created]],Table_query__6[[#This Row],[Closed]],1,0)-1</f>
        <v>1</v>
      </c>
      <c r="Q242" s="6" t="s">
        <v>4272</v>
      </c>
      <c r="R242" s="6" t="str">
        <f t="shared" si="7"/>
        <v>&lt;=1</v>
      </c>
      <c r="S242" s="6" t="str">
        <f t="shared" si="6"/>
        <v>met</v>
      </c>
      <c r="T242" s="5" t="s">
        <v>1305</v>
      </c>
      <c r="U242" s="2" t="s">
        <v>17</v>
      </c>
      <c r="V242" s="2" t="s">
        <v>16</v>
      </c>
      <c r="W242" s="2"/>
    </row>
    <row r="243" spans="1:23" ht="42.75" x14ac:dyDescent="0.45">
      <c r="A243" s="1">
        <v>0.72708333333139297</v>
      </c>
      <c r="B243" s="2" t="s">
        <v>84</v>
      </c>
      <c r="C243" s="2" t="s">
        <v>1502</v>
      </c>
      <c r="D243" s="2" t="s">
        <v>12</v>
      </c>
      <c r="E243" s="4">
        <v>45047.715925925928</v>
      </c>
      <c r="F243" s="3" t="str">
        <f>TEXT(Table_query__6[[#This Row],[Closed]],"MMM")</f>
        <v>May</v>
      </c>
      <c r="G243" s="3">
        <v>45049.715925925928</v>
      </c>
      <c r="H243" s="4">
        <v>45047.727083333331</v>
      </c>
      <c r="I243" s="2" t="s">
        <v>626</v>
      </c>
      <c r="J243" t="s">
        <v>3810</v>
      </c>
      <c r="K243">
        <v>6230</v>
      </c>
      <c r="L243" t="s">
        <v>3811</v>
      </c>
      <c r="M243" t="s">
        <v>3545</v>
      </c>
      <c r="N243" s="2" t="s">
        <v>42</v>
      </c>
      <c r="O243" s="4" t="s">
        <v>1053</v>
      </c>
      <c r="P243" s="6">
        <f>NETWORKDAYS.INTL(Table_query__6[[#This Row],[Created]],Table_query__6[[#This Row],[Closed]],1,0)-1</f>
        <v>0</v>
      </c>
      <c r="Q243" s="6" t="s">
        <v>4272</v>
      </c>
      <c r="R243" s="6" t="str">
        <f t="shared" si="7"/>
        <v>&lt;=1</v>
      </c>
      <c r="S243" s="6" t="str">
        <f t="shared" si="6"/>
        <v>met</v>
      </c>
      <c r="T243" s="5" t="s">
        <v>1503</v>
      </c>
      <c r="U243" s="2" t="s">
        <v>17</v>
      </c>
      <c r="V243" s="2" t="s">
        <v>16</v>
      </c>
      <c r="W243" s="2"/>
    </row>
    <row r="244" spans="1:23" ht="57" x14ac:dyDescent="0.45">
      <c r="A244" s="1">
        <v>0.72777777777082497</v>
      </c>
      <c r="B244" s="2" t="s">
        <v>84</v>
      </c>
      <c r="C244" s="2" t="s">
        <v>1237</v>
      </c>
      <c r="D244" s="2" t="s">
        <v>12</v>
      </c>
      <c r="E244" s="4">
        <v>45047.718888888892</v>
      </c>
      <c r="F244" s="3" t="str">
        <f>TEXT(Table_query__6[[#This Row],[Closed]],"MMM")</f>
        <v>May</v>
      </c>
      <c r="G244" s="3">
        <v>45049.718888888892</v>
      </c>
      <c r="H244" s="4">
        <v>45047.727777777778</v>
      </c>
      <c r="I244" s="2" t="s">
        <v>243</v>
      </c>
      <c r="J244" t="s">
        <v>3698</v>
      </c>
      <c r="K244">
        <v>31688</v>
      </c>
      <c r="L244" t="s">
        <v>3699</v>
      </c>
      <c r="M244" t="s">
        <v>3545</v>
      </c>
      <c r="N244" s="2" t="s">
        <v>42</v>
      </c>
      <c r="O244" s="4" t="s">
        <v>1053</v>
      </c>
      <c r="P244" s="6">
        <f>NETWORKDAYS.INTL(Table_query__6[[#This Row],[Created]],Table_query__6[[#This Row],[Closed]],1,0)-1</f>
        <v>0</v>
      </c>
      <c r="Q244" s="6" t="s">
        <v>4272</v>
      </c>
      <c r="R244" s="6" t="str">
        <f t="shared" si="7"/>
        <v>&lt;=1</v>
      </c>
      <c r="S244" s="6" t="str">
        <f t="shared" si="6"/>
        <v>met</v>
      </c>
      <c r="T244" s="5" t="s">
        <v>1238</v>
      </c>
      <c r="U244" s="2" t="s">
        <v>17</v>
      </c>
      <c r="V244" s="2" t="s">
        <v>16</v>
      </c>
      <c r="W244" s="2"/>
    </row>
    <row r="245" spans="1:23" x14ac:dyDescent="0.45">
      <c r="A245" s="1">
        <v>1.43541666665988</v>
      </c>
      <c r="B245" s="2" t="s">
        <v>125</v>
      </c>
      <c r="C245" s="2" t="s">
        <v>1519</v>
      </c>
      <c r="D245" s="2" t="s">
        <v>12</v>
      </c>
      <c r="E245" s="4">
        <v>45047.754293981481</v>
      </c>
      <c r="F245" s="3" t="str">
        <f>TEXT(Table_query__6[[#This Row],[Closed]],"MMM")</f>
        <v>May</v>
      </c>
      <c r="G245" s="3">
        <v>45049.754293981481</v>
      </c>
      <c r="H245" s="4">
        <v>45048.435416666667</v>
      </c>
      <c r="I245" s="2" t="s">
        <v>205</v>
      </c>
      <c r="J245" t="s">
        <v>3676</v>
      </c>
      <c r="K245">
        <v>21578</v>
      </c>
      <c r="L245" t="s">
        <v>3677</v>
      </c>
      <c r="M245" t="s">
        <v>3550</v>
      </c>
      <c r="N245" s="2" t="s">
        <v>24</v>
      </c>
      <c r="O245" s="4" t="s">
        <v>1053</v>
      </c>
      <c r="P245" s="6">
        <f>NETWORKDAYS.INTL(Table_query__6[[#This Row],[Created]],Table_query__6[[#This Row],[Closed]],1,0)-1</f>
        <v>1</v>
      </c>
      <c r="Q245" s="6" t="s">
        <v>4272</v>
      </c>
      <c r="R245" s="6" t="str">
        <f t="shared" si="7"/>
        <v>&lt;=1</v>
      </c>
      <c r="S245" s="6" t="str">
        <f t="shared" si="6"/>
        <v>met</v>
      </c>
      <c r="T245" s="5" t="s">
        <v>1520</v>
      </c>
      <c r="U245" s="2" t="s">
        <v>17</v>
      </c>
      <c r="V245" s="2" t="s">
        <v>16</v>
      </c>
      <c r="W245" s="2"/>
    </row>
    <row r="246" spans="1:23" ht="28.5" x14ac:dyDescent="0.45">
      <c r="A246" s="1">
        <v>1.64583333333576</v>
      </c>
      <c r="B246" s="2" t="s">
        <v>60</v>
      </c>
      <c r="C246" s="2" t="s">
        <v>1267</v>
      </c>
      <c r="D246" s="2" t="s">
        <v>12</v>
      </c>
      <c r="E246" s="4">
        <v>45048.443888888891</v>
      </c>
      <c r="F246" s="3" t="str">
        <f>TEXT(Table_query__6[[#This Row],[Closed]],"MMM")</f>
        <v>May</v>
      </c>
      <c r="G246" s="3">
        <v>45050.443888888891</v>
      </c>
      <c r="H246" s="4">
        <v>45049.645833333336</v>
      </c>
      <c r="I246" s="2" t="s">
        <v>1269</v>
      </c>
      <c r="J246" t="s">
        <v>3954</v>
      </c>
      <c r="K246">
        <v>9216</v>
      </c>
      <c r="L246" t="s">
        <v>3927</v>
      </c>
      <c r="M246" t="s">
        <v>3545</v>
      </c>
      <c r="N246" s="2" t="s">
        <v>42</v>
      </c>
      <c r="O246" s="4" t="s">
        <v>1053</v>
      </c>
      <c r="P246" s="6">
        <f>NETWORKDAYS.INTL(Table_query__6[[#This Row],[Created]],Table_query__6[[#This Row],[Closed]],1,0)-1</f>
        <v>1</v>
      </c>
      <c r="Q246" s="6" t="s">
        <v>4272</v>
      </c>
      <c r="R246" s="6" t="str">
        <f t="shared" si="7"/>
        <v>&lt;=1</v>
      </c>
      <c r="S246" s="6" t="str">
        <f t="shared" si="6"/>
        <v>met</v>
      </c>
      <c r="T246" s="5" t="s">
        <v>1268</v>
      </c>
      <c r="U246" s="2" t="s">
        <v>17</v>
      </c>
      <c r="V246" s="2" t="s">
        <v>16</v>
      </c>
      <c r="W246" s="2"/>
    </row>
    <row r="247" spans="1:23" ht="28.5" x14ac:dyDescent="0.45">
      <c r="A247" s="1">
        <v>7.3958333333357604</v>
      </c>
      <c r="B247" s="2" t="s">
        <v>41</v>
      </c>
      <c r="C247" s="2" t="s">
        <v>1836</v>
      </c>
      <c r="D247" s="2" t="s">
        <v>12</v>
      </c>
      <c r="E247" s="4">
        <v>45048.450949074075</v>
      </c>
      <c r="F247" s="3" t="str">
        <f>TEXT(Table_query__6[[#This Row],[Closed]],"MMM")</f>
        <v>May</v>
      </c>
      <c r="G247" s="3">
        <v>45050.450949074075</v>
      </c>
      <c r="H247" s="4">
        <v>45055.395833333336</v>
      </c>
      <c r="I247" s="2" t="s">
        <v>496</v>
      </c>
      <c r="J247" t="s">
        <v>3775</v>
      </c>
      <c r="K247">
        <v>34259</v>
      </c>
      <c r="L247" t="s">
        <v>3776</v>
      </c>
      <c r="M247" t="s">
        <v>3545</v>
      </c>
      <c r="N247" s="2" t="s">
        <v>42</v>
      </c>
      <c r="O247" s="4" t="s">
        <v>1053</v>
      </c>
      <c r="P247" s="6">
        <f>NETWORKDAYS.INTL(Table_query__6[[#This Row],[Created]],Table_query__6[[#This Row],[Closed]],1,0)-1</f>
        <v>5</v>
      </c>
      <c r="Q247" s="6" t="s">
        <v>4273</v>
      </c>
      <c r="R247" s="6" t="str">
        <f t="shared" si="7"/>
        <v>&gt;=5</v>
      </c>
      <c r="S247" s="6" t="str">
        <f t="shared" si="6"/>
        <v>not met</v>
      </c>
      <c r="T247" s="5" t="s">
        <v>1837</v>
      </c>
      <c r="U247" s="2" t="s">
        <v>17</v>
      </c>
      <c r="V247" s="2" t="s">
        <v>16</v>
      </c>
      <c r="W247" s="2"/>
    </row>
    <row r="248" spans="1:23" x14ac:dyDescent="0.45">
      <c r="A248" s="1">
        <v>1.37708333333285</v>
      </c>
      <c r="B248" s="2" t="s">
        <v>118</v>
      </c>
      <c r="C248" s="2" t="s">
        <v>1715</v>
      </c>
      <c r="D248" s="2" t="s">
        <v>12</v>
      </c>
      <c r="E248" s="4">
        <v>45048.451481481483</v>
      </c>
      <c r="F248" s="3" t="str">
        <f>TEXT(Table_query__6[[#This Row],[Closed]],"MMM")</f>
        <v>May</v>
      </c>
      <c r="G248" s="3">
        <v>45050.451481481483</v>
      </c>
      <c r="H248" s="4">
        <v>45049.377083333333</v>
      </c>
      <c r="I248" s="2" t="s">
        <v>1717</v>
      </c>
      <c r="J248" t="s">
        <v>4030</v>
      </c>
      <c r="K248">
        <v>36678</v>
      </c>
      <c r="L248" t="s">
        <v>3661</v>
      </c>
      <c r="M248" t="s">
        <v>3553</v>
      </c>
      <c r="N248" s="2" t="s">
        <v>107</v>
      </c>
      <c r="O248" s="4" t="s">
        <v>1053</v>
      </c>
      <c r="P248" s="6">
        <f>NETWORKDAYS.INTL(Table_query__6[[#This Row],[Created]],Table_query__6[[#This Row],[Closed]],1,0)-1</f>
        <v>1</v>
      </c>
      <c r="Q248" s="6" t="s">
        <v>4272</v>
      </c>
      <c r="R248" s="6" t="str">
        <f t="shared" si="7"/>
        <v>&lt;=1</v>
      </c>
      <c r="S248" s="6" t="str">
        <f t="shared" si="6"/>
        <v>met</v>
      </c>
      <c r="T248" s="5" t="s">
        <v>1716</v>
      </c>
      <c r="U248" s="2" t="s">
        <v>17</v>
      </c>
      <c r="V248" s="2" t="s">
        <v>16</v>
      </c>
      <c r="W248" s="2"/>
    </row>
    <row r="249" spans="1:23" ht="28.5" x14ac:dyDescent="0.45">
      <c r="A249" s="1">
        <v>3.3812499999985399</v>
      </c>
      <c r="B249" s="2" t="s">
        <v>160</v>
      </c>
      <c r="C249" s="2" t="s">
        <v>2242</v>
      </c>
      <c r="D249" s="2" t="s">
        <v>12</v>
      </c>
      <c r="E249" s="4">
        <v>45048.48096064815</v>
      </c>
      <c r="F249" s="3" t="str">
        <f>TEXT(Table_query__6[[#This Row],[Closed]],"MMM")</f>
        <v>May</v>
      </c>
      <c r="G249" s="3">
        <v>45050.48096064815</v>
      </c>
      <c r="H249" s="4">
        <v>45051.381249999999</v>
      </c>
      <c r="I249" s="2" t="s">
        <v>2244</v>
      </c>
      <c r="J249" t="s">
        <v>4256</v>
      </c>
      <c r="K249" t="s">
        <v>4256</v>
      </c>
      <c r="L249" t="s">
        <v>4256</v>
      </c>
      <c r="M249" t="s">
        <v>592</v>
      </c>
      <c r="N249" s="2" t="s">
        <v>42</v>
      </c>
      <c r="O249" s="4" t="s">
        <v>1053</v>
      </c>
      <c r="P249" s="6">
        <f>NETWORKDAYS.INTL(Table_query__6[[#This Row],[Created]],Table_query__6[[#This Row],[Closed]],1,0)-1</f>
        <v>3</v>
      </c>
      <c r="Q249" s="6" t="s">
        <v>4273</v>
      </c>
      <c r="R249" s="6" t="str">
        <f t="shared" si="7"/>
        <v>&lt;=3</v>
      </c>
      <c r="S249" s="6" t="str">
        <f t="shared" si="6"/>
        <v>not met</v>
      </c>
      <c r="T249" s="5" t="s">
        <v>2243</v>
      </c>
      <c r="U249" s="2" t="s">
        <v>17</v>
      </c>
      <c r="V249" s="2" t="s">
        <v>16</v>
      </c>
      <c r="W249" s="2"/>
    </row>
    <row r="250" spans="1:23" ht="156.75" x14ac:dyDescent="0.45">
      <c r="A250" s="1">
        <v>0.54722222222335404</v>
      </c>
      <c r="B250" s="2" t="s">
        <v>23</v>
      </c>
      <c r="C250" s="2" t="s">
        <v>2076</v>
      </c>
      <c r="D250" s="2" t="s">
        <v>12</v>
      </c>
      <c r="E250" s="4">
        <v>45048.550057870372</v>
      </c>
      <c r="F250" s="3" t="str">
        <f>TEXT(Table_query__6[[#This Row],[Closed]],"MMM")</f>
        <v>May</v>
      </c>
      <c r="G250" s="3">
        <v>45050.550057870372</v>
      </c>
      <c r="H250" s="4">
        <v>45048.547222222223</v>
      </c>
      <c r="I250" s="2" t="s">
        <v>124</v>
      </c>
      <c r="J250" t="s">
        <v>3603</v>
      </c>
      <c r="K250">
        <v>20882</v>
      </c>
      <c r="L250" t="s">
        <v>3603</v>
      </c>
      <c r="M250" t="s">
        <v>3545</v>
      </c>
      <c r="N250" s="2" t="s">
        <v>42</v>
      </c>
      <c r="O250" s="4" t="s">
        <v>1053</v>
      </c>
      <c r="P250" s="6">
        <f>NETWORKDAYS.INTL(Table_query__6[[#This Row],[Created]],Table_query__6[[#This Row],[Closed]],1,0)-1</f>
        <v>0</v>
      </c>
      <c r="Q250" s="6" t="s">
        <v>4272</v>
      </c>
      <c r="R250" s="6" t="str">
        <f t="shared" si="7"/>
        <v>&lt;=1</v>
      </c>
      <c r="S250" s="6" t="str">
        <f t="shared" si="6"/>
        <v>met</v>
      </c>
      <c r="T250" s="5" t="s">
        <v>2077</v>
      </c>
      <c r="U250" s="2" t="s">
        <v>17</v>
      </c>
      <c r="V250" s="2" t="s">
        <v>16</v>
      </c>
      <c r="W250" s="2"/>
    </row>
    <row r="251" spans="1:23" ht="57" x14ac:dyDescent="0.45">
      <c r="A251" s="1">
        <v>7.4770833333313904</v>
      </c>
      <c r="B251" s="2" t="s">
        <v>41</v>
      </c>
      <c r="C251" s="2" t="s">
        <v>2045</v>
      </c>
      <c r="D251" s="2" t="s">
        <v>12</v>
      </c>
      <c r="E251" s="4">
        <v>45048.62667824074</v>
      </c>
      <c r="F251" s="3" t="str">
        <f>TEXT(Table_query__6[[#This Row],[Closed]],"MMM")</f>
        <v>May</v>
      </c>
      <c r="G251" s="3">
        <v>45050.62667824074</v>
      </c>
      <c r="H251" s="4">
        <v>45055.477083333331</v>
      </c>
      <c r="I251" s="2" t="s">
        <v>980</v>
      </c>
      <c r="J251" t="s">
        <v>3900</v>
      </c>
      <c r="K251">
        <v>40175</v>
      </c>
      <c r="L251" t="s">
        <v>3901</v>
      </c>
      <c r="M251" t="s">
        <v>3545</v>
      </c>
      <c r="N251" s="2" t="s">
        <v>42</v>
      </c>
      <c r="O251" s="4" t="s">
        <v>1053</v>
      </c>
      <c r="P251" s="6">
        <f>NETWORKDAYS.INTL(Table_query__6[[#This Row],[Created]],Table_query__6[[#This Row],[Closed]],1,0)-1</f>
        <v>5</v>
      </c>
      <c r="Q251" s="6" t="s">
        <v>4273</v>
      </c>
      <c r="R251" s="6" t="str">
        <f t="shared" si="7"/>
        <v>&gt;=5</v>
      </c>
      <c r="S251" s="6" t="str">
        <f t="shared" si="6"/>
        <v>not met</v>
      </c>
      <c r="T251" s="5" t="s">
        <v>2046</v>
      </c>
      <c r="U251" s="2" t="s">
        <v>17</v>
      </c>
      <c r="V251" s="2" t="s">
        <v>16</v>
      </c>
      <c r="W251" s="2"/>
    </row>
    <row r="252" spans="1:23" ht="42.75" x14ac:dyDescent="0.45">
      <c r="A252" s="1">
        <v>0.695138888884685</v>
      </c>
      <c r="B252" s="2" t="s">
        <v>84</v>
      </c>
      <c r="C252" s="2" t="s">
        <v>1784</v>
      </c>
      <c r="D252" s="2" t="s">
        <v>12</v>
      </c>
      <c r="E252" s="4">
        <v>45048.633449074077</v>
      </c>
      <c r="F252" s="3" t="str">
        <f>TEXT(Table_query__6[[#This Row],[Closed]],"MMM")</f>
        <v>May</v>
      </c>
      <c r="G252" s="3">
        <v>45050.633449074077</v>
      </c>
      <c r="H252" s="4">
        <v>45048.695138888892</v>
      </c>
      <c r="I252" s="2" t="s">
        <v>243</v>
      </c>
      <c r="J252" t="s">
        <v>3698</v>
      </c>
      <c r="K252">
        <v>31688</v>
      </c>
      <c r="L252" t="s">
        <v>3699</v>
      </c>
      <c r="M252" t="s">
        <v>3545</v>
      </c>
      <c r="N252" s="2" t="s">
        <v>42</v>
      </c>
      <c r="O252" s="4" t="s">
        <v>1053</v>
      </c>
      <c r="P252" s="6">
        <f>NETWORKDAYS.INTL(Table_query__6[[#This Row],[Created]],Table_query__6[[#This Row],[Closed]],1,0)-1</f>
        <v>0</v>
      </c>
      <c r="Q252" s="6" t="s">
        <v>4272</v>
      </c>
      <c r="R252" s="6" t="str">
        <f t="shared" si="7"/>
        <v>&lt;=1</v>
      </c>
      <c r="S252" s="6" t="str">
        <f t="shared" si="6"/>
        <v>met</v>
      </c>
      <c r="T252" s="5" t="s">
        <v>1785</v>
      </c>
      <c r="U252" s="2" t="s">
        <v>17</v>
      </c>
      <c r="V252" s="2" t="s">
        <v>16</v>
      </c>
      <c r="W252" s="2"/>
    </row>
    <row r="253" spans="1:23" ht="28.5" x14ac:dyDescent="0.45">
      <c r="A253" s="1">
        <v>1.6520833333342999</v>
      </c>
      <c r="B253" s="2" t="s">
        <v>60</v>
      </c>
      <c r="C253" s="2" t="s">
        <v>1251</v>
      </c>
      <c r="D253" s="2" t="s">
        <v>12</v>
      </c>
      <c r="E253" s="4">
        <v>45048.646111111113</v>
      </c>
      <c r="F253" s="3" t="str">
        <f>TEXT(Table_query__6[[#This Row],[Closed]],"MMM")</f>
        <v>May</v>
      </c>
      <c r="G253" s="3">
        <v>45050.646111111113</v>
      </c>
      <c r="H253" s="4">
        <v>45049.652083333334</v>
      </c>
      <c r="I253" s="2" t="s">
        <v>1253</v>
      </c>
      <c r="J253" t="s">
        <v>3949</v>
      </c>
      <c r="K253">
        <v>40214</v>
      </c>
      <c r="L253" t="s">
        <v>3950</v>
      </c>
      <c r="M253" t="s">
        <v>3545</v>
      </c>
      <c r="N253" s="2" t="s">
        <v>42</v>
      </c>
      <c r="O253" s="4" t="s">
        <v>1053</v>
      </c>
      <c r="P253" s="6">
        <f>NETWORKDAYS.INTL(Table_query__6[[#This Row],[Created]],Table_query__6[[#This Row],[Closed]],1,0)-1</f>
        <v>1</v>
      </c>
      <c r="Q253" s="6" t="s">
        <v>4272</v>
      </c>
      <c r="R253" s="6" t="str">
        <f t="shared" si="7"/>
        <v>&lt;=1</v>
      </c>
      <c r="S253" s="6" t="str">
        <f t="shared" si="6"/>
        <v>met</v>
      </c>
      <c r="T253" s="5" t="s">
        <v>1252</v>
      </c>
      <c r="U253" s="2" t="s">
        <v>17</v>
      </c>
      <c r="V253" s="2" t="s">
        <v>16</v>
      </c>
      <c r="W253" s="2"/>
    </row>
    <row r="254" spans="1:23" x14ac:dyDescent="0.45">
      <c r="A254" s="1">
        <v>1.42361111110949</v>
      </c>
      <c r="B254" s="2" t="s">
        <v>15</v>
      </c>
      <c r="C254" s="2" t="s">
        <v>1419</v>
      </c>
      <c r="D254" s="2" t="s">
        <v>12</v>
      </c>
      <c r="E254" s="4">
        <v>45048.674756944441</v>
      </c>
      <c r="F254" s="3" t="str">
        <f>TEXT(Table_query__6[[#This Row],[Closed]],"MMM")</f>
        <v>May</v>
      </c>
      <c r="G254" s="3">
        <v>45050.674756944441</v>
      </c>
      <c r="H254" s="4">
        <v>45049.423611111109</v>
      </c>
      <c r="I254" s="2" t="s">
        <v>316</v>
      </c>
      <c r="J254" t="s">
        <v>4256</v>
      </c>
      <c r="K254" t="s">
        <v>4256</v>
      </c>
      <c r="L254" t="s">
        <v>4256</v>
      </c>
      <c r="M254" t="s">
        <v>592</v>
      </c>
      <c r="N254" s="2" t="s">
        <v>42</v>
      </c>
      <c r="O254" s="4" t="s">
        <v>1053</v>
      </c>
      <c r="P254" s="6">
        <f>NETWORKDAYS.INTL(Table_query__6[[#This Row],[Created]],Table_query__6[[#This Row],[Closed]],1,0)-1</f>
        <v>1</v>
      </c>
      <c r="Q254" s="6" t="s">
        <v>4272</v>
      </c>
      <c r="R254" s="6" t="str">
        <f t="shared" si="7"/>
        <v>&lt;=1</v>
      </c>
      <c r="S254" s="6" t="str">
        <f t="shared" si="6"/>
        <v>met</v>
      </c>
      <c r="T254" s="5" t="s">
        <v>1420</v>
      </c>
      <c r="U254" s="2" t="s">
        <v>17</v>
      </c>
      <c r="V254" s="2" t="s">
        <v>16</v>
      </c>
      <c r="W254" s="2"/>
    </row>
    <row r="255" spans="1:23" x14ac:dyDescent="0.45">
      <c r="A255" s="1">
        <v>3.5194444444423398</v>
      </c>
      <c r="B255" s="2" t="s">
        <v>15</v>
      </c>
      <c r="C255" s="2" t="s">
        <v>1444</v>
      </c>
      <c r="D255" s="2" t="s">
        <v>12</v>
      </c>
      <c r="E255" s="4">
        <v>45048.68613425926</v>
      </c>
      <c r="F255" s="3" t="str">
        <f>TEXT(Table_query__6[[#This Row],[Closed]],"MMM")</f>
        <v>May</v>
      </c>
      <c r="G255" s="3">
        <v>45050.68613425926</v>
      </c>
      <c r="H255" s="4">
        <v>45051.519444444442</v>
      </c>
      <c r="I255" s="2" t="s">
        <v>1446</v>
      </c>
      <c r="J255" t="s">
        <v>4256</v>
      </c>
      <c r="K255" t="s">
        <v>4256</v>
      </c>
      <c r="L255" t="s">
        <v>4256</v>
      </c>
      <c r="M255" t="s">
        <v>592</v>
      </c>
      <c r="N255" s="2" t="s">
        <v>18</v>
      </c>
      <c r="O255" s="4" t="s">
        <v>1053</v>
      </c>
      <c r="P255" s="6">
        <f>NETWORKDAYS.INTL(Table_query__6[[#This Row],[Created]],Table_query__6[[#This Row],[Closed]],1,0)-1</f>
        <v>3</v>
      </c>
      <c r="Q255" s="6" t="s">
        <v>4273</v>
      </c>
      <c r="R255" s="6" t="str">
        <f t="shared" si="7"/>
        <v>&lt;=3</v>
      </c>
      <c r="S255" s="6" t="str">
        <f t="shared" si="6"/>
        <v>not met</v>
      </c>
      <c r="T255" s="5" t="s">
        <v>1445</v>
      </c>
      <c r="U255" s="2" t="s">
        <v>17</v>
      </c>
      <c r="V255" s="2" t="s">
        <v>16</v>
      </c>
      <c r="W255" s="2"/>
    </row>
    <row r="256" spans="1:23" ht="71.25" x14ac:dyDescent="0.45">
      <c r="A256" s="1">
        <v>1.4437499999985399</v>
      </c>
      <c r="B256" s="2" t="s">
        <v>84</v>
      </c>
      <c r="C256" s="2" t="s">
        <v>1456</v>
      </c>
      <c r="D256" s="2" t="s">
        <v>12</v>
      </c>
      <c r="E256" s="4">
        <v>45048.694594907407</v>
      </c>
      <c r="F256" s="3" t="str">
        <f>TEXT(Table_query__6[[#This Row],[Closed]],"MMM")</f>
        <v>May</v>
      </c>
      <c r="G256" s="3">
        <v>45050.694594907407</v>
      </c>
      <c r="H256" s="4">
        <v>45049.443749999999</v>
      </c>
      <c r="I256" s="2" t="s">
        <v>243</v>
      </c>
      <c r="J256" t="s">
        <v>3698</v>
      </c>
      <c r="K256">
        <v>31688</v>
      </c>
      <c r="L256" t="s">
        <v>3699</v>
      </c>
      <c r="M256" t="s">
        <v>3545</v>
      </c>
      <c r="N256" s="2" t="s">
        <v>42</v>
      </c>
      <c r="O256" s="4" t="s">
        <v>1053</v>
      </c>
      <c r="P256" s="6">
        <f>NETWORKDAYS.INTL(Table_query__6[[#This Row],[Created]],Table_query__6[[#This Row],[Closed]],1,0)-1</f>
        <v>1</v>
      </c>
      <c r="Q256" s="6" t="s">
        <v>4272</v>
      </c>
      <c r="R256" s="6" t="str">
        <f t="shared" si="7"/>
        <v>&lt;=1</v>
      </c>
      <c r="S256" s="6" t="str">
        <f t="shared" si="6"/>
        <v>met</v>
      </c>
      <c r="T256" s="5" t="s">
        <v>1457</v>
      </c>
      <c r="U256" s="2" t="s">
        <v>17</v>
      </c>
      <c r="V256" s="2" t="s">
        <v>16</v>
      </c>
      <c r="W256" s="2"/>
    </row>
    <row r="257" spans="1:23" x14ac:dyDescent="0.45">
      <c r="A257" s="1">
        <v>0.33750000000145502</v>
      </c>
      <c r="B257" s="2" t="s">
        <v>33</v>
      </c>
      <c r="C257" s="2" t="s">
        <v>1430</v>
      </c>
      <c r="D257" s="2" t="s">
        <v>12</v>
      </c>
      <c r="E257" s="4">
        <v>45049.337604166663</v>
      </c>
      <c r="F257" s="3" t="str">
        <f>TEXT(Table_query__6[[#This Row],[Closed]],"MMM")</f>
        <v>May</v>
      </c>
      <c r="G257" s="3">
        <v>45051.337604166663</v>
      </c>
      <c r="H257" s="4">
        <v>45049.337500000001</v>
      </c>
      <c r="I257" s="2" t="s">
        <v>121</v>
      </c>
      <c r="J257" t="s">
        <v>3598</v>
      </c>
      <c r="K257">
        <v>35778</v>
      </c>
      <c r="L257" t="s">
        <v>3599</v>
      </c>
      <c r="M257" t="s">
        <v>3570</v>
      </c>
      <c r="N257" s="2" t="s">
        <v>107</v>
      </c>
      <c r="O257" s="4" t="s">
        <v>1053</v>
      </c>
      <c r="P257" s="6">
        <f>NETWORKDAYS.INTL(Table_query__6[[#This Row],[Created]],Table_query__6[[#This Row],[Closed]],1,0)-1</f>
        <v>0</v>
      </c>
      <c r="Q257" s="6" t="s">
        <v>4272</v>
      </c>
      <c r="R257" s="6" t="str">
        <f t="shared" si="7"/>
        <v>&lt;=1</v>
      </c>
      <c r="S257" s="6" t="str">
        <f t="shared" si="6"/>
        <v>met</v>
      </c>
      <c r="T257" s="5" t="s">
        <v>1431</v>
      </c>
      <c r="U257" s="2" t="s">
        <v>17</v>
      </c>
      <c r="V257" s="2" t="s">
        <v>16</v>
      </c>
      <c r="W257" s="2"/>
    </row>
    <row r="258" spans="1:23" x14ac:dyDescent="0.45">
      <c r="A258" s="1">
        <v>0.338888888887595</v>
      </c>
      <c r="B258" s="2" t="s">
        <v>33</v>
      </c>
      <c r="C258" s="2" t="s">
        <v>1421</v>
      </c>
      <c r="D258" s="2" t="s">
        <v>12</v>
      </c>
      <c r="E258" s="4">
        <v>45049.340405092589</v>
      </c>
      <c r="F258" s="3" t="str">
        <f>TEXT(Table_query__6[[#This Row],[Closed]],"MMM")</f>
        <v>May</v>
      </c>
      <c r="G258" s="3">
        <v>45051.340405092589</v>
      </c>
      <c r="H258" s="4">
        <v>45049.338888888888</v>
      </c>
      <c r="I258" s="2" t="s">
        <v>121</v>
      </c>
      <c r="J258" t="s">
        <v>3598</v>
      </c>
      <c r="K258">
        <v>35778</v>
      </c>
      <c r="L258" t="s">
        <v>3599</v>
      </c>
      <c r="M258" t="s">
        <v>3570</v>
      </c>
      <c r="N258" s="2" t="s">
        <v>24</v>
      </c>
      <c r="O258" s="4" t="s">
        <v>1053</v>
      </c>
      <c r="P258" s="6">
        <f>NETWORKDAYS.INTL(Table_query__6[[#This Row],[Created]],Table_query__6[[#This Row],[Closed]],1,0)-1</f>
        <v>0</v>
      </c>
      <c r="Q258" s="6" t="s">
        <v>4272</v>
      </c>
      <c r="R258" s="6" t="str">
        <f t="shared" si="7"/>
        <v>&lt;=1</v>
      </c>
      <c r="S258" s="6" t="str">
        <f t="shared" ref="S258:S321" si="8">IF(P258&lt;=2, "met", "not met")</f>
        <v>met</v>
      </c>
      <c r="T258" s="5" t="s">
        <v>1422</v>
      </c>
      <c r="U258" s="2" t="s">
        <v>17</v>
      </c>
      <c r="V258" s="2" t="s">
        <v>16</v>
      </c>
      <c r="W258" s="2"/>
    </row>
    <row r="259" spans="1:23" x14ac:dyDescent="0.45">
      <c r="A259" s="1">
        <v>6.4770833333313904</v>
      </c>
      <c r="B259" s="2" t="s">
        <v>41</v>
      </c>
      <c r="C259" s="2" t="s">
        <v>1538</v>
      </c>
      <c r="D259" s="2" t="s">
        <v>12</v>
      </c>
      <c r="E259" s="4">
        <v>45049.401226851849</v>
      </c>
      <c r="F259" s="3" t="str">
        <f>TEXT(Table_query__6[[#This Row],[Closed]],"MMM")</f>
        <v>May</v>
      </c>
      <c r="G259" s="3">
        <v>45051.401226851849</v>
      </c>
      <c r="H259" s="4">
        <v>45055.477083333331</v>
      </c>
      <c r="I259" s="2" t="s">
        <v>1540</v>
      </c>
      <c r="J259" t="s">
        <v>3992</v>
      </c>
      <c r="K259">
        <v>10888</v>
      </c>
      <c r="L259" t="s">
        <v>3993</v>
      </c>
      <c r="M259" t="s">
        <v>3545</v>
      </c>
      <c r="N259" s="2" t="s">
        <v>42</v>
      </c>
      <c r="O259" s="4" t="s">
        <v>1053</v>
      </c>
      <c r="P259" s="6">
        <f>NETWORKDAYS.INTL(Table_query__6[[#This Row],[Created]],Table_query__6[[#This Row],[Closed]],1,0)-1</f>
        <v>4</v>
      </c>
      <c r="Q259" s="6" t="s">
        <v>4273</v>
      </c>
      <c r="R259" s="6" t="str">
        <f t="shared" ref="R259:R322" si="9">IF(P259&lt;2, "&lt;=1", IF(P259&lt;3, "&lt;=2", IF(P259&lt;4, "&lt;=3",IF(P259&lt;5,  "&lt;=4", "&gt;=5"))))</f>
        <v>&lt;=4</v>
      </c>
      <c r="S259" s="6" t="str">
        <f t="shared" si="8"/>
        <v>not met</v>
      </c>
      <c r="T259" s="5" t="s">
        <v>1539</v>
      </c>
      <c r="U259" s="2" t="s">
        <v>17</v>
      </c>
      <c r="V259" s="2" t="s">
        <v>16</v>
      </c>
      <c r="W259" s="2"/>
    </row>
    <row r="260" spans="1:23" ht="42.75" x14ac:dyDescent="0.45">
      <c r="A260" s="1">
        <v>0.5</v>
      </c>
      <c r="B260" s="2" t="s">
        <v>23</v>
      </c>
      <c r="C260" s="2" t="s">
        <v>1405</v>
      </c>
      <c r="D260" s="2" t="s">
        <v>12</v>
      </c>
      <c r="E260" s="4">
        <v>45049.51059027778</v>
      </c>
      <c r="F260" s="3" t="str">
        <f>TEXT(Table_query__6[[#This Row],[Closed]],"MMM")</f>
        <v>May</v>
      </c>
      <c r="G260" s="3">
        <v>45051.51059027778</v>
      </c>
      <c r="H260" s="4">
        <v>45049.5</v>
      </c>
      <c r="I260" s="2" t="s">
        <v>960</v>
      </c>
      <c r="J260" t="s">
        <v>4256</v>
      </c>
      <c r="K260" t="s">
        <v>4256</v>
      </c>
      <c r="L260" t="s">
        <v>4256</v>
      </c>
      <c r="M260" t="s">
        <v>592</v>
      </c>
      <c r="N260" s="2" t="s">
        <v>29</v>
      </c>
      <c r="O260" s="4" t="s">
        <v>1053</v>
      </c>
      <c r="P260" s="6">
        <f>NETWORKDAYS.INTL(Table_query__6[[#This Row],[Created]],Table_query__6[[#This Row],[Closed]],1,0)-1</f>
        <v>0</v>
      </c>
      <c r="Q260" s="6" t="s">
        <v>4272</v>
      </c>
      <c r="R260" s="6" t="str">
        <f t="shared" si="9"/>
        <v>&lt;=1</v>
      </c>
      <c r="S260" s="6" t="str">
        <f t="shared" si="8"/>
        <v>met</v>
      </c>
      <c r="T260" s="5" t="s">
        <v>1406</v>
      </c>
      <c r="U260" s="2" t="s">
        <v>17</v>
      </c>
      <c r="V260" s="2" t="s">
        <v>16</v>
      </c>
      <c r="W260" s="2"/>
    </row>
    <row r="261" spans="1:23" x14ac:dyDescent="0.45">
      <c r="A261" s="1">
        <v>0.67916666666860703</v>
      </c>
      <c r="B261" s="2" t="s">
        <v>56</v>
      </c>
      <c r="C261" s="2" t="s">
        <v>1423</v>
      </c>
      <c r="D261" s="2" t="s">
        <v>12</v>
      </c>
      <c r="E261" s="4">
        <v>45049.549004629633</v>
      </c>
      <c r="F261" s="3" t="str">
        <f>TEXT(Table_query__6[[#This Row],[Closed]],"MMM")</f>
        <v>May</v>
      </c>
      <c r="G261" s="3">
        <v>45051.549004629633</v>
      </c>
      <c r="H261" s="4">
        <v>45049.679166666669</v>
      </c>
      <c r="I261" s="2" t="s">
        <v>348</v>
      </c>
      <c r="J261" t="s">
        <v>3731</v>
      </c>
      <c r="K261">
        <v>40236</v>
      </c>
      <c r="L261" t="s">
        <v>3718</v>
      </c>
      <c r="M261" t="s">
        <v>3545</v>
      </c>
      <c r="N261" s="2" t="s">
        <v>68</v>
      </c>
      <c r="O261" s="4" t="s">
        <v>1053</v>
      </c>
      <c r="P261" s="6">
        <f>NETWORKDAYS.INTL(Table_query__6[[#This Row],[Created]],Table_query__6[[#This Row],[Closed]],1,0)-1</f>
        <v>0</v>
      </c>
      <c r="Q261" s="6" t="s">
        <v>4272</v>
      </c>
      <c r="R261" s="6" t="str">
        <f t="shared" si="9"/>
        <v>&lt;=1</v>
      </c>
      <c r="S261" s="6" t="str">
        <f t="shared" si="8"/>
        <v>met</v>
      </c>
      <c r="T261" s="5" t="s">
        <v>1424</v>
      </c>
      <c r="U261" s="2" t="s">
        <v>17</v>
      </c>
      <c r="V261" s="2" t="s">
        <v>16</v>
      </c>
      <c r="W261" s="2"/>
    </row>
    <row r="262" spans="1:23" ht="28.5" x14ac:dyDescent="0.45">
      <c r="A262" s="1">
        <v>1.4069444444394299</v>
      </c>
      <c r="B262" s="2" t="s">
        <v>161</v>
      </c>
      <c r="C262" s="2" t="s">
        <v>1727</v>
      </c>
      <c r="D262" s="2" t="s">
        <v>12</v>
      </c>
      <c r="E262" s="4">
        <v>45049.582951388889</v>
      </c>
      <c r="F262" s="3" t="str">
        <f>TEXT(Table_query__6[[#This Row],[Closed]],"MMM")</f>
        <v>May</v>
      </c>
      <c r="G262" s="3">
        <v>45051.582951388889</v>
      </c>
      <c r="H262" s="4">
        <v>45050.406944444447</v>
      </c>
      <c r="I262" s="2" t="s">
        <v>1174</v>
      </c>
      <c r="J262" t="s">
        <v>3935</v>
      </c>
      <c r="K262">
        <v>11502</v>
      </c>
      <c r="L262" t="s">
        <v>3936</v>
      </c>
      <c r="M262" t="s">
        <v>3629</v>
      </c>
      <c r="N262" s="2" t="s">
        <v>42</v>
      </c>
      <c r="O262" s="4" t="s">
        <v>1053</v>
      </c>
      <c r="P262" s="6">
        <f>NETWORKDAYS.INTL(Table_query__6[[#This Row],[Created]],Table_query__6[[#This Row],[Closed]],1,0)-1</f>
        <v>1</v>
      </c>
      <c r="Q262" s="6" t="s">
        <v>4272</v>
      </c>
      <c r="R262" s="6" t="str">
        <f t="shared" si="9"/>
        <v>&lt;=1</v>
      </c>
      <c r="S262" s="6" t="str">
        <f t="shared" si="8"/>
        <v>met</v>
      </c>
      <c r="T262" s="5" t="s">
        <v>1728</v>
      </c>
      <c r="U262" s="2" t="s">
        <v>17</v>
      </c>
      <c r="V262" s="2" t="s">
        <v>16</v>
      </c>
      <c r="W262" s="2"/>
    </row>
    <row r="263" spans="1:23" ht="28.5" x14ac:dyDescent="0.45">
      <c r="A263" s="1">
        <v>1.39583333333576</v>
      </c>
      <c r="B263" s="2" t="s">
        <v>149</v>
      </c>
      <c r="C263" s="2" t="s">
        <v>1899</v>
      </c>
      <c r="D263" s="2" t="s">
        <v>12</v>
      </c>
      <c r="E263" s="4">
        <v>45049.660312499997</v>
      </c>
      <c r="F263" s="3" t="str">
        <f>TEXT(Table_query__6[[#This Row],[Closed]],"MMM")</f>
        <v>May</v>
      </c>
      <c r="G263" s="3">
        <v>45051.660312499997</v>
      </c>
      <c r="H263" s="4">
        <v>45050.395833333336</v>
      </c>
      <c r="I263" s="2" t="s">
        <v>1560</v>
      </c>
      <c r="J263" t="s">
        <v>3996</v>
      </c>
      <c r="K263">
        <v>35809</v>
      </c>
      <c r="L263" t="s">
        <v>3997</v>
      </c>
      <c r="M263" t="s">
        <v>3570</v>
      </c>
      <c r="N263" s="2" t="s">
        <v>24</v>
      </c>
      <c r="O263" s="4" t="s">
        <v>1053</v>
      </c>
      <c r="P263" s="6">
        <f>NETWORKDAYS.INTL(Table_query__6[[#This Row],[Created]],Table_query__6[[#This Row],[Closed]],1,0)-1</f>
        <v>1</v>
      </c>
      <c r="Q263" s="6" t="s">
        <v>4272</v>
      </c>
      <c r="R263" s="6" t="str">
        <f t="shared" si="9"/>
        <v>&lt;=1</v>
      </c>
      <c r="S263" s="6" t="str">
        <f t="shared" si="8"/>
        <v>met</v>
      </c>
      <c r="T263" s="5" t="s">
        <v>1900</v>
      </c>
      <c r="U263" s="2" t="s">
        <v>17</v>
      </c>
      <c r="V263" s="2" t="s">
        <v>16</v>
      </c>
      <c r="W263" s="2"/>
    </row>
    <row r="264" spans="1:23" ht="42.75" x14ac:dyDescent="0.45">
      <c r="A264" s="1">
        <v>2.4715277777795599</v>
      </c>
      <c r="B264" s="2" t="s">
        <v>84</v>
      </c>
      <c r="C264" s="2" t="s">
        <v>2285</v>
      </c>
      <c r="D264" s="2" t="s">
        <v>12</v>
      </c>
      <c r="E264" s="4">
        <v>45049.697256944448</v>
      </c>
      <c r="F264" s="3" t="str">
        <f>TEXT(Table_query__6[[#This Row],[Closed]],"MMM")</f>
        <v>May</v>
      </c>
      <c r="G264" s="3">
        <v>45051.697256944448</v>
      </c>
      <c r="H264" s="4">
        <v>45051.47152777778</v>
      </c>
      <c r="I264" s="2" t="s">
        <v>243</v>
      </c>
      <c r="J264" t="s">
        <v>3698</v>
      </c>
      <c r="K264">
        <v>31688</v>
      </c>
      <c r="L264" t="s">
        <v>3699</v>
      </c>
      <c r="M264" t="s">
        <v>3545</v>
      </c>
      <c r="N264" s="2" t="s">
        <v>42</v>
      </c>
      <c r="O264" s="4" t="s">
        <v>1053</v>
      </c>
      <c r="P264" s="6">
        <f>NETWORKDAYS.INTL(Table_query__6[[#This Row],[Created]],Table_query__6[[#This Row],[Closed]],1,0)-1</f>
        <v>2</v>
      </c>
      <c r="Q264" s="6" t="s">
        <v>4273</v>
      </c>
      <c r="R264" s="6" t="str">
        <f t="shared" si="9"/>
        <v>&lt;=2</v>
      </c>
      <c r="S264" s="6" t="str">
        <f t="shared" si="8"/>
        <v>met</v>
      </c>
      <c r="T264" s="5" t="s">
        <v>2286</v>
      </c>
      <c r="U264" s="2" t="s">
        <v>17</v>
      </c>
      <c r="V264" s="2" t="s">
        <v>16</v>
      </c>
      <c r="W264" s="2"/>
    </row>
    <row r="265" spans="1:23" x14ac:dyDescent="0.45">
      <c r="A265" s="1">
        <v>0.65069444444088698</v>
      </c>
      <c r="B265" s="2" t="s">
        <v>149</v>
      </c>
      <c r="C265" s="2" t="s">
        <v>1795</v>
      </c>
      <c r="D265" s="2" t="s">
        <v>12</v>
      </c>
      <c r="E265" s="4">
        <v>45050.394594907404</v>
      </c>
      <c r="F265" s="3" t="str">
        <f>TEXT(Table_query__6[[#This Row],[Closed]],"MMM")</f>
        <v>May</v>
      </c>
      <c r="G265" s="3">
        <v>45052.394594907404</v>
      </c>
      <c r="H265" s="4">
        <v>45050.650694444441</v>
      </c>
      <c r="I265" s="2" t="s">
        <v>1797</v>
      </c>
      <c r="J265" t="s">
        <v>4256</v>
      </c>
      <c r="K265" t="s">
        <v>4256</v>
      </c>
      <c r="L265" t="s">
        <v>4256</v>
      </c>
      <c r="M265" t="s">
        <v>592</v>
      </c>
      <c r="N265" s="2" t="s">
        <v>24</v>
      </c>
      <c r="O265" s="4" t="s">
        <v>1053</v>
      </c>
      <c r="P265" s="6">
        <f>NETWORKDAYS.INTL(Table_query__6[[#This Row],[Created]],Table_query__6[[#This Row],[Closed]],1,0)-1</f>
        <v>0</v>
      </c>
      <c r="Q265" s="6" t="s">
        <v>4272</v>
      </c>
      <c r="R265" s="6" t="str">
        <f t="shared" si="9"/>
        <v>&lt;=1</v>
      </c>
      <c r="S265" s="6" t="str">
        <f t="shared" si="8"/>
        <v>met</v>
      </c>
      <c r="T265" s="5" t="s">
        <v>1796</v>
      </c>
      <c r="U265" s="2" t="s">
        <v>17</v>
      </c>
      <c r="V265" s="2" t="s">
        <v>16</v>
      </c>
      <c r="W265" s="2"/>
    </row>
    <row r="266" spans="1:23" x14ac:dyDescent="0.45">
      <c r="A266" s="1">
        <v>6.4965277777810098</v>
      </c>
      <c r="B266" s="2" t="s">
        <v>118</v>
      </c>
      <c r="C266" s="2" t="s">
        <v>1960</v>
      </c>
      <c r="D266" s="2" t="s">
        <v>12</v>
      </c>
      <c r="E266" s="4">
        <v>45050.50236111111</v>
      </c>
      <c r="F266" s="3" t="str">
        <f>TEXT(Table_query__6[[#This Row],[Closed]],"MMM")</f>
        <v>May</v>
      </c>
      <c r="G266" s="3">
        <v>45052.50236111111</v>
      </c>
      <c r="H266" s="4">
        <v>45056.496527777781</v>
      </c>
      <c r="I266" s="2" t="s">
        <v>1873</v>
      </c>
      <c r="J266" t="s">
        <v>4256</v>
      </c>
      <c r="K266" t="s">
        <v>4256</v>
      </c>
      <c r="L266" t="s">
        <v>4256</v>
      </c>
      <c r="M266" t="s">
        <v>592</v>
      </c>
      <c r="N266" s="2" t="s">
        <v>52</v>
      </c>
      <c r="O266" s="4" t="s">
        <v>1053</v>
      </c>
      <c r="P266" s="6">
        <f>NETWORKDAYS.INTL(Table_query__6[[#This Row],[Created]],Table_query__6[[#This Row],[Closed]],1,0)-1</f>
        <v>4</v>
      </c>
      <c r="Q266" s="6" t="s">
        <v>4273</v>
      </c>
      <c r="R266" s="6" t="str">
        <f t="shared" si="9"/>
        <v>&lt;=4</v>
      </c>
      <c r="S266" s="6" t="str">
        <f t="shared" si="8"/>
        <v>not met</v>
      </c>
      <c r="T266" s="5" t="s">
        <v>1872</v>
      </c>
      <c r="U266" s="2" t="s">
        <v>17</v>
      </c>
      <c r="V266" s="2" t="s">
        <v>16</v>
      </c>
      <c r="W266" s="2"/>
    </row>
    <row r="267" spans="1:23" x14ac:dyDescent="0.45">
      <c r="A267" s="1">
        <v>7.3819444444452502</v>
      </c>
      <c r="B267" s="2" t="s">
        <v>118</v>
      </c>
      <c r="C267" s="2" t="s">
        <v>3526</v>
      </c>
      <c r="D267" s="2" t="s">
        <v>12</v>
      </c>
      <c r="E267" s="4">
        <v>45050.506076388891</v>
      </c>
      <c r="F267" s="3" t="str">
        <f>TEXT(Table_query__6[[#This Row],[Closed]],"MMM")</f>
        <v>May</v>
      </c>
      <c r="G267" s="3">
        <v>45052.506076388891</v>
      </c>
      <c r="H267" s="4">
        <v>45057.381944444445</v>
      </c>
      <c r="I267" s="2" t="s">
        <v>3528</v>
      </c>
      <c r="J267" t="s">
        <v>4256</v>
      </c>
      <c r="K267" t="s">
        <v>4256</v>
      </c>
      <c r="L267" t="s">
        <v>4256</v>
      </c>
      <c r="M267" t="s">
        <v>592</v>
      </c>
      <c r="N267" s="2" t="s">
        <v>107</v>
      </c>
      <c r="O267" s="4" t="s">
        <v>1053</v>
      </c>
      <c r="P267" s="6">
        <f>NETWORKDAYS.INTL(Table_query__6[[#This Row],[Created]],Table_query__6[[#This Row],[Closed]],1,0)-1</f>
        <v>5</v>
      </c>
      <c r="Q267" s="6" t="s">
        <v>4273</v>
      </c>
      <c r="R267" s="6" t="str">
        <f t="shared" si="9"/>
        <v>&gt;=5</v>
      </c>
      <c r="S267" s="6" t="str">
        <f t="shared" si="8"/>
        <v>not met</v>
      </c>
      <c r="T267" s="5" t="s">
        <v>3527</v>
      </c>
      <c r="U267" s="2" t="s">
        <v>17</v>
      </c>
      <c r="V267" s="2" t="s">
        <v>16</v>
      </c>
      <c r="W267" s="2"/>
    </row>
    <row r="268" spans="1:23" x14ac:dyDescent="0.45">
      <c r="A268" s="1">
        <v>0.51736111110949401</v>
      </c>
      <c r="B268" s="2" t="s">
        <v>118</v>
      </c>
      <c r="C268" s="2" t="s">
        <v>1871</v>
      </c>
      <c r="D268" s="2" t="s">
        <v>12</v>
      </c>
      <c r="E268" s="4">
        <v>45050.514814814815</v>
      </c>
      <c r="F268" s="3" t="str">
        <f>TEXT(Table_query__6[[#This Row],[Closed]],"MMM")</f>
        <v>May</v>
      </c>
      <c r="G268" s="3">
        <v>45052.514814814815</v>
      </c>
      <c r="H268" s="4">
        <v>45050.517361111109</v>
      </c>
      <c r="I268" s="2" t="s">
        <v>1873</v>
      </c>
      <c r="J268" t="s">
        <v>4256</v>
      </c>
      <c r="K268" t="s">
        <v>4256</v>
      </c>
      <c r="L268" t="s">
        <v>4256</v>
      </c>
      <c r="M268" t="s">
        <v>592</v>
      </c>
      <c r="N268" s="2" t="s">
        <v>52</v>
      </c>
      <c r="O268" s="4" t="s">
        <v>1053</v>
      </c>
      <c r="P268" s="6">
        <f>NETWORKDAYS.INTL(Table_query__6[[#This Row],[Created]],Table_query__6[[#This Row],[Closed]],1,0)-1</f>
        <v>0</v>
      </c>
      <c r="Q268" s="6" t="s">
        <v>4272</v>
      </c>
      <c r="R268" s="6" t="str">
        <f t="shared" si="9"/>
        <v>&lt;=1</v>
      </c>
      <c r="S268" s="6" t="str">
        <f t="shared" si="8"/>
        <v>met</v>
      </c>
      <c r="T268" s="5" t="s">
        <v>1872</v>
      </c>
      <c r="U268" s="2" t="s">
        <v>17</v>
      </c>
      <c r="V268" s="2" t="s">
        <v>16</v>
      </c>
      <c r="W268" s="2"/>
    </row>
    <row r="269" spans="1:23" ht="71.25" x14ac:dyDescent="0.45">
      <c r="A269" s="1">
        <v>4.2861111111051304</v>
      </c>
      <c r="B269" s="2" t="s">
        <v>106</v>
      </c>
      <c r="C269" s="2" t="s">
        <v>1840</v>
      </c>
      <c r="D269" s="2" t="s">
        <v>12</v>
      </c>
      <c r="E269" s="4">
        <v>45050.602870370371</v>
      </c>
      <c r="F269" s="3" t="str">
        <f>TEXT(Table_query__6[[#This Row],[Closed]],"MMM")</f>
        <v>May</v>
      </c>
      <c r="G269" s="3">
        <v>45052.602870370371</v>
      </c>
      <c r="H269" s="4">
        <v>45054.286111111112</v>
      </c>
      <c r="I269" s="2" t="s">
        <v>1842</v>
      </c>
      <c r="J269" t="s">
        <v>3734</v>
      </c>
      <c r="K269">
        <v>40062</v>
      </c>
      <c r="L269" t="s">
        <v>3564</v>
      </c>
      <c r="M269" t="s">
        <v>3550</v>
      </c>
      <c r="N269" s="2" t="s">
        <v>42</v>
      </c>
      <c r="O269" s="4" t="s">
        <v>1053</v>
      </c>
      <c r="P269" s="6">
        <f>NETWORKDAYS.INTL(Table_query__6[[#This Row],[Created]],Table_query__6[[#This Row],[Closed]],1,0)-1</f>
        <v>2</v>
      </c>
      <c r="Q269" s="6" t="s">
        <v>4273</v>
      </c>
      <c r="R269" s="6" t="str">
        <f t="shared" si="9"/>
        <v>&lt;=2</v>
      </c>
      <c r="S269" s="6" t="str">
        <f t="shared" si="8"/>
        <v>met</v>
      </c>
      <c r="T269" s="5" t="s">
        <v>1841</v>
      </c>
      <c r="U269" s="2" t="s">
        <v>17</v>
      </c>
      <c r="V269" s="2" t="s">
        <v>16</v>
      </c>
      <c r="W269" s="2"/>
    </row>
    <row r="270" spans="1:23" ht="28.5" x14ac:dyDescent="0.45">
      <c r="A270" s="1">
        <v>1.6902777777795599</v>
      </c>
      <c r="B270" s="2" t="s">
        <v>149</v>
      </c>
      <c r="C270" s="2" t="s">
        <v>1298</v>
      </c>
      <c r="D270" s="2" t="s">
        <v>12</v>
      </c>
      <c r="E270" s="4">
        <v>45050.655763888892</v>
      </c>
      <c r="F270" s="3" t="str">
        <f>TEXT(Table_query__6[[#This Row],[Closed]],"MMM")</f>
        <v>May</v>
      </c>
      <c r="G270" s="3">
        <v>45052.655763888892</v>
      </c>
      <c r="H270" s="4">
        <v>45051.69027777778</v>
      </c>
      <c r="I270" s="2" t="s">
        <v>150</v>
      </c>
      <c r="J270" t="s">
        <v>3617</v>
      </c>
      <c r="K270">
        <v>36404</v>
      </c>
      <c r="L270" t="s">
        <v>3595</v>
      </c>
      <c r="M270" t="s">
        <v>3570</v>
      </c>
      <c r="N270" s="2" t="s">
        <v>24</v>
      </c>
      <c r="O270" s="4" t="s">
        <v>1053</v>
      </c>
      <c r="P270" s="6">
        <f>NETWORKDAYS.INTL(Table_query__6[[#This Row],[Created]],Table_query__6[[#This Row],[Closed]],1,0)-1</f>
        <v>1</v>
      </c>
      <c r="Q270" s="6" t="s">
        <v>4272</v>
      </c>
      <c r="R270" s="6" t="str">
        <f t="shared" si="9"/>
        <v>&lt;=1</v>
      </c>
      <c r="S270" s="6" t="str">
        <f t="shared" si="8"/>
        <v>met</v>
      </c>
      <c r="T270" s="5" t="s">
        <v>1299</v>
      </c>
      <c r="U270" s="2" t="s">
        <v>17</v>
      </c>
      <c r="V270" s="2" t="s">
        <v>16</v>
      </c>
      <c r="W270" s="2"/>
    </row>
    <row r="271" spans="1:23" x14ac:dyDescent="0.45">
      <c r="A271" s="1">
        <v>0.69722222222480901</v>
      </c>
      <c r="B271" s="2" t="s">
        <v>154</v>
      </c>
      <c r="C271" s="2" t="s">
        <v>1411</v>
      </c>
      <c r="D271" s="2" t="s">
        <v>12</v>
      </c>
      <c r="E271" s="4">
        <v>45050.683703703704</v>
      </c>
      <c r="F271" s="3" t="str">
        <f>TEXT(Table_query__6[[#This Row],[Closed]],"MMM")</f>
        <v>May</v>
      </c>
      <c r="G271" s="3">
        <v>45052.683703703704</v>
      </c>
      <c r="H271" s="4">
        <v>45050.697222222225</v>
      </c>
      <c r="I271" s="2" t="s">
        <v>1413</v>
      </c>
      <c r="J271" t="s">
        <v>4256</v>
      </c>
      <c r="K271" t="s">
        <v>4256</v>
      </c>
      <c r="L271" t="s">
        <v>4256</v>
      </c>
      <c r="M271" t="s">
        <v>592</v>
      </c>
      <c r="N271" s="2" t="s">
        <v>42</v>
      </c>
      <c r="O271" s="4" t="s">
        <v>1053</v>
      </c>
      <c r="P271" s="6">
        <f>NETWORKDAYS.INTL(Table_query__6[[#This Row],[Created]],Table_query__6[[#This Row],[Closed]],1,0)-1</f>
        <v>0</v>
      </c>
      <c r="Q271" s="6" t="s">
        <v>4272</v>
      </c>
      <c r="R271" s="6" t="str">
        <f t="shared" si="9"/>
        <v>&lt;=1</v>
      </c>
      <c r="S271" s="6" t="str">
        <f t="shared" si="8"/>
        <v>met</v>
      </c>
      <c r="T271" s="5" t="s">
        <v>1412</v>
      </c>
      <c r="U271" s="2" t="s">
        <v>17</v>
      </c>
      <c r="V271" s="2" t="s">
        <v>16</v>
      </c>
      <c r="W271" s="2"/>
    </row>
    <row r="272" spans="1:23" ht="99.75" x14ac:dyDescent="0.45">
      <c r="A272" s="1">
        <v>4.3479166666657001</v>
      </c>
      <c r="B272" s="2" t="s">
        <v>166</v>
      </c>
      <c r="C272" s="2" t="s">
        <v>2083</v>
      </c>
      <c r="D272" s="2" t="s">
        <v>12</v>
      </c>
      <c r="E272" s="4">
        <v>45051.329409722224</v>
      </c>
      <c r="F272" s="3" t="str">
        <f>TEXT(Table_query__6[[#This Row],[Closed]],"MMM")</f>
        <v>May</v>
      </c>
      <c r="G272" s="3">
        <v>45053.329409722224</v>
      </c>
      <c r="H272" s="4">
        <v>45055.347916666666</v>
      </c>
      <c r="I272" s="2" t="s">
        <v>2085</v>
      </c>
      <c r="J272" t="s">
        <v>4256</v>
      </c>
      <c r="K272" t="s">
        <v>4256</v>
      </c>
      <c r="L272" t="s">
        <v>4256</v>
      </c>
      <c r="M272" t="s">
        <v>592</v>
      </c>
      <c r="N272" s="2" t="s">
        <v>24</v>
      </c>
      <c r="O272" s="4" t="s">
        <v>1053</v>
      </c>
      <c r="P272" s="6">
        <f>NETWORKDAYS.INTL(Table_query__6[[#This Row],[Created]],Table_query__6[[#This Row],[Closed]],1,0)-1</f>
        <v>2</v>
      </c>
      <c r="Q272" s="6" t="s">
        <v>4273</v>
      </c>
      <c r="R272" s="6" t="str">
        <f t="shared" si="9"/>
        <v>&lt;=2</v>
      </c>
      <c r="S272" s="6" t="str">
        <f t="shared" si="8"/>
        <v>met</v>
      </c>
      <c r="T272" s="5" t="s">
        <v>2084</v>
      </c>
      <c r="U272" s="2" t="s">
        <v>17</v>
      </c>
      <c r="V272" s="2" t="s">
        <v>16</v>
      </c>
      <c r="W272" s="2"/>
    </row>
    <row r="273" spans="1:23" ht="28.5" x14ac:dyDescent="0.45">
      <c r="A273" s="1">
        <v>0.54999999999563398</v>
      </c>
      <c r="B273" s="2" t="s">
        <v>125</v>
      </c>
      <c r="C273" s="2" t="s">
        <v>2275</v>
      </c>
      <c r="D273" s="2" t="s">
        <v>12</v>
      </c>
      <c r="E273" s="4">
        <v>45051.448263888888</v>
      </c>
      <c r="F273" s="3" t="str">
        <f>TEXT(Table_query__6[[#This Row],[Closed]],"MMM")</f>
        <v>May</v>
      </c>
      <c r="G273" s="3">
        <v>45053.448263888888</v>
      </c>
      <c r="H273" s="4">
        <v>45051.55</v>
      </c>
      <c r="I273" s="2" t="s">
        <v>546</v>
      </c>
      <c r="J273" t="s">
        <v>3790</v>
      </c>
      <c r="K273">
        <v>35535</v>
      </c>
      <c r="L273" t="s">
        <v>3769</v>
      </c>
      <c r="M273" t="s">
        <v>3545</v>
      </c>
      <c r="N273" s="2" t="s">
        <v>24</v>
      </c>
      <c r="O273" s="4" t="s">
        <v>1053</v>
      </c>
      <c r="P273" s="6">
        <f>NETWORKDAYS.INTL(Table_query__6[[#This Row],[Created]],Table_query__6[[#This Row],[Closed]],1,0)-1</f>
        <v>0</v>
      </c>
      <c r="Q273" s="6" t="s">
        <v>4272</v>
      </c>
      <c r="R273" s="6" t="str">
        <f t="shared" si="9"/>
        <v>&lt;=1</v>
      </c>
      <c r="S273" s="6" t="str">
        <f t="shared" si="8"/>
        <v>met</v>
      </c>
      <c r="T273" s="5" t="s">
        <v>2276</v>
      </c>
      <c r="U273" s="2" t="s">
        <v>17</v>
      </c>
      <c r="V273" s="2" t="s">
        <v>16</v>
      </c>
      <c r="W273" s="2"/>
    </row>
    <row r="274" spans="1:23" ht="28.5" x14ac:dyDescent="0.45">
      <c r="A274" s="1">
        <v>0.56180555555329204</v>
      </c>
      <c r="B274" s="2" t="s">
        <v>84</v>
      </c>
      <c r="C274" s="2" t="s">
        <v>2040</v>
      </c>
      <c r="D274" s="2" t="s">
        <v>12</v>
      </c>
      <c r="E274" s="4">
        <v>45051.482523148145</v>
      </c>
      <c r="F274" s="3" t="str">
        <f>TEXT(Table_query__6[[#This Row],[Closed]],"MMM")</f>
        <v>May</v>
      </c>
      <c r="G274" s="3">
        <v>45053.482523148145</v>
      </c>
      <c r="H274" s="4">
        <v>45051.561805555553</v>
      </c>
      <c r="I274" s="2" t="s">
        <v>771</v>
      </c>
      <c r="J274" t="s">
        <v>3847</v>
      </c>
      <c r="K274">
        <v>35488</v>
      </c>
      <c r="L274" t="s">
        <v>3848</v>
      </c>
      <c r="M274" t="s">
        <v>3545</v>
      </c>
      <c r="N274" s="2" t="s">
        <v>42</v>
      </c>
      <c r="O274" s="4" t="s">
        <v>1053</v>
      </c>
      <c r="P274" s="6">
        <f>NETWORKDAYS.INTL(Table_query__6[[#This Row],[Created]],Table_query__6[[#This Row],[Closed]],1,0)-1</f>
        <v>0</v>
      </c>
      <c r="Q274" s="6" t="s">
        <v>4272</v>
      </c>
      <c r="R274" s="6" t="str">
        <f t="shared" si="9"/>
        <v>&lt;=1</v>
      </c>
      <c r="S274" s="6" t="str">
        <f t="shared" si="8"/>
        <v>met</v>
      </c>
      <c r="T274" s="5" t="s">
        <v>2041</v>
      </c>
      <c r="U274" s="2" t="s">
        <v>17</v>
      </c>
      <c r="V274" s="2" t="s">
        <v>16</v>
      </c>
      <c r="W274" s="2"/>
    </row>
    <row r="275" spans="1:23" ht="28.5" x14ac:dyDescent="0.45">
      <c r="A275" s="1">
        <v>0.55972222222044399</v>
      </c>
      <c r="B275" s="2" t="s">
        <v>84</v>
      </c>
      <c r="C275" s="2" t="s">
        <v>1621</v>
      </c>
      <c r="D275" s="2" t="s">
        <v>12</v>
      </c>
      <c r="E275" s="4">
        <v>45051.504201388889</v>
      </c>
      <c r="F275" s="3" t="str">
        <f>TEXT(Table_query__6[[#This Row],[Closed]],"MMM")</f>
        <v>May</v>
      </c>
      <c r="G275" s="3">
        <v>45053.504201388889</v>
      </c>
      <c r="H275" s="4">
        <v>45051.55972222222</v>
      </c>
      <c r="I275" s="2" t="s">
        <v>243</v>
      </c>
      <c r="J275" t="s">
        <v>3698</v>
      </c>
      <c r="K275">
        <v>31688</v>
      </c>
      <c r="L275" t="s">
        <v>3699</v>
      </c>
      <c r="M275" t="s">
        <v>3545</v>
      </c>
      <c r="N275" s="2" t="s">
        <v>42</v>
      </c>
      <c r="O275" s="4" t="s">
        <v>1053</v>
      </c>
      <c r="P275" s="6">
        <f>NETWORKDAYS.INTL(Table_query__6[[#This Row],[Created]],Table_query__6[[#This Row],[Closed]],1,0)-1</f>
        <v>0</v>
      </c>
      <c r="Q275" s="6" t="s">
        <v>4272</v>
      </c>
      <c r="R275" s="6" t="str">
        <f t="shared" si="9"/>
        <v>&lt;=1</v>
      </c>
      <c r="S275" s="6" t="str">
        <f t="shared" si="8"/>
        <v>met</v>
      </c>
      <c r="T275" s="5" t="s">
        <v>1622</v>
      </c>
      <c r="U275" s="2" t="s">
        <v>17</v>
      </c>
      <c r="V275" s="2" t="s">
        <v>16</v>
      </c>
      <c r="W275" s="2"/>
    </row>
    <row r="276" spans="1:23" ht="28.5" x14ac:dyDescent="0.45">
      <c r="A276" s="1">
        <v>13.5055555555591</v>
      </c>
      <c r="B276" s="2" t="s">
        <v>15</v>
      </c>
      <c r="C276" s="2" t="s">
        <v>1432</v>
      </c>
      <c r="D276" s="2" t="s">
        <v>12</v>
      </c>
      <c r="E276" s="4">
        <v>45051.540960648148</v>
      </c>
      <c r="F276" s="3" t="str">
        <f>TEXT(Table_query__6[[#This Row],[Closed]],"MMM")</f>
        <v>May</v>
      </c>
      <c r="G276" s="3">
        <v>45053.540960648148</v>
      </c>
      <c r="H276" s="4">
        <v>45064.505555555559</v>
      </c>
      <c r="I276" s="2" t="s">
        <v>1434</v>
      </c>
      <c r="J276" t="s">
        <v>3664</v>
      </c>
      <c r="K276">
        <v>10459</v>
      </c>
      <c r="L276" t="s">
        <v>3583</v>
      </c>
      <c r="M276" t="s">
        <v>3570</v>
      </c>
      <c r="N276" s="2" t="s">
        <v>52</v>
      </c>
      <c r="O276" s="4" t="s">
        <v>1053</v>
      </c>
      <c r="P276" s="6">
        <f>NETWORKDAYS.INTL(Table_query__6[[#This Row],[Created]],Table_query__6[[#This Row],[Closed]],1,0)-1</f>
        <v>9</v>
      </c>
      <c r="Q276" s="6" t="s">
        <v>4273</v>
      </c>
      <c r="R276" s="6" t="str">
        <f t="shared" si="9"/>
        <v>&gt;=5</v>
      </c>
      <c r="S276" s="6" t="str">
        <f t="shared" si="8"/>
        <v>not met</v>
      </c>
      <c r="T276" s="5" t="s">
        <v>1433</v>
      </c>
      <c r="U276" s="2" t="s">
        <v>17</v>
      </c>
      <c r="V276" s="2" t="s">
        <v>16</v>
      </c>
      <c r="W276" s="2"/>
    </row>
    <row r="277" spans="1:23" x14ac:dyDescent="0.45">
      <c r="A277" s="1">
        <v>14.6368055555577</v>
      </c>
      <c r="B277" s="2" t="s">
        <v>15</v>
      </c>
      <c r="C277" s="2" t="s">
        <v>1296</v>
      </c>
      <c r="D277" s="2" t="s">
        <v>12</v>
      </c>
      <c r="E277" s="4">
        <v>45051.653101851851</v>
      </c>
      <c r="F277" s="3" t="str">
        <f>TEXT(Table_query__6[[#This Row],[Closed]],"MMM")</f>
        <v>May</v>
      </c>
      <c r="G277" s="3">
        <v>45053.653101851851</v>
      </c>
      <c r="H277" s="4">
        <v>45065.636805555558</v>
      </c>
      <c r="I277" s="2" t="s">
        <v>746</v>
      </c>
      <c r="J277" t="s">
        <v>3839</v>
      </c>
      <c r="K277">
        <v>32953</v>
      </c>
      <c r="L277" t="s">
        <v>3840</v>
      </c>
      <c r="M277" t="s">
        <v>3570</v>
      </c>
      <c r="N277" s="2" t="s">
        <v>42</v>
      </c>
      <c r="O277" s="4" t="s">
        <v>1053</v>
      </c>
      <c r="P277" s="6">
        <f>NETWORKDAYS.INTL(Table_query__6[[#This Row],[Created]],Table_query__6[[#This Row],[Closed]],1,0)-1</f>
        <v>10</v>
      </c>
      <c r="Q277" s="6" t="s">
        <v>4273</v>
      </c>
      <c r="R277" s="6" t="str">
        <f t="shared" si="9"/>
        <v>&gt;=5</v>
      </c>
      <c r="S277" s="6" t="str">
        <f t="shared" si="8"/>
        <v>not met</v>
      </c>
      <c r="T277" s="5" t="s">
        <v>1297</v>
      </c>
      <c r="U277" s="2" t="s">
        <v>17</v>
      </c>
      <c r="V277" s="2" t="s">
        <v>16</v>
      </c>
      <c r="W277" s="2"/>
    </row>
    <row r="278" spans="1:23" ht="28.5" x14ac:dyDescent="0.45">
      <c r="A278" s="1">
        <v>72.471527777772295</v>
      </c>
      <c r="B278" s="2" t="s">
        <v>2182</v>
      </c>
      <c r="C278" s="2" t="s">
        <v>2281</v>
      </c>
      <c r="D278" s="2" t="s">
        <v>12</v>
      </c>
      <c r="E278" s="4">
        <v>45054.449976851851</v>
      </c>
      <c r="F278" s="3" t="str">
        <f>TEXT(Table_query__6[[#This Row],[Closed]],"MMM")</f>
        <v>Jul</v>
      </c>
      <c r="G278" s="3">
        <v>45056.449976851851</v>
      </c>
      <c r="H278" s="4">
        <v>45126.47152777778</v>
      </c>
      <c r="I278" s="2" t="s">
        <v>2184</v>
      </c>
      <c r="J278" t="s">
        <v>4093</v>
      </c>
      <c r="K278">
        <v>32651</v>
      </c>
      <c r="L278" t="s">
        <v>4094</v>
      </c>
      <c r="M278" t="s">
        <v>3629</v>
      </c>
      <c r="N278" s="2" t="s">
        <v>42</v>
      </c>
      <c r="O278" s="4" t="s">
        <v>1053</v>
      </c>
      <c r="P278" s="6">
        <f>NETWORKDAYS.INTL(Table_query__6[[#This Row],[Created]],Table_query__6[[#This Row],[Closed]],1,0)-1</f>
        <v>52</v>
      </c>
      <c r="Q278" s="6" t="s">
        <v>4273</v>
      </c>
      <c r="R278" s="6" t="str">
        <f t="shared" si="9"/>
        <v>&gt;=5</v>
      </c>
      <c r="S278" s="6" t="str">
        <f t="shared" si="8"/>
        <v>not met</v>
      </c>
      <c r="T278" s="5" t="s">
        <v>2282</v>
      </c>
      <c r="U278" s="2" t="s">
        <v>17</v>
      </c>
      <c r="V278" s="2" t="s">
        <v>16</v>
      </c>
      <c r="W278" s="2"/>
    </row>
    <row r="279" spans="1:23" ht="28.5" x14ac:dyDescent="0.45">
      <c r="A279" s="1">
        <v>0.55347222222189896</v>
      </c>
      <c r="B279" s="2" t="s">
        <v>125</v>
      </c>
      <c r="C279" s="2" t="s">
        <v>1467</v>
      </c>
      <c r="D279" s="2" t="s">
        <v>12</v>
      </c>
      <c r="E279" s="4">
        <v>45054.508877314816</v>
      </c>
      <c r="F279" s="3" t="str">
        <f>TEXT(Table_query__6[[#This Row],[Closed]],"MMM")</f>
        <v>May</v>
      </c>
      <c r="G279" s="3">
        <v>45056.508877314816</v>
      </c>
      <c r="H279" s="4">
        <v>45054.553472222222</v>
      </c>
      <c r="I279" s="2" t="s">
        <v>1469</v>
      </c>
      <c r="J279" t="s">
        <v>3973</v>
      </c>
      <c r="K279">
        <v>34432</v>
      </c>
      <c r="L279" t="s">
        <v>3973</v>
      </c>
      <c r="M279" t="s">
        <v>3545</v>
      </c>
      <c r="N279" s="2" t="s">
        <v>24</v>
      </c>
      <c r="O279" s="4" t="s">
        <v>1053</v>
      </c>
      <c r="P279" s="6">
        <f>NETWORKDAYS.INTL(Table_query__6[[#This Row],[Created]],Table_query__6[[#This Row],[Closed]],1,0)-1</f>
        <v>0</v>
      </c>
      <c r="Q279" s="6" t="s">
        <v>4272</v>
      </c>
      <c r="R279" s="6" t="str">
        <f t="shared" si="9"/>
        <v>&lt;=1</v>
      </c>
      <c r="S279" s="6" t="str">
        <f t="shared" si="8"/>
        <v>met</v>
      </c>
      <c r="T279" s="5" t="s">
        <v>1468</v>
      </c>
      <c r="U279" s="2" t="s">
        <v>17</v>
      </c>
      <c r="V279" s="2" t="s">
        <v>16</v>
      </c>
      <c r="W279" s="2"/>
    </row>
    <row r="280" spans="1:23" x14ac:dyDescent="0.45">
      <c r="A280" s="1">
        <v>1.63194444444525</v>
      </c>
      <c r="B280" s="2" t="s">
        <v>113</v>
      </c>
      <c r="C280" s="2" t="s">
        <v>1435</v>
      </c>
      <c r="D280" s="2" t="s">
        <v>12</v>
      </c>
      <c r="E280" s="4">
        <v>45054.633217592593</v>
      </c>
      <c r="F280" s="3" t="str">
        <f>TEXT(Table_query__6[[#This Row],[Closed]],"MMM")</f>
        <v>May</v>
      </c>
      <c r="G280" s="3">
        <v>45056.633217592593</v>
      </c>
      <c r="H280" s="4">
        <v>45055.631944444445</v>
      </c>
      <c r="I280" s="2" t="s">
        <v>1437</v>
      </c>
      <c r="J280" t="s">
        <v>3970</v>
      </c>
      <c r="K280">
        <v>202</v>
      </c>
      <c r="L280" t="s">
        <v>3730</v>
      </c>
      <c r="M280" t="s">
        <v>3553</v>
      </c>
      <c r="N280" s="2" t="s">
        <v>42</v>
      </c>
      <c r="O280" s="4" t="s">
        <v>1053</v>
      </c>
      <c r="P280" s="6">
        <f>NETWORKDAYS.INTL(Table_query__6[[#This Row],[Created]],Table_query__6[[#This Row],[Closed]],1,0)-1</f>
        <v>1</v>
      </c>
      <c r="Q280" s="6" t="s">
        <v>4272</v>
      </c>
      <c r="R280" s="6" t="str">
        <f t="shared" si="9"/>
        <v>&lt;=1</v>
      </c>
      <c r="S280" s="6" t="str">
        <f t="shared" si="8"/>
        <v>met</v>
      </c>
      <c r="T280" s="5" t="s">
        <v>1436</v>
      </c>
      <c r="U280" s="2" t="s">
        <v>17</v>
      </c>
      <c r="V280" s="2" t="s">
        <v>16</v>
      </c>
      <c r="W280" s="2"/>
    </row>
    <row r="281" spans="1:23" x14ac:dyDescent="0.45">
      <c r="A281" s="1">
        <v>2.40625</v>
      </c>
      <c r="B281" s="2" t="s">
        <v>154</v>
      </c>
      <c r="C281" s="2" t="s">
        <v>1332</v>
      </c>
      <c r="D281" s="2" t="s">
        <v>12</v>
      </c>
      <c r="E281" s="4">
        <v>45054.637974537036</v>
      </c>
      <c r="F281" s="3" t="str">
        <f>TEXT(Table_query__6[[#This Row],[Closed]],"MMM")</f>
        <v>May</v>
      </c>
      <c r="G281" s="3">
        <v>45056.637974537036</v>
      </c>
      <c r="H281" s="4">
        <v>45056.40625</v>
      </c>
      <c r="I281" s="2" t="s">
        <v>108</v>
      </c>
      <c r="J281" t="s">
        <v>3591</v>
      </c>
      <c r="K281">
        <v>40062</v>
      </c>
      <c r="L281" t="s">
        <v>3564</v>
      </c>
      <c r="M281" t="s">
        <v>3550</v>
      </c>
      <c r="N281" s="2" t="s">
        <v>42</v>
      </c>
      <c r="O281" s="4" t="s">
        <v>1053</v>
      </c>
      <c r="P281" s="6">
        <f>NETWORKDAYS.INTL(Table_query__6[[#This Row],[Created]],Table_query__6[[#This Row],[Closed]],1,0)-1</f>
        <v>2</v>
      </c>
      <c r="Q281" s="6" t="s">
        <v>4273</v>
      </c>
      <c r="R281" s="6" t="str">
        <f t="shared" si="9"/>
        <v>&lt;=2</v>
      </c>
      <c r="S281" s="6" t="str">
        <f t="shared" si="8"/>
        <v>met</v>
      </c>
      <c r="T281" s="5" t="s">
        <v>1333</v>
      </c>
      <c r="U281" s="2" t="s">
        <v>17</v>
      </c>
      <c r="V281" s="2" t="s">
        <v>16</v>
      </c>
      <c r="W281" s="2"/>
    </row>
    <row r="282" spans="1:23" ht="42.75" x14ac:dyDescent="0.45">
      <c r="A282" s="1">
        <v>1.4763888888919601</v>
      </c>
      <c r="B282" s="2" t="s">
        <v>41</v>
      </c>
      <c r="C282" s="2" t="s">
        <v>1324</v>
      </c>
      <c r="D282" s="2" t="s">
        <v>12</v>
      </c>
      <c r="E282" s="4">
        <v>45054.638020833336</v>
      </c>
      <c r="F282" s="3" t="str">
        <f>TEXT(Table_query__6[[#This Row],[Closed]],"MMM")</f>
        <v>May</v>
      </c>
      <c r="G282" s="3">
        <v>45056.638020833336</v>
      </c>
      <c r="H282" s="4">
        <v>45055.476388888892</v>
      </c>
      <c r="I282" s="2" t="s">
        <v>1326</v>
      </c>
      <c r="J282" t="s">
        <v>3560</v>
      </c>
      <c r="K282">
        <v>10241</v>
      </c>
      <c r="L282" t="s">
        <v>3560</v>
      </c>
      <c r="M282" t="s">
        <v>3545</v>
      </c>
      <c r="N282" s="2" t="s">
        <v>42</v>
      </c>
      <c r="O282" s="4" t="s">
        <v>1053</v>
      </c>
      <c r="P282" s="6">
        <f>NETWORKDAYS.INTL(Table_query__6[[#This Row],[Created]],Table_query__6[[#This Row],[Closed]],1,0)-1</f>
        <v>1</v>
      </c>
      <c r="Q282" s="6" t="s">
        <v>4272</v>
      </c>
      <c r="R282" s="6" t="str">
        <f t="shared" si="9"/>
        <v>&lt;=1</v>
      </c>
      <c r="S282" s="6" t="str">
        <f t="shared" si="8"/>
        <v>met</v>
      </c>
      <c r="T282" s="5" t="s">
        <v>1325</v>
      </c>
      <c r="U282" s="2" t="s">
        <v>17</v>
      </c>
      <c r="V282" s="2" t="s">
        <v>16</v>
      </c>
      <c r="W282" s="2"/>
    </row>
    <row r="283" spans="1:23" ht="42.75" x14ac:dyDescent="0.45">
      <c r="A283" s="1">
        <v>1.4111111111124</v>
      </c>
      <c r="B283" s="2" t="s">
        <v>154</v>
      </c>
      <c r="C283" s="2" t="s">
        <v>1645</v>
      </c>
      <c r="D283" s="2" t="s">
        <v>12</v>
      </c>
      <c r="E283" s="4">
        <v>45054.665335648147</v>
      </c>
      <c r="F283" s="3" t="str">
        <f>TEXT(Table_query__6[[#This Row],[Closed]],"MMM")</f>
        <v>May</v>
      </c>
      <c r="G283" s="3">
        <v>45056.665335648147</v>
      </c>
      <c r="H283" s="4">
        <v>45055.411111111112</v>
      </c>
      <c r="I283" s="2" t="s">
        <v>1647</v>
      </c>
      <c r="J283" t="s">
        <v>4015</v>
      </c>
      <c r="K283">
        <v>10399</v>
      </c>
      <c r="L283" t="s">
        <v>4016</v>
      </c>
      <c r="M283" t="s">
        <v>3545</v>
      </c>
      <c r="N283" s="2" t="s">
        <v>42</v>
      </c>
      <c r="O283" s="4" t="s">
        <v>1053</v>
      </c>
      <c r="P283" s="6">
        <f>NETWORKDAYS.INTL(Table_query__6[[#This Row],[Created]],Table_query__6[[#This Row],[Closed]],1,0)-1</f>
        <v>1</v>
      </c>
      <c r="Q283" s="6" t="s">
        <v>4272</v>
      </c>
      <c r="R283" s="6" t="str">
        <f t="shared" si="9"/>
        <v>&lt;=1</v>
      </c>
      <c r="S283" s="6" t="str">
        <f t="shared" si="8"/>
        <v>met</v>
      </c>
      <c r="T283" s="5" t="s">
        <v>1646</v>
      </c>
      <c r="U283" s="2" t="s">
        <v>17</v>
      </c>
      <c r="V283" s="2" t="s">
        <v>16</v>
      </c>
      <c r="W283" s="2"/>
    </row>
    <row r="284" spans="1:23" x14ac:dyDescent="0.45">
      <c r="A284" s="1">
        <v>1.41180555555911</v>
      </c>
      <c r="B284" s="2" t="s">
        <v>154</v>
      </c>
      <c r="C284" s="2" t="s">
        <v>1806</v>
      </c>
      <c r="D284" s="2" t="s">
        <v>12</v>
      </c>
      <c r="E284" s="4">
        <v>45054.68167824074</v>
      </c>
      <c r="F284" s="3" t="str">
        <f>TEXT(Table_query__6[[#This Row],[Closed]],"MMM")</f>
        <v>May</v>
      </c>
      <c r="G284" s="3">
        <v>45056.68167824074</v>
      </c>
      <c r="H284" s="4">
        <v>45055.411805555559</v>
      </c>
      <c r="I284" s="2" t="s">
        <v>1003</v>
      </c>
      <c r="J284" t="s">
        <v>3907</v>
      </c>
      <c r="K284">
        <v>30547</v>
      </c>
      <c r="L284" t="s">
        <v>3908</v>
      </c>
      <c r="M284" t="s">
        <v>3545</v>
      </c>
      <c r="N284" s="2" t="s">
        <v>42</v>
      </c>
      <c r="O284" s="4" t="s">
        <v>1053</v>
      </c>
      <c r="P284" s="6">
        <f>NETWORKDAYS.INTL(Table_query__6[[#This Row],[Created]],Table_query__6[[#This Row],[Closed]],1,0)-1</f>
        <v>1</v>
      </c>
      <c r="Q284" s="6" t="s">
        <v>4272</v>
      </c>
      <c r="R284" s="6" t="str">
        <f t="shared" si="9"/>
        <v>&lt;=1</v>
      </c>
      <c r="S284" s="6" t="str">
        <f t="shared" si="8"/>
        <v>met</v>
      </c>
      <c r="T284" s="5" t="s">
        <v>1807</v>
      </c>
      <c r="U284" s="2" t="s">
        <v>17</v>
      </c>
      <c r="V284" s="2" t="s">
        <v>16</v>
      </c>
      <c r="W284" s="2"/>
    </row>
    <row r="285" spans="1:23" ht="42.75" x14ac:dyDescent="0.45">
      <c r="A285" s="1">
        <v>0.47708333333139302</v>
      </c>
      <c r="B285" s="2" t="s">
        <v>41</v>
      </c>
      <c r="C285" s="2" t="s">
        <v>1901</v>
      </c>
      <c r="D285" s="2" t="s">
        <v>12</v>
      </c>
      <c r="E285" s="4">
        <v>45055.364189814813</v>
      </c>
      <c r="F285" s="3" t="str">
        <f>TEXT(Table_query__6[[#This Row],[Closed]],"MMM")</f>
        <v>May</v>
      </c>
      <c r="G285" s="3">
        <v>45057.364189814813</v>
      </c>
      <c r="H285" s="4">
        <v>45055.477083333331</v>
      </c>
      <c r="I285" s="2" t="s">
        <v>1903</v>
      </c>
      <c r="J285" t="s">
        <v>3673</v>
      </c>
      <c r="K285">
        <v>40102</v>
      </c>
      <c r="L285" t="s">
        <v>3674</v>
      </c>
      <c r="M285" t="s">
        <v>3545</v>
      </c>
      <c r="N285" s="2" t="s">
        <v>42</v>
      </c>
      <c r="O285" s="4" t="s">
        <v>1053</v>
      </c>
      <c r="P285" s="6">
        <f>NETWORKDAYS.INTL(Table_query__6[[#This Row],[Created]],Table_query__6[[#This Row],[Closed]],1,0)-1</f>
        <v>0</v>
      </c>
      <c r="Q285" s="6" t="s">
        <v>4272</v>
      </c>
      <c r="R285" s="6" t="str">
        <f t="shared" si="9"/>
        <v>&lt;=1</v>
      </c>
      <c r="S285" s="6" t="str">
        <f t="shared" si="8"/>
        <v>met</v>
      </c>
      <c r="T285" s="5" t="s">
        <v>1902</v>
      </c>
      <c r="U285" s="2" t="s">
        <v>17</v>
      </c>
      <c r="V285" s="2" t="s">
        <v>16</v>
      </c>
      <c r="W285" s="2"/>
    </row>
    <row r="286" spans="1:23" x14ac:dyDescent="0.45">
      <c r="A286" s="1">
        <v>0.41666666666424101</v>
      </c>
      <c r="B286" s="2" t="s">
        <v>97</v>
      </c>
      <c r="C286" s="2" t="s">
        <v>1825</v>
      </c>
      <c r="D286" s="2" t="s">
        <v>12</v>
      </c>
      <c r="E286" s="4">
        <v>45055.39403935185</v>
      </c>
      <c r="F286" s="3" t="str">
        <f>TEXT(Table_query__6[[#This Row],[Closed]],"MMM")</f>
        <v>May</v>
      </c>
      <c r="G286" s="3">
        <v>45057.39403935185</v>
      </c>
      <c r="H286" s="4">
        <v>45055.416666666664</v>
      </c>
      <c r="I286" s="2" t="s">
        <v>1827</v>
      </c>
      <c r="J286" t="s">
        <v>4045</v>
      </c>
      <c r="K286">
        <v>20144</v>
      </c>
      <c r="L286" t="s">
        <v>3654</v>
      </c>
      <c r="M286" t="s">
        <v>3550</v>
      </c>
      <c r="N286" s="2" t="s">
        <v>107</v>
      </c>
      <c r="O286" s="4" t="s">
        <v>1053</v>
      </c>
      <c r="P286" s="6">
        <f>NETWORKDAYS.INTL(Table_query__6[[#This Row],[Created]],Table_query__6[[#This Row],[Closed]],1,0)-1</f>
        <v>0</v>
      </c>
      <c r="Q286" s="6" t="s">
        <v>4272</v>
      </c>
      <c r="R286" s="6" t="str">
        <f t="shared" si="9"/>
        <v>&lt;=1</v>
      </c>
      <c r="S286" s="6" t="str">
        <f t="shared" si="8"/>
        <v>met</v>
      </c>
      <c r="T286" s="5" t="s">
        <v>1826</v>
      </c>
      <c r="U286" s="2" t="s">
        <v>17</v>
      </c>
      <c r="V286" s="2" t="s">
        <v>16</v>
      </c>
      <c r="W286" s="2"/>
    </row>
    <row r="287" spans="1:23" ht="42.75" x14ac:dyDescent="0.45">
      <c r="A287" s="1">
        <v>0.70486111110949401</v>
      </c>
      <c r="B287" s="2" t="s">
        <v>41</v>
      </c>
      <c r="C287" s="2" t="s">
        <v>2185</v>
      </c>
      <c r="D287" s="2" t="s">
        <v>12</v>
      </c>
      <c r="E287" s="4">
        <v>45055.693935185183</v>
      </c>
      <c r="F287" s="3" t="str">
        <f>TEXT(Table_query__6[[#This Row],[Closed]],"MMM")</f>
        <v>May</v>
      </c>
      <c r="G287" s="3">
        <v>45057.693935185183</v>
      </c>
      <c r="H287" s="4">
        <v>45055.704861111109</v>
      </c>
      <c r="I287" s="2" t="s">
        <v>2136</v>
      </c>
      <c r="J287" t="s">
        <v>4083</v>
      </c>
      <c r="K287">
        <v>36341</v>
      </c>
      <c r="L287" t="s">
        <v>4084</v>
      </c>
      <c r="M287" t="s">
        <v>3545</v>
      </c>
      <c r="N287" s="2" t="s">
        <v>42</v>
      </c>
      <c r="O287" s="4" t="s">
        <v>1053</v>
      </c>
      <c r="P287" s="6">
        <f>NETWORKDAYS.INTL(Table_query__6[[#This Row],[Created]],Table_query__6[[#This Row],[Closed]],1,0)-1</f>
        <v>0</v>
      </c>
      <c r="Q287" s="6" t="s">
        <v>4272</v>
      </c>
      <c r="R287" s="6" t="str">
        <f t="shared" si="9"/>
        <v>&lt;=1</v>
      </c>
      <c r="S287" s="6" t="str">
        <f t="shared" si="8"/>
        <v>met</v>
      </c>
      <c r="T287" s="5" t="s">
        <v>2186</v>
      </c>
      <c r="U287" s="2" t="s">
        <v>17</v>
      </c>
      <c r="V287" s="2" t="s">
        <v>16</v>
      </c>
      <c r="W287" s="2"/>
    </row>
    <row r="288" spans="1:23" ht="28.5" x14ac:dyDescent="0.45">
      <c r="A288" s="1">
        <v>1.7034722222160801</v>
      </c>
      <c r="B288" s="2" t="s">
        <v>41</v>
      </c>
      <c r="C288" s="2" t="s">
        <v>2134</v>
      </c>
      <c r="D288" s="2" t="s">
        <v>12</v>
      </c>
      <c r="E288" s="4">
        <v>45055.695543981485</v>
      </c>
      <c r="F288" s="3" t="str">
        <f>TEXT(Table_query__6[[#This Row],[Closed]],"MMM")</f>
        <v>May</v>
      </c>
      <c r="G288" s="3">
        <v>45057.695543981485</v>
      </c>
      <c r="H288" s="4">
        <v>45056.703472222223</v>
      </c>
      <c r="I288" s="2" t="s">
        <v>2136</v>
      </c>
      <c r="J288" t="s">
        <v>4083</v>
      </c>
      <c r="K288">
        <v>36341</v>
      </c>
      <c r="L288" t="s">
        <v>4084</v>
      </c>
      <c r="M288" t="s">
        <v>3545</v>
      </c>
      <c r="N288" s="2" t="s">
        <v>42</v>
      </c>
      <c r="O288" s="4" t="s">
        <v>1053</v>
      </c>
      <c r="P288" s="6">
        <f>NETWORKDAYS.INTL(Table_query__6[[#This Row],[Created]],Table_query__6[[#This Row],[Closed]],1,0)-1</f>
        <v>1</v>
      </c>
      <c r="Q288" s="6" t="s">
        <v>4272</v>
      </c>
      <c r="R288" s="6" t="str">
        <f t="shared" si="9"/>
        <v>&lt;=1</v>
      </c>
      <c r="S288" s="6" t="str">
        <f t="shared" si="8"/>
        <v>met</v>
      </c>
      <c r="T288" s="5" t="s">
        <v>2135</v>
      </c>
      <c r="U288" s="2" t="s">
        <v>17</v>
      </c>
      <c r="V288" s="2" t="s">
        <v>16</v>
      </c>
      <c r="W288" s="2"/>
    </row>
    <row r="289" spans="1:23" x14ac:dyDescent="0.45">
      <c r="A289" s="1">
        <v>0.64236111110949401</v>
      </c>
      <c r="B289" s="2" t="s">
        <v>97</v>
      </c>
      <c r="C289" s="2" t="s">
        <v>1759</v>
      </c>
      <c r="D289" s="2" t="s">
        <v>12</v>
      </c>
      <c r="E289" s="4">
        <v>45056.321192129632</v>
      </c>
      <c r="F289" s="3" t="str">
        <f>TEXT(Table_query__6[[#This Row],[Closed]],"MMM")</f>
        <v>May</v>
      </c>
      <c r="G289" s="3">
        <v>45058.321192129632</v>
      </c>
      <c r="H289" s="4">
        <v>45056.642361111109</v>
      </c>
      <c r="I289" s="2" t="s">
        <v>212</v>
      </c>
      <c r="J289" t="s">
        <v>3685</v>
      </c>
      <c r="K289">
        <v>20143</v>
      </c>
      <c r="L289" t="s">
        <v>3686</v>
      </c>
      <c r="M289" t="s">
        <v>3550</v>
      </c>
      <c r="N289" s="2" t="s">
        <v>42</v>
      </c>
      <c r="O289" s="4" t="s">
        <v>1053</v>
      </c>
      <c r="P289" s="6">
        <f>NETWORKDAYS.INTL(Table_query__6[[#This Row],[Created]],Table_query__6[[#This Row],[Closed]],1,0)-1</f>
        <v>0</v>
      </c>
      <c r="Q289" s="6" t="s">
        <v>4272</v>
      </c>
      <c r="R289" s="6" t="str">
        <f t="shared" si="9"/>
        <v>&lt;=1</v>
      </c>
      <c r="S289" s="6" t="str">
        <f t="shared" si="8"/>
        <v>met</v>
      </c>
      <c r="T289" s="5" t="s">
        <v>1760</v>
      </c>
      <c r="U289" s="2" t="s">
        <v>17</v>
      </c>
      <c r="V289" s="2" t="s">
        <v>16</v>
      </c>
      <c r="W289" s="2"/>
    </row>
    <row r="290" spans="1:23" ht="28.5" x14ac:dyDescent="0.45">
      <c r="A290" s="1"/>
      <c r="B290" s="2" t="s">
        <v>41</v>
      </c>
      <c r="C290" s="2" t="s">
        <v>1846</v>
      </c>
      <c r="D290" s="2" t="s">
        <v>12</v>
      </c>
      <c r="E290" s="4">
        <v>45056.476400462961</v>
      </c>
      <c r="F290" s="3" t="str">
        <f>TEXT(Table_query__6[[#This Row],[Closed]],"MMM")</f>
        <v>May</v>
      </c>
      <c r="G290" s="3">
        <v>45058.476400462961</v>
      </c>
      <c r="H290" s="4">
        <v>45064.457638888889</v>
      </c>
      <c r="I290" s="2" t="s">
        <v>54</v>
      </c>
      <c r="J290" t="s">
        <v>3560</v>
      </c>
      <c r="K290">
        <v>10241</v>
      </c>
      <c r="L290" t="s">
        <v>3560</v>
      </c>
      <c r="M290" t="s">
        <v>3545</v>
      </c>
      <c r="N290" s="2" t="s">
        <v>52</v>
      </c>
      <c r="O290" s="4" t="s">
        <v>1053</v>
      </c>
      <c r="P290" s="6">
        <f>NETWORKDAYS.INTL(Table_query__6[[#This Row],[Created]],Table_query__6[[#This Row],[Closed]],1,0)-1</f>
        <v>6</v>
      </c>
      <c r="Q290" s="6" t="s">
        <v>4273</v>
      </c>
      <c r="R290" s="6" t="str">
        <f t="shared" si="9"/>
        <v>&gt;=5</v>
      </c>
      <c r="S290" s="6" t="str">
        <f t="shared" si="8"/>
        <v>not met</v>
      </c>
      <c r="T290" s="5" t="s">
        <v>1847</v>
      </c>
      <c r="U290" s="2" t="s">
        <v>17</v>
      </c>
      <c r="V290" s="2" t="s">
        <v>16</v>
      </c>
      <c r="W290" s="2"/>
    </row>
    <row r="291" spans="1:23" x14ac:dyDescent="0.45">
      <c r="A291" s="1">
        <v>0.68333333333430302</v>
      </c>
      <c r="B291" s="2" t="s">
        <v>56</v>
      </c>
      <c r="C291" s="2" t="s">
        <v>1878</v>
      </c>
      <c r="D291" s="2" t="s">
        <v>12</v>
      </c>
      <c r="E291" s="4">
        <v>45056.497337962966</v>
      </c>
      <c r="F291" s="3" t="str">
        <f>TEXT(Table_query__6[[#This Row],[Closed]],"MMM")</f>
        <v>May</v>
      </c>
      <c r="G291" s="3">
        <v>45058.497337962966</v>
      </c>
      <c r="H291" s="4">
        <v>45056.683333333334</v>
      </c>
      <c r="I291" s="2" t="s">
        <v>58</v>
      </c>
      <c r="J291" t="s">
        <v>3561</v>
      </c>
      <c r="K291">
        <v>40127</v>
      </c>
      <c r="L291" t="s">
        <v>3562</v>
      </c>
      <c r="M291" t="s">
        <v>3545</v>
      </c>
      <c r="N291" s="2" t="s">
        <v>24</v>
      </c>
      <c r="O291" s="4" t="s">
        <v>1053</v>
      </c>
      <c r="P291" s="6">
        <f>NETWORKDAYS.INTL(Table_query__6[[#This Row],[Created]],Table_query__6[[#This Row],[Closed]],1,0)-1</f>
        <v>0</v>
      </c>
      <c r="Q291" s="6" t="s">
        <v>4272</v>
      </c>
      <c r="R291" s="6" t="str">
        <f t="shared" si="9"/>
        <v>&lt;=1</v>
      </c>
      <c r="S291" s="6" t="str">
        <f t="shared" si="8"/>
        <v>met</v>
      </c>
      <c r="T291" s="5" t="s">
        <v>1879</v>
      </c>
      <c r="U291" s="2" t="s">
        <v>17</v>
      </c>
      <c r="V291" s="2" t="s">
        <v>16</v>
      </c>
      <c r="W291" s="2"/>
    </row>
    <row r="292" spans="1:23" x14ac:dyDescent="0.45">
      <c r="A292" s="1">
        <v>2.2923611111109499</v>
      </c>
      <c r="B292" s="2" t="s">
        <v>97</v>
      </c>
      <c r="C292" s="2" t="s">
        <v>1310</v>
      </c>
      <c r="D292" s="2" t="s">
        <v>12</v>
      </c>
      <c r="E292" s="4">
        <v>45056.656122685185</v>
      </c>
      <c r="F292" s="3" t="str">
        <f>TEXT(Table_query__6[[#This Row],[Closed]],"MMM")</f>
        <v>May</v>
      </c>
      <c r="G292" s="3">
        <v>45058.656122685185</v>
      </c>
      <c r="H292" s="4">
        <v>45058.292361111111</v>
      </c>
      <c r="I292" s="2" t="s">
        <v>1312</v>
      </c>
      <c r="J292" t="s">
        <v>4256</v>
      </c>
      <c r="K292" t="s">
        <v>4256</v>
      </c>
      <c r="L292" t="s">
        <v>4256</v>
      </c>
      <c r="M292" t="s">
        <v>592</v>
      </c>
      <c r="N292" s="2" t="s">
        <v>42</v>
      </c>
      <c r="O292" s="4" t="s">
        <v>1053</v>
      </c>
      <c r="P292" s="6">
        <f>NETWORKDAYS.INTL(Table_query__6[[#This Row],[Created]],Table_query__6[[#This Row],[Closed]],1,0)-1</f>
        <v>2</v>
      </c>
      <c r="Q292" s="6" t="s">
        <v>4273</v>
      </c>
      <c r="R292" s="6" t="str">
        <f t="shared" si="9"/>
        <v>&lt;=2</v>
      </c>
      <c r="S292" s="6" t="str">
        <f t="shared" si="8"/>
        <v>met</v>
      </c>
      <c r="T292" s="5" t="s">
        <v>1311</v>
      </c>
      <c r="U292" s="2" t="s">
        <v>17</v>
      </c>
      <c r="V292" s="2" t="s">
        <v>16</v>
      </c>
      <c r="W292" s="2"/>
    </row>
    <row r="293" spans="1:23" ht="42.75" x14ac:dyDescent="0.45">
      <c r="A293" s="1">
        <v>5.3499999999985404</v>
      </c>
      <c r="B293" s="2" t="s">
        <v>41</v>
      </c>
      <c r="C293" s="2" t="s">
        <v>1289</v>
      </c>
      <c r="D293" s="2" t="s">
        <v>12</v>
      </c>
      <c r="E293" s="4">
        <v>45057.372731481482</v>
      </c>
      <c r="F293" s="3" t="str">
        <f>TEXT(Table_query__6[[#This Row],[Closed]],"MMM")</f>
        <v>May</v>
      </c>
      <c r="G293" s="3">
        <v>45059.372731481482</v>
      </c>
      <c r="H293" s="4">
        <v>45062.35</v>
      </c>
      <c r="I293" s="2" t="s">
        <v>980</v>
      </c>
      <c r="J293" t="s">
        <v>3900</v>
      </c>
      <c r="K293">
        <v>40175</v>
      </c>
      <c r="L293" t="s">
        <v>3901</v>
      </c>
      <c r="M293" t="s">
        <v>3545</v>
      </c>
      <c r="N293" s="2" t="s">
        <v>42</v>
      </c>
      <c r="O293" s="4" t="s">
        <v>1053</v>
      </c>
      <c r="P293" s="6">
        <f>NETWORKDAYS.INTL(Table_query__6[[#This Row],[Created]],Table_query__6[[#This Row],[Closed]],1,0)-1</f>
        <v>3</v>
      </c>
      <c r="Q293" s="6" t="s">
        <v>4273</v>
      </c>
      <c r="R293" s="6" t="str">
        <f t="shared" si="9"/>
        <v>&lt;=3</v>
      </c>
      <c r="S293" s="6" t="str">
        <f t="shared" si="8"/>
        <v>not met</v>
      </c>
      <c r="T293" s="5" t="s">
        <v>1290</v>
      </c>
      <c r="U293" s="2" t="s">
        <v>17</v>
      </c>
      <c r="V293" s="2" t="s">
        <v>16</v>
      </c>
      <c r="W293" s="2"/>
    </row>
    <row r="294" spans="1:23" ht="28.5" x14ac:dyDescent="0.45">
      <c r="A294" s="1">
        <v>0.51805555555620197</v>
      </c>
      <c r="B294" s="2" t="s">
        <v>84</v>
      </c>
      <c r="C294" s="2" t="s">
        <v>1277</v>
      </c>
      <c r="D294" s="2" t="s">
        <v>12</v>
      </c>
      <c r="E294" s="4">
        <v>45057.383506944447</v>
      </c>
      <c r="F294" s="3" t="str">
        <f>TEXT(Table_query__6[[#This Row],[Closed]],"MMM")</f>
        <v>May</v>
      </c>
      <c r="G294" s="3">
        <v>45059.383506944447</v>
      </c>
      <c r="H294" s="4">
        <v>45057.518055555556</v>
      </c>
      <c r="I294" s="2" t="s">
        <v>645</v>
      </c>
      <c r="J294" t="s">
        <v>3815</v>
      </c>
      <c r="K294">
        <v>5560</v>
      </c>
      <c r="L294" t="s">
        <v>3816</v>
      </c>
      <c r="M294" t="s">
        <v>3545</v>
      </c>
      <c r="N294" s="2" t="s">
        <v>42</v>
      </c>
      <c r="O294" s="4" t="s">
        <v>1053</v>
      </c>
      <c r="P294" s="6">
        <f>NETWORKDAYS.INTL(Table_query__6[[#This Row],[Created]],Table_query__6[[#This Row],[Closed]],1,0)-1</f>
        <v>0</v>
      </c>
      <c r="Q294" s="6" t="s">
        <v>4272</v>
      </c>
      <c r="R294" s="6" t="str">
        <f t="shared" si="9"/>
        <v>&lt;=1</v>
      </c>
      <c r="S294" s="6" t="str">
        <f t="shared" si="8"/>
        <v>met</v>
      </c>
      <c r="T294" s="5" t="s">
        <v>1278</v>
      </c>
      <c r="U294" s="2" t="s">
        <v>17</v>
      </c>
      <c r="V294" s="2" t="s">
        <v>16</v>
      </c>
      <c r="W294" s="2"/>
    </row>
    <row r="295" spans="1:23" ht="28.5" x14ac:dyDescent="0.45">
      <c r="A295" s="1">
        <v>0.52569444444088698</v>
      </c>
      <c r="B295" s="2" t="s">
        <v>84</v>
      </c>
      <c r="C295" s="2" t="s">
        <v>1561</v>
      </c>
      <c r="D295" s="2" t="s">
        <v>12</v>
      </c>
      <c r="E295" s="4">
        <v>45057.388368055559</v>
      </c>
      <c r="F295" s="3" t="str">
        <f>TEXT(Table_query__6[[#This Row],[Closed]],"MMM")</f>
        <v>May</v>
      </c>
      <c r="G295" s="3">
        <v>45059.388368055559</v>
      </c>
      <c r="H295" s="4">
        <v>45057.525694444441</v>
      </c>
      <c r="I295" s="2" t="s">
        <v>243</v>
      </c>
      <c r="J295" t="s">
        <v>3698</v>
      </c>
      <c r="K295">
        <v>31688</v>
      </c>
      <c r="L295" t="s">
        <v>3699</v>
      </c>
      <c r="M295" t="s">
        <v>3545</v>
      </c>
      <c r="N295" s="2" t="s">
        <v>42</v>
      </c>
      <c r="O295" s="4" t="s">
        <v>1053</v>
      </c>
      <c r="P295" s="6">
        <f>NETWORKDAYS.INTL(Table_query__6[[#This Row],[Created]],Table_query__6[[#This Row],[Closed]],1,0)-1</f>
        <v>0</v>
      </c>
      <c r="Q295" s="6" t="s">
        <v>4272</v>
      </c>
      <c r="R295" s="6" t="str">
        <f t="shared" si="9"/>
        <v>&lt;=1</v>
      </c>
      <c r="S295" s="6" t="str">
        <f t="shared" si="8"/>
        <v>met</v>
      </c>
      <c r="T295" s="5" t="s">
        <v>1562</v>
      </c>
      <c r="U295" s="2" t="s">
        <v>17</v>
      </c>
      <c r="V295" s="2" t="s">
        <v>16</v>
      </c>
      <c r="W295" s="2"/>
    </row>
    <row r="296" spans="1:23" ht="28.5" x14ac:dyDescent="0.45">
      <c r="A296" s="1">
        <v>0.538194444445253</v>
      </c>
      <c r="B296" s="2" t="s">
        <v>84</v>
      </c>
      <c r="C296" s="2" t="s">
        <v>1254</v>
      </c>
      <c r="D296" s="2" t="s">
        <v>12</v>
      </c>
      <c r="E296" s="4">
        <v>45057.3903587963</v>
      </c>
      <c r="F296" s="3" t="str">
        <f>TEXT(Table_query__6[[#This Row],[Closed]],"MMM")</f>
        <v>May</v>
      </c>
      <c r="G296" s="3">
        <v>45059.3903587963</v>
      </c>
      <c r="H296" s="4">
        <v>45057.538194444445</v>
      </c>
      <c r="I296" s="2" t="s">
        <v>645</v>
      </c>
      <c r="J296" t="s">
        <v>3815</v>
      </c>
      <c r="K296">
        <v>5560</v>
      </c>
      <c r="L296" t="s">
        <v>3816</v>
      </c>
      <c r="M296" t="s">
        <v>3545</v>
      </c>
      <c r="N296" s="2" t="s">
        <v>42</v>
      </c>
      <c r="O296" s="4" t="s">
        <v>1053</v>
      </c>
      <c r="P296" s="6">
        <f>NETWORKDAYS.INTL(Table_query__6[[#This Row],[Created]],Table_query__6[[#This Row],[Closed]],1,0)-1</f>
        <v>0</v>
      </c>
      <c r="Q296" s="6" t="s">
        <v>4272</v>
      </c>
      <c r="R296" s="6" t="str">
        <f t="shared" si="9"/>
        <v>&lt;=1</v>
      </c>
      <c r="S296" s="6" t="str">
        <f t="shared" si="8"/>
        <v>met</v>
      </c>
      <c r="T296" s="5" t="s">
        <v>1255</v>
      </c>
      <c r="U296" s="2" t="s">
        <v>17</v>
      </c>
      <c r="V296" s="2" t="s">
        <v>16</v>
      </c>
      <c r="W296" s="2"/>
    </row>
    <row r="297" spans="1:23" ht="28.5" x14ac:dyDescent="0.45">
      <c r="A297" s="1"/>
      <c r="B297" s="2" t="s">
        <v>84</v>
      </c>
      <c r="C297" s="2" t="s">
        <v>1746</v>
      </c>
      <c r="D297" s="2" t="s">
        <v>12</v>
      </c>
      <c r="E297" s="4">
        <v>45057.393171296295</v>
      </c>
      <c r="F297" s="3" t="str">
        <f>TEXT(Table_query__6[[#This Row],[Closed]],"MMM")</f>
        <v>May</v>
      </c>
      <c r="G297" s="3">
        <v>45059.393171296295</v>
      </c>
      <c r="H297" s="4">
        <v>45057.539583333331</v>
      </c>
      <c r="I297" s="2" t="s">
        <v>645</v>
      </c>
      <c r="J297" t="s">
        <v>3815</v>
      </c>
      <c r="K297">
        <v>5560</v>
      </c>
      <c r="L297" t="s">
        <v>3816</v>
      </c>
      <c r="M297" t="s">
        <v>3545</v>
      </c>
      <c r="N297" s="2" t="s">
        <v>42</v>
      </c>
      <c r="O297" s="4" t="s">
        <v>1053</v>
      </c>
      <c r="P297" s="6">
        <f>NETWORKDAYS.INTL(Table_query__6[[#This Row],[Created]],Table_query__6[[#This Row],[Closed]],1,0)-1</f>
        <v>0</v>
      </c>
      <c r="Q297" s="6" t="s">
        <v>4272</v>
      </c>
      <c r="R297" s="6" t="str">
        <f t="shared" si="9"/>
        <v>&lt;=1</v>
      </c>
      <c r="S297" s="6" t="str">
        <f t="shared" si="8"/>
        <v>met</v>
      </c>
      <c r="T297" s="5" t="s">
        <v>1747</v>
      </c>
      <c r="U297" s="2" t="s">
        <v>17</v>
      </c>
      <c r="V297" s="2" t="s">
        <v>16</v>
      </c>
      <c r="W297" s="2"/>
    </row>
    <row r="298" spans="1:23" x14ac:dyDescent="0.45">
      <c r="A298" s="1">
        <v>0.50763888889196096</v>
      </c>
      <c r="B298" s="2" t="s">
        <v>64</v>
      </c>
      <c r="C298" s="2" t="s">
        <v>1241</v>
      </c>
      <c r="D298" s="2" t="s">
        <v>12</v>
      </c>
      <c r="E298" s="4">
        <v>45057.423206018517</v>
      </c>
      <c r="F298" s="3" t="str">
        <f>TEXT(Table_query__6[[#This Row],[Closed]],"MMM")</f>
        <v>May</v>
      </c>
      <c r="G298" s="3">
        <v>45059.423206018517</v>
      </c>
      <c r="H298" s="4">
        <v>45057.507638888892</v>
      </c>
      <c r="I298" s="2" t="s">
        <v>1243</v>
      </c>
      <c r="J298" t="s">
        <v>3945</v>
      </c>
      <c r="K298">
        <v>2824</v>
      </c>
      <c r="L298" t="s">
        <v>3946</v>
      </c>
      <c r="M298" t="s">
        <v>3545</v>
      </c>
      <c r="N298" s="2" t="s">
        <v>42</v>
      </c>
      <c r="O298" s="4" t="s">
        <v>1053</v>
      </c>
      <c r="P298" s="6">
        <f>NETWORKDAYS.INTL(Table_query__6[[#This Row],[Created]],Table_query__6[[#This Row],[Closed]],1,0)-1</f>
        <v>0</v>
      </c>
      <c r="Q298" s="6" t="s">
        <v>4272</v>
      </c>
      <c r="R298" s="6" t="str">
        <f t="shared" si="9"/>
        <v>&lt;=1</v>
      </c>
      <c r="S298" s="6" t="str">
        <f t="shared" si="8"/>
        <v>met</v>
      </c>
      <c r="T298" s="5" t="s">
        <v>1242</v>
      </c>
      <c r="U298" s="2" t="s">
        <v>17</v>
      </c>
      <c r="V298" s="2" t="s">
        <v>16</v>
      </c>
      <c r="W298" s="2"/>
    </row>
    <row r="299" spans="1:23" ht="28.5" x14ac:dyDescent="0.45">
      <c r="A299" s="1">
        <v>0.54236111111094898</v>
      </c>
      <c r="B299" s="2" t="s">
        <v>84</v>
      </c>
      <c r="C299" s="2" t="s">
        <v>1483</v>
      </c>
      <c r="D299" s="2" t="s">
        <v>12</v>
      </c>
      <c r="E299" s="4">
        <v>45057.43136574074</v>
      </c>
      <c r="F299" s="3" t="str">
        <f>TEXT(Table_query__6[[#This Row],[Closed]],"MMM")</f>
        <v>May</v>
      </c>
      <c r="G299" s="3">
        <v>45059.43136574074</v>
      </c>
      <c r="H299" s="4">
        <v>45057.542361111111</v>
      </c>
      <c r="I299" s="2" t="s">
        <v>1485</v>
      </c>
      <c r="J299" t="s">
        <v>3979</v>
      </c>
      <c r="K299">
        <v>9197</v>
      </c>
      <c r="L299" t="s">
        <v>3980</v>
      </c>
      <c r="M299" t="s">
        <v>3545</v>
      </c>
      <c r="N299" s="2" t="s">
        <v>42</v>
      </c>
      <c r="O299" s="4" t="s">
        <v>1053</v>
      </c>
      <c r="P299" s="6">
        <f>NETWORKDAYS.INTL(Table_query__6[[#This Row],[Created]],Table_query__6[[#This Row],[Closed]],1,0)-1</f>
        <v>0</v>
      </c>
      <c r="Q299" s="6" t="s">
        <v>4272</v>
      </c>
      <c r="R299" s="6" t="str">
        <f t="shared" si="9"/>
        <v>&lt;=1</v>
      </c>
      <c r="S299" s="6" t="str">
        <f t="shared" si="8"/>
        <v>met</v>
      </c>
      <c r="T299" s="5" t="s">
        <v>1484</v>
      </c>
      <c r="U299" s="2" t="s">
        <v>17</v>
      </c>
      <c r="V299" s="2" t="s">
        <v>16</v>
      </c>
      <c r="W299" s="2"/>
    </row>
    <row r="300" spans="1:23" ht="71.25" x14ac:dyDescent="0.45">
      <c r="A300" s="1">
        <v>0.54374999999708995</v>
      </c>
      <c r="B300" s="2" t="s">
        <v>84</v>
      </c>
      <c r="C300" s="2" t="s">
        <v>1265</v>
      </c>
      <c r="D300" s="2" t="s">
        <v>12</v>
      </c>
      <c r="E300" s="4">
        <v>45057.43309027778</v>
      </c>
      <c r="F300" s="3" t="str">
        <f>TEXT(Table_query__6[[#This Row],[Closed]],"MMM")</f>
        <v>May</v>
      </c>
      <c r="G300" s="3">
        <v>45059.43309027778</v>
      </c>
      <c r="H300" s="4">
        <v>45057.543749999997</v>
      </c>
      <c r="I300" s="2" t="s">
        <v>626</v>
      </c>
      <c r="J300" t="s">
        <v>3810</v>
      </c>
      <c r="K300">
        <v>6230</v>
      </c>
      <c r="L300" t="s">
        <v>3811</v>
      </c>
      <c r="M300" t="s">
        <v>3545</v>
      </c>
      <c r="N300" s="2" t="s">
        <v>42</v>
      </c>
      <c r="O300" s="4" t="s">
        <v>1053</v>
      </c>
      <c r="P300" s="6">
        <f>NETWORKDAYS.INTL(Table_query__6[[#This Row],[Created]],Table_query__6[[#This Row],[Closed]],1,0)-1</f>
        <v>0</v>
      </c>
      <c r="Q300" s="6" t="s">
        <v>4272</v>
      </c>
      <c r="R300" s="6" t="str">
        <f t="shared" si="9"/>
        <v>&lt;=1</v>
      </c>
      <c r="S300" s="6" t="str">
        <f t="shared" si="8"/>
        <v>met</v>
      </c>
      <c r="T300" s="5" t="s">
        <v>1266</v>
      </c>
      <c r="U300" s="2" t="s">
        <v>17</v>
      </c>
      <c r="V300" s="2" t="s">
        <v>16</v>
      </c>
      <c r="W300" s="2"/>
    </row>
    <row r="301" spans="1:23" ht="28.5" x14ac:dyDescent="0.45">
      <c r="A301" s="1">
        <v>0.476388888884685</v>
      </c>
      <c r="B301" s="2" t="s">
        <v>60</v>
      </c>
      <c r="C301" s="2" t="s">
        <v>1442</v>
      </c>
      <c r="D301" s="2" t="s">
        <v>12</v>
      </c>
      <c r="E301" s="4">
        <v>45057.433449074073</v>
      </c>
      <c r="F301" s="3" t="str">
        <f>TEXT(Table_query__6[[#This Row],[Closed]],"MMM")</f>
        <v>May</v>
      </c>
      <c r="G301" s="3">
        <v>45059.433449074073</v>
      </c>
      <c r="H301" s="4">
        <v>45057.476388888892</v>
      </c>
      <c r="I301" s="2" t="s">
        <v>1253</v>
      </c>
      <c r="J301" t="s">
        <v>3949</v>
      </c>
      <c r="K301">
        <v>40214</v>
      </c>
      <c r="L301" t="s">
        <v>3950</v>
      </c>
      <c r="M301" t="s">
        <v>3545</v>
      </c>
      <c r="N301" s="2" t="s">
        <v>42</v>
      </c>
      <c r="O301" s="4" t="s">
        <v>1053</v>
      </c>
      <c r="P301" s="6">
        <f>NETWORKDAYS.INTL(Table_query__6[[#This Row],[Created]],Table_query__6[[#This Row],[Closed]],1,0)-1</f>
        <v>0</v>
      </c>
      <c r="Q301" s="6" t="s">
        <v>4272</v>
      </c>
      <c r="R301" s="6" t="str">
        <f t="shared" si="9"/>
        <v>&lt;=1</v>
      </c>
      <c r="S301" s="6" t="str">
        <f t="shared" si="8"/>
        <v>met</v>
      </c>
      <c r="T301" s="5" t="s">
        <v>1443</v>
      </c>
      <c r="U301" s="2" t="s">
        <v>17</v>
      </c>
      <c r="V301" s="2" t="s">
        <v>16</v>
      </c>
      <c r="W301" s="2"/>
    </row>
    <row r="302" spans="1:23" ht="71.25" x14ac:dyDescent="0.45">
      <c r="A302" s="1">
        <v>0.54513888889050599</v>
      </c>
      <c r="B302" s="2" t="s">
        <v>84</v>
      </c>
      <c r="C302" s="2" t="s">
        <v>1523</v>
      </c>
      <c r="D302" s="2" t="s">
        <v>12</v>
      </c>
      <c r="E302" s="4">
        <v>45057.435150462959</v>
      </c>
      <c r="F302" s="3" t="str">
        <f>TEXT(Table_query__6[[#This Row],[Closed]],"MMM")</f>
        <v>May</v>
      </c>
      <c r="G302" s="3">
        <v>45059.435150462959</v>
      </c>
      <c r="H302" s="4">
        <v>45057.545138888891</v>
      </c>
      <c r="I302" s="2" t="s">
        <v>626</v>
      </c>
      <c r="J302" t="s">
        <v>3810</v>
      </c>
      <c r="K302">
        <v>6230</v>
      </c>
      <c r="L302" t="s">
        <v>3811</v>
      </c>
      <c r="M302" t="s">
        <v>3545</v>
      </c>
      <c r="N302" s="2" t="s">
        <v>42</v>
      </c>
      <c r="O302" s="4" t="s">
        <v>1053</v>
      </c>
      <c r="P302" s="6">
        <f>NETWORKDAYS.INTL(Table_query__6[[#This Row],[Created]],Table_query__6[[#This Row],[Closed]],1,0)-1</f>
        <v>0</v>
      </c>
      <c r="Q302" s="6" t="s">
        <v>4272</v>
      </c>
      <c r="R302" s="6" t="str">
        <f t="shared" si="9"/>
        <v>&lt;=1</v>
      </c>
      <c r="S302" s="6" t="str">
        <f t="shared" si="8"/>
        <v>met</v>
      </c>
      <c r="T302" s="5" t="s">
        <v>1524</v>
      </c>
      <c r="U302" s="2" t="s">
        <v>17</v>
      </c>
      <c r="V302" s="2" t="s">
        <v>16</v>
      </c>
      <c r="W302" s="2"/>
    </row>
    <row r="303" spans="1:23" ht="57" x14ac:dyDescent="0.45">
      <c r="A303" s="1">
        <v>0.54722222222335404</v>
      </c>
      <c r="B303" s="2" t="s">
        <v>84</v>
      </c>
      <c r="C303" s="2" t="s">
        <v>1576</v>
      </c>
      <c r="D303" s="2" t="s">
        <v>12</v>
      </c>
      <c r="E303" s="4">
        <v>45057.436516203707</v>
      </c>
      <c r="F303" s="3" t="str">
        <f>TEXT(Table_query__6[[#This Row],[Closed]],"MMM")</f>
        <v>May</v>
      </c>
      <c r="G303" s="3">
        <v>45059.436516203707</v>
      </c>
      <c r="H303" s="4">
        <v>45057.547222222223</v>
      </c>
      <c r="I303" s="2" t="s">
        <v>86</v>
      </c>
      <c r="J303" t="s">
        <v>3573</v>
      </c>
      <c r="K303">
        <v>7737</v>
      </c>
      <c r="L303" t="s">
        <v>3574</v>
      </c>
      <c r="M303" t="s">
        <v>3545</v>
      </c>
      <c r="N303" s="2" t="s">
        <v>42</v>
      </c>
      <c r="O303" s="4" t="s">
        <v>1053</v>
      </c>
      <c r="P303" s="6">
        <f>NETWORKDAYS.INTL(Table_query__6[[#This Row],[Created]],Table_query__6[[#This Row],[Closed]],1,0)-1</f>
        <v>0</v>
      </c>
      <c r="Q303" s="6" t="s">
        <v>4272</v>
      </c>
      <c r="R303" s="6" t="str">
        <f t="shared" si="9"/>
        <v>&lt;=1</v>
      </c>
      <c r="S303" s="6" t="str">
        <f t="shared" si="8"/>
        <v>met</v>
      </c>
      <c r="T303" s="5" t="s">
        <v>1577</v>
      </c>
      <c r="U303" s="2" t="s">
        <v>17</v>
      </c>
      <c r="V303" s="2" t="s">
        <v>16</v>
      </c>
      <c r="W303" s="2"/>
    </row>
    <row r="304" spans="1:23" ht="28.5" x14ac:dyDescent="0.45">
      <c r="A304" s="1">
        <v>0.54791666666278604</v>
      </c>
      <c r="B304" s="2" t="s">
        <v>84</v>
      </c>
      <c r="C304" s="2" t="s">
        <v>1874</v>
      </c>
      <c r="D304" s="2" t="s">
        <v>12</v>
      </c>
      <c r="E304" s="4">
        <v>45057.437974537039</v>
      </c>
      <c r="F304" s="3" t="str">
        <f>TEXT(Table_query__6[[#This Row],[Closed]],"MMM")</f>
        <v>May</v>
      </c>
      <c r="G304" s="3">
        <v>45059.437974537039</v>
      </c>
      <c r="H304" s="4">
        <v>45057.54791666667</v>
      </c>
      <c r="I304" s="2" t="s">
        <v>86</v>
      </c>
      <c r="J304" t="s">
        <v>3573</v>
      </c>
      <c r="K304">
        <v>7737</v>
      </c>
      <c r="L304" t="s">
        <v>3574</v>
      </c>
      <c r="M304" t="s">
        <v>3545</v>
      </c>
      <c r="N304" s="2" t="s">
        <v>42</v>
      </c>
      <c r="O304" s="4" t="s">
        <v>1053</v>
      </c>
      <c r="P304" s="6">
        <f>NETWORKDAYS.INTL(Table_query__6[[#This Row],[Created]],Table_query__6[[#This Row],[Closed]],1,0)-1</f>
        <v>0</v>
      </c>
      <c r="Q304" s="6" t="s">
        <v>4272</v>
      </c>
      <c r="R304" s="6" t="str">
        <f t="shared" si="9"/>
        <v>&lt;=1</v>
      </c>
      <c r="S304" s="6" t="str">
        <f t="shared" si="8"/>
        <v>met</v>
      </c>
      <c r="T304" s="5" t="s">
        <v>1875</v>
      </c>
      <c r="U304" s="2" t="s">
        <v>17</v>
      </c>
      <c r="V304" s="2" t="s">
        <v>16</v>
      </c>
      <c r="W304" s="2"/>
    </row>
    <row r="305" spans="1:23" ht="28.5" x14ac:dyDescent="0.45">
      <c r="A305" s="1">
        <v>0.649305555554747</v>
      </c>
      <c r="B305" s="2" t="s">
        <v>60</v>
      </c>
      <c r="C305" s="2" t="s">
        <v>2215</v>
      </c>
      <c r="D305" s="2" t="s">
        <v>12</v>
      </c>
      <c r="E305" s="4">
        <v>45057.441840277781</v>
      </c>
      <c r="F305" s="3" t="str">
        <f>TEXT(Table_query__6[[#This Row],[Closed]],"MMM")</f>
        <v>May</v>
      </c>
      <c r="G305" s="3">
        <v>45059.441840277781</v>
      </c>
      <c r="H305" s="4">
        <v>45057.649305555555</v>
      </c>
      <c r="I305" s="2" t="s">
        <v>2217</v>
      </c>
      <c r="J305" t="s">
        <v>4099</v>
      </c>
      <c r="K305">
        <v>34463</v>
      </c>
      <c r="L305" t="s">
        <v>4100</v>
      </c>
      <c r="M305" t="s">
        <v>3545</v>
      </c>
      <c r="N305" s="2" t="s">
        <v>42</v>
      </c>
      <c r="O305" s="4" t="s">
        <v>1053</v>
      </c>
      <c r="P305" s="6">
        <f>NETWORKDAYS.INTL(Table_query__6[[#This Row],[Created]],Table_query__6[[#This Row],[Closed]],1,0)-1</f>
        <v>0</v>
      </c>
      <c r="Q305" s="6" t="s">
        <v>4272</v>
      </c>
      <c r="R305" s="6" t="str">
        <f t="shared" si="9"/>
        <v>&lt;=1</v>
      </c>
      <c r="S305" s="6" t="str">
        <f t="shared" si="8"/>
        <v>met</v>
      </c>
      <c r="T305" s="5" t="s">
        <v>2216</v>
      </c>
      <c r="U305" s="2" t="s">
        <v>17</v>
      </c>
      <c r="V305" s="2" t="s">
        <v>16</v>
      </c>
      <c r="W305" s="2"/>
    </row>
    <row r="306" spans="1:23" ht="28.5" x14ac:dyDescent="0.45">
      <c r="A306" s="1">
        <v>0.52638888888759505</v>
      </c>
      <c r="B306" s="2" t="s">
        <v>56</v>
      </c>
      <c r="C306" s="2" t="s">
        <v>1346</v>
      </c>
      <c r="D306" s="2" t="s">
        <v>12</v>
      </c>
      <c r="E306" s="4">
        <v>45057.522569444445</v>
      </c>
      <c r="F306" s="3" t="str">
        <f>TEXT(Table_query__6[[#This Row],[Closed]],"MMM")</f>
        <v>May</v>
      </c>
      <c r="G306" s="3">
        <v>45059.522569444445</v>
      </c>
      <c r="H306" s="4">
        <v>45057.526388888888</v>
      </c>
      <c r="I306" s="2" t="s">
        <v>1348</v>
      </c>
      <c r="J306" t="s">
        <v>3960</v>
      </c>
      <c r="K306">
        <v>34317</v>
      </c>
      <c r="L306" t="s">
        <v>3960</v>
      </c>
      <c r="M306" t="s">
        <v>3545</v>
      </c>
      <c r="N306" s="2" t="s">
        <v>24</v>
      </c>
      <c r="O306" s="4" t="s">
        <v>1053</v>
      </c>
      <c r="P306" s="6">
        <f>NETWORKDAYS.INTL(Table_query__6[[#This Row],[Created]],Table_query__6[[#This Row],[Closed]],1,0)-1</f>
        <v>0</v>
      </c>
      <c r="Q306" s="6" t="s">
        <v>4272</v>
      </c>
      <c r="R306" s="6" t="str">
        <f t="shared" si="9"/>
        <v>&lt;=1</v>
      </c>
      <c r="S306" s="6" t="str">
        <f t="shared" si="8"/>
        <v>met</v>
      </c>
      <c r="T306" s="5" t="s">
        <v>1347</v>
      </c>
      <c r="U306" s="2" t="s">
        <v>17</v>
      </c>
      <c r="V306" s="2" t="s">
        <v>16</v>
      </c>
      <c r="W306" s="2"/>
    </row>
    <row r="307" spans="1:23" ht="57" x14ac:dyDescent="0.45">
      <c r="A307" s="1">
        <v>0.59722222221898802</v>
      </c>
      <c r="B307" s="2" t="s">
        <v>23</v>
      </c>
      <c r="C307" s="2" t="s">
        <v>1915</v>
      </c>
      <c r="D307" s="2" t="s">
        <v>12</v>
      </c>
      <c r="E307" s="4">
        <v>45057.600243055553</v>
      </c>
      <c r="F307" s="3" t="str">
        <f>TEXT(Table_query__6[[#This Row],[Closed]],"MMM")</f>
        <v>May</v>
      </c>
      <c r="G307" s="3">
        <v>45059.600243055553</v>
      </c>
      <c r="H307" s="4">
        <v>45057.597222222219</v>
      </c>
      <c r="I307" s="2" t="s">
        <v>1917</v>
      </c>
      <c r="J307" t="s">
        <v>4256</v>
      </c>
      <c r="K307" t="s">
        <v>4256</v>
      </c>
      <c r="L307" t="s">
        <v>4256</v>
      </c>
      <c r="M307" t="s">
        <v>592</v>
      </c>
      <c r="N307" s="2" t="s">
        <v>42</v>
      </c>
      <c r="O307" s="4" t="s">
        <v>1053</v>
      </c>
      <c r="P307" s="6">
        <f>NETWORKDAYS.INTL(Table_query__6[[#This Row],[Created]],Table_query__6[[#This Row],[Closed]],1,0)-1</f>
        <v>0</v>
      </c>
      <c r="Q307" s="6" t="s">
        <v>4272</v>
      </c>
      <c r="R307" s="6" t="str">
        <f t="shared" si="9"/>
        <v>&lt;=1</v>
      </c>
      <c r="S307" s="6" t="str">
        <f t="shared" si="8"/>
        <v>met</v>
      </c>
      <c r="T307" s="5" t="s">
        <v>1916</v>
      </c>
      <c r="U307" s="2" t="s">
        <v>17</v>
      </c>
      <c r="V307" s="2" t="s">
        <v>16</v>
      </c>
      <c r="W307" s="2"/>
    </row>
    <row r="308" spans="1:23" ht="28.5" x14ac:dyDescent="0.45">
      <c r="A308" s="1">
        <v>3.2937499999970901</v>
      </c>
      <c r="B308" s="2" t="s">
        <v>64</v>
      </c>
      <c r="C308" s="2" t="s">
        <v>1407</v>
      </c>
      <c r="D308" s="2" t="s">
        <v>12</v>
      </c>
      <c r="E308" s="4">
        <v>45058.289976851855</v>
      </c>
      <c r="F308" s="3" t="str">
        <f>TEXT(Table_query__6[[#This Row],[Closed]],"MMM")</f>
        <v>May</v>
      </c>
      <c r="G308" s="3">
        <v>45060.289976851855</v>
      </c>
      <c r="H308" s="4">
        <v>45061.293749999997</v>
      </c>
      <c r="I308" s="2" t="s">
        <v>165</v>
      </c>
      <c r="J308" t="s">
        <v>3635</v>
      </c>
      <c r="K308">
        <v>630</v>
      </c>
      <c r="L308" t="s">
        <v>3636</v>
      </c>
      <c r="M308" t="s">
        <v>3545</v>
      </c>
      <c r="N308" s="2" t="s">
        <v>42</v>
      </c>
      <c r="O308" s="4" t="s">
        <v>1053</v>
      </c>
      <c r="P308" s="6">
        <f>NETWORKDAYS.INTL(Table_query__6[[#This Row],[Created]],Table_query__6[[#This Row],[Closed]],1,0)-1</f>
        <v>1</v>
      </c>
      <c r="Q308" s="6" t="s">
        <v>4272</v>
      </c>
      <c r="R308" s="6" t="str">
        <f t="shared" si="9"/>
        <v>&lt;=1</v>
      </c>
      <c r="S308" s="6" t="str">
        <f t="shared" si="8"/>
        <v>met</v>
      </c>
      <c r="T308" s="5" t="s">
        <v>1408</v>
      </c>
      <c r="U308" s="2" t="s">
        <v>17</v>
      </c>
      <c r="V308" s="2" t="s">
        <v>16</v>
      </c>
      <c r="W308" s="2"/>
    </row>
    <row r="309" spans="1:23" ht="28.5" x14ac:dyDescent="0.45">
      <c r="A309" s="1">
        <v>0.38611111111094898</v>
      </c>
      <c r="B309" s="2" t="s">
        <v>23</v>
      </c>
      <c r="C309" s="2" t="s">
        <v>1142</v>
      </c>
      <c r="D309" s="2" t="s">
        <v>12</v>
      </c>
      <c r="E309" s="4">
        <v>45058.389687499999</v>
      </c>
      <c r="F309" s="3" t="str">
        <f>TEXT(Table_query__6[[#This Row],[Closed]],"MMM")</f>
        <v>May</v>
      </c>
      <c r="G309" s="3">
        <v>45060.389687499999</v>
      </c>
      <c r="H309" s="4">
        <v>45058.386111111111</v>
      </c>
      <c r="I309" s="2" t="s">
        <v>203</v>
      </c>
      <c r="J309" t="s">
        <v>3675</v>
      </c>
      <c r="K309">
        <v>10078</v>
      </c>
      <c r="L309" t="s">
        <v>3544</v>
      </c>
      <c r="M309" t="s">
        <v>3545</v>
      </c>
      <c r="N309" s="2" t="s">
        <v>42</v>
      </c>
      <c r="O309" s="4" t="s">
        <v>1053</v>
      </c>
      <c r="P309" s="6">
        <f>NETWORKDAYS.INTL(Table_query__6[[#This Row],[Created]],Table_query__6[[#This Row],[Closed]],1,0)-1</f>
        <v>0</v>
      </c>
      <c r="Q309" s="6" t="s">
        <v>4272</v>
      </c>
      <c r="R309" s="6" t="str">
        <f t="shared" si="9"/>
        <v>&lt;=1</v>
      </c>
      <c r="S309" s="6" t="str">
        <f t="shared" si="8"/>
        <v>met</v>
      </c>
      <c r="T309" s="5" t="s">
        <v>1143</v>
      </c>
      <c r="U309" s="2" t="s">
        <v>17</v>
      </c>
      <c r="V309" s="2" t="s">
        <v>16</v>
      </c>
      <c r="W309" s="2"/>
    </row>
    <row r="310" spans="1:23" ht="28.5" x14ac:dyDescent="0.45">
      <c r="A310" s="1">
        <v>0.401388888887595</v>
      </c>
      <c r="B310" s="2" t="s">
        <v>23</v>
      </c>
      <c r="C310" s="2" t="s">
        <v>1069</v>
      </c>
      <c r="D310" s="2" t="s">
        <v>12</v>
      </c>
      <c r="E310" s="4">
        <v>45058.40425925926</v>
      </c>
      <c r="F310" s="3" t="str">
        <f>TEXT(Table_query__6[[#This Row],[Closed]],"MMM")</f>
        <v>May</v>
      </c>
      <c r="G310" s="3">
        <v>45060.40425925926</v>
      </c>
      <c r="H310" s="4">
        <v>45058.401388888888</v>
      </c>
      <c r="I310" s="2" t="s">
        <v>203</v>
      </c>
      <c r="J310" t="s">
        <v>3675</v>
      </c>
      <c r="K310">
        <v>10078</v>
      </c>
      <c r="L310" t="s">
        <v>3544</v>
      </c>
      <c r="M310" t="s">
        <v>3545</v>
      </c>
      <c r="N310" s="2" t="s">
        <v>42</v>
      </c>
      <c r="O310" s="4" t="s">
        <v>1053</v>
      </c>
      <c r="P310" s="6">
        <f>NETWORKDAYS.INTL(Table_query__6[[#This Row],[Created]],Table_query__6[[#This Row],[Closed]],1,0)-1</f>
        <v>0</v>
      </c>
      <c r="Q310" s="6" t="s">
        <v>4272</v>
      </c>
      <c r="R310" s="6" t="str">
        <f t="shared" si="9"/>
        <v>&lt;=1</v>
      </c>
      <c r="S310" s="6" t="str">
        <f t="shared" si="8"/>
        <v>met</v>
      </c>
      <c r="T310" s="5" t="s">
        <v>1070</v>
      </c>
      <c r="U310" s="2" t="s">
        <v>17</v>
      </c>
      <c r="V310" s="2" t="s">
        <v>16</v>
      </c>
      <c r="W310" s="2"/>
    </row>
    <row r="311" spans="1:23" ht="42.75" x14ac:dyDescent="0.45">
      <c r="A311" s="1">
        <v>0.40902777777955601</v>
      </c>
      <c r="B311" s="2" t="s">
        <v>23</v>
      </c>
      <c r="C311" s="2" t="s">
        <v>1536</v>
      </c>
      <c r="D311" s="2" t="s">
        <v>12</v>
      </c>
      <c r="E311" s="4">
        <v>45058.410671296297</v>
      </c>
      <c r="F311" s="3" t="str">
        <f>TEXT(Table_query__6[[#This Row],[Closed]],"MMM")</f>
        <v>May</v>
      </c>
      <c r="G311" s="3">
        <v>45060.410671296297</v>
      </c>
      <c r="H311" s="4">
        <v>45058.40902777778</v>
      </c>
      <c r="I311" s="2" t="s">
        <v>203</v>
      </c>
      <c r="J311" t="s">
        <v>3675</v>
      </c>
      <c r="K311">
        <v>10078</v>
      </c>
      <c r="L311" t="s">
        <v>3544</v>
      </c>
      <c r="M311" t="s">
        <v>3545</v>
      </c>
      <c r="N311" s="2" t="s">
        <v>42</v>
      </c>
      <c r="O311" s="4" t="s">
        <v>1053</v>
      </c>
      <c r="P311" s="6">
        <f>NETWORKDAYS.INTL(Table_query__6[[#This Row],[Created]],Table_query__6[[#This Row],[Closed]],1,0)-1</f>
        <v>0</v>
      </c>
      <c r="Q311" s="6" t="s">
        <v>4272</v>
      </c>
      <c r="R311" s="6" t="str">
        <f t="shared" si="9"/>
        <v>&lt;=1</v>
      </c>
      <c r="S311" s="6" t="str">
        <f t="shared" si="8"/>
        <v>met</v>
      </c>
      <c r="T311" s="5" t="s">
        <v>1537</v>
      </c>
      <c r="U311" s="2" t="s">
        <v>17</v>
      </c>
      <c r="V311" s="2" t="s">
        <v>16</v>
      </c>
      <c r="W311" s="2"/>
    </row>
    <row r="312" spans="1:23" ht="28.5" x14ac:dyDescent="0.45">
      <c r="A312" s="1">
        <v>49.303472222221899</v>
      </c>
      <c r="B312" s="2" t="s">
        <v>161</v>
      </c>
      <c r="C312" s="2" t="s">
        <v>1172</v>
      </c>
      <c r="D312" s="2" t="s">
        <v>12</v>
      </c>
      <c r="E312" s="4">
        <v>45058.457997685182</v>
      </c>
      <c r="F312" s="3" t="str">
        <f>TEXT(Table_query__6[[#This Row],[Closed]],"MMM")</f>
        <v>Jun</v>
      </c>
      <c r="G312" s="3">
        <v>45060.457997685182</v>
      </c>
      <c r="H312" s="4">
        <v>45107.303472222222</v>
      </c>
      <c r="I312" s="2" t="s">
        <v>1174</v>
      </c>
      <c r="J312" t="s">
        <v>3935</v>
      </c>
      <c r="K312">
        <v>11502</v>
      </c>
      <c r="L312" t="s">
        <v>3936</v>
      </c>
      <c r="M312" t="s">
        <v>3629</v>
      </c>
      <c r="N312" s="2" t="s">
        <v>42</v>
      </c>
      <c r="O312" s="4" t="s">
        <v>1053</v>
      </c>
      <c r="P312" s="6">
        <f>NETWORKDAYS.INTL(Table_query__6[[#This Row],[Created]],Table_query__6[[#This Row],[Closed]],1,0)-1</f>
        <v>35</v>
      </c>
      <c r="Q312" s="6" t="s">
        <v>4273</v>
      </c>
      <c r="R312" s="6" t="str">
        <f t="shared" si="9"/>
        <v>&gt;=5</v>
      </c>
      <c r="S312" s="6" t="str">
        <f t="shared" si="8"/>
        <v>not met</v>
      </c>
      <c r="T312" s="5" t="s">
        <v>1173</v>
      </c>
      <c r="U312" s="2" t="s">
        <v>17</v>
      </c>
      <c r="V312" s="2" t="s">
        <v>16</v>
      </c>
      <c r="W312" s="2"/>
    </row>
    <row r="313" spans="1:23" ht="28.5" x14ac:dyDescent="0.45">
      <c r="A313" s="1">
        <v>49.303472222221899</v>
      </c>
      <c r="B313" s="2" t="s">
        <v>161</v>
      </c>
      <c r="C313" s="2" t="s">
        <v>1197</v>
      </c>
      <c r="D313" s="2" t="s">
        <v>12</v>
      </c>
      <c r="E313" s="4">
        <v>45058.460590277777</v>
      </c>
      <c r="F313" s="3" t="str">
        <f>TEXT(Table_query__6[[#This Row],[Closed]],"MMM")</f>
        <v>Jun</v>
      </c>
      <c r="G313" s="3">
        <v>45060.460590277777</v>
      </c>
      <c r="H313" s="4">
        <v>45107.303472222222</v>
      </c>
      <c r="I313" s="2" t="s">
        <v>1174</v>
      </c>
      <c r="J313" t="s">
        <v>3935</v>
      </c>
      <c r="K313">
        <v>11502</v>
      </c>
      <c r="L313" t="s">
        <v>3936</v>
      </c>
      <c r="M313" t="s">
        <v>3629</v>
      </c>
      <c r="N313" s="2" t="s">
        <v>42</v>
      </c>
      <c r="O313" s="4" t="s">
        <v>1053</v>
      </c>
      <c r="P313" s="6">
        <f>NETWORKDAYS.INTL(Table_query__6[[#This Row],[Created]],Table_query__6[[#This Row],[Closed]],1,0)-1</f>
        <v>35</v>
      </c>
      <c r="Q313" s="6" t="s">
        <v>4273</v>
      </c>
      <c r="R313" s="6" t="str">
        <f t="shared" si="9"/>
        <v>&gt;=5</v>
      </c>
      <c r="S313" s="6" t="str">
        <f t="shared" si="8"/>
        <v>not met</v>
      </c>
      <c r="T313" s="5" t="s">
        <v>1198</v>
      </c>
      <c r="U313" s="2" t="s">
        <v>17</v>
      </c>
      <c r="V313" s="2" t="s">
        <v>16</v>
      </c>
      <c r="W313" s="2"/>
    </row>
    <row r="314" spans="1:23" ht="28.5" x14ac:dyDescent="0.45">
      <c r="A314" s="1">
        <v>49.3013888888891</v>
      </c>
      <c r="B314" s="2" t="s">
        <v>161</v>
      </c>
      <c r="C314" s="2" t="s">
        <v>1856</v>
      </c>
      <c r="D314" s="2" t="s">
        <v>12</v>
      </c>
      <c r="E314" s="4">
        <v>45058.461875000001</v>
      </c>
      <c r="F314" s="3" t="str">
        <f>TEXT(Table_query__6[[#This Row],[Closed]],"MMM")</f>
        <v>Jun</v>
      </c>
      <c r="G314" s="3">
        <v>45060.461875000001</v>
      </c>
      <c r="H314" s="4">
        <v>45107.301388888889</v>
      </c>
      <c r="I314" s="2" t="s">
        <v>1174</v>
      </c>
      <c r="J314" t="s">
        <v>3935</v>
      </c>
      <c r="K314">
        <v>11502</v>
      </c>
      <c r="L314" t="s">
        <v>3936</v>
      </c>
      <c r="M314" t="s">
        <v>3629</v>
      </c>
      <c r="N314" s="2" t="s">
        <v>42</v>
      </c>
      <c r="O314" s="4" t="s">
        <v>1053</v>
      </c>
      <c r="P314" s="6">
        <f>NETWORKDAYS.INTL(Table_query__6[[#This Row],[Created]],Table_query__6[[#This Row],[Closed]],1,0)-1</f>
        <v>35</v>
      </c>
      <c r="Q314" s="6" t="s">
        <v>4273</v>
      </c>
      <c r="R314" s="6" t="str">
        <f t="shared" si="9"/>
        <v>&gt;=5</v>
      </c>
      <c r="S314" s="6" t="str">
        <f t="shared" si="8"/>
        <v>not met</v>
      </c>
      <c r="T314" s="5" t="s">
        <v>1857</v>
      </c>
      <c r="U314" s="2" t="s">
        <v>17</v>
      </c>
      <c r="V314" s="2" t="s">
        <v>16</v>
      </c>
      <c r="W314" s="2"/>
    </row>
    <row r="315" spans="1:23" ht="28.5" x14ac:dyDescent="0.45">
      <c r="A315" s="1">
        <v>49.298611111109501</v>
      </c>
      <c r="B315" s="2" t="s">
        <v>161</v>
      </c>
      <c r="C315" s="2" t="s">
        <v>1819</v>
      </c>
      <c r="D315" s="2" t="s">
        <v>12</v>
      </c>
      <c r="E315" s="4">
        <v>45058.462997685187</v>
      </c>
      <c r="F315" s="3" t="str">
        <f>TEXT(Table_query__6[[#This Row],[Closed]],"MMM")</f>
        <v>Jun</v>
      </c>
      <c r="G315" s="3">
        <v>45060.462997685187</v>
      </c>
      <c r="H315" s="4">
        <v>45107.298611111109</v>
      </c>
      <c r="I315" s="2" t="s">
        <v>1174</v>
      </c>
      <c r="J315" t="s">
        <v>3935</v>
      </c>
      <c r="K315">
        <v>11502</v>
      </c>
      <c r="L315" t="s">
        <v>3936</v>
      </c>
      <c r="M315" t="s">
        <v>3629</v>
      </c>
      <c r="N315" s="2" t="s">
        <v>42</v>
      </c>
      <c r="O315" s="4" t="s">
        <v>1053</v>
      </c>
      <c r="P315" s="6">
        <f>NETWORKDAYS.INTL(Table_query__6[[#This Row],[Created]],Table_query__6[[#This Row],[Closed]],1,0)-1</f>
        <v>35</v>
      </c>
      <c r="Q315" s="6" t="s">
        <v>4273</v>
      </c>
      <c r="R315" s="6" t="str">
        <f t="shared" si="9"/>
        <v>&gt;=5</v>
      </c>
      <c r="S315" s="6" t="str">
        <f t="shared" si="8"/>
        <v>not met</v>
      </c>
      <c r="T315" s="5" t="s">
        <v>1820</v>
      </c>
      <c r="U315" s="2" t="s">
        <v>17</v>
      </c>
      <c r="V315" s="2" t="s">
        <v>16</v>
      </c>
      <c r="W315" s="2"/>
    </row>
    <row r="316" spans="1:23" ht="28.5" x14ac:dyDescent="0.45">
      <c r="A316" s="1">
        <v>49.297916666670098</v>
      </c>
      <c r="B316" s="2" t="s">
        <v>161</v>
      </c>
      <c r="C316" s="2" t="s">
        <v>1918</v>
      </c>
      <c r="D316" s="2" t="s">
        <v>12</v>
      </c>
      <c r="E316" s="4">
        <v>45058.463726851849</v>
      </c>
      <c r="F316" s="3" t="str">
        <f>TEXT(Table_query__6[[#This Row],[Closed]],"MMM")</f>
        <v>Jun</v>
      </c>
      <c r="G316" s="3">
        <v>45060.463726851849</v>
      </c>
      <c r="H316" s="4">
        <v>45107.29791666667</v>
      </c>
      <c r="I316" s="2" t="s">
        <v>1174</v>
      </c>
      <c r="J316" t="s">
        <v>3935</v>
      </c>
      <c r="K316">
        <v>11502</v>
      </c>
      <c r="L316" t="s">
        <v>3936</v>
      </c>
      <c r="M316" t="s">
        <v>3629</v>
      </c>
      <c r="N316" s="2" t="s">
        <v>42</v>
      </c>
      <c r="O316" s="4" t="s">
        <v>1053</v>
      </c>
      <c r="P316" s="6">
        <f>NETWORKDAYS.INTL(Table_query__6[[#This Row],[Created]],Table_query__6[[#This Row],[Closed]],1,0)-1</f>
        <v>35</v>
      </c>
      <c r="Q316" s="6" t="s">
        <v>4273</v>
      </c>
      <c r="R316" s="6" t="str">
        <f t="shared" si="9"/>
        <v>&gt;=5</v>
      </c>
      <c r="S316" s="6" t="str">
        <f t="shared" si="8"/>
        <v>not met</v>
      </c>
      <c r="T316" s="5" t="s">
        <v>1919</v>
      </c>
      <c r="U316" s="2" t="s">
        <v>17</v>
      </c>
      <c r="V316" s="2" t="s">
        <v>16</v>
      </c>
      <c r="W316" s="2"/>
    </row>
    <row r="317" spans="1:23" ht="28.5" x14ac:dyDescent="0.45">
      <c r="A317" s="1">
        <v>3.4645833333342999</v>
      </c>
      <c r="B317" s="2" t="s">
        <v>161</v>
      </c>
      <c r="C317" s="2" t="s">
        <v>3524</v>
      </c>
      <c r="D317" s="2" t="s">
        <v>12</v>
      </c>
      <c r="E317" s="4">
        <v>45058.464502314811</v>
      </c>
      <c r="F317" s="3" t="str">
        <f>TEXT(Table_query__6[[#This Row],[Closed]],"MMM")</f>
        <v>May</v>
      </c>
      <c r="G317" s="3">
        <v>45060.464502314811</v>
      </c>
      <c r="H317" s="4">
        <v>45061.464583333334</v>
      </c>
      <c r="I317" s="2" t="s">
        <v>1174</v>
      </c>
      <c r="J317" t="s">
        <v>3935</v>
      </c>
      <c r="K317">
        <v>11502</v>
      </c>
      <c r="L317" t="s">
        <v>3936</v>
      </c>
      <c r="M317" t="s">
        <v>3629</v>
      </c>
      <c r="N317" s="2" t="s">
        <v>42</v>
      </c>
      <c r="O317" s="4" t="s">
        <v>1053</v>
      </c>
      <c r="P317" s="6">
        <f>NETWORKDAYS.INTL(Table_query__6[[#This Row],[Created]],Table_query__6[[#This Row],[Closed]],1,0)-1</f>
        <v>1</v>
      </c>
      <c r="Q317" s="6" t="s">
        <v>4272</v>
      </c>
      <c r="R317" s="6" t="str">
        <f t="shared" si="9"/>
        <v>&lt;=1</v>
      </c>
      <c r="S317" s="6" t="str">
        <f t="shared" si="8"/>
        <v>met</v>
      </c>
      <c r="T317" s="5" t="s">
        <v>3525</v>
      </c>
      <c r="U317" s="2" t="s">
        <v>17</v>
      </c>
      <c r="V317" s="2" t="s">
        <v>16</v>
      </c>
      <c r="W317" s="2"/>
    </row>
    <row r="318" spans="1:23" ht="42.75" x14ac:dyDescent="0.45">
      <c r="A318" s="1">
        <v>4.6090277777766504</v>
      </c>
      <c r="B318" s="2" t="s">
        <v>56</v>
      </c>
      <c r="C318" s="2" t="s">
        <v>1754</v>
      </c>
      <c r="D318" s="2" t="s">
        <v>12</v>
      </c>
      <c r="E318" s="4">
        <v>45058.518946759257</v>
      </c>
      <c r="F318" s="3" t="str">
        <f>TEXT(Table_query__6[[#This Row],[Closed]],"MMM")</f>
        <v>May</v>
      </c>
      <c r="G318" s="3">
        <v>45060.518946759257</v>
      </c>
      <c r="H318" s="4">
        <v>45062.609027777777</v>
      </c>
      <c r="I318" s="2" t="s">
        <v>209</v>
      </c>
      <c r="J318" t="s">
        <v>3680</v>
      </c>
      <c r="K318">
        <v>402</v>
      </c>
      <c r="L318" t="s">
        <v>3681</v>
      </c>
      <c r="M318" t="s">
        <v>3545</v>
      </c>
      <c r="N318" s="2" t="s">
        <v>24</v>
      </c>
      <c r="O318" s="4" t="s">
        <v>1053</v>
      </c>
      <c r="P318" s="6">
        <f>NETWORKDAYS.INTL(Table_query__6[[#This Row],[Created]],Table_query__6[[#This Row],[Closed]],1,0)-1</f>
        <v>2</v>
      </c>
      <c r="Q318" s="6" t="s">
        <v>4273</v>
      </c>
      <c r="R318" s="6" t="str">
        <f t="shared" si="9"/>
        <v>&lt;=2</v>
      </c>
      <c r="S318" s="6" t="str">
        <f t="shared" si="8"/>
        <v>met</v>
      </c>
      <c r="T318" s="5" t="s">
        <v>1755</v>
      </c>
      <c r="U318" s="2" t="s">
        <v>17</v>
      </c>
      <c r="V318" s="2" t="s">
        <v>16</v>
      </c>
      <c r="W318" s="2"/>
    </row>
    <row r="319" spans="1:23" ht="42.75" x14ac:dyDescent="0.45">
      <c r="A319" s="1">
        <v>0.68263888888759505</v>
      </c>
      <c r="B319" s="2" t="s">
        <v>125</v>
      </c>
      <c r="C319" s="2" t="s">
        <v>3458</v>
      </c>
      <c r="D319" s="2" t="s">
        <v>12</v>
      </c>
      <c r="E319" s="4">
        <v>45058.659733796296</v>
      </c>
      <c r="F319" s="3" t="str">
        <f>TEXT(Table_query__6[[#This Row],[Closed]],"MMM")</f>
        <v>May</v>
      </c>
      <c r="G319" s="3">
        <v>45060.659733796296</v>
      </c>
      <c r="H319" s="4">
        <v>45058.682638888888</v>
      </c>
      <c r="I319" s="2" t="s">
        <v>3460</v>
      </c>
      <c r="J319" t="s">
        <v>4230</v>
      </c>
      <c r="K319">
        <v>34568</v>
      </c>
      <c r="L319" t="s">
        <v>4231</v>
      </c>
      <c r="M319" t="s">
        <v>3545</v>
      </c>
      <c r="N319" s="2" t="s">
        <v>24</v>
      </c>
      <c r="O319" s="4" t="s">
        <v>1053</v>
      </c>
      <c r="P319" s="6">
        <f>NETWORKDAYS.INTL(Table_query__6[[#This Row],[Created]],Table_query__6[[#This Row],[Closed]],1,0)-1</f>
        <v>0</v>
      </c>
      <c r="Q319" s="6" t="s">
        <v>4272</v>
      </c>
      <c r="R319" s="6" t="str">
        <f t="shared" si="9"/>
        <v>&lt;=1</v>
      </c>
      <c r="S319" s="6" t="str">
        <f t="shared" si="8"/>
        <v>met</v>
      </c>
      <c r="T319" s="5" t="s">
        <v>3459</v>
      </c>
      <c r="U319" s="2" t="s">
        <v>17</v>
      </c>
      <c r="V319" s="2" t="s">
        <v>16</v>
      </c>
      <c r="W319" s="2"/>
    </row>
    <row r="320" spans="1:23" ht="28.5" x14ac:dyDescent="0.45">
      <c r="A320" s="1">
        <v>2.3416666666598802</v>
      </c>
      <c r="B320" s="2" t="s">
        <v>84</v>
      </c>
      <c r="C320" s="2" t="s">
        <v>1876</v>
      </c>
      <c r="D320" s="2" t="s">
        <v>12</v>
      </c>
      <c r="E320" s="4">
        <v>45061.45207175926</v>
      </c>
      <c r="F320" s="3" t="str">
        <f>TEXT(Table_query__6[[#This Row],[Closed]],"MMM")</f>
        <v>May</v>
      </c>
      <c r="G320" s="3">
        <v>45063.45207175926</v>
      </c>
      <c r="H320" s="4">
        <v>45063.341666666667</v>
      </c>
      <c r="I320" s="2" t="s">
        <v>273</v>
      </c>
      <c r="J320" t="s">
        <v>3709</v>
      </c>
      <c r="K320">
        <v>1001</v>
      </c>
      <c r="L320" t="s">
        <v>3710</v>
      </c>
      <c r="M320" t="s">
        <v>3545</v>
      </c>
      <c r="N320" s="2" t="s">
        <v>42</v>
      </c>
      <c r="O320" s="4" t="s">
        <v>1053</v>
      </c>
      <c r="P320" s="6">
        <f>NETWORKDAYS.INTL(Table_query__6[[#This Row],[Created]],Table_query__6[[#This Row],[Closed]],1,0)-1</f>
        <v>2</v>
      </c>
      <c r="Q320" s="6" t="s">
        <v>4273</v>
      </c>
      <c r="R320" s="6" t="str">
        <f t="shared" si="9"/>
        <v>&lt;=2</v>
      </c>
      <c r="S320" s="6" t="str">
        <f t="shared" si="8"/>
        <v>met</v>
      </c>
      <c r="T320" s="5" t="s">
        <v>1877</v>
      </c>
      <c r="U320" s="2" t="s">
        <v>17</v>
      </c>
      <c r="V320" s="2" t="s">
        <v>16</v>
      </c>
      <c r="W320" s="2"/>
    </row>
    <row r="321" spans="1:23" ht="28.5" x14ac:dyDescent="0.45">
      <c r="A321" s="1">
        <v>0.52708333332702795</v>
      </c>
      <c r="B321" s="2" t="s">
        <v>84</v>
      </c>
      <c r="C321" s="2" t="s">
        <v>1648</v>
      </c>
      <c r="D321" s="2" t="s">
        <v>12</v>
      </c>
      <c r="E321" s="4">
        <v>45061.46193287037</v>
      </c>
      <c r="F321" s="3" t="str">
        <f>TEXT(Table_query__6[[#This Row],[Closed]],"MMM")</f>
        <v>May</v>
      </c>
      <c r="G321" s="3">
        <v>45063.46193287037</v>
      </c>
      <c r="H321" s="4">
        <v>45061.527083333334</v>
      </c>
      <c r="I321" s="2" t="s">
        <v>626</v>
      </c>
      <c r="J321" t="s">
        <v>3810</v>
      </c>
      <c r="K321">
        <v>6230</v>
      </c>
      <c r="L321" t="s">
        <v>3811</v>
      </c>
      <c r="M321" t="s">
        <v>3545</v>
      </c>
      <c r="N321" s="2" t="s">
        <v>42</v>
      </c>
      <c r="O321" s="4" t="s">
        <v>1053</v>
      </c>
      <c r="P321" s="6">
        <f>NETWORKDAYS.INTL(Table_query__6[[#This Row],[Created]],Table_query__6[[#This Row],[Closed]],1,0)-1</f>
        <v>0</v>
      </c>
      <c r="Q321" s="6" t="s">
        <v>4272</v>
      </c>
      <c r="R321" s="6" t="str">
        <f t="shared" si="9"/>
        <v>&lt;=1</v>
      </c>
      <c r="S321" s="6" t="str">
        <f t="shared" si="8"/>
        <v>met</v>
      </c>
      <c r="T321" s="5" t="s">
        <v>1649</v>
      </c>
      <c r="U321" s="2" t="s">
        <v>17</v>
      </c>
      <c r="V321" s="2" t="s">
        <v>16</v>
      </c>
      <c r="W321" s="2"/>
    </row>
    <row r="322" spans="1:23" ht="28.5" x14ac:dyDescent="0.45">
      <c r="A322" s="1">
        <v>0.60416666666424101</v>
      </c>
      <c r="B322" s="2" t="s">
        <v>84</v>
      </c>
      <c r="C322" s="2" t="s">
        <v>1643</v>
      </c>
      <c r="D322" s="2" t="s">
        <v>12</v>
      </c>
      <c r="E322" s="4">
        <v>45061.531597222223</v>
      </c>
      <c r="F322" s="3" t="str">
        <f>TEXT(Table_query__6[[#This Row],[Closed]],"MMM")</f>
        <v>May</v>
      </c>
      <c r="G322" s="3">
        <v>45063.531597222223</v>
      </c>
      <c r="H322" s="4">
        <v>45061.604166666664</v>
      </c>
      <c r="I322" s="2" t="s">
        <v>273</v>
      </c>
      <c r="J322" t="s">
        <v>3709</v>
      </c>
      <c r="K322">
        <v>1001</v>
      </c>
      <c r="L322" t="s">
        <v>3710</v>
      </c>
      <c r="M322" t="s">
        <v>3545</v>
      </c>
      <c r="N322" s="2" t="s">
        <v>42</v>
      </c>
      <c r="O322" s="4" t="s">
        <v>1053</v>
      </c>
      <c r="P322" s="6">
        <f>NETWORKDAYS.INTL(Table_query__6[[#This Row],[Created]],Table_query__6[[#This Row],[Closed]],1,0)-1</f>
        <v>0</v>
      </c>
      <c r="Q322" s="6" t="s">
        <v>4272</v>
      </c>
      <c r="R322" s="6" t="str">
        <f t="shared" si="9"/>
        <v>&lt;=1</v>
      </c>
      <c r="S322" s="6" t="str">
        <f t="shared" ref="S322:S385" si="10">IF(P322&lt;=2, "met", "not met")</f>
        <v>met</v>
      </c>
      <c r="T322" s="5" t="s">
        <v>1644</v>
      </c>
      <c r="U322" s="2" t="s">
        <v>17</v>
      </c>
      <c r="V322" s="2" t="s">
        <v>16</v>
      </c>
      <c r="W322" s="2"/>
    </row>
    <row r="323" spans="1:23" ht="28.5" x14ac:dyDescent="0.45">
      <c r="A323" s="1">
        <v>2.3444444444394299</v>
      </c>
      <c r="B323" s="2" t="s">
        <v>84</v>
      </c>
      <c r="C323" s="2" t="s">
        <v>1748</v>
      </c>
      <c r="D323" s="2" t="s">
        <v>12</v>
      </c>
      <c r="E323" s="4">
        <v>45061.536099537036</v>
      </c>
      <c r="F323" s="3" t="str">
        <f>TEXT(Table_query__6[[#This Row],[Closed]],"MMM")</f>
        <v>May</v>
      </c>
      <c r="G323" s="3">
        <v>45063.536099537036</v>
      </c>
      <c r="H323" s="4">
        <v>45063.344444444447</v>
      </c>
      <c r="I323" s="2" t="s">
        <v>626</v>
      </c>
      <c r="J323" t="s">
        <v>3810</v>
      </c>
      <c r="K323">
        <v>6230</v>
      </c>
      <c r="L323" t="s">
        <v>3811</v>
      </c>
      <c r="M323" t="s">
        <v>3545</v>
      </c>
      <c r="N323" s="2" t="s">
        <v>42</v>
      </c>
      <c r="O323" s="4" t="s">
        <v>1053</v>
      </c>
      <c r="P323" s="6">
        <f>NETWORKDAYS.INTL(Table_query__6[[#This Row],[Created]],Table_query__6[[#This Row],[Closed]],1,0)-1</f>
        <v>2</v>
      </c>
      <c r="Q323" s="6" t="s">
        <v>4273</v>
      </c>
      <c r="R323" s="6" t="str">
        <f t="shared" ref="R323:R386" si="11">IF(P323&lt;2, "&lt;=1", IF(P323&lt;3, "&lt;=2", IF(P323&lt;4, "&lt;=3",IF(P323&lt;5,  "&lt;=4", "&gt;=5"))))</f>
        <v>&lt;=2</v>
      </c>
      <c r="S323" s="6" t="str">
        <f t="shared" si="10"/>
        <v>met</v>
      </c>
      <c r="T323" s="5" t="s">
        <v>1749</v>
      </c>
      <c r="U323" s="2" t="s">
        <v>17</v>
      </c>
      <c r="V323" s="2" t="s">
        <v>16</v>
      </c>
      <c r="W323" s="2"/>
    </row>
    <row r="324" spans="1:23" ht="57" x14ac:dyDescent="0.45">
      <c r="A324" s="1">
        <v>2.3430555555532901</v>
      </c>
      <c r="B324" s="2" t="s">
        <v>84</v>
      </c>
      <c r="C324" s="2" t="s">
        <v>1122</v>
      </c>
      <c r="D324" s="2" t="s">
        <v>12</v>
      </c>
      <c r="E324" s="4">
        <v>45061.542534722219</v>
      </c>
      <c r="F324" s="3" t="str">
        <f>TEXT(Table_query__6[[#This Row],[Closed]],"MMM")</f>
        <v>May</v>
      </c>
      <c r="G324" s="3">
        <v>45063.542534722219</v>
      </c>
      <c r="H324" s="4">
        <v>45063.343055555553</v>
      </c>
      <c r="I324" s="2" t="s">
        <v>771</v>
      </c>
      <c r="J324" t="s">
        <v>3847</v>
      </c>
      <c r="K324">
        <v>35488</v>
      </c>
      <c r="L324" t="s">
        <v>3848</v>
      </c>
      <c r="M324" t="s">
        <v>3545</v>
      </c>
      <c r="N324" s="2" t="s">
        <v>42</v>
      </c>
      <c r="O324" s="4" t="s">
        <v>1053</v>
      </c>
      <c r="P324" s="6">
        <f>NETWORKDAYS.INTL(Table_query__6[[#This Row],[Created]],Table_query__6[[#This Row],[Closed]],1,0)-1</f>
        <v>2</v>
      </c>
      <c r="Q324" s="6" t="s">
        <v>4273</v>
      </c>
      <c r="R324" s="6" t="str">
        <f t="shared" si="11"/>
        <v>&lt;=2</v>
      </c>
      <c r="S324" s="6" t="str">
        <f t="shared" si="10"/>
        <v>met</v>
      </c>
      <c r="T324" s="5" t="s">
        <v>1123</v>
      </c>
      <c r="U324" s="2" t="s">
        <v>17</v>
      </c>
      <c r="V324" s="2" t="s">
        <v>16</v>
      </c>
      <c r="W324" s="2"/>
    </row>
    <row r="325" spans="1:23" ht="71.25" x14ac:dyDescent="0.45">
      <c r="A325" s="1">
        <v>0.65347222222044399</v>
      </c>
      <c r="B325" s="2" t="s">
        <v>60</v>
      </c>
      <c r="C325" s="2" t="s">
        <v>1349</v>
      </c>
      <c r="D325" s="2" t="s">
        <v>12</v>
      </c>
      <c r="E325" s="4">
        <v>45061.545868055553</v>
      </c>
      <c r="F325" s="3" t="str">
        <f>TEXT(Table_query__6[[#This Row],[Closed]],"MMM")</f>
        <v>May</v>
      </c>
      <c r="G325" s="3">
        <v>45063.545868055553</v>
      </c>
      <c r="H325" s="4">
        <v>45061.65347222222</v>
      </c>
      <c r="I325" s="2" t="s">
        <v>1351</v>
      </c>
      <c r="J325" t="s">
        <v>4256</v>
      </c>
      <c r="K325" t="s">
        <v>4256</v>
      </c>
      <c r="L325" t="s">
        <v>4256</v>
      </c>
      <c r="M325" t="s">
        <v>592</v>
      </c>
      <c r="N325" s="2" t="s">
        <v>42</v>
      </c>
      <c r="O325" s="4" t="s">
        <v>1053</v>
      </c>
      <c r="P325" s="6">
        <f>NETWORKDAYS.INTL(Table_query__6[[#This Row],[Created]],Table_query__6[[#This Row],[Closed]],1,0)-1</f>
        <v>0</v>
      </c>
      <c r="Q325" s="6" t="s">
        <v>4272</v>
      </c>
      <c r="R325" s="6" t="str">
        <f t="shared" si="11"/>
        <v>&lt;=1</v>
      </c>
      <c r="S325" s="6" t="str">
        <f t="shared" si="10"/>
        <v>met</v>
      </c>
      <c r="T325" s="5" t="s">
        <v>1350</v>
      </c>
      <c r="U325" s="2" t="s">
        <v>17</v>
      </c>
      <c r="V325" s="2" t="s">
        <v>16</v>
      </c>
      <c r="W325" s="2"/>
    </row>
    <row r="326" spans="1:23" ht="28.5" x14ac:dyDescent="0.45">
      <c r="A326" s="1">
        <v>1.6069444444437999</v>
      </c>
      <c r="B326" s="2" t="s">
        <v>60</v>
      </c>
      <c r="C326" s="2" t="s">
        <v>1551</v>
      </c>
      <c r="D326" s="2" t="s">
        <v>12</v>
      </c>
      <c r="E326" s="4">
        <v>45061.702997685185</v>
      </c>
      <c r="F326" s="3" t="str">
        <f>TEXT(Table_query__6[[#This Row],[Closed]],"MMM")</f>
        <v>May</v>
      </c>
      <c r="G326" s="3">
        <v>45063.702997685185</v>
      </c>
      <c r="H326" s="4">
        <v>45062.606944444444</v>
      </c>
      <c r="I326" s="2" t="s">
        <v>1097</v>
      </c>
      <c r="J326" t="s">
        <v>3926</v>
      </c>
      <c r="K326">
        <v>9216</v>
      </c>
      <c r="L326" t="s">
        <v>3927</v>
      </c>
      <c r="M326" t="s">
        <v>3545</v>
      </c>
      <c r="N326" s="2" t="s">
        <v>42</v>
      </c>
      <c r="O326" s="4" t="s">
        <v>1053</v>
      </c>
      <c r="P326" s="6">
        <f>NETWORKDAYS.INTL(Table_query__6[[#This Row],[Created]],Table_query__6[[#This Row],[Closed]],1,0)-1</f>
        <v>1</v>
      </c>
      <c r="Q326" s="6" t="s">
        <v>4272</v>
      </c>
      <c r="R326" s="6" t="str">
        <f t="shared" si="11"/>
        <v>&lt;=1</v>
      </c>
      <c r="S326" s="6" t="str">
        <f t="shared" si="10"/>
        <v>met</v>
      </c>
      <c r="T326" s="5" t="s">
        <v>1552</v>
      </c>
      <c r="U326" s="2" t="s">
        <v>17</v>
      </c>
      <c r="V326" s="2" t="s">
        <v>16</v>
      </c>
      <c r="W326" s="2"/>
    </row>
    <row r="327" spans="1:23" ht="42.75" x14ac:dyDescent="0.45">
      <c r="A327" s="1">
        <v>1.34722222221899</v>
      </c>
      <c r="B327" s="2" t="s">
        <v>41</v>
      </c>
      <c r="C327" s="2" t="s">
        <v>1414</v>
      </c>
      <c r="D327" s="2" t="s">
        <v>12</v>
      </c>
      <c r="E327" s="4">
        <v>45061.709606481483</v>
      </c>
      <c r="F327" s="3" t="str">
        <f>TEXT(Table_query__6[[#This Row],[Closed]],"MMM")</f>
        <v>May</v>
      </c>
      <c r="G327" s="3">
        <v>45063.709606481483</v>
      </c>
      <c r="H327" s="4">
        <v>45062.347222222219</v>
      </c>
      <c r="I327" s="2" t="s">
        <v>496</v>
      </c>
      <c r="J327" t="s">
        <v>3775</v>
      </c>
      <c r="K327">
        <v>34259</v>
      </c>
      <c r="L327" t="s">
        <v>3776</v>
      </c>
      <c r="M327" t="s">
        <v>3545</v>
      </c>
      <c r="N327" s="2" t="s">
        <v>42</v>
      </c>
      <c r="O327" s="4" t="s">
        <v>1053</v>
      </c>
      <c r="P327" s="6">
        <f>NETWORKDAYS.INTL(Table_query__6[[#This Row],[Created]],Table_query__6[[#This Row],[Closed]],1,0)-1</f>
        <v>1</v>
      </c>
      <c r="Q327" s="6" t="s">
        <v>4272</v>
      </c>
      <c r="R327" s="6" t="str">
        <f t="shared" si="11"/>
        <v>&lt;=1</v>
      </c>
      <c r="S327" s="6" t="str">
        <f t="shared" si="10"/>
        <v>met</v>
      </c>
      <c r="T327" s="5" t="s">
        <v>1415</v>
      </c>
      <c r="U327" s="2" t="s">
        <v>17</v>
      </c>
      <c r="V327" s="2" t="s">
        <v>16</v>
      </c>
      <c r="W327" s="2"/>
    </row>
    <row r="328" spans="1:23" ht="28.5" x14ac:dyDescent="0.45">
      <c r="A328" s="1">
        <v>1.37638888888614</v>
      </c>
      <c r="B328" s="2" t="s">
        <v>60</v>
      </c>
      <c r="C328" s="2" t="s">
        <v>1272</v>
      </c>
      <c r="D328" s="2" t="s">
        <v>12</v>
      </c>
      <c r="E328" s="4">
        <v>45061.76829861111</v>
      </c>
      <c r="F328" s="3" t="str">
        <f>TEXT(Table_query__6[[#This Row],[Closed]],"MMM")</f>
        <v>May</v>
      </c>
      <c r="G328" s="3">
        <v>45063.76829861111</v>
      </c>
      <c r="H328" s="4">
        <v>45062.376388888886</v>
      </c>
      <c r="I328" s="2" t="s">
        <v>1253</v>
      </c>
      <c r="J328" t="s">
        <v>3949</v>
      </c>
      <c r="K328">
        <v>40214</v>
      </c>
      <c r="L328" t="s">
        <v>3950</v>
      </c>
      <c r="M328" t="s">
        <v>3545</v>
      </c>
      <c r="N328" s="2" t="s">
        <v>42</v>
      </c>
      <c r="O328" s="4" t="s">
        <v>1053</v>
      </c>
      <c r="P328" s="6">
        <f>NETWORKDAYS.INTL(Table_query__6[[#This Row],[Created]],Table_query__6[[#This Row],[Closed]],1,0)-1</f>
        <v>1</v>
      </c>
      <c r="Q328" s="6" t="s">
        <v>4272</v>
      </c>
      <c r="R328" s="6" t="str">
        <f t="shared" si="11"/>
        <v>&lt;=1</v>
      </c>
      <c r="S328" s="6" t="str">
        <f t="shared" si="10"/>
        <v>met</v>
      </c>
      <c r="T328" s="5" t="s">
        <v>1273</v>
      </c>
      <c r="U328" s="2" t="s">
        <v>17</v>
      </c>
      <c r="V328" s="2" t="s">
        <v>16</v>
      </c>
      <c r="W328" s="2"/>
    </row>
    <row r="329" spans="1:23" ht="28.5" x14ac:dyDescent="0.45">
      <c r="A329" s="1">
        <v>0.60763888889050599</v>
      </c>
      <c r="B329" s="2" t="s">
        <v>60</v>
      </c>
      <c r="C329" s="2" t="s">
        <v>1319</v>
      </c>
      <c r="D329" s="2" t="s">
        <v>12</v>
      </c>
      <c r="E329" s="4">
        <v>45062.449618055558</v>
      </c>
      <c r="F329" s="3" t="str">
        <f>TEXT(Table_query__6[[#This Row],[Closed]],"MMM")</f>
        <v>May</v>
      </c>
      <c r="G329" s="3">
        <v>45064.449618055558</v>
      </c>
      <c r="H329" s="4">
        <v>45062.607638888891</v>
      </c>
      <c r="I329" s="2" t="s">
        <v>971</v>
      </c>
      <c r="J329" t="s">
        <v>3898</v>
      </c>
      <c r="K329">
        <v>40131</v>
      </c>
      <c r="L329" t="s">
        <v>3899</v>
      </c>
      <c r="M329" t="s">
        <v>3545</v>
      </c>
      <c r="N329" s="2" t="s">
        <v>42</v>
      </c>
      <c r="O329" s="4" t="s">
        <v>1053</v>
      </c>
      <c r="P329" s="6">
        <f>NETWORKDAYS.INTL(Table_query__6[[#This Row],[Created]],Table_query__6[[#This Row],[Closed]],1,0)-1</f>
        <v>0</v>
      </c>
      <c r="Q329" s="6" t="s">
        <v>4272</v>
      </c>
      <c r="R329" s="6" t="str">
        <f t="shared" si="11"/>
        <v>&lt;=1</v>
      </c>
      <c r="S329" s="6" t="str">
        <f t="shared" si="10"/>
        <v>met</v>
      </c>
      <c r="T329" s="5" t="s">
        <v>1320</v>
      </c>
      <c r="U329" s="2" t="s">
        <v>17</v>
      </c>
      <c r="V329" s="2" t="s">
        <v>16</v>
      </c>
      <c r="W329" s="2"/>
    </row>
    <row r="330" spans="1:23" ht="57" x14ac:dyDescent="0.45">
      <c r="A330" s="1">
        <v>0.72916666666424101</v>
      </c>
      <c r="B330" s="2" t="s">
        <v>84</v>
      </c>
      <c r="C330" s="2" t="s">
        <v>1352</v>
      </c>
      <c r="D330" s="2" t="s">
        <v>12</v>
      </c>
      <c r="E330" s="4">
        <v>45062.561747685184</v>
      </c>
      <c r="F330" s="3" t="str">
        <f>TEXT(Table_query__6[[#This Row],[Closed]],"MMM")</f>
        <v>May</v>
      </c>
      <c r="G330" s="3">
        <v>45064.561747685184</v>
      </c>
      <c r="H330" s="4">
        <v>45062.729166666664</v>
      </c>
      <c r="I330" s="2" t="s">
        <v>1354</v>
      </c>
      <c r="J330" t="s">
        <v>4256</v>
      </c>
      <c r="K330" t="s">
        <v>4256</v>
      </c>
      <c r="L330" t="s">
        <v>4256</v>
      </c>
      <c r="M330" t="s">
        <v>592</v>
      </c>
      <c r="N330" s="2" t="s">
        <v>42</v>
      </c>
      <c r="O330" s="4" t="s">
        <v>1053</v>
      </c>
      <c r="P330" s="6">
        <f>NETWORKDAYS.INTL(Table_query__6[[#This Row],[Created]],Table_query__6[[#This Row],[Closed]],1,0)-1</f>
        <v>0</v>
      </c>
      <c r="Q330" s="6" t="s">
        <v>4272</v>
      </c>
      <c r="R330" s="6" t="str">
        <f t="shared" si="11"/>
        <v>&lt;=1</v>
      </c>
      <c r="S330" s="6" t="str">
        <f t="shared" si="10"/>
        <v>met</v>
      </c>
      <c r="T330" s="5" t="s">
        <v>1353</v>
      </c>
      <c r="U330" s="2" t="s">
        <v>17</v>
      </c>
      <c r="V330" s="2" t="s">
        <v>16</v>
      </c>
      <c r="W330" s="2"/>
    </row>
    <row r="331" spans="1:23" x14ac:dyDescent="0.45">
      <c r="A331" s="1">
        <v>0.66249999999854503</v>
      </c>
      <c r="B331" s="2" t="s">
        <v>56</v>
      </c>
      <c r="C331" s="2" t="s">
        <v>1307</v>
      </c>
      <c r="D331" s="2" t="s">
        <v>12</v>
      </c>
      <c r="E331" s="4">
        <v>45062.56349537037</v>
      </c>
      <c r="F331" s="3" t="str">
        <f>TEXT(Table_query__6[[#This Row],[Closed]],"MMM")</f>
        <v>May</v>
      </c>
      <c r="G331" s="3">
        <v>45064.56349537037</v>
      </c>
      <c r="H331" s="4">
        <v>45062.662499999999</v>
      </c>
      <c r="I331" s="2" t="s">
        <v>1309</v>
      </c>
      <c r="J331" t="s">
        <v>3894</v>
      </c>
      <c r="K331">
        <v>40119</v>
      </c>
      <c r="L331" t="s">
        <v>3895</v>
      </c>
      <c r="M331" t="s">
        <v>3545</v>
      </c>
      <c r="N331" s="2" t="s">
        <v>24</v>
      </c>
      <c r="O331" s="4" t="s">
        <v>1053</v>
      </c>
      <c r="P331" s="6">
        <f>NETWORKDAYS.INTL(Table_query__6[[#This Row],[Created]],Table_query__6[[#This Row],[Closed]],1,0)-1</f>
        <v>0</v>
      </c>
      <c r="Q331" s="6" t="s">
        <v>4272</v>
      </c>
      <c r="R331" s="6" t="str">
        <f t="shared" si="11"/>
        <v>&lt;=1</v>
      </c>
      <c r="S331" s="6" t="str">
        <f t="shared" si="10"/>
        <v>met</v>
      </c>
      <c r="T331" s="5" t="s">
        <v>1308</v>
      </c>
      <c r="U331" s="2" t="s">
        <v>17</v>
      </c>
      <c r="V331" s="2" t="s">
        <v>16</v>
      </c>
      <c r="W331" s="2"/>
    </row>
    <row r="332" spans="1:23" ht="114" x14ac:dyDescent="0.45">
      <c r="A332" s="1">
        <v>1.5479166666700599</v>
      </c>
      <c r="B332" s="2" t="s">
        <v>125</v>
      </c>
      <c r="C332" s="2" t="s">
        <v>1477</v>
      </c>
      <c r="D332" s="2" t="s">
        <v>12</v>
      </c>
      <c r="E332" s="4">
        <v>45062.564062500001</v>
      </c>
      <c r="F332" s="3" t="str">
        <f>TEXT(Table_query__6[[#This Row],[Closed]],"MMM")</f>
        <v>May</v>
      </c>
      <c r="G332" s="3">
        <v>45064.564062500001</v>
      </c>
      <c r="H332" s="4">
        <v>45063.54791666667</v>
      </c>
      <c r="I332" s="2" t="s">
        <v>1479</v>
      </c>
      <c r="J332" t="s">
        <v>3975</v>
      </c>
      <c r="K332">
        <v>34089</v>
      </c>
      <c r="L332" t="s">
        <v>3976</v>
      </c>
      <c r="M332" t="s">
        <v>3545</v>
      </c>
      <c r="N332" s="2" t="s">
        <v>107</v>
      </c>
      <c r="O332" s="4" t="s">
        <v>1053</v>
      </c>
      <c r="P332" s="6">
        <f>NETWORKDAYS.INTL(Table_query__6[[#This Row],[Created]],Table_query__6[[#This Row],[Closed]],1,0)-1</f>
        <v>1</v>
      </c>
      <c r="Q332" s="6" t="s">
        <v>4272</v>
      </c>
      <c r="R332" s="6" t="str">
        <f t="shared" si="11"/>
        <v>&lt;=1</v>
      </c>
      <c r="S332" s="6" t="str">
        <f t="shared" si="10"/>
        <v>met</v>
      </c>
      <c r="T332" s="5" t="s">
        <v>1478</v>
      </c>
      <c r="U332" s="2" t="s">
        <v>17</v>
      </c>
      <c r="V332" s="2" t="s">
        <v>16</v>
      </c>
      <c r="W332" s="2"/>
    </row>
    <row r="333" spans="1:23" ht="42.75" x14ac:dyDescent="0.45">
      <c r="A333" s="1">
        <v>78.688159722216398</v>
      </c>
      <c r="B333" s="2" t="s">
        <v>60</v>
      </c>
      <c r="C333" s="2" t="s">
        <v>3328</v>
      </c>
      <c r="D333" s="2" t="s">
        <v>12</v>
      </c>
      <c r="E333" s="4">
        <v>45062.612013888887</v>
      </c>
      <c r="F333" s="3" t="str">
        <f>TEXT(Table_query__6[[#This Row],[Closed]],"MMM")</f>
        <v>Aug</v>
      </c>
      <c r="G333" s="3">
        <v>45064.612013888887</v>
      </c>
      <c r="H333" s="4">
        <v>45140.688159722224</v>
      </c>
      <c r="I333" s="2" t="s">
        <v>1097</v>
      </c>
      <c r="J333" t="s">
        <v>3926</v>
      </c>
      <c r="K333">
        <v>9216</v>
      </c>
      <c r="L333" t="s">
        <v>3927</v>
      </c>
      <c r="M333" t="s">
        <v>3545</v>
      </c>
      <c r="N333" s="2" t="s">
        <v>42</v>
      </c>
      <c r="O333" s="4" t="s">
        <v>1053</v>
      </c>
      <c r="P333" s="6">
        <f>NETWORKDAYS.INTL(Table_query__6[[#This Row],[Created]],Table_query__6[[#This Row],[Closed]],1,0)-1</f>
        <v>56</v>
      </c>
      <c r="Q333" s="6" t="s">
        <v>4273</v>
      </c>
      <c r="R333" s="6" t="str">
        <f t="shared" si="11"/>
        <v>&gt;=5</v>
      </c>
      <c r="S333" s="6" t="str">
        <f t="shared" si="10"/>
        <v>not met</v>
      </c>
      <c r="T333" s="5" t="s">
        <v>1096</v>
      </c>
      <c r="U333" s="2" t="s">
        <v>17</v>
      </c>
      <c r="V333" s="2" t="s">
        <v>16</v>
      </c>
      <c r="W333" s="2"/>
    </row>
    <row r="334" spans="1:23" ht="28.5" x14ac:dyDescent="0.45">
      <c r="A334" s="1">
        <v>1.7062500000029099</v>
      </c>
      <c r="B334" s="2" t="s">
        <v>60</v>
      </c>
      <c r="C334" s="2" t="s">
        <v>1882</v>
      </c>
      <c r="D334" s="2" t="s">
        <v>12</v>
      </c>
      <c r="E334" s="4">
        <v>45062.705671296295</v>
      </c>
      <c r="F334" s="3" t="str">
        <f>TEXT(Table_query__6[[#This Row],[Closed]],"MMM")</f>
        <v>May</v>
      </c>
      <c r="G334" s="3">
        <v>45064.705671296295</v>
      </c>
      <c r="H334" s="4">
        <v>45063.706250000003</v>
      </c>
      <c r="I334" s="2" t="s">
        <v>133</v>
      </c>
      <c r="J334" t="s">
        <v>3611</v>
      </c>
      <c r="K334">
        <v>10412</v>
      </c>
      <c r="L334" t="s">
        <v>3612</v>
      </c>
      <c r="M334" t="s">
        <v>3545</v>
      </c>
      <c r="N334" s="2" t="s">
        <v>107</v>
      </c>
      <c r="O334" s="4" t="s">
        <v>1053</v>
      </c>
      <c r="P334" s="6">
        <f>NETWORKDAYS.INTL(Table_query__6[[#This Row],[Created]],Table_query__6[[#This Row],[Closed]],1,0)-1</f>
        <v>1</v>
      </c>
      <c r="Q334" s="6" t="s">
        <v>4272</v>
      </c>
      <c r="R334" s="6" t="str">
        <f t="shared" si="11"/>
        <v>&lt;=1</v>
      </c>
      <c r="S334" s="6" t="str">
        <f t="shared" si="10"/>
        <v>met</v>
      </c>
      <c r="T334" s="5" t="s">
        <v>1883</v>
      </c>
      <c r="U334" s="2" t="s">
        <v>17</v>
      </c>
      <c r="V334" s="2" t="s">
        <v>16</v>
      </c>
      <c r="W334" s="2"/>
    </row>
    <row r="335" spans="1:23" x14ac:dyDescent="0.45">
      <c r="A335" s="1">
        <v>0.63680555555765705</v>
      </c>
      <c r="B335" s="2" t="s">
        <v>154</v>
      </c>
      <c r="C335" s="2" t="s">
        <v>1681</v>
      </c>
      <c r="D335" s="2" t="s">
        <v>12</v>
      </c>
      <c r="E335" s="4">
        <v>45063.379386574074</v>
      </c>
      <c r="F335" s="3" t="str">
        <f>TEXT(Table_query__6[[#This Row],[Closed]],"MMM")</f>
        <v>May</v>
      </c>
      <c r="G335" s="3">
        <v>45065.379386574074</v>
      </c>
      <c r="H335" s="4">
        <v>45063.636805555558</v>
      </c>
      <c r="I335" s="2" t="s">
        <v>1683</v>
      </c>
      <c r="J335" t="s">
        <v>4256</v>
      </c>
      <c r="K335" t="s">
        <v>4256</v>
      </c>
      <c r="L335" t="s">
        <v>4256</v>
      </c>
      <c r="M335" t="s">
        <v>592</v>
      </c>
      <c r="N335" s="2" t="s">
        <v>107</v>
      </c>
      <c r="O335" s="4" t="s">
        <v>1053</v>
      </c>
      <c r="P335" s="6">
        <f>NETWORKDAYS.INTL(Table_query__6[[#This Row],[Created]],Table_query__6[[#This Row],[Closed]],1,0)-1</f>
        <v>0</v>
      </c>
      <c r="Q335" s="6" t="s">
        <v>4272</v>
      </c>
      <c r="R335" s="6" t="str">
        <f t="shared" si="11"/>
        <v>&lt;=1</v>
      </c>
      <c r="S335" s="6" t="str">
        <f t="shared" si="10"/>
        <v>met</v>
      </c>
      <c r="T335" s="5" t="s">
        <v>1682</v>
      </c>
      <c r="U335" s="2" t="s">
        <v>17</v>
      </c>
      <c r="V335" s="2" t="s">
        <v>16</v>
      </c>
      <c r="W335" s="2"/>
    </row>
    <row r="336" spans="1:23" ht="28.5" x14ac:dyDescent="0.45">
      <c r="A336" s="1">
        <v>0.41736111111094898</v>
      </c>
      <c r="B336" s="2" t="s">
        <v>84</v>
      </c>
      <c r="C336" s="2" t="s">
        <v>1706</v>
      </c>
      <c r="D336" s="2" t="s">
        <v>12</v>
      </c>
      <c r="E336" s="4">
        <v>45063.402719907404</v>
      </c>
      <c r="F336" s="3" t="str">
        <f>TEXT(Table_query__6[[#This Row],[Closed]],"MMM")</f>
        <v>May</v>
      </c>
      <c r="G336" s="3">
        <v>45065.402719907404</v>
      </c>
      <c r="H336" s="4">
        <v>45063.417361111111</v>
      </c>
      <c r="I336" s="2" t="s">
        <v>178</v>
      </c>
      <c r="J336" t="s">
        <v>3647</v>
      </c>
      <c r="K336">
        <v>10127</v>
      </c>
      <c r="L336" t="s">
        <v>3648</v>
      </c>
      <c r="M336" t="s">
        <v>3545</v>
      </c>
      <c r="N336" s="2" t="s">
        <v>42</v>
      </c>
      <c r="O336" s="4" t="s">
        <v>1053</v>
      </c>
      <c r="P336" s="6">
        <f>NETWORKDAYS.INTL(Table_query__6[[#This Row],[Created]],Table_query__6[[#This Row],[Closed]],1,0)-1</f>
        <v>0</v>
      </c>
      <c r="Q336" s="6" t="s">
        <v>4272</v>
      </c>
      <c r="R336" s="6" t="str">
        <f t="shared" si="11"/>
        <v>&lt;=1</v>
      </c>
      <c r="S336" s="6" t="str">
        <f t="shared" si="10"/>
        <v>met</v>
      </c>
      <c r="T336" s="5" t="s">
        <v>1707</v>
      </c>
      <c r="U336" s="2" t="s">
        <v>17</v>
      </c>
      <c r="V336" s="2" t="s">
        <v>16</v>
      </c>
      <c r="W336" s="2"/>
    </row>
    <row r="337" spans="1:23" x14ac:dyDescent="0.45">
      <c r="A337" s="1">
        <v>0.64027777777664596</v>
      </c>
      <c r="B337" s="2" t="s">
        <v>154</v>
      </c>
      <c r="C337" s="2" t="s">
        <v>1486</v>
      </c>
      <c r="D337" s="2" t="s">
        <v>12</v>
      </c>
      <c r="E337" s="4">
        <v>45063.532071759262</v>
      </c>
      <c r="F337" s="3" t="str">
        <f>TEXT(Table_query__6[[#This Row],[Closed]],"MMM")</f>
        <v>May</v>
      </c>
      <c r="G337" s="3">
        <v>45065.532071759262</v>
      </c>
      <c r="H337" s="4">
        <v>45063.640277777777</v>
      </c>
      <c r="I337" s="2" t="s">
        <v>1488</v>
      </c>
      <c r="J337" t="s">
        <v>4256</v>
      </c>
      <c r="K337" t="s">
        <v>4256</v>
      </c>
      <c r="L337" t="s">
        <v>4256</v>
      </c>
      <c r="M337" t="s">
        <v>592</v>
      </c>
      <c r="N337" s="2" t="s">
        <v>24</v>
      </c>
      <c r="O337" s="4" t="s">
        <v>1053</v>
      </c>
      <c r="P337" s="6">
        <f>NETWORKDAYS.INTL(Table_query__6[[#This Row],[Created]],Table_query__6[[#This Row],[Closed]],1,0)-1</f>
        <v>0</v>
      </c>
      <c r="Q337" s="6" t="s">
        <v>4272</v>
      </c>
      <c r="R337" s="6" t="str">
        <f t="shared" si="11"/>
        <v>&lt;=1</v>
      </c>
      <c r="S337" s="6" t="str">
        <f t="shared" si="10"/>
        <v>met</v>
      </c>
      <c r="T337" s="5" t="s">
        <v>1487</v>
      </c>
      <c r="U337" s="2" t="s">
        <v>17</v>
      </c>
      <c r="V337" s="2" t="s">
        <v>16</v>
      </c>
      <c r="W337" s="2"/>
    </row>
    <row r="338" spans="1:23" ht="85.5" x14ac:dyDescent="0.45">
      <c r="A338" s="1">
        <v>0.413888888884685</v>
      </c>
      <c r="B338" s="2" t="s">
        <v>41</v>
      </c>
      <c r="C338" s="2" t="s">
        <v>1425</v>
      </c>
      <c r="D338" s="2" t="s">
        <v>12</v>
      </c>
      <c r="E338" s="4">
        <v>45064.375324074077</v>
      </c>
      <c r="F338" s="3" t="str">
        <f>TEXT(Table_query__6[[#This Row],[Closed]],"MMM")</f>
        <v>May</v>
      </c>
      <c r="G338" s="3">
        <v>45066.375324074077</v>
      </c>
      <c r="H338" s="4">
        <v>45064.413888888892</v>
      </c>
      <c r="I338" s="2" t="s">
        <v>980</v>
      </c>
      <c r="J338" t="s">
        <v>3900</v>
      </c>
      <c r="K338">
        <v>40175</v>
      </c>
      <c r="L338" t="s">
        <v>3901</v>
      </c>
      <c r="M338" t="s">
        <v>3545</v>
      </c>
      <c r="N338" s="2" t="s">
        <v>42</v>
      </c>
      <c r="O338" s="4" t="s">
        <v>1053</v>
      </c>
      <c r="P338" s="6">
        <f>NETWORKDAYS.INTL(Table_query__6[[#This Row],[Created]],Table_query__6[[#This Row],[Closed]],1,0)-1</f>
        <v>0</v>
      </c>
      <c r="Q338" s="6" t="s">
        <v>4272</v>
      </c>
      <c r="R338" s="6" t="str">
        <f t="shared" si="11"/>
        <v>&lt;=1</v>
      </c>
      <c r="S338" s="6" t="str">
        <f t="shared" si="10"/>
        <v>met</v>
      </c>
      <c r="T338" s="5" t="s">
        <v>1426</v>
      </c>
      <c r="U338" s="2" t="s">
        <v>17</v>
      </c>
      <c r="V338" s="2" t="s">
        <v>16</v>
      </c>
      <c r="W338" s="2"/>
    </row>
    <row r="339" spans="1:23" x14ac:dyDescent="0.45">
      <c r="A339" s="1">
        <v>5.6125000000029104</v>
      </c>
      <c r="B339" s="2" t="s">
        <v>15</v>
      </c>
      <c r="C339" s="2" t="s">
        <v>1504</v>
      </c>
      <c r="D339" s="2" t="s">
        <v>12</v>
      </c>
      <c r="E339" s="4">
        <v>45064.431076388886</v>
      </c>
      <c r="F339" s="3" t="str">
        <f>TEXT(Table_query__6[[#This Row],[Closed]],"MMM")</f>
        <v>May</v>
      </c>
      <c r="G339" s="3">
        <v>45066.431076388886</v>
      </c>
      <c r="H339" s="4">
        <v>45069.612500000003</v>
      </c>
      <c r="I339" s="2" t="s">
        <v>914</v>
      </c>
      <c r="J339" t="s">
        <v>3884</v>
      </c>
      <c r="K339">
        <v>10290</v>
      </c>
      <c r="L339" t="s">
        <v>3652</v>
      </c>
      <c r="M339" t="s">
        <v>3570</v>
      </c>
      <c r="N339" s="2" t="s">
        <v>42</v>
      </c>
      <c r="O339" s="4" t="s">
        <v>1053</v>
      </c>
      <c r="P339" s="6">
        <f>NETWORKDAYS.INTL(Table_query__6[[#This Row],[Created]],Table_query__6[[#This Row],[Closed]],1,0)-1</f>
        <v>3</v>
      </c>
      <c r="Q339" s="6" t="s">
        <v>4273</v>
      </c>
      <c r="R339" s="6" t="str">
        <f t="shared" si="11"/>
        <v>&lt;=3</v>
      </c>
      <c r="S339" s="6" t="str">
        <f t="shared" si="10"/>
        <v>not met</v>
      </c>
      <c r="T339" s="5" t="s">
        <v>1505</v>
      </c>
      <c r="U339" s="2" t="s">
        <v>17</v>
      </c>
      <c r="V339" s="2" t="s">
        <v>16</v>
      </c>
      <c r="W339" s="2"/>
    </row>
    <row r="340" spans="1:23" ht="28.5" x14ac:dyDescent="0.45">
      <c r="A340" s="1">
        <v>0.63888888889050599</v>
      </c>
      <c r="B340" s="2" t="s">
        <v>84</v>
      </c>
      <c r="C340" s="2" t="s">
        <v>1449</v>
      </c>
      <c r="D340" s="2" t="s">
        <v>12</v>
      </c>
      <c r="E340" s="4">
        <v>45064.543680555558</v>
      </c>
      <c r="F340" s="3" t="str">
        <f>TEXT(Table_query__6[[#This Row],[Closed]],"MMM")</f>
        <v>May</v>
      </c>
      <c r="G340" s="3">
        <v>45066.543680555558</v>
      </c>
      <c r="H340" s="4">
        <v>45064.638888888891</v>
      </c>
      <c r="I340" s="2" t="s">
        <v>273</v>
      </c>
      <c r="J340" t="s">
        <v>3709</v>
      </c>
      <c r="K340">
        <v>1001</v>
      </c>
      <c r="L340" t="s">
        <v>3710</v>
      </c>
      <c r="M340" t="s">
        <v>3545</v>
      </c>
      <c r="N340" s="2" t="s">
        <v>42</v>
      </c>
      <c r="O340" s="4" t="s">
        <v>1053</v>
      </c>
      <c r="P340" s="6">
        <f>NETWORKDAYS.INTL(Table_query__6[[#This Row],[Created]],Table_query__6[[#This Row],[Closed]],1,0)-1</f>
        <v>0</v>
      </c>
      <c r="Q340" s="6" t="s">
        <v>4272</v>
      </c>
      <c r="R340" s="6" t="str">
        <f t="shared" si="11"/>
        <v>&lt;=1</v>
      </c>
      <c r="S340" s="6" t="str">
        <f t="shared" si="10"/>
        <v>met</v>
      </c>
      <c r="T340" s="5" t="s">
        <v>1450</v>
      </c>
      <c r="U340" s="2" t="s">
        <v>17</v>
      </c>
      <c r="V340" s="2" t="s">
        <v>16</v>
      </c>
      <c r="W340" s="2"/>
    </row>
    <row r="341" spans="1:23" ht="42.75" x14ac:dyDescent="0.45">
      <c r="A341" s="1">
        <v>0.67708333332848303</v>
      </c>
      <c r="B341" s="2" t="s">
        <v>149</v>
      </c>
      <c r="C341" s="2" t="s">
        <v>1381</v>
      </c>
      <c r="D341" s="2" t="s">
        <v>12</v>
      </c>
      <c r="E341" s="4">
        <v>45064.578263888892</v>
      </c>
      <c r="F341" s="3" t="str">
        <f>TEXT(Table_query__6[[#This Row],[Closed]],"MMM")</f>
        <v>May</v>
      </c>
      <c r="G341" s="3">
        <v>45066.578263888892</v>
      </c>
      <c r="H341" s="4">
        <v>45064.677083333336</v>
      </c>
      <c r="I341" s="2" t="s">
        <v>1383</v>
      </c>
      <c r="J341" t="s">
        <v>3964</v>
      </c>
      <c r="K341">
        <v>33500</v>
      </c>
      <c r="L341" t="s">
        <v>3965</v>
      </c>
      <c r="M341" t="s">
        <v>3570</v>
      </c>
      <c r="N341" s="2" t="s">
        <v>24</v>
      </c>
      <c r="O341" s="4" t="s">
        <v>1053</v>
      </c>
      <c r="P341" s="6">
        <f>NETWORKDAYS.INTL(Table_query__6[[#This Row],[Created]],Table_query__6[[#This Row],[Closed]],1,0)-1</f>
        <v>0</v>
      </c>
      <c r="Q341" s="6" t="s">
        <v>4272</v>
      </c>
      <c r="R341" s="6" t="str">
        <f t="shared" si="11"/>
        <v>&lt;=1</v>
      </c>
      <c r="S341" s="6" t="str">
        <f t="shared" si="10"/>
        <v>met</v>
      </c>
      <c r="T341" s="5" t="s">
        <v>1382</v>
      </c>
      <c r="U341" s="2" t="s">
        <v>17</v>
      </c>
      <c r="V341" s="2" t="s">
        <v>16</v>
      </c>
      <c r="W341" s="2"/>
    </row>
    <row r="342" spans="1:23" x14ac:dyDescent="0.45">
      <c r="A342" s="1">
        <v>43.458807870367302</v>
      </c>
      <c r="B342" s="2" t="s">
        <v>28</v>
      </c>
      <c r="C342" s="2" t="s">
        <v>2080</v>
      </c>
      <c r="D342" s="2" t="s">
        <v>12</v>
      </c>
      <c r="E342" s="4">
        <v>45064.587118055555</v>
      </c>
      <c r="F342" s="3" t="str">
        <f>TEXT(Table_query__6[[#This Row],[Closed]],"MMM")</f>
        <v>Jun</v>
      </c>
      <c r="G342" s="3">
        <v>45066.587118055555</v>
      </c>
      <c r="H342" s="4">
        <v>45107.458807870367</v>
      </c>
      <c r="I342" s="2" t="s">
        <v>2082</v>
      </c>
      <c r="J342" t="s">
        <v>4256</v>
      </c>
      <c r="K342" t="s">
        <v>4256</v>
      </c>
      <c r="L342" t="s">
        <v>4256</v>
      </c>
      <c r="M342" t="s">
        <v>592</v>
      </c>
      <c r="N342" s="2" t="s">
        <v>42</v>
      </c>
      <c r="O342" s="4" t="s">
        <v>1053</v>
      </c>
      <c r="P342" s="6">
        <f>NETWORKDAYS.INTL(Table_query__6[[#This Row],[Created]],Table_query__6[[#This Row],[Closed]],1,0)-1</f>
        <v>31</v>
      </c>
      <c r="Q342" s="6" t="s">
        <v>4273</v>
      </c>
      <c r="R342" s="6" t="str">
        <f t="shared" si="11"/>
        <v>&gt;=5</v>
      </c>
      <c r="S342" s="6" t="str">
        <f t="shared" si="10"/>
        <v>not met</v>
      </c>
      <c r="T342" s="5" t="s">
        <v>2081</v>
      </c>
      <c r="U342" s="2" t="s">
        <v>17</v>
      </c>
      <c r="V342" s="2" t="s">
        <v>16</v>
      </c>
      <c r="W342" s="2"/>
    </row>
    <row r="343" spans="1:23" x14ac:dyDescent="0.45">
      <c r="A343" s="1">
        <v>5.4409722222189902</v>
      </c>
      <c r="B343" s="2" t="s">
        <v>125</v>
      </c>
      <c r="C343" s="2" t="s">
        <v>1370</v>
      </c>
      <c r="D343" s="2" t="s">
        <v>12</v>
      </c>
      <c r="E343" s="4">
        <v>45064.591087962966</v>
      </c>
      <c r="F343" s="3" t="str">
        <f>TEXT(Table_query__6[[#This Row],[Closed]],"MMM")</f>
        <v>May</v>
      </c>
      <c r="G343" s="3">
        <v>45066.591087962966</v>
      </c>
      <c r="H343" s="4">
        <v>45069.440972222219</v>
      </c>
      <c r="I343" s="2" t="s">
        <v>1372</v>
      </c>
      <c r="J343" t="s">
        <v>3961</v>
      </c>
      <c r="K343">
        <v>35023</v>
      </c>
      <c r="L343" t="s">
        <v>3706</v>
      </c>
      <c r="M343" t="s">
        <v>3550</v>
      </c>
      <c r="N343" s="2" t="s">
        <v>24</v>
      </c>
      <c r="O343" s="4" t="s">
        <v>1053</v>
      </c>
      <c r="P343" s="6">
        <f>NETWORKDAYS.INTL(Table_query__6[[#This Row],[Created]],Table_query__6[[#This Row],[Closed]],1,0)-1</f>
        <v>3</v>
      </c>
      <c r="Q343" s="6" t="s">
        <v>4273</v>
      </c>
      <c r="R343" s="6" t="str">
        <f t="shared" si="11"/>
        <v>&lt;=3</v>
      </c>
      <c r="S343" s="6" t="str">
        <f t="shared" si="10"/>
        <v>not met</v>
      </c>
      <c r="T343" s="5" t="s">
        <v>1371</v>
      </c>
      <c r="U343" s="2" t="s">
        <v>17</v>
      </c>
      <c r="V343" s="2" t="s">
        <v>16</v>
      </c>
      <c r="W343" s="2"/>
    </row>
    <row r="344" spans="1:23" ht="42.75" x14ac:dyDescent="0.45">
      <c r="A344" s="1">
        <v>1.3465277777795599</v>
      </c>
      <c r="B344" s="2" t="s">
        <v>37</v>
      </c>
      <c r="C344" s="2" t="s">
        <v>1700</v>
      </c>
      <c r="D344" s="2" t="s">
        <v>12</v>
      </c>
      <c r="E344" s="4">
        <v>45064.687013888892</v>
      </c>
      <c r="F344" s="3" t="str">
        <f>TEXT(Table_query__6[[#This Row],[Closed]],"MMM")</f>
        <v>May</v>
      </c>
      <c r="G344" s="3">
        <v>45066.687013888892</v>
      </c>
      <c r="H344" s="4">
        <v>45065.34652777778</v>
      </c>
      <c r="I344" s="2" t="s">
        <v>1702</v>
      </c>
      <c r="J344" t="s">
        <v>3906</v>
      </c>
      <c r="K344">
        <v>20308</v>
      </c>
      <c r="L344" t="s">
        <v>3557</v>
      </c>
      <c r="M344" t="s">
        <v>3545</v>
      </c>
      <c r="N344" s="2" t="s">
        <v>107</v>
      </c>
      <c r="O344" s="4" t="s">
        <v>1053</v>
      </c>
      <c r="P344" s="6">
        <f>NETWORKDAYS.INTL(Table_query__6[[#This Row],[Created]],Table_query__6[[#This Row],[Closed]],1,0)-1</f>
        <v>1</v>
      </c>
      <c r="Q344" s="6" t="s">
        <v>4272</v>
      </c>
      <c r="R344" s="6" t="str">
        <f t="shared" si="11"/>
        <v>&lt;=1</v>
      </c>
      <c r="S344" s="6" t="str">
        <f t="shared" si="10"/>
        <v>met</v>
      </c>
      <c r="T344" s="5" t="s">
        <v>1701</v>
      </c>
      <c r="U344" s="2" t="s">
        <v>17</v>
      </c>
      <c r="V344" s="2" t="s">
        <v>16</v>
      </c>
      <c r="W344" s="2"/>
    </row>
    <row r="345" spans="1:23" ht="28.5" x14ac:dyDescent="0.45">
      <c r="A345" s="1">
        <v>3.3263888888905102</v>
      </c>
      <c r="B345" s="2" t="s">
        <v>64</v>
      </c>
      <c r="C345" s="2" t="s">
        <v>3531</v>
      </c>
      <c r="D345" s="2" t="s">
        <v>12</v>
      </c>
      <c r="E345" s="4">
        <v>45065.293761574074</v>
      </c>
      <c r="F345" s="3" t="str">
        <f>TEXT(Table_query__6[[#This Row],[Closed]],"MMM")</f>
        <v>May</v>
      </c>
      <c r="G345" s="3">
        <v>45067.293761574074</v>
      </c>
      <c r="H345" s="4">
        <v>45068.326388888891</v>
      </c>
      <c r="I345" s="2" t="s">
        <v>3533</v>
      </c>
      <c r="J345" t="s">
        <v>4256</v>
      </c>
      <c r="K345" t="s">
        <v>4256</v>
      </c>
      <c r="L345" t="s">
        <v>4256</v>
      </c>
      <c r="M345" t="s">
        <v>592</v>
      </c>
      <c r="N345" s="2" t="s">
        <v>42</v>
      </c>
      <c r="O345" s="4" t="s">
        <v>1053</v>
      </c>
      <c r="P345" s="6">
        <f>NETWORKDAYS.INTL(Table_query__6[[#This Row],[Created]],Table_query__6[[#This Row],[Closed]],1,0)-1</f>
        <v>1</v>
      </c>
      <c r="Q345" s="6" t="s">
        <v>4272</v>
      </c>
      <c r="R345" s="6" t="str">
        <f t="shared" si="11"/>
        <v>&lt;=1</v>
      </c>
      <c r="S345" s="6" t="str">
        <f t="shared" si="10"/>
        <v>met</v>
      </c>
      <c r="T345" s="5" t="s">
        <v>3532</v>
      </c>
      <c r="U345" s="2" t="s">
        <v>17</v>
      </c>
      <c r="V345" s="2" t="s">
        <v>16</v>
      </c>
      <c r="W345" s="2"/>
    </row>
    <row r="346" spans="1:23" ht="28.5" x14ac:dyDescent="0.45">
      <c r="A346" s="1">
        <v>3.5270833333342999</v>
      </c>
      <c r="B346" s="2" t="s">
        <v>41</v>
      </c>
      <c r="C346" s="2" t="s">
        <v>1659</v>
      </c>
      <c r="D346" s="2" t="s">
        <v>12</v>
      </c>
      <c r="E346" s="4">
        <v>45065.45988425926</v>
      </c>
      <c r="F346" s="3" t="str">
        <f>TEXT(Table_query__6[[#This Row],[Closed]],"MMM")</f>
        <v>May</v>
      </c>
      <c r="G346" s="3">
        <v>45067.45988425926</v>
      </c>
      <c r="H346" s="4">
        <v>45068.527083333334</v>
      </c>
      <c r="I346" s="2" t="s">
        <v>190</v>
      </c>
      <c r="J346" t="s">
        <v>3662</v>
      </c>
      <c r="K346">
        <v>10248</v>
      </c>
      <c r="L346" t="s">
        <v>3663</v>
      </c>
      <c r="M346" t="s">
        <v>3545</v>
      </c>
      <c r="N346" s="2" t="s">
        <v>52</v>
      </c>
      <c r="O346" s="4" t="s">
        <v>1053</v>
      </c>
      <c r="P346" s="6">
        <f>NETWORKDAYS.INTL(Table_query__6[[#This Row],[Created]],Table_query__6[[#This Row],[Closed]],1,0)-1</f>
        <v>1</v>
      </c>
      <c r="Q346" s="6" t="s">
        <v>4272</v>
      </c>
      <c r="R346" s="6" t="str">
        <f t="shared" si="11"/>
        <v>&lt;=1</v>
      </c>
      <c r="S346" s="6" t="str">
        <f t="shared" si="10"/>
        <v>met</v>
      </c>
      <c r="T346" s="5" t="s">
        <v>1660</v>
      </c>
      <c r="U346" s="2" t="s">
        <v>17</v>
      </c>
      <c r="V346" s="2" t="s">
        <v>16</v>
      </c>
      <c r="W346" s="2"/>
    </row>
    <row r="347" spans="1:23" x14ac:dyDescent="0.45">
      <c r="A347" s="1">
        <v>4.6180555555547498</v>
      </c>
      <c r="B347" s="2" t="s">
        <v>149</v>
      </c>
      <c r="C347" s="2" t="s">
        <v>1780</v>
      </c>
      <c r="D347" s="2" t="s">
        <v>12</v>
      </c>
      <c r="E347" s="4">
        <v>45065.517581018517</v>
      </c>
      <c r="F347" s="3" t="str">
        <f>TEXT(Table_query__6[[#This Row],[Closed]],"MMM")</f>
        <v>May</v>
      </c>
      <c r="G347" s="3">
        <v>45067.517581018517</v>
      </c>
      <c r="H347" s="4">
        <v>45069.618055555555</v>
      </c>
      <c r="I347" s="2" t="s">
        <v>1560</v>
      </c>
      <c r="J347" t="s">
        <v>3996</v>
      </c>
      <c r="K347">
        <v>35809</v>
      </c>
      <c r="L347" t="s">
        <v>3997</v>
      </c>
      <c r="M347" t="s">
        <v>3570</v>
      </c>
      <c r="N347" s="2" t="s">
        <v>24</v>
      </c>
      <c r="O347" s="4" t="s">
        <v>1053</v>
      </c>
      <c r="P347" s="6">
        <f>NETWORKDAYS.INTL(Table_query__6[[#This Row],[Created]],Table_query__6[[#This Row],[Closed]],1,0)-1</f>
        <v>2</v>
      </c>
      <c r="Q347" s="6" t="s">
        <v>4273</v>
      </c>
      <c r="R347" s="6" t="str">
        <f t="shared" si="11"/>
        <v>&lt;=2</v>
      </c>
      <c r="S347" s="6" t="str">
        <f t="shared" si="10"/>
        <v>met</v>
      </c>
      <c r="T347" s="5" t="s">
        <v>1781</v>
      </c>
      <c r="U347" s="2" t="s">
        <v>17</v>
      </c>
      <c r="V347" s="2" t="s">
        <v>16</v>
      </c>
      <c r="W347" s="2"/>
    </row>
    <row r="348" spans="1:23" x14ac:dyDescent="0.45">
      <c r="A348" s="1">
        <v>0.57638888889050599</v>
      </c>
      <c r="B348" s="2" t="s">
        <v>23</v>
      </c>
      <c r="C348" s="2" t="s">
        <v>1920</v>
      </c>
      <c r="D348" s="2" t="s">
        <v>12</v>
      </c>
      <c r="E348" s="4">
        <v>45065.578969907408</v>
      </c>
      <c r="F348" s="3" t="str">
        <f>TEXT(Table_query__6[[#This Row],[Closed]],"MMM")</f>
        <v>May</v>
      </c>
      <c r="G348" s="3">
        <v>45067.578969907408</v>
      </c>
      <c r="H348" s="4">
        <v>45065.576388888891</v>
      </c>
      <c r="I348" s="2" t="s">
        <v>119</v>
      </c>
      <c r="J348" t="s">
        <v>3596</v>
      </c>
      <c r="K348">
        <v>36368</v>
      </c>
      <c r="L348" t="s">
        <v>3597</v>
      </c>
      <c r="M348" t="s">
        <v>3570</v>
      </c>
      <c r="N348" s="2" t="s">
        <v>42</v>
      </c>
      <c r="O348" s="4" t="s">
        <v>1053</v>
      </c>
      <c r="P348" s="6">
        <f>NETWORKDAYS.INTL(Table_query__6[[#This Row],[Created]],Table_query__6[[#This Row],[Closed]],1,0)-1</f>
        <v>0</v>
      </c>
      <c r="Q348" s="6" t="s">
        <v>4272</v>
      </c>
      <c r="R348" s="6" t="str">
        <f t="shared" si="11"/>
        <v>&lt;=1</v>
      </c>
      <c r="S348" s="6" t="str">
        <f t="shared" si="10"/>
        <v>met</v>
      </c>
      <c r="T348" s="5" t="s">
        <v>1921</v>
      </c>
      <c r="U348" s="2" t="s">
        <v>17</v>
      </c>
      <c r="V348" s="2" t="s">
        <v>16</v>
      </c>
      <c r="W348" s="2"/>
    </row>
    <row r="349" spans="1:23" x14ac:dyDescent="0.45">
      <c r="A349" s="1">
        <v>0.66458333333139297</v>
      </c>
      <c r="B349" s="2" t="s">
        <v>33</v>
      </c>
      <c r="C349" s="2" t="s">
        <v>1154</v>
      </c>
      <c r="D349" s="2" t="s">
        <v>12</v>
      </c>
      <c r="E349" s="4">
        <v>45065.665914351855</v>
      </c>
      <c r="F349" s="3" t="str">
        <f>TEXT(Table_query__6[[#This Row],[Closed]],"MMM")</f>
        <v>May</v>
      </c>
      <c r="G349" s="3">
        <v>45067.665914351855</v>
      </c>
      <c r="H349" s="4">
        <v>45065.664583333331</v>
      </c>
      <c r="I349" s="2" t="s">
        <v>121</v>
      </c>
      <c r="J349" t="s">
        <v>3598</v>
      </c>
      <c r="K349">
        <v>35778</v>
      </c>
      <c r="L349" t="s">
        <v>3599</v>
      </c>
      <c r="M349" t="s">
        <v>3570</v>
      </c>
      <c r="N349" s="2" t="s">
        <v>24</v>
      </c>
      <c r="O349" s="4" t="s">
        <v>1053</v>
      </c>
      <c r="P349" s="6">
        <f>NETWORKDAYS.INTL(Table_query__6[[#This Row],[Created]],Table_query__6[[#This Row],[Closed]],1,0)-1</f>
        <v>0</v>
      </c>
      <c r="Q349" s="6" t="s">
        <v>4272</v>
      </c>
      <c r="R349" s="6" t="str">
        <f t="shared" si="11"/>
        <v>&lt;=1</v>
      </c>
      <c r="S349" s="6" t="str">
        <f t="shared" si="10"/>
        <v>met</v>
      </c>
      <c r="T349" s="5" t="s">
        <v>1155</v>
      </c>
      <c r="U349" s="2" t="s">
        <v>17</v>
      </c>
      <c r="V349" s="2" t="s">
        <v>16</v>
      </c>
      <c r="W349" s="2"/>
    </row>
    <row r="350" spans="1:23" ht="42.75" x14ac:dyDescent="0.45">
      <c r="A350" s="1">
        <v>3.7041666666700599</v>
      </c>
      <c r="B350" s="2" t="s">
        <v>60</v>
      </c>
      <c r="C350" s="2" t="s">
        <v>1095</v>
      </c>
      <c r="D350" s="2" t="s">
        <v>12</v>
      </c>
      <c r="E350" s="4">
        <v>45065.736192129632</v>
      </c>
      <c r="F350" s="3" t="str">
        <f>TEXT(Table_query__6[[#This Row],[Closed]],"MMM")</f>
        <v>May</v>
      </c>
      <c r="G350" s="3">
        <v>45067.736192129632</v>
      </c>
      <c r="H350" s="4">
        <v>45068.70416666667</v>
      </c>
      <c r="I350" s="2" t="s">
        <v>1097</v>
      </c>
      <c r="J350" t="s">
        <v>3926</v>
      </c>
      <c r="K350">
        <v>9216</v>
      </c>
      <c r="L350" t="s">
        <v>3927</v>
      </c>
      <c r="M350" t="s">
        <v>3545</v>
      </c>
      <c r="N350" s="2" t="s">
        <v>42</v>
      </c>
      <c r="O350" s="4" t="s">
        <v>1053</v>
      </c>
      <c r="P350" s="6">
        <f>NETWORKDAYS.INTL(Table_query__6[[#This Row],[Created]],Table_query__6[[#This Row],[Closed]],1,0)-1</f>
        <v>1</v>
      </c>
      <c r="Q350" s="6" t="s">
        <v>4272</v>
      </c>
      <c r="R350" s="6" t="str">
        <f t="shared" si="11"/>
        <v>&lt;=1</v>
      </c>
      <c r="S350" s="6" t="str">
        <f t="shared" si="10"/>
        <v>met</v>
      </c>
      <c r="T350" s="5" t="s">
        <v>1096</v>
      </c>
      <c r="U350" s="2" t="s">
        <v>17</v>
      </c>
      <c r="V350" s="2" t="s">
        <v>16</v>
      </c>
      <c r="W350" s="2"/>
    </row>
    <row r="351" spans="1:23" x14ac:dyDescent="0.45">
      <c r="A351" s="1">
        <v>0.4375</v>
      </c>
      <c r="B351" s="2" t="s">
        <v>84</v>
      </c>
      <c r="C351" s="2" t="s">
        <v>1355</v>
      </c>
      <c r="D351" s="2" t="s">
        <v>12</v>
      </c>
      <c r="E351" s="4">
        <v>45068.389282407406</v>
      </c>
      <c r="F351" s="3" t="str">
        <f>TEXT(Table_query__6[[#This Row],[Closed]],"MMM")</f>
        <v>May</v>
      </c>
      <c r="G351" s="3">
        <v>45070.389282407406</v>
      </c>
      <c r="H351" s="4">
        <v>45068.4375</v>
      </c>
      <c r="I351" s="2" t="s">
        <v>243</v>
      </c>
      <c r="J351" t="s">
        <v>3698</v>
      </c>
      <c r="K351">
        <v>31688</v>
      </c>
      <c r="L351" t="s">
        <v>3699</v>
      </c>
      <c r="M351" t="s">
        <v>3545</v>
      </c>
      <c r="N351" s="2" t="s">
        <v>42</v>
      </c>
      <c r="O351" s="4" t="s">
        <v>1053</v>
      </c>
      <c r="P351" s="6">
        <f>NETWORKDAYS.INTL(Table_query__6[[#This Row],[Created]],Table_query__6[[#This Row],[Closed]],1,0)-1</f>
        <v>0</v>
      </c>
      <c r="Q351" s="6" t="s">
        <v>4272</v>
      </c>
      <c r="R351" s="6" t="str">
        <f t="shared" si="11"/>
        <v>&lt;=1</v>
      </c>
      <c r="S351" s="6" t="str">
        <f t="shared" si="10"/>
        <v>met</v>
      </c>
      <c r="T351" s="5" t="s">
        <v>1356</v>
      </c>
      <c r="U351" s="2" t="s">
        <v>17</v>
      </c>
      <c r="V351" s="2" t="s">
        <v>16</v>
      </c>
      <c r="W351" s="2"/>
    </row>
    <row r="352" spans="1:23" ht="85.5" x14ac:dyDescent="0.45">
      <c r="A352" s="1">
        <v>11.4236111111095</v>
      </c>
      <c r="B352" s="2" t="s">
        <v>2188</v>
      </c>
      <c r="C352" s="2" t="s">
        <v>2187</v>
      </c>
      <c r="D352" s="2" t="s">
        <v>12</v>
      </c>
      <c r="E352" s="4">
        <v>45068.583090277774</v>
      </c>
      <c r="F352" s="3" t="str">
        <f>TEXT(Table_query__6[[#This Row],[Closed]],"MMM")</f>
        <v>Jun</v>
      </c>
      <c r="G352" s="3">
        <v>45070.583090277774</v>
      </c>
      <c r="H352" s="4">
        <v>45079.423611111109</v>
      </c>
      <c r="I352" s="2" t="s">
        <v>2190</v>
      </c>
      <c r="J352" t="s">
        <v>4256</v>
      </c>
      <c r="K352" t="s">
        <v>4256</v>
      </c>
      <c r="L352" t="s">
        <v>4256</v>
      </c>
      <c r="M352" t="s">
        <v>592</v>
      </c>
      <c r="N352" s="2" t="s">
        <v>42</v>
      </c>
      <c r="O352" s="4" t="s">
        <v>1053</v>
      </c>
      <c r="P352" s="6">
        <f>NETWORKDAYS.INTL(Table_query__6[[#This Row],[Created]],Table_query__6[[#This Row],[Closed]],1,0)-1</f>
        <v>9</v>
      </c>
      <c r="Q352" s="6" t="s">
        <v>4273</v>
      </c>
      <c r="R352" s="6" t="str">
        <f t="shared" si="11"/>
        <v>&gt;=5</v>
      </c>
      <c r="S352" s="6" t="str">
        <f t="shared" si="10"/>
        <v>not met</v>
      </c>
      <c r="T352" s="5" t="s">
        <v>2189</v>
      </c>
      <c r="U352" s="2" t="s">
        <v>17</v>
      </c>
      <c r="V352" s="2" t="s">
        <v>16</v>
      </c>
      <c r="W352" s="2"/>
    </row>
    <row r="353" spans="1:23" ht="28.5" x14ac:dyDescent="0.45">
      <c r="A353" s="1">
        <v>8.6069444444437995</v>
      </c>
      <c r="B353" s="2" t="s">
        <v>120</v>
      </c>
      <c r="C353" s="2" t="s">
        <v>1529</v>
      </c>
      <c r="D353" s="2" t="s">
        <v>12</v>
      </c>
      <c r="E353" s="4">
        <v>45068.594085648147</v>
      </c>
      <c r="F353" s="3" t="str">
        <f>TEXT(Table_query__6[[#This Row],[Closed]],"MMM")</f>
        <v>May</v>
      </c>
      <c r="G353" s="3">
        <v>45070.594085648147</v>
      </c>
      <c r="H353" s="4">
        <v>45076.606944444444</v>
      </c>
      <c r="I353" s="2" t="s">
        <v>1090</v>
      </c>
      <c r="J353" t="s">
        <v>3924</v>
      </c>
      <c r="K353">
        <v>34118</v>
      </c>
      <c r="L353" t="s">
        <v>3925</v>
      </c>
      <c r="M353" t="s">
        <v>3545</v>
      </c>
      <c r="N353" s="2" t="s">
        <v>42</v>
      </c>
      <c r="O353" s="4" t="s">
        <v>1053</v>
      </c>
      <c r="P353" s="6">
        <f>NETWORKDAYS.INTL(Table_query__6[[#This Row],[Created]],Table_query__6[[#This Row],[Closed]],1,0)-1</f>
        <v>6</v>
      </c>
      <c r="Q353" s="6" t="s">
        <v>4273</v>
      </c>
      <c r="R353" s="6" t="str">
        <f t="shared" si="11"/>
        <v>&gt;=5</v>
      </c>
      <c r="S353" s="6" t="str">
        <f t="shared" si="10"/>
        <v>not met</v>
      </c>
      <c r="T353" s="5" t="s">
        <v>1530</v>
      </c>
      <c r="U353" s="2" t="s">
        <v>17</v>
      </c>
      <c r="V353" s="2" t="s">
        <v>16</v>
      </c>
      <c r="W353" s="2"/>
    </row>
    <row r="354" spans="1:23" ht="28.5" x14ac:dyDescent="0.45">
      <c r="A354" s="1">
        <v>8.6090277777766495</v>
      </c>
      <c r="B354" s="2" t="s">
        <v>120</v>
      </c>
      <c r="C354" s="2" t="s">
        <v>3456</v>
      </c>
      <c r="D354" s="2" t="s">
        <v>12</v>
      </c>
      <c r="E354" s="4">
        <v>45068.597199074073</v>
      </c>
      <c r="F354" s="3" t="str">
        <f>TEXT(Table_query__6[[#This Row],[Closed]],"MMM")</f>
        <v>May</v>
      </c>
      <c r="G354" s="3">
        <v>45070.597199074073</v>
      </c>
      <c r="H354" s="4">
        <v>45076.609027777777</v>
      </c>
      <c r="I354" s="2" t="s">
        <v>1090</v>
      </c>
      <c r="J354" t="s">
        <v>3924</v>
      </c>
      <c r="K354">
        <v>34118</v>
      </c>
      <c r="L354" t="s">
        <v>3925</v>
      </c>
      <c r="M354" t="s">
        <v>3545</v>
      </c>
      <c r="N354" s="2" t="s">
        <v>42</v>
      </c>
      <c r="O354" s="4" t="s">
        <v>1053</v>
      </c>
      <c r="P354" s="6">
        <f>NETWORKDAYS.INTL(Table_query__6[[#This Row],[Created]],Table_query__6[[#This Row],[Closed]],1,0)-1</f>
        <v>6</v>
      </c>
      <c r="Q354" s="6" t="s">
        <v>4273</v>
      </c>
      <c r="R354" s="6" t="str">
        <f t="shared" si="11"/>
        <v>&gt;=5</v>
      </c>
      <c r="S354" s="6" t="str">
        <f t="shared" si="10"/>
        <v>not met</v>
      </c>
      <c r="T354" s="5" t="s">
        <v>3457</v>
      </c>
      <c r="U354" s="2" t="s">
        <v>17</v>
      </c>
      <c r="V354" s="2" t="s">
        <v>16</v>
      </c>
      <c r="W354" s="2"/>
    </row>
    <row r="355" spans="1:23" ht="28.5" x14ac:dyDescent="0.45">
      <c r="A355" s="1">
        <v>8.6104166666627897</v>
      </c>
      <c r="B355" s="2" t="s">
        <v>120</v>
      </c>
      <c r="C355" s="2" t="s">
        <v>1741</v>
      </c>
      <c r="D355" s="2" t="s">
        <v>12</v>
      </c>
      <c r="E355" s="4">
        <v>45068.599965277775</v>
      </c>
      <c r="F355" s="3" t="str">
        <f>TEXT(Table_query__6[[#This Row],[Closed]],"MMM")</f>
        <v>May</v>
      </c>
      <c r="G355" s="3">
        <v>45070.599965277775</v>
      </c>
      <c r="H355" s="4">
        <v>45076.61041666667</v>
      </c>
      <c r="I355" s="2" t="s">
        <v>1090</v>
      </c>
      <c r="J355" t="s">
        <v>3924</v>
      </c>
      <c r="K355">
        <v>34118</v>
      </c>
      <c r="L355" t="s">
        <v>3925</v>
      </c>
      <c r="M355" t="s">
        <v>3545</v>
      </c>
      <c r="N355" s="2" t="s">
        <v>42</v>
      </c>
      <c r="O355" s="4" t="s">
        <v>1053</v>
      </c>
      <c r="P355" s="6">
        <f>NETWORKDAYS.INTL(Table_query__6[[#This Row],[Created]],Table_query__6[[#This Row],[Closed]],1,0)-1</f>
        <v>6</v>
      </c>
      <c r="Q355" s="6" t="s">
        <v>4273</v>
      </c>
      <c r="R355" s="6" t="str">
        <f t="shared" si="11"/>
        <v>&gt;=5</v>
      </c>
      <c r="S355" s="6" t="str">
        <f t="shared" si="10"/>
        <v>not met</v>
      </c>
      <c r="T355" s="5" t="s">
        <v>1742</v>
      </c>
      <c r="U355" s="2" t="s">
        <v>17</v>
      </c>
      <c r="V355" s="2" t="s">
        <v>16</v>
      </c>
      <c r="W355" s="2"/>
    </row>
    <row r="356" spans="1:23" ht="28.5" x14ac:dyDescent="0.45">
      <c r="A356" s="1">
        <v>14.5916666666672</v>
      </c>
      <c r="B356" s="2" t="s">
        <v>120</v>
      </c>
      <c r="C356" s="2" t="s">
        <v>1673</v>
      </c>
      <c r="D356" s="2" t="s">
        <v>12</v>
      </c>
      <c r="E356" s="4">
        <v>45068.601747685185</v>
      </c>
      <c r="F356" s="3" t="str">
        <f>TEXT(Table_query__6[[#This Row],[Closed]],"MMM")</f>
        <v>Jun</v>
      </c>
      <c r="G356" s="3">
        <v>45070.601747685185</v>
      </c>
      <c r="H356" s="4">
        <v>45082.591666666667</v>
      </c>
      <c r="I356" s="2" t="s">
        <v>1090</v>
      </c>
      <c r="J356" t="s">
        <v>3924</v>
      </c>
      <c r="K356">
        <v>34118</v>
      </c>
      <c r="L356" t="s">
        <v>3925</v>
      </c>
      <c r="M356" t="s">
        <v>3545</v>
      </c>
      <c r="N356" s="2" t="s">
        <v>42</v>
      </c>
      <c r="O356" s="4" t="s">
        <v>1053</v>
      </c>
      <c r="P356" s="6">
        <f>NETWORKDAYS.INTL(Table_query__6[[#This Row],[Created]],Table_query__6[[#This Row],[Closed]],1,0)-1</f>
        <v>10</v>
      </c>
      <c r="Q356" s="6" t="s">
        <v>4273</v>
      </c>
      <c r="R356" s="6" t="str">
        <f t="shared" si="11"/>
        <v>&gt;=5</v>
      </c>
      <c r="S356" s="6" t="str">
        <f t="shared" si="10"/>
        <v>not met</v>
      </c>
      <c r="T356" s="5" t="s">
        <v>1473</v>
      </c>
      <c r="U356" s="2" t="s">
        <v>17</v>
      </c>
      <c r="V356" s="2" t="s">
        <v>16</v>
      </c>
      <c r="W356" s="2"/>
    </row>
    <row r="357" spans="1:23" ht="28.5" x14ac:dyDescent="0.45">
      <c r="A357" s="1">
        <v>8.4437499999985395</v>
      </c>
      <c r="B357" s="2" t="s">
        <v>154</v>
      </c>
      <c r="C357" s="2" t="s">
        <v>1628</v>
      </c>
      <c r="D357" s="2" t="s">
        <v>12</v>
      </c>
      <c r="E357" s="4">
        <v>45068.614479166667</v>
      </c>
      <c r="F357" s="3" t="str">
        <f>TEXT(Table_query__6[[#This Row],[Closed]],"MMM")</f>
        <v>May</v>
      </c>
      <c r="G357" s="3">
        <v>45070.614479166667</v>
      </c>
      <c r="H357" s="4">
        <v>45076.443749999999</v>
      </c>
      <c r="I357" s="2" t="s">
        <v>1630</v>
      </c>
      <c r="J357" t="s">
        <v>4012</v>
      </c>
      <c r="K357">
        <v>30547</v>
      </c>
      <c r="L357" t="s">
        <v>3908</v>
      </c>
      <c r="M357" t="s">
        <v>3545</v>
      </c>
      <c r="N357" s="2" t="s">
        <v>42</v>
      </c>
      <c r="O357" s="4" t="s">
        <v>1053</v>
      </c>
      <c r="P357" s="6">
        <f>NETWORKDAYS.INTL(Table_query__6[[#This Row],[Created]],Table_query__6[[#This Row],[Closed]],1,0)-1</f>
        <v>6</v>
      </c>
      <c r="Q357" s="6" t="s">
        <v>4273</v>
      </c>
      <c r="R357" s="6" t="str">
        <f t="shared" si="11"/>
        <v>&gt;=5</v>
      </c>
      <c r="S357" s="6" t="str">
        <f t="shared" si="10"/>
        <v>not met</v>
      </c>
      <c r="T357" s="5" t="s">
        <v>1629</v>
      </c>
      <c r="U357" s="2" t="s">
        <v>17</v>
      </c>
      <c r="V357" s="2" t="s">
        <v>16</v>
      </c>
      <c r="W357" s="2"/>
    </row>
    <row r="358" spans="1:23" ht="42.75" x14ac:dyDescent="0.45">
      <c r="A358" s="1">
        <v>44.659027777779599</v>
      </c>
      <c r="B358" s="2" t="s">
        <v>102</v>
      </c>
      <c r="C358" s="2" t="s">
        <v>3426</v>
      </c>
      <c r="D358" s="2" t="s">
        <v>12</v>
      </c>
      <c r="E358" s="4">
        <v>45068.64503472222</v>
      </c>
      <c r="F358" s="3" t="str">
        <f>TEXT(Table_query__6[[#This Row],[Closed]],"MMM")</f>
        <v>Jul</v>
      </c>
      <c r="G358" s="3">
        <v>45070.64503472222</v>
      </c>
      <c r="H358" s="4">
        <v>45112.65902777778</v>
      </c>
      <c r="I358" s="2" t="s">
        <v>1090</v>
      </c>
      <c r="J358" t="s">
        <v>3924</v>
      </c>
      <c r="K358">
        <v>34118</v>
      </c>
      <c r="L358" t="s">
        <v>3925</v>
      </c>
      <c r="M358" t="s">
        <v>3545</v>
      </c>
      <c r="N358" s="2" t="s">
        <v>42</v>
      </c>
      <c r="O358" s="4" t="s">
        <v>1053</v>
      </c>
      <c r="P358" s="6">
        <f>NETWORKDAYS.INTL(Table_query__6[[#This Row],[Created]],Table_query__6[[#This Row],[Closed]],1,0)-1</f>
        <v>32</v>
      </c>
      <c r="Q358" s="6" t="s">
        <v>4273</v>
      </c>
      <c r="R358" s="6" t="str">
        <f t="shared" si="11"/>
        <v>&gt;=5</v>
      </c>
      <c r="S358" s="6" t="str">
        <f t="shared" si="10"/>
        <v>not met</v>
      </c>
      <c r="T358" s="5" t="s">
        <v>3427</v>
      </c>
      <c r="U358" s="2" t="s">
        <v>17</v>
      </c>
      <c r="V358" s="2" t="s">
        <v>16</v>
      </c>
      <c r="W358" s="2"/>
    </row>
    <row r="359" spans="1:23" ht="42.75" x14ac:dyDescent="0.45">
      <c r="A359" s="1">
        <v>72.441898148143096</v>
      </c>
      <c r="B359" s="2" t="s">
        <v>41</v>
      </c>
      <c r="C359" s="2" t="s">
        <v>2115</v>
      </c>
      <c r="D359" s="2" t="s">
        <v>12</v>
      </c>
      <c r="E359" s="4">
        <v>45068.71435185185</v>
      </c>
      <c r="F359" s="3" t="str">
        <f>TEXT(Table_query__6[[#This Row],[Closed]],"MMM")</f>
        <v>Aug</v>
      </c>
      <c r="G359" s="3">
        <v>45070.71435185185</v>
      </c>
      <c r="H359" s="4">
        <v>45140.44189814815</v>
      </c>
      <c r="I359" s="2" t="s">
        <v>496</v>
      </c>
      <c r="J359" t="s">
        <v>3775</v>
      </c>
      <c r="K359">
        <v>34259</v>
      </c>
      <c r="L359" t="s">
        <v>3776</v>
      </c>
      <c r="M359" t="s">
        <v>3545</v>
      </c>
      <c r="N359" s="2" t="s">
        <v>42</v>
      </c>
      <c r="O359" s="4" t="s">
        <v>1053</v>
      </c>
      <c r="P359" s="6">
        <f>NETWORKDAYS.INTL(Table_query__6[[#This Row],[Created]],Table_query__6[[#This Row],[Closed]],1,0)-1</f>
        <v>52</v>
      </c>
      <c r="Q359" s="6" t="s">
        <v>4273</v>
      </c>
      <c r="R359" s="6" t="str">
        <f t="shared" si="11"/>
        <v>&gt;=5</v>
      </c>
      <c r="S359" s="6" t="str">
        <f t="shared" si="10"/>
        <v>not met</v>
      </c>
      <c r="T359" s="5" t="s">
        <v>2116</v>
      </c>
      <c r="U359" s="2" t="s">
        <v>17</v>
      </c>
      <c r="V359" s="2" t="s">
        <v>16</v>
      </c>
      <c r="W359" s="2"/>
    </row>
    <row r="360" spans="1:23" ht="42.75" x14ac:dyDescent="0.45">
      <c r="A360" s="1">
        <v>129.69523148147701</v>
      </c>
      <c r="B360" s="2" t="s">
        <v>41</v>
      </c>
      <c r="C360" s="2" t="s">
        <v>1050</v>
      </c>
      <c r="D360" s="2" t="s">
        <v>12</v>
      </c>
      <c r="E360" s="4">
        <v>45068.71775462963</v>
      </c>
      <c r="F360" s="3" t="str">
        <f>TEXT(Table_query__6[[#This Row],[Closed]],"MMM")</f>
        <v>Sep</v>
      </c>
      <c r="G360" s="3">
        <v>45070.71775462963</v>
      </c>
      <c r="H360" s="4">
        <v>45197.695231481484</v>
      </c>
      <c r="I360" s="2" t="s">
        <v>1052</v>
      </c>
      <c r="J360" t="s">
        <v>3914</v>
      </c>
      <c r="K360">
        <v>10545</v>
      </c>
      <c r="L360" t="s">
        <v>3915</v>
      </c>
      <c r="M360" t="s">
        <v>3545</v>
      </c>
      <c r="N360" s="2" t="s">
        <v>42</v>
      </c>
      <c r="O360" s="4" t="s">
        <v>1053</v>
      </c>
      <c r="P360" s="6">
        <f>NETWORKDAYS.INTL(Table_query__6[[#This Row],[Created]],Table_query__6[[#This Row],[Closed]],1,0)-1</f>
        <v>93</v>
      </c>
      <c r="Q360" s="6" t="s">
        <v>4273</v>
      </c>
      <c r="R360" s="6" t="str">
        <f t="shared" si="11"/>
        <v>&gt;=5</v>
      </c>
      <c r="S360" s="6" t="str">
        <f t="shared" si="10"/>
        <v>not met</v>
      </c>
      <c r="T360" s="5" t="s">
        <v>1051</v>
      </c>
      <c r="U360" s="2" t="s">
        <v>17</v>
      </c>
      <c r="V360" s="2" t="s">
        <v>16</v>
      </c>
      <c r="W360" s="2"/>
    </row>
    <row r="361" spans="1:23" ht="42.75" x14ac:dyDescent="0.45">
      <c r="A361" s="1">
        <v>2.5583333333270302</v>
      </c>
      <c r="B361" s="2" t="s">
        <v>41</v>
      </c>
      <c r="C361" s="2" t="s">
        <v>1708</v>
      </c>
      <c r="D361" s="2" t="s">
        <v>12</v>
      </c>
      <c r="E361" s="4">
        <v>45068.720729166664</v>
      </c>
      <c r="F361" s="3" t="str">
        <f>TEXT(Table_query__6[[#This Row],[Closed]],"MMM")</f>
        <v>May</v>
      </c>
      <c r="G361" s="3">
        <v>45070.720729166664</v>
      </c>
      <c r="H361" s="4">
        <v>45070.558333333334</v>
      </c>
      <c r="I361" s="2" t="s">
        <v>1326</v>
      </c>
      <c r="J361" t="s">
        <v>3560</v>
      </c>
      <c r="K361">
        <v>10241</v>
      </c>
      <c r="L361" t="s">
        <v>3560</v>
      </c>
      <c r="M361" t="s">
        <v>3545</v>
      </c>
      <c r="N361" s="2" t="s">
        <v>42</v>
      </c>
      <c r="O361" s="4" t="s">
        <v>1053</v>
      </c>
      <c r="P361" s="6">
        <f>NETWORKDAYS.INTL(Table_query__6[[#This Row],[Created]],Table_query__6[[#This Row],[Closed]],1,0)-1</f>
        <v>2</v>
      </c>
      <c r="Q361" s="6" t="s">
        <v>4273</v>
      </c>
      <c r="R361" s="6" t="str">
        <f t="shared" si="11"/>
        <v>&lt;=2</v>
      </c>
      <c r="S361" s="6" t="str">
        <f t="shared" si="10"/>
        <v>met</v>
      </c>
      <c r="T361" s="5" t="s">
        <v>1709</v>
      </c>
      <c r="U361" s="2" t="s">
        <v>17</v>
      </c>
      <c r="V361" s="2" t="s">
        <v>16</v>
      </c>
      <c r="W361" s="2"/>
    </row>
    <row r="362" spans="1:23" x14ac:dyDescent="0.45">
      <c r="A362" s="1">
        <v>2.4263888888890501</v>
      </c>
      <c r="B362" s="2" t="s">
        <v>56</v>
      </c>
      <c r="C362" s="2" t="s">
        <v>1357</v>
      </c>
      <c r="D362" s="2" t="s">
        <v>12</v>
      </c>
      <c r="E362" s="4">
        <v>45068.723796296297</v>
      </c>
      <c r="F362" s="3" t="str">
        <f>TEXT(Table_query__6[[#This Row],[Closed]],"MMM")</f>
        <v>May</v>
      </c>
      <c r="G362" s="3">
        <v>45070.723796296297</v>
      </c>
      <c r="H362" s="4">
        <v>45070.426388888889</v>
      </c>
      <c r="I362" s="2" t="s">
        <v>70</v>
      </c>
      <c r="J362" t="s">
        <v>3567</v>
      </c>
      <c r="K362">
        <v>8068</v>
      </c>
      <c r="L362" t="s">
        <v>3568</v>
      </c>
      <c r="M362" t="s">
        <v>3545</v>
      </c>
      <c r="N362" s="2" t="s">
        <v>68</v>
      </c>
      <c r="O362" s="4" t="s">
        <v>1053</v>
      </c>
      <c r="P362" s="6">
        <f>NETWORKDAYS.INTL(Table_query__6[[#This Row],[Created]],Table_query__6[[#This Row],[Closed]],1,0)-1</f>
        <v>2</v>
      </c>
      <c r="Q362" s="6" t="s">
        <v>4273</v>
      </c>
      <c r="R362" s="6" t="str">
        <f t="shared" si="11"/>
        <v>&lt;=2</v>
      </c>
      <c r="S362" s="6" t="str">
        <f t="shared" si="10"/>
        <v>met</v>
      </c>
      <c r="T362" s="5" t="s">
        <v>1358</v>
      </c>
      <c r="U362" s="2" t="s">
        <v>17</v>
      </c>
      <c r="V362" s="2" t="s">
        <v>16</v>
      </c>
      <c r="W362" s="2"/>
    </row>
    <row r="363" spans="1:23" ht="28.5" x14ac:dyDescent="0.45">
      <c r="A363" s="1">
        <v>37.434027777780997</v>
      </c>
      <c r="B363" s="2" t="s">
        <v>64</v>
      </c>
      <c r="C363" s="2" t="s">
        <v>1183</v>
      </c>
      <c r="D363" s="2" t="s">
        <v>12</v>
      </c>
      <c r="E363" s="4">
        <v>45069.335092592592</v>
      </c>
      <c r="F363" s="3" t="str">
        <f>TEXT(Table_query__6[[#This Row],[Closed]],"MMM")</f>
        <v>Jun</v>
      </c>
      <c r="G363" s="3">
        <v>45071.335092592592</v>
      </c>
      <c r="H363" s="4">
        <v>45106.434027777781</v>
      </c>
      <c r="I363" s="2" t="s">
        <v>1185</v>
      </c>
      <c r="J363" t="s">
        <v>3938</v>
      </c>
      <c r="K363">
        <v>9363</v>
      </c>
      <c r="L363" t="s">
        <v>3939</v>
      </c>
      <c r="M363" t="s">
        <v>3545</v>
      </c>
      <c r="N363" s="2" t="s">
        <v>42</v>
      </c>
      <c r="O363" s="4" t="s">
        <v>1053</v>
      </c>
      <c r="P363" s="6">
        <f>NETWORKDAYS.INTL(Table_query__6[[#This Row],[Created]],Table_query__6[[#This Row],[Closed]],1,0)-1</f>
        <v>27</v>
      </c>
      <c r="Q363" s="6" t="s">
        <v>4273</v>
      </c>
      <c r="R363" s="6" t="str">
        <f t="shared" si="11"/>
        <v>&gt;=5</v>
      </c>
      <c r="S363" s="6" t="str">
        <f t="shared" si="10"/>
        <v>not met</v>
      </c>
      <c r="T363" s="5" t="s">
        <v>1184</v>
      </c>
      <c r="U363" s="2" t="s">
        <v>17</v>
      </c>
      <c r="V363" s="2" t="s">
        <v>16</v>
      </c>
      <c r="W363" s="2"/>
    </row>
    <row r="364" spans="1:23" ht="28.5" x14ac:dyDescent="0.45">
      <c r="A364" s="1">
        <v>65.563969907409003</v>
      </c>
      <c r="B364" s="2" t="s">
        <v>60</v>
      </c>
      <c r="C364" s="2" t="s">
        <v>1146</v>
      </c>
      <c r="D364" s="2" t="s">
        <v>12</v>
      </c>
      <c r="E364" s="4">
        <v>45069.622754629629</v>
      </c>
      <c r="F364" s="3" t="str">
        <f>TEXT(Table_query__6[[#This Row],[Closed]],"MMM")</f>
        <v>Jul</v>
      </c>
      <c r="G364" s="3">
        <v>45071.622754629629</v>
      </c>
      <c r="H364" s="4">
        <v>45134.563969907409</v>
      </c>
      <c r="I364" s="2" t="s">
        <v>1148</v>
      </c>
      <c r="J364" t="s">
        <v>3932</v>
      </c>
      <c r="K364">
        <v>40146</v>
      </c>
      <c r="L364" t="s">
        <v>3933</v>
      </c>
      <c r="M364" t="s">
        <v>3545</v>
      </c>
      <c r="N364" s="2" t="s">
        <v>42</v>
      </c>
      <c r="O364" s="4" t="s">
        <v>1053</v>
      </c>
      <c r="P364" s="6">
        <f>NETWORKDAYS.INTL(Table_query__6[[#This Row],[Created]],Table_query__6[[#This Row],[Closed]],1,0)-1</f>
        <v>47</v>
      </c>
      <c r="Q364" s="6" t="s">
        <v>4273</v>
      </c>
      <c r="R364" s="6" t="str">
        <f t="shared" si="11"/>
        <v>&gt;=5</v>
      </c>
      <c r="S364" s="6" t="str">
        <f t="shared" si="10"/>
        <v>not met</v>
      </c>
      <c r="T364" s="5" t="s">
        <v>1147</v>
      </c>
      <c r="U364" s="2" t="s">
        <v>17</v>
      </c>
      <c r="V364" s="2" t="s">
        <v>16</v>
      </c>
      <c r="W364" s="2"/>
    </row>
    <row r="365" spans="1:23" x14ac:dyDescent="0.45">
      <c r="A365" s="1">
        <v>1.54652777777665</v>
      </c>
      <c r="B365" s="2" t="s">
        <v>125</v>
      </c>
      <c r="C365" s="2" t="s">
        <v>1165</v>
      </c>
      <c r="D365" s="2" t="s">
        <v>12</v>
      </c>
      <c r="E365" s="4">
        <v>45069.692395833335</v>
      </c>
      <c r="F365" s="3" t="str">
        <f>TEXT(Table_query__6[[#This Row],[Closed]],"MMM")</f>
        <v>May</v>
      </c>
      <c r="G365" s="3">
        <v>45071.692395833335</v>
      </c>
      <c r="H365" s="4">
        <v>45070.546527777777</v>
      </c>
      <c r="I365" s="2" t="s">
        <v>205</v>
      </c>
      <c r="J365" t="s">
        <v>3676</v>
      </c>
      <c r="K365">
        <v>21578</v>
      </c>
      <c r="L365" t="s">
        <v>3677</v>
      </c>
      <c r="M365" t="s">
        <v>3550</v>
      </c>
      <c r="N365" s="2" t="s">
        <v>24</v>
      </c>
      <c r="O365" s="4" t="s">
        <v>1053</v>
      </c>
      <c r="P365" s="6">
        <f>NETWORKDAYS.INTL(Table_query__6[[#This Row],[Created]],Table_query__6[[#This Row],[Closed]],1,0)-1</f>
        <v>1</v>
      </c>
      <c r="Q365" s="6" t="s">
        <v>4272</v>
      </c>
      <c r="R365" s="6" t="str">
        <f t="shared" si="11"/>
        <v>&lt;=1</v>
      </c>
      <c r="S365" s="6" t="str">
        <f t="shared" si="10"/>
        <v>met</v>
      </c>
      <c r="T365" s="5" t="s">
        <v>1166</v>
      </c>
      <c r="U365" s="2" t="s">
        <v>17</v>
      </c>
      <c r="V365" s="2" t="s">
        <v>16</v>
      </c>
      <c r="W365" s="2"/>
    </row>
    <row r="366" spans="1:23" x14ac:dyDescent="0.45">
      <c r="A366" s="1">
        <v>3.6006944444452502</v>
      </c>
      <c r="B366" s="2" t="s">
        <v>15</v>
      </c>
      <c r="C366" s="2" t="s">
        <v>1137</v>
      </c>
      <c r="D366" s="2" t="s">
        <v>12</v>
      </c>
      <c r="E366" s="4">
        <v>45069.707002314812</v>
      </c>
      <c r="F366" s="3" t="str">
        <f>TEXT(Table_query__6[[#This Row],[Closed]],"MMM")</f>
        <v>May</v>
      </c>
      <c r="G366" s="3">
        <v>45071.707002314812</v>
      </c>
      <c r="H366" s="4">
        <v>45072.600694444445</v>
      </c>
      <c r="I366" s="2" t="s">
        <v>914</v>
      </c>
      <c r="J366" t="s">
        <v>3884</v>
      </c>
      <c r="K366">
        <v>10290</v>
      </c>
      <c r="L366" t="s">
        <v>3652</v>
      </c>
      <c r="M366" t="s">
        <v>3570</v>
      </c>
      <c r="N366" s="2" t="s">
        <v>42</v>
      </c>
      <c r="O366" s="4" t="s">
        <v>1053</v>
      </c>
      <c r="P366" s="6">
        <f>NETWORKDAYS.INTL(Table_query__6[[#This Row],[Created]],Table_query__6[[#This Row],[Closed]],1,0)-1</f>
        <v>3</v>
      </c>
      <c r="Q366" s="6" t="s">
        <v>4273</v>
      </c>
      <c r="R366" s="6" t="str">
        <f t="shared" si="11"/>
        <v>&lt;=3</v>
      </c>
      <c r="S366" s="6" t="str">
        <f t="shared" si="10"/>
        <v>not met</v>
      </c>
      <c r="T366" s="5" t="s">
        <v>1138</v>
      </c>
      <c r="U366" s="2" t="s">
        <v>17</v>
      </c>
      <c r="V366" s="2" t="s">
        <v>16</v>
      </c>
      <c r="W366" s="2"/>
    </row>
    <row r="367" spans="1:23" x14ac:dyDescent="0.45">
      <c r="A367" s="1">
        <v>0.70694444444234295</v>
      </c>
      <c r="B367" s="2" t="s">
        <v>23</v>
      </c>
      <c r="C367" s="2" t="s">
        <v>1555</v>
      </c>
      <c r="D367" s="2" t="s">
        <v>12</v>
      </c>
      <c r="E367" s="4">
        <v>45069.707986111112</v>
      </c>
      <c r="F367" s="3" t="str">
        <f>TEXT(Table_query__6[[#This Row],[Closed]],"MMM")</f>
        <v>May</v>
      </c>
      <c r="G367" s="3">
        <v>45071.707986111112</v>
      </c>
      <c r="H367" s="4">
        <v>45069.706944444442</v>
      </c>
      <c r="I367" s="2" t="s">
        <v>168</v>
      </c>
      <c r="J367" t="s">
        <v>3637</v>
      </c>
      <c r="K367">
        <v>34488</v>
      </c>
      <c r="L367" t="s">
        <v>3638</v>
      </c>
      <c r="M367" t="s">
        <v>3570</v>
      </c>
      <c r="N367" s="2" t="s">
        <v>42</v>
      </c>
      <c r="O367" s="4" t="s">
        <v>1053</v>
      </c>
      <c r="P367" s="6">
        <f>NETWORKDAYS.INTL(Table_query__6[[#This Row],[Created]],Table_query__6[[#This Row],[Closed]],1,0)-1</f>
        <v>0</v>
      </c>
      <c r="Q367" s="6" t="s">
        <v>4272</v>
      </c>
      <c r="R367" s="6" t="str">
        <f t="shared" si="11"/>
        <v>&lt;=1</v>
      </c>
      <c r="S367" s="6" t="str">
        <f t="shared" si="10"/>
        <v>met</v>
      </c>
      <c r="T367" s="5" t="s">
        <v>1078</v>
      </c>
      <c r="U367" s="2" t="s">
        <v>17</v>
      </c>
      <c r="V367" s="2" t="s">
        <v>16</v>
      </c>
      <c r="W367" s="2"/>
    </row>
    <row r="368" spans="1:23" ht="28.5" x14ac:dyDescent="0.45">
      <c r="A368" s="1">
        <v>1.40763888888614</v>
      </c>
      <c r="B368" s="2" t="s">
        <v>60</v>
      </c>
      <c r="C368" s="2" t="s">
        <v>1470</v>
      </c>
      <c r="D368" s="2" t="s">
        <v>12</v>
      </c>
      <c r="E368" s="4">
        <v>45069.908043981479</v>
      </c>
      <c r="F368" s="3" t="str">
        <f>TEXT(Table_query__6[[#This Row],[Closed]],"MMM")</f>
        <v>May</v>
      </c>
      <c r="G368" s="3">
        <v>45071.908043981479</v>
      </c>
      <c r="H368" s="4">
        <v>45070.407638888886</v>
      </c>
      <c r="I368" s="2" t="s">
        <v>971</v>
      </c>
      <c r="J368" t="s">
        <v>3898</v>
      </c>
      <c r="K368">
        <v>40131</v>
      </c>
      <c r="L368" t="s">
        <v>3899</v>
      </c>
      <c r="M368" t="s">
        <v>3545</v>
      </c>
      <c r="N368" s="2" t="s">
        <v>42</v>
      </c>
      <c r="O368" s="4" t="s">
        <v>1053</v>
      </c>
      <c r="P368" s="6">
        <f>NETWORKDAYS.INTL(Table_query__6[[#This Row],[Created]],Table_query__6[[#This Row],[Closed]],1,0)-1</f>
        <v>1</v>
      </c>
      <c r="Q368" s="6" t="s">
        <v>4272</v>
      </c>
      <c r="R368" s="6" t="str">
        <f t="shared" si="11"/>
        <v>&lt;=1</v>
      </c>
      <c r="S368" s="6" t="str">
        <f t="shared" si="10"/>
        <v>met</v>
      </c>
      <c r="T368" s="5" t="s">
        <v>1471</v>
      </c>
      <c r="U368" s="2" t="s">
        <v>17</v>
      </c>
      <c r="V368" s="2" t="s">
        <v>16</v>
      </c>
      <c r="W368" s="2"/>
    </row>
    <row r="369" spans="1:23" ht="28.5" x14ac:dyDescent="0.45">
      <c r="A369" s="1">
        <v>0.54861111110949401</v>
      </c>
      <c r="B369" s="2" t="s">
        <v>64</v>
      </c>
      <c r="C369" s="2" t="s">
        <v>1438</v>
      </c>
      <c r="D369" s="2" t="s">
        <v>12</v>
      </c>
      <c r="E369" s="4">
        <v>45070.354375000003</v>
      </c>
      <c r="F369" s="3" t="str">
        <f>TEXT(Table_query__6[[#This Row],[Closed]],"MMM")</f>
        <v>May</v>
      </c>
      <c r="G369" s="3">
        <v>45072.354375000003</v>
      </c>
      <c r="H369" s="4">
        <v>45070.548611111109</v>
      </c>
      <c r="I369" s="2" t="s">
        <v>122</v>
      </c>
      <c r="J369" t="s">
        <v>3600</v>
      </c>
      <c r="K369">
        <v>32843</v>
      </c>
      <c r="L369" t="s">
        <v>3600</v>
      </c>
      <c r="M369" t="s">
        <v>3545</v>
      </c>
      <c r="N369" s="2" t="s">
        <v>42</v>
      </c>
      <c r="O369" s="4" t="s">
        <v>1053</v>
      </c>
      <c r="P369" s="6">
        <f>NETWORKDAYS.INTL(Table_query__6[[#This Row],[Created]],Table_query__6[[#This Row],[Closed]],1,0)-1</f>
        <v>0</v>
      </c>
      <c r="Q369" s="6" t="s">
        <v>4272</v>
      </c>
      <c r="R369" s="6" t="str">
        <f t="shared" si="11"/>
        <v>&lt;=1</v>
      </c>
      <c r="S369" s="6" t="str">
        <f t="shared" si="10"/>
        <v>met</v>
      </c>
      <c r="T369" s="5" t="s">
        <v>1439</v>
      </c>
      <c r="U369" s="2" t="s">
        <v>17</v>
      </c>
      <c r="V369" s="2" t="s">
        <v>16</v>
      </c>
      <c r="W369" s="2"/>
    </row>
    <row r="370" spans="1:23" x14ac:dyDescent="0.45">
      <c r="A370" s="1">
        <v>43.4569444444423</v>
      </c>
      <c r="B370" s="2" t="s">
        <v>120</v>
      </c>
      <c r="C370" s="2" t="s">
        <v>1494</v>
      </c>
      <c r="D370" s="2" t="s">
        <v>12</v>
      </c>
      <c r="E370" s="4">
        <v>45070.381018518521</v>
      </c>
      <c r="F370" s="3" t="str">
        <f>TEXT(Table_query__6[[#This Row],[Closed]],"MMM")</f>
        <v>Jul</v>
      </c>
      <c r="G370" s="3">
        <v>45072.381018518521</v>
      </c>
      <c r="H370" s="4">
        <v>45113.456944444442</v>
      </c>
      <c r="I370" s="2" t="s">
        <v>1496</v>
      </c>
      <c r="J370" t="s">
        <v>3983</v>
      </c>
      <c r="K370">
        <v>31435</v>
      </c>
      <c r="L370" t="s">
        <v>3984</v>
      </c>
      <c r="M370" t="s">
        <v>3570</v>
      </c>
      <c r="N370" s="2" t="s">
        <v>52</v>
      </c>
      <c r="O370" s="4" t="s">
        <v>1053</v>
      </c>
      <c r="P370" s="6">
        <f>NETWORKDAYS.INTL(Table_query__6[[#This Row],[Created]],Table_query__6[[#This Row],[Closed]],1,0)-1</f>
        <v>31</v>
      </c>
      <c r="Q370" s="6" t="s">
        <v>4273</v>
      </c>
      <c r="R370" s="6" t="str">
        <f t="shared" si="11"/>
        <v>&gt;=5</v>
      </c>
      <c r="S370" s="6" t="str">
        <f t="shared" si="10"/>
        <v>not met</v>
      </c>
      <c r="T370" s="5" t="s">
        <v>1495</v>
      </c>
      <c r="U370" s="2" t="s">
        <v>17</v>
      </c>
      <c r="V370" s="2" t="s">
        <v>16</v>
      </c>
      <c r="W370" s="2"/>
    </row>
    <row r="371" spans="1:23" ht="28.5" x14ac:dyDescent="0.45">
      <c r="A371" s="1">
        <v>0.52083333332848303</v>
      </c>
      <c r="B371" s="2" t="s">
        <v>84</v>
      </c>
      <c r="C371" s="2" t="s">
        <v>1849</v>
      </c>
      <c r="D371" s="2" t="s">
        <v>12</v>
      </c>
      <c r="E371" s="4">
        <v>45070.513935185183</v>
      </c>
      <c r="F371" s="3" t="str">
        <f>TEXT(Table_query__6[[#This Row],[Closed]],"MMM")</f>
        <v>May</v>
      </c>
      <c r="G371" s="3">
        <v>45072.513935185183</v>
      </c>
      <c r="H371" s="4">
        <v>45070.520833333336</v>
      </c>
      <c r="I371" s="2" t="s">
        <v>178</v>
      </c>
      <c r="J371" t="s">
        <v>3647</v>
      </c>
      <c r="K371">
        <v>10127</v>
      </c>
      <c r="L371" t="s">
        <v>3648</v>
      </c>
      <c r="M371" t="s">
        <v>3545</v>
      </c>
      <c r="N371" s="2" t="s">
        <v>42</v>
      </c>
      <c r="O371" s="4" t="s">
        <v>1053</v>
      </c>
      <c r="P371" s="6">
        <f>NETWORKDAYS.INTL(Table_query__6[[#This Row],[Created]],Table_query__6[[#This Row],[Closed]],1,0)-1</f>
        <v>0</v>
      </c>
      <c r="Q371" s="6" t="s">
        <v>4272</v>
      </c>
      <c r="R371" s="6" t="str">
        <f t="shared" si="11"/>
        <v>&lt;=1</v>
      </c>
      <c r="S371" s="6" t="str">
        <f t="shared" si="10"/>
        <v>met</v>
      </c>
      <c r="T371" s="5" t="s">
        <v>1850</v>
      </c>
      <c r="U371" s="2" t="s">
        <v>17</v>
      </c>
      <c r="V371" s="2" t="s">
        <v>16</v>
      </c>
      <c r="W371" s="2"/>
    </row>
    <row r="372" spans="1:23" x14ac:dyDescent="0.45">
      <c r="A372" s="1">
        <v>1.4298611111080399</v>
      </c>
      <c r="B372" s="2" t="s">
        <v>23</v>
      </c>
      <c r="C372" s="2" t="s">
        <v>1892</v>
      </c>
      <c r="D372" s="2" t="s">
        <v>12</v>
      </c>
      <c r="E372" s="4">
        <v>45070.523564814815</v>
      </c>
      <c r="F372" s="3" t="str">
        <f>TEXT(Table_query__6[[#This Row],[Closed]],"MMM")</f>
        <v>May</v>
      </c>
      <c r="G372" s="3">
        <v>45072.523564814815</v>
      </c>
      <c r="H372" s="4">
        <v>45071.429861111108</v>
      </c>
      <c r="I372" s="2" t="s">
        <v>1893</v>
      </c>
      <c r="J372" t="s">
        <v>4256</v>
      </c>
      <c r="K372" t="s">
        <v>4256</v>
      </c>
      <c r="L372" t="s">
        <v>4256</v>
      </c>
      <c r="M372" t="s">
        <v>592</v>
      </c>
      <c r="N372" s="2" t="s">
        <v>24</v>
      </c>
      <c r="O372" s="4" t="s">
        <v>1053</v>
      </c>
      <c r="P372" s="6">
        <f>NETWORKDAYS.INTL(Table_query__6[[#This Row],[Created]],Table_query__6[[#This Row],[Closed]],1,0)-1</f>
        <v>1</v>
      </c>
      <c r="Q372" s="6" t="s">
        <v>4272</v>
      </c>
      <c r="R372" s="6" t="str">
        <f t="shared" si="11"/>
        <v>&lt;=1</v>
      </c>
      <c r="S372" s="6" t="str">
        <f t="shared" si="10"/>
        <v>met</v>
      </c>
      <c r="T372" s="5" t="s">
        <v>1566</v>
      </c>
      <c r="U372" s="2" t="s">
        <v>17</v>
      </c>
      <c r="V372" s="2" t="s">
        <v>16</v>
      </c>
      <c r="W372" s="2"/>
    </row>
    <row r="373" spans="1:23" x14ac:dyDescent="0.45">
      <c r="A373" s="1">
        <v>8.7256944444452493</v>
      </c>
      <c r="B373" s="2" t="s">
        <v>84</v>
      </c>
      <c r="C373" s="2" t="s">
        <v>1734</v>
      </c>
      <c r="D373" s="2" t="s">
        <v>12</v>
      </c>
      <c r="E373" s="4">
        <v>45070.549398148149</v>
      </c>
      <c r="F373" s="3" t="str">
        <f>TEXT(Table_query__6[[#This Row],[Closed]],"MMM")</f>
        <v>Jun</v>
      </c>
      <c r="G373" s="3">
        <v>45072.549398148149</v>
      </c>
      <c r="H373" s="4">
        <v>45078.725694444445</v>
      </c>
      <c r="I373" s="2" t="s">
        <v>1736</v>
      </c>
      <c r="J373" t="s">
        <v>4033</v>
      </c>
      <c r="K373">
        <v>35723</v>
      </c>
      <c r="L373" t="s">
        <v>3581</v>
      </c>
      <c r="M373" t="s">
        <v>3550</v>
      </c>
      <c r="N373" s="2" t="s">
        <v>24</v>
      </c>
      <c r="O373" s="4" t="s">
        <v>1053</v>
      </c>
      <c r="P373" s="6">
        <f>NETWORKDAYS.INTL(Table_query__6[[#This Row],[Created]],Table_query__6[[#This Row],[Closed]],1,0)-1</f>
        <v>6</v>
      </c>
      <c r="Q373" s="6" t="s">
        <v>4273</v>
      </c>
      <c r="R373" s="6" t="str">
        <f t="shared" si="11"/>
        <v>&gt;=5</v>
      </c>
      <c r="S373" s="6" t="str">
        <f t="shared" si="10"/>
        <v>not met</v>
      </c>
      <c r="T373" s="5" t="s">
        <v>1735</v>
      </c>
      <c r="U373" s="2" t="s">
        <v>17</v>
      </c>
      <c r="V373" s="2" t="s">
        <v>16</v>
      </c>
      <c r="W373" s="2"/>
    </row>
    <row r="374" spans="1:23" ht="28.5" x14ac:dyDescent="0.45">
      <c r="A374" s="1">
        <v>0.61944444444088698</v>
      </c>
      <c r="B374" s="2" t="s">
        <v>125</v>
      </c>
      <c r="C374" s="2" t="s">
        <v>1773</v>
      </c>
      <c r="D374" s="2" t="s">
        <v>12</v>
      </c>
      <c r="E374" s="4">
        <v>45070.549398148149</v>
      </c>
      <c r="F374" s="3" t="str">
        <f>TEXT(Table_query__6[[#This Row],[Closed]],"MMM")</f>
        <v>May</v>
      </c>
      <c r="G374" s="3">
        <v>45072.549398148149</v>
      </c>
      <c r="H374" s="4">
        <v>45070.619444444441</v>
      </c>
      <c r="I374" s="2" t="s">
        <v>167</v>
      </c>
      <c r="J374" t="s">
        <v>4256</v>
      </c>
      <c r="K374" t="s">
        <v>4256</v>
      </c>
      <c r="L374" t="s">
        <v>4256</v>
      </c>
      <c r="M374" t="s">
        <v>592</v>
      </c>
      <c r="N374" s="2" t="s">
        <v>107</v>
      </c>
      <c r="O374" s="4" t="s">
        <v>1053</v>
      </c>
      <c r="P374" s="6">
        <f>NETWORKDAYS.INTL(Table_query__6[[#This Row],[Created]],Table_query__6[[#This Row],[Closed]],1,0)-1</f>
        <v>0</v>
      </c>
      <c r="Q374" s="6" t="s">
        <v>4272</v>
      </c>
      <c r="R374" s="6" t="str">
        <f t="shared" si="11"/>
        <v>&lt;=1</v>
      </c>
      <c r="S374" s="6" t="str">
        <f t="shared" si="10"/>
        <v>met</v>
      </c>
      <c r="T374" s="5" t="s">
        <v>1774</v>
      </c>
      <c r="U374" s="2" t="s">
        <v>17</v>
      </c>
      <c r="V374" s="2" t="s">
        <v>16</v>
      </c>
      <c r="W374" s="2"/>
    </row>
    <row r="375" spans="1:23" x14ac:dyDescent="0.45">
      <c r="A375" s="1">
        <v>1.5374999999985399</v>
      </c>
      <c r="B375" s="2" t="s">
        <v>56</v>
      </c>
      <c r="C375" s="2" t="s">
        <v>1373</v>
      </c>
      <c r="D375" s="2" t="s">
        <v>12</v>
      </c>
      <c r="E375" s="4">
        <v>45070.669062499997</v>
      </c>
      <c r="F375" s="3" t="str">
        <f>TEXT(Table_query__6[[#This Row],[Closed]],"MMM")</f>
        <v>May</v>
      </c>
      <c r="G375" s="3">
        <v>45072.669062499997</v>
      </c>
      <c r="H375" s="4">
        <v>45071.537499999999</v>
      </c>
      <c r="I375" s="2" t="s">
        <v>1375</v>
      </c>
      <c r="J375" t="s">
        <v>3962</v>
      </c>
      <c r="K375">
        <v>9553</v>
      </c>
      <c r="L375" t="s">
        <v>3963</v>
      </c>
      <c r="M375" t="s">
        <v>3545</v>
      </c>
      <c r="N375" s="2" t="s">
        <v>24</v>
      </c>
      <c r="O375" s="4" t="s">
        <v>1053</v>
      </c>
      <c r="P375" s="6">
        <f>NETWORKDAYS.INTL(Table_query__6[[#This Row],[Created]],Table_query__6[[#This Row],[Closed]],1,0)-1</f>
        <v>1</v>
      </c>
      <c r="Q375" s="6" t="s">
        <v>4272</v>
      </c>
      <c r="R375" s="6" t="str">
        <f t="shared" si="11"/>
        <v>&lt;=1</v>
      </c>
      <c r="S375" s="6" t="str">
        <f t="shared" si="10"/>
        <v>met</v>
      </c>
      <c r="T375" s="5" t="s">
        <v>1374</v>
      </c>
      <c r="U375" s="2" t="s">
        <v>17</v>
      </c>
      <c r="V375" s="2" t="s">
        <v>16</v>
      </c>
      <c r="W375" s="2"/>
    </row>
    <row r="376" spans="1:23" x14ac:dyDescent="0.45">
      <c r="A376" s="1">
        <v>6.5604166666598802</v>
      </c>
      <c r="B376" s="2" t="s">
        <v>15</v>
      </c>
      <c r="C376" s="2" t="s">
        <v>1256</v>
      </c>
      <c r="D376" s="2" t="s">
        <v>12</v>
      </c>
      <c r="E376" s="4">
        <v>45070.69059027778</v>
      </c>
      <c r="F376" s="3" t="str">
        <f>TEXT(Table_query__6[[#This Row],[Closed]],"MMM")</f>
        <v>May</v>
      </c>
      <c r="G376" s="3">
        <v>45072.69059027778</v>
      </c>
      <c r="H376" s="4">
        <v>45076.560416666667</v>
      </c>
      <c r="I376" s="2" t="s">
        <v>1258</v>
      </c>
      <c r="J376" t="s">
        <v>4256</v>
      </c>
      <c r="K376" t="s">
        <v>4256</v>
      </c>
      <c r="L376" t="s">
        <v>4256</v>
      </c>
      <c r="M376" t="s">
        <v>592</v>
      </c>
      <c r="N376" s="2" t="s">
        <v>42</v>
      </c>
      <c r="O376" s="4" t="s">
        <v>1053</v>
      </c>
      <c r="P376" s="6">
        <f>NETWORKDAYS.INTL(Table_query__6[[#This Row],[Created]],Table_query__6[[#This Row],[Closed]],1,0)-1</f>
        <v>4</v>
      </c>
      <c r="Q376" s="6" t="s">
        <v>4273</v>
      </c>
      <c r="R376" s="6" t="str">
        <f t="shared" si="11"/>
        <v>&lt;=4</v>
      </c>
      <c r="S376" s="6" t="str">
        <f t="shared" si="10"/>
        <v>not met</v>
      </c>
      <c r="T376" s="5" t="s">
        <v>1257</v>
      </c>
      <c r="U376" s="2" t="s">
        <v>17</v>
      </c>
      <c r="V376" s="2" t="s">
        <v>16</v>
      </c>
      <c r="W376" s="2"/>
    </row>
    <row r="377" spans="1:23" ht="28.5" x14ac:dyDescent="0.45">
      <c r="A377" s="1">
        <v>1.45138888889051</v>
      </c>
      <c r="B377" s="2" t="s">
        <v>84</v>
      </c>
      <c r="C377" s="2" t="s">
        <v>1291</v>
      </c>
      <c r="D377" s="2" t="s">
        <v>12</v>
      </c>
      <c r="E377" s="4">
        <v>45070.732569444444</v>
      </c>
      <c r="F377" s="3" t="str">
        <f>TEXT(Table_query__6[[#This Row],[Closed]],"MMM")</f>
        <v>May</v>
      </c>
      <c r="G377" s="3">
        <v>45072.732569444444</v>
      </c>
      <c r="H377" s="4">
        <v>45071.451388888891</v>
      </c>
      <c r="I377" s="2" t="s">
        <v>86</v>
      </c>
      <c r="J377" t="s">
        <v>3573</v>
      </c>
      <c r="K377">
        <v>7737</v>
      </c>
      <c r="L377" t="s">
        <v>3574</v>
      </c>
      <c r="M377" t="s">
        <v>3545</v>
      </c>
      <c r="N377" s="2" t="s">
        <v>42</v>
      </c>
      <c r="O377" s="4" t="s">
        <v>1053</v>
      </c>
      <c r="P377" s="6">
        <f>NETWORKDAYS.INTL(Table_query__6[[#This Row],[Created]],Table_query__6[[#This Row],[Closed]],1,0)-1</f>
        <v>1</v>
      </c>
      <c r="Q377" s="6" t="s">
        <v>4272</v>
      </c>
      <c r="R377" s="6" t="str">
        <f t="shared" si="11"/>
        <v>&lt;=1</v>
      </c>
      <c r="S377" s="6" t="str">
        <f t="shared" si="10"/>
        <v>met</v>
      </c>
      <c r="T377" s="5" t="s">
        <v>1292</v>
      </c>
      <c r="U377" s="2" t="s">
        <v>17</v>
      </c>
      <c r="V377" s="2" t="s">
        <v>16</v>
      </c>
      <c r="W377" s="2"/>
    </row>
    <row r="378" spans="1:23" ht="57" x14ac:dyDescent="0.45">
      <c r="A378" s="1">
        <v>5.6805555555547498</v>
      </c>
      <c r="B378" s="2" t="s">
        <v>125</v>
      </c>
      <c r="C378" s="2" t="s">
        <v>1274</v>
      </c>
      <c r="D378" s="2" t="s">
        <v>12</v>
      </c>
      <c r="E378" s="4">
        <v>45071.467638888891</v>
      </c>
      <c r="F378" s="3" t="str">
        <f>TEXT(Table_query__6[[#This Row],[Closed]],"MMM")</f>
        <v>May</v>
      </c>
      <c r="G378" s="3">
        <v>45073.467638888891</v>
      </c>
      <c r="H378" s="4">
        <v>45076.680555555555</v>
      </c>
      <c r="I378" s="2" t="s">
        <v>1276</v>
      </c>
      <c r="J378" t="s">
        <v>3955</v>
      </c>
      <c r="K378">
        <v>1124</v>
      </c>
      <c r="L378" t="s">
        <v>3956</v>
      </c>
      <c r="M378" t="s">
        <v>3545</v>
      </c>
      <c r="N378" s="2" t="s">
        <v>24</v>
      </c>
      <c r="O378" s="4" t="s">
        <v>1053</v>
      </c>
      <c r="P378" s="6">
        <f>NETWORKDAYS.INTL(Table_query__6[[#This Row],[Created]],Table_query__6[[#This Row],[Closed]],1,0)-1</f>
        <v>3</v>
      </c>
      <c r="Q378" s="6" t="s">
        <v>4273</v>
      </c>
      <c r="R378" s="6" t="str">
        <f t="shared" si="11"/>
        <v>&lt;=3</v>
      </c>
      <c r="S378" s="6" t="str">
        <f t="shared" si="10"/>
        <v>not met</v>
      </c>
      <c r="T378" s="5" t="s">
        <v>1275</v>
      </c>
      <c r="U378" s="2" t="s">
        <v>17</v>
      </c>
      <c r="V378" s="2" t="s">
        <v>16</v>
      </c>
      <c r="W378" s="2"/>
    </row>
    <row r="379" spans="1:23" ht="71.25" x14ac:dyDescent="0.45">
      <c r="A379" s="1">
        <v>0.68125000000145497</v>
      </c>
      <c r="B379" s="2" t="s">
        <v>84</v>
      </c>
      <c r="C379" s="2" t="s">
        <v>1233</v>
      </c>
      <c r="D379" s="2" t="s">
        <v>12</v>
      </c>
      <c r="E379" s="4">
        <v>45071.549097222225</v>
      </c>
      <c r="F379" s="3" t="str">
        <f>TEXT(Table_query__6[[#This Row],[Closed]],"MMM")</f>
        <v>May</v>
      </c>
      <c r="G379" s="3">
        <v>45073.549097222225</v>
      </c>
      <c r="H379" s="4">
        <v>45071.681250000001</v>
      </c>
      <c r="I379" s="2" t="s">
        <v>273</v>
      </c>
      <c r="J379" t="s">
        <v>3709</v>
      </c>
      <c r="K379">
        <v>1001</v>
      </c>
      <c r="L379" t="s">
        <v>3710</v>
      </c>
      <c r="M379" t="s">
        <v>3545</v>
      </c>
      <c r="N379" s="2" t="s">
        <v>42</v>
      </c>
      <c r="O379" s="4" t="s">
        <v>1053</v>
      </c>
      <c r="P379" s="6">
        <f>NETWORKDAYS.INTL(Table_query__6[[#This Row],[Created]],Table_query__6[[#This Row],[Closed]],1,0)-1</f>
        <v>0</v>
      </c>
      <c r="Q379" s="6" t="s">
        <v>4272</v>
      </c>
      <c r="R379" s="6" t="str">
        <f t="shared" si="11"/>
        <v>&lt;=1</v>
      </c>
      <c r="S379" s="6" t="str">
        <f t="shared" si="10"/>
        <v>met</v>
      </c>
      <c r="T379" s="5" t="s">
        <v>1234</v>
      </c>
      <c r="U379" s="2" t="s">
        <v>17</v>
      </c>
      <c r="V379" s="2" t="s">
        <v>16</v>
      </c>
      <c r="W379" s="2"/>
    </row>
    <row r="380" spans="1:23" x14ac:dyDescent="0.45">
      <c r="A380" s="1">
        <v>5.4513888888905102</v>
      </c>
      <c r="B380" s="2" t="s">
        <v>149</v>
      </c>
      <c r="C380" s="2" t="s">
        <v>1558</v>
      </c>
      <c r="D380" s="2" t="s">
        <v>12</v>
      </c>
      <c r="E380" s="4">
        <v>45071.549456018518</v>
      </c>
      <c r="F380" s="3" t="str">
        <f>TEXT(Table_query__6[[#This Row],[Closed]],"MMM")</f>
        <v>May</v>
      </c>
      <c r="G380" s="3">
        <v>45073.549456018518</v>
      </c>
      <c r="H380" s="4">
        <v>45076.451388888891</v>
      </c>
      <c r="I380" s="2" t="s">
        <v>1560</v>
      </c>
      <c r="J380" t="s">
        <v>3996</v>
      </c>
      <c r="K380">
        <v>35809</v>
      </c>
      <c r="L380" t="s">
        <v>3997</v>
      </c>
      <c r="M380" t="s">
        <v>3570</v>
      </c>
      <c r="N380" s="2" t="s">
        <v>24</v>
      </c>
      <c r="O380" s="4" t="s">
        <v>1053</v>
      </c>
      <c r="P380" s="6">
        <f>NETWORKDAYS.INTL(Table_query__6[[#This Row],[Created]],Table_query__6[[#This Row],[Closed]],1,0)-1</f>
        <v>3</v>
      </c>
      <c r="Q380" s="6" t="s">
        <v>4273</v>
      </c>
      <c r="R380" s="6" t="str">
        <f t="shared" si="11"/>
        <v>&lt;=3</v>
      </c>
      <c r="S380" s="6" t="str">
        <f t="shared" si="10"/>
        <v>not met</v>
      </c>
      <c r="T380" s="5" t="s">
        <v>1559</v>
      </c>
      <c r="U380" s="2" t="s">
        <v>17</v>
      </c>
      <c r="V380" s="2" t="s">
        <v>16</v>
      </c>
      <c r="W380" s="2"/>
    </row>
    <row r="381" spans="1:23" ht="28.5" x14ac:dyDescent="0.45">
      <c r="A381" s="1">
        <v>5.6923611111051304</v>
      </c>
      <c r="B381" s="2" t="s">
        <v>149</v>
      </c>
      <c r="C381" s="2" t="s">
        <v>1416</v>
      </c>
      <c r="D381" s="2" t="s">
        <v>12</v>
      </c>
      <c r="E381" s="4">
        <v>45071.606203703705</v>
      </c>
      <c r="F381" s="3" t="str">
        <f>TEXT(Table_query__6[[#This Row],[Closed]],"MMM")</f>
        <v>May</v>
      </c>
      <c r="G381" s="3">
        <v>45073.606203703705</v>
      </c>
      <c r="H381" s="4">
        <v>45076.692361111112</v>
      </c>
      <c r="I381" s="2" t="s">
        <v>1418</v>
      </c>
      <c r="J381" t="s">
        <v>3969</v>
      </c>
      <c r="K381">
        <v>36450</v>
      </c>
      <c r="L381" t="s">
        <v>3969</v>
      </c>
      <c r="M381" t="s">
        <v>3570</v>
      </c>
      <c r="N381" s="2" t="s">
        <v>24</v>
      </c>
      <c r="O381" s="4" t="s">
        <v>1053</v>
      </c>
      <c r="P381" s="6">
        <f>NETWORKDAYS.INTL(Table_query__6[[#This Row],[Created]],Table_query__6[[#This Row],[Closed]],1,0)-1</f>
        <v>3</v>
      </c>
      <c r="Q381" s="6" t="s">
        <v>4273</v>
      </c>
      <c r="R381" s="6" t="str">
        <f t="shared" si="11"/>
        <v>&lt;=3</v>
      </c>
      <c r="S381" s="6" t="str">
        <f t="shared" si="10"/>
        <v>not met</v>
      </c>
      <c r="T381" s="5" t="s">
        <v>1417</v>
      </c>
      <c r="U381" s="2" t="s">
        <v>17</v>
      </c>
      <c r="V381" s="2" t="s">
        <v>16</v>
      </c>
      <c r="W381" s="2"/>
    </row>
    <row r="382" spans="1:23" x14ac:dyDescent="0.45">
      <c r="A382" s="1">
        <v>1.63541666666424</v>
      </c>
      <c r="B382" s="2" t="s">
        <v>154</v>
      </c>
      <c r="C382" s="2" t="s">
        <v>1334</v>
      </c>
      <c r="D382" s="2" t="s">
        <v>12</v>
      </c>
      <c r="E382" s="4">
        <v>45071.628668981481</v>
      </c>
      <c r="F382" s="3" t="str">
        <f>TEXT(Table_query__6[[#This Row],[Closed]],"MMM")</f>
        <v>May</v>
      </c>
      <c r="G382" s="3">
        <v>45073.628668981481</v>
      </c>
      <c r="H382" s="4">
        <v>45072.635416666664</v>
      </c>
      <c r="I382" s="2" t="s">
        <v>1336</v>
      </c>
      <c r="J382" t="s">
        <v>3958</v>
      </c>
      <c r="K382">
        <v>20035</v>
      </c>
      <c r="L382" t="s">
        <v>3566</v>
      </c>
      <c r="M382" t="s">
        <v>3550</v>
      </c>
      <c r="N382" s="2" t="s">
        <v>107</v>
      </c>
      <c r="O382" s="4" t="s">
        <v>1053</v>
      </c>
      <c r="P382" s="6">
        <f>NETWORKDAYS.INTL(Table_query__6[[#This Row],[Created]],Table_query__6[[#This Row],[Closed]],1,0)-1</f>
        <v>1</v>
      </c>
      <c r="Q382" s="6" t="s">
        <v>4272</v>
      </c>
      <c r="R382" s="6" t="str">
        <f t="shared" si="11"/>
        <v>&lt;=1</v>
      </c>
      <c r="S382" s="6" t="str">
        <f t="shared" si="10"/>
        <v>met</v>
      </c>
      <c r="T382" s="5" t="s">
        <v>1335</v>
      </c>
      <c r="U382" s="2" t="s">
        <v>17</v>
      </c>
      <c r="V382" s="2" t="s">
        <v>16</v>
      </c>
      <c r="W382" s="2"/>
    </row>
    <row r="383" spans="1:23" ht="28.5" x14ac:dyDescent="0.45">
      <c r="A383" s="1">
        <v>5.6736111111094898</v>
      </c>
      <c r="B383" s="2" t="s">
        <v>120</v>
      </c>
      <c r="C383" s="2" t="s">
        <v>1169</v>
      </c>
      <c r="D383" s="2" t="s">
        <v>12</v>
      </c>
      <c r="E383" s="4">
        <v>45072.445173611108</v>
      </c>
      <c r="F383" s="3" t="str">
        <f>TEXT(Table_query__6[[#This Row],[Closed]],"MMM")</f>
        <v>May</v>
      </c>
      <c r="G383" s="3">
        <v>45074.445173611108</v>
      </c>
      <c r="H383" s="4">
        <v>45077.673611111109</v>
      </c>
      <c r="I383" s="2" t="s">
        <v>1171</v>
      </c>
      <c r="J383" t="s">
        <v>4256</v>
      </c>
      <c r="K383" t="s">
        <v>4256</v>
      </c>
      <c r="L383" t="s">
        <v>4256</v>
      </c>
      <c r="M383" t="s">
        <v>592</v>
      </c>
      <c r="N383" s="2" t="s">
        <v>42</v>
      </c>
      <c r="O383" s="4" t="s">
        <v>1053</v>
      </c>
      <c r="P383" s="6">
        <f>NETWORKDAYS.INTL(Table_query__6[[#This Row],[Created]],Table_query__6[[#This Row],[Closed]],1,0)-1</f>
        <v>3</v>
      </c>
      <c r="Q383" s="6" t="s">
        <v>4273</v>
      </c>
      <c r="R383" s="6" t="str">
        <f t="shared" si="11"/>
        <v>&lt;=3</v>
      </c>
      <c r="S383" s="6" t="str">
        <f t="shared" si="10"/>
        <v>not met</v>
      </c>
      <c r="T383" s="5" t="s">
        <v>1170</v>
      </c>
      <c r="U383" s="2" t="s">
        <v>17</v>
      </c>
      <c r="V383" s="2" t="s">
        <v>16</v>
      </c>
      <c r="W383" s="2"/>
    </row>
    <row r="384" spans="1:23" ht="57" x14ac:dyDescent="0.45">
      <c r="A384" s="1">
        <v>4.68541666666715</v>
      </c>
      <c r="B384" s="2" t="s">
        <v>125</v>
      </c>
      <c r="C384" s="2" t="s">
        <v>1556</v>
      </c>
      <c r="D384" s="2" t="s">
        <v>12</v>
      </c>
      <c r="E384" s="4">
        <v>45072.472002314818</v>
      </c>
      <c r="F384" s="3" t="str">
        <f>TEXT(Table_query__6[[#This Row],[Closed]],"MMM")</f>
        <v>May</v>
      </c>
      <c r="G384" s="3">
        <v>45074.472002314818</v>
      </c>
      <c r="H384" s="4">
        <v>45076.685416666667</v>
      </c>
      <c r="I384" s="2" t="s">
        <v>465</v>
      </c>
      <c r="J384" t="s">
        <v>3765</v>
      </c>
      <c r="K384">
        <v>35023</v>
      </c>
      <c r="L384" t="s">
        <v>3706</v>
      </c>
      <c r="M384" t="s">
        <v>3545</v>
      </c>
      <c r="N384" s="2" t="s">
        <v>77</v>
      </c>
      <c r="O384" s="4" t="s">
        <v>1053</v>
      </c>
      <c r="P384" s="6">
        <f>NETWORKDAYS.INTL(Table_query__6[[#This Row],[Created]],Table_query__6[[#This Row],[Closed]],1,0)-1</f>
        <v>2</v>
      </c>
      <c r="Q384" s="6" t="s">
        <v>4273</v>
      </c>
      <c r="R384" s="6" t="str">
        <f t="shared" si="11"/>
        <v>&lt;=2</v>
      </c>
      <c r="S384" s="6" t="str">
        <f t="shared" si="10"/>
        <v>met</v>
      </c>
      <c r="T384" s="5" t="s">
        <v>1557</v>
      </c>
      <c r="U384" s="2" t="s">
        <v>17</v>
      </c>
      <c r="V384" s="2" t="s">
        <v>16</v>
      </c>
      <c r="W384" s="2"/>
    </row>
    <row r="385" spans="1:23" ht="71.25" x14ac:dyDescent="0.45">
      <c r="A385" s="1">
        <v>62.4369791666686</v>
      </c>
      <c r="B385" s="2" t="s">
        <v>125</v>
      </c>
      <c r="C385" s="2" t="s">
        <v>1451</v>
      </c>
      <c r="D385" s="2" t="s">
        <v>12</v>
      </c>
      <c r="E385" s="4">
        <v>45072.474907407406</v>
      </c>
      <c r="F385" s="3" t="str">
        <f>TEXT(Table_query__6[[#This Row],[Closed]],"MMM")</f>
        <v>Jul</v>
      </c>
      <c r="G385" s="3">
        <v>45074.474907407406</v>
      </c>
      <c r="H385" s="4">
        <v>45134.436979166669</v>
      </c>
      <c r="I385" s="2" t="s">
        <v>465</v>
      </c>
      <c r="J385" t="s">
        <v>3765</v>
      </c>
      <c r="K385">
        <v>35023</v>
      </c>
      <c r="L385" t="s">
        <v>3706</v>
      </c>
      <c r="M385" t="s">
        <v>3545</v>
      </c>
      <c r="N385" s="2" t="s">
        <v>24</v>
      </c>
      <c r="O385" s="4" t="s">
        <v>1053</v>
      </c>
      <c r="P385" s="6">
        <f>NETWORKDAYS.INTL(Table_query__6[[#This Row],[Created]],Table_query__6[[#This Row],[Closed]],1,0)-1</f>
        <v>44</v>
      </c>
      <c r="Q385" s="6" t="s">
        <v>4273</v>
      </c>
      <c r="R385" s="6" t="str">
        <f t="shared" si="11"/>
        <v>&gt;=5</v>
      </c>
      <c r="S385" s="6" t="str">
        <f t="shared" si="10"/>
        <v>not met</v>
      </c>
      <c r="T385" s="5" t="s">
        <v>1452</v>
      </c>
      <c r="U385" s="2" t="s">
        <v>17</v>
      </c>
      <c r="V385" s="2" t="s">
        <v>16</v>
      </c>
      <c r="W385" s="2"/>
    </row>
    <row r="386" spans="1:23" x14ac:dyDescent="0.45">
      <c r="A386" s="1">
        <v>10.5472222222234</v>
      </c>
      <c r="B386" s="2" t="s">
        <v>33</v>
      </c>
      <c r="C386" s="2" t="s">
        <v>1161</v>
      </c>
      <c r="D386" s="2" t="s">
        <v>12</v>
      </c>
      <c r="E386" s="4">
        <v>45072.587824074071</v>
      </c>
      <c r="F386" s="3" t="str">
        <f>TEXT(Table_query__6[[#This Row],[Closed]],"MMM")</f>
        <v>Jun</v>
      </c>
      <c r="G386" s="3">
        <v>45074.587824074071</v>
      </c>
      <c r="H386" s="4">
        <v>45082.547222222223</v>
      </c>
      <c r="I386" s="2" t="s">
        <v>124</v>
      </c>
      <c r="J386" t="s">
        <v>3603</v>
      </c>
      <c r="K386">
        <v>20882</v>
      </c>
      <c r="L386" t="s">
        <v>3603</v>
      </c>
      <c r="M386" t="s">
        <v>3545</v>
      </c>
      <c r="N386" s="2" t="s">
        <v>42</v>
      </c>
      <c r="O386" s="4" t="s">
        <v>1053</v>
      </c>
      <c r="P386" s="6">
        <f>NETWORKDAYS.INTL(Table_query__6[[#This Row],[Created]],Table_query__6[[#This Row],[Closed]],1,0)-1</f>
        <v>6</v>
      </c>
      <c r="Q386" s="6" t="s">
        <v>4273</v>
      </c>
      <c r="R386" s="6" t="str">
        <f t="shared" si="11"/>
        <v>&gt;=5</v>
      </c>
      <c r="S386" s="6" t="str">
        <f t="shared" ref="S386:S449" si="12">IF(P386&lt;=2, "met", "not met")</f>
        <v>not met</v>
      </c>
      <c r="T386" s="5" t="s">
        <v>1162</v>
      </c>
      <c r="U386" s="2" t="s">
        <v>17</v>
      </c>
      <c r="V386" s="2" t="s">
        <v>16</v>
      </c>
      <c r="W386" s="2"/>
    </row>
    <row r="387" spans="1:23" x14ac:dyDescent="0.45">
      <c r="A387" s="1">
        <v>12.7236111111051</v>
      </c>
      <c r="B387" s="2" t="s">
        <v>15</v>
      </c>
      <c r="C387" s="2" t="s">
        <v>1117</v>
      </c>
      <c r="D387" s="2" t="s">
        <v>12</v>
      </c>
      <c r="E387" s="4">
        <v>45072.599918981483</v>
      </c>
      <c r="F387" s="3" t="str">
        <f>TEXT(Table_query__6[[#This Row],[Closed]],"MMM")</f>
        <v>Jun</v>
      </c>
      <c r="G387" s="3">
        <v>45074.599918981483</v>
      </c>
      <c r="H387" s="4">
        <v>45084.723611111112</v>
      </c>
      <c r="I387" s="2" t="s">
        <v>1119</v>
      </c>
      <c r="J387" t="s">
        <v>4256</v>
      </c>
      <c r="K387" t="s">
        <v>4256</v>
      </c>
      <c r="L387" t="s">
        <v>4256</v>
      </c>
      <c r="M387" t="s">
        <v>592</v>
      </c>
      <c r="N387" s="2" t="s">
        <v>107</v>
      </c>
      <c r="O387" s="4" t="s">
        <v>1053</v>
      </c>
      <c r="P387" s="6">
        <f>NETWORKDAYS.INTL(Table_query__6[[#This Row],[Created]],Table_query__6[[#This Row],[Closed]],1,0)-1</f>
        <v>8</v>
      </c>
      <c r="Q387" s="6" t="s">
        <v>4273</v>
      </c>
      <c r="R387" s="6" t="str">
        <f t="shared" ref="R387:R450" si="13">IF(P387&lt;2, "&lt;=1", IF(P387&lt;3, "&lt;=2", IF(P387&lt;4, "&lt;=3",IF(P387&lt;5,  "&lt;=4", "&gt;=5"))))</f>
        <v>&gt;=5</v>
      </c>
      <c r="S387" s="6" t="str">
        <f t="shared" si="12"/>
        <v>not met</v>
      </c>
      <c r="T387" s="5" t="s">
        <v>1118</v>
      </c>
      <c r="U387" s="2" t="s">
        <v>17</v>
      </c>
      <c r="V387" s="2" t="s">
        <v>16</v>
      </c>
      <c r="W387" s="2"/>
    </row>
    <row r="388" spans="1:23" ht="28.5" x14ac:dyDescent="0.45">
      <c r="A388" s="1">
        <v>6.3645833333357604</v>
      </c>
      <c r="B388" s="2" t="s">
        <v>41</v>
      </c>
      <c r="C388" s="2" t="s">
        <v>1062</v>
      </c>
      <c r="D388" s="2" t="s">
        <v>12</v>
      </c>
      <c r="E388" s="4">
        <v>45076.408136574071</v>
      </c>
      <c r="F388" s="3" t="str">
        <f>TEXT(Table_query__6[[#This Row],[Closed]],"MMM")</f>
        <v>Jun</v>
      </c>
      <c r="G388" s="3">
        <v>45078.408136574071</v>
      </c>
      <c r="H388" s="4">
        <v>45082.364583333336</v>
      </c>
      <c r="I388" s="2" t="s">
        <v>496</v>
      </c>
      <c r="J388" t="s">
        <v>3775</v>
      </c>
      <c r="K388">
        <v>34259</v>
      </c>
      <c r="L388" t="s">
        <v>3776</v>
      </c>
      <c r="M388" t="s">
        <v>3545</v>
      </c>
      <c r="N388" s="2" t="s">
        <v>42</v>
      </c>
      <c r="O388" s="4" t="s">
        <v>1053</v>
      </c>
      <c r="P388" s="6">
        <f>NETWORKDAYS.INTL(Table_query__6[[#This Row],[Created]],Table_query__6[[#This Row],[Closed]],1,0)-1</f>
        <v>4</v>
      </c>
      <c r="Q388" s="6" t="s">
        <v>4273</v>
      </c>
      <c r="R388" s="6" t="str">
        <f t="shared" si="13"/>
        <v>&lt;=4</v>
      </c>
      <c r="S388" s="6" t="str">
        <f t="shared" si="12"/>
        <v>not met</v>
      </c>
      <c r="T388" s="5" t="s">
        <v>1063</v>
      </c>
      <c r="U388" s="2" t="s">
        <v>17</v>
      </c>
      <c r="V388" s="2" t="s">
        <v>16</v>
      </c>
      <c r="W388" s="2"/>
    </row>
    <row r="389" spans="1:23" ht="28.5" x14ac:dyDescent="0.45">
      <c r="A389" s="1">
        <v>6.3652777777751899</v>
      </c>
      <c r="B389" s="2" t="s">
        <v>41</v>
      </c>
      <c r="C389" s="2" t="s">
        <v>1167</v>
      </c>
      <c r="D389" s="2" t="s">
        <v>12</v>
      </c>
      <c r="E389" s="4">
        <v>45076.414282407408</v>
      </c>
      <c r="F389" s="3" t="str">
        <f>TEXT(Table_query__6[[#This Row],[Closed]],"MMM")</f>
        <v>Jun</v>
      </c>
      <c r="G389" s="3">
        <v>45078.414282407408</v>
      </c>
      <c r="H389" s="4">
        <v>45082.365277777775</v>
      </c>
      <c r="I389" s="2" t="s">
        <v>980</v>
      </c>
      <c r="J389" t="s">
        <v>3900</v>
      </c>
      <c r="K389">
        <v>40175</v>
      </c>
      <c r="L389" t="s">
        <v>3901</v>
      </c>
      <c r="M389" t="s">
        <v>3545</v>
      </c>
      <c r="N389" s="2" t="s">
        <v>42</v>
      </c>
      <c r="O389" s="4" t="s">
        <v>1053</v>
      </c>
      <c r="P389" s="6">
        <f>NETWORKDAYS.INTL(Table_query__6[[#This Row],[Created]],Table_query__6[[#This Row],[Closed]],1,0)-1</f>
        <v>4</v>
      </c>
      <c r="Q389" s="6" t="s">
        <v>4273</v>
      </c>
      <c r="R389" s="6" t="str">
        <f t="shared" si="13"/>
        <v>&lt;=4</v>
      </c>
      <c r="S389" s="6" t="str">
        <f t="shared" si="12"/>
        <v>not met</v>
      </c>
      <c r="T389" s="5" t="s">
        <v>1168</v>
      </c>
      <c r="U389" s="2" t="s">
        <v>17</v>
      </c>
      <c r="V389" s="2" t="s">
        <v>16</v>
      </c>
      <c r="W389" s="2"/>
    </row>
    <row r="390" spans="1:23" ht="28.5" x14ac:dyDescent="0.45">
      <c r="A390" s="1">
        <v>13.6152777777752</v>
      </c>
      <c r="B390" s="2" t="s">
        <v>120</v>
      </c>
      <c r="C390" s="2" t="s">
        <v>1129</v>
      </c>
      <c r="D390" s="2" t="s">
        <v>12</v>
      </c>
      <c r="E390" s="4">
        <v>45076.657812500001</v>
      </c>
      <c r="F390" s="3" t="str">
        <f>TEXT(Table_query__6[[#This Row],[Closed]],"MMM")</f>
        <v>Jun</v>
      </c>
      <c r="G390" s="3">
        <v>45078.657812500001</v>
      </c>
      <c r="H390" s="4">
        <v>45089.615277777775</v>
      </c>
      <c r="I390" s="2" t="s">
        <v>1090</v>
      </c>
      <c r="J390" t="s">
        <v>3924</v>
      </c>
      <c r="K390">
        <v>34118</v>
      </c>
      <c r="L390" t="s">
        <v>3925</v>
      </c>
      <c r="M390" t="s">
        <v>3545</v>
      </c>
      <c r="N390" s="2" t="s">
        <v>42</v>
      </c>
      <c r="O390" s="4" t="s">
        <v>1053</v>
      </c>
      <c r="P390" s="6">
        <f>NETWORKDAYS.INTL(Table_query__6[[#This Row],[Created]],Table_query__6[[#This Row],[Closed]],1,0)-1</f>
        <v>9</v>
      </c>
      <c r="Q390" s="6" t="s">
        <v>4273</v>
      </c>
      <c r="R390" s="6" t="str">
        <f t="shared" si="13"/>
        <v>&gt;=5</v>
      </c>
      <c r="S390" s="6" t="str">
        <f t="shared" si="12"/>
        <v>not met</v>
      </c>
      <c r="T390" s="5" t="s">
        <v>1130</v>
      </c>
      <c r="U390" s="2" t="s">
        <v>17</v>
      </c>
      <c r="V390" s="2" t="s">
        <v>16</v>
      </c>
      <c r="W390" s="2"/>
    </row>
    <row r="391" spans="1:23" ht="28.5" x14ac:dyDescent="0.45">
      <c r="A391" s="1">
        <v>13.618055555554699</v>
      </c>
      <c r="B391" s="2" t="s">
        <v>120</v>
      </c>
      <c r="C391" s="2" t="s">
        <v>1088</v>
      </c>
      <c r="D391" s="2" t="s">
        <v>12</v>
      </c>
      <c r="E391" s="4">
        <v>45076.661168981482</v>
      </c>
      <c r="F391" s="3" t="str">
        <f>TEXT(Table_query__6[[#This Row],[Closed]],"MMM")</f>
        <v>Jun</v>
      </c>
      <c r="G391" s="3">
        <v>45078.661168981482</v>
      </c>
      <c r="H391" s="4">
        <v>45089.618055555555</v>
      </c>
      <c r="I391" s="2" t="s">
        <v>1090</v>
      </c>
      <c r="J391" t="s">
        <v>3924</v>
      </c>
      <c r="K391">
        <v>34118</v>
      </c>
      <c r="L391" t="s">
        <v>3925</v>
      </c>
      <c r="M391" t="s">
        <v>3545</v>
      </c>
      <c r="N391" s="2" t="s">
        <v>42</v>
      </c>
      <c r="O391" s="4" t="s">
        <v>1053</v>
      </c>
      <c r="P391" s="6">
        <f>NETWORKDAYS.INTL(Table_query__6[[#This Row],[Created]],Table_query__6[[#This Row],[Closed]],1,0)-1</f>
        <v>9</v>
      </c>
      <c r="Q391" s="6" t="s">
        <v>4273</v>
      </c>
      <c r="R391" s="6" t="str">
        <f t="shared" si="13"/>
        <v>&gt;=5</v>
      </c>
      <c r="S391" s="6" t="str">
        <f t="shared" si="12"/>
        <v>not met</v>
      </c>
      <c r="T391" s="5" t="s">
        <v>1089</v>
      </c>
      <c r="U391" s="2" t="s">
        <v>17</v>
      </c>
      <c r="V391" s="2" t="s">
        <v>16</v>
      </c>
      <c r="W391" s="2"/>
    </row>
    <row r="392" spans="1:23" ht="71.25" x14ac:dyDescent="0.45">
      <c r="A392" s="1">
        <v>1.4729166666657001</v>
      </c>
      <c r="B392" s="2" t="s">
        <v>41</v>
      </c>
      <c r="C392" s="2" t="s">
        <v>1563</v>
      </c>
      <c r="D392" s="2" t="s">
        <v>12</v>
      </c>
      <c r="E392" s="4">
        <v>45076.691261574073</v>
      </c>
      <c r="F392" s="3" t="str">
        <f>TEXT(Table_query__6[[#This Row],[Closed]],"MMM")</f>
        <v>May</v>
      </c>
      <c r="G392" s="3">
        <v>45078.691261574073</v>
      </c>
      <c r="H392" s="4">
        <v>45077.472916666666</v>
      </c>
      <c r="I392" s="2" t="s">
        <v>44</v>
      </c>
      <c r="J392" t="s">
        <v>3554</v>
      </c>
      <c r="K392">
        <v>33342</v>
      </c>
      <c r="L392" t="s">
        <v>3555</v>
      </c>
      <c r="M392" t="s">
        <v>3550</v>
      </c>
      <c r="N392" s="2" t="s">
        <v>42</v>
      </c>
      <c r="O392" s="4" t="s">
        <v>1053</v>
      </c>
      <c r="P392" s="6">
        <f>NETWORKDAYS.INTL(Table_query__6[[#This Row],[Created]],Table_query__6[[#This Row],[Closed]],1,0)-1</f>
        <v>1</v>
      </c>
      <c r="Q392" s="6" t="s">
        <v>4272</v>
      </c>
      <c r="R392" s="6" t="str">
        <f t="shared" si="13"/>
        <v>&lt;=1</v>
      </c>
      <c r="S392" s="6" t="str">
        <f t="shared" si="12"/>
        <v>met</v>
      </c>
      <c r="T392" s="5" t="s">
        <v>1564</v>
      </c>
      <c r="U392" s="2" t="s">
        <v>17</v>
      </c>
      <c r="V392" s="2" t="s">
        <v>16</v>
      </c>
      <c r="W392" s="2"/>
    </row>
    <row r="393" spans="1:23" ht="28.5" x14ac:dyDescent="0.45">
      <c r="A393" s="1">
        <v>1.35416666666424</v>
      </c>
      <c r="B393" s="2" t="s">
        <v>84</v>
      </c>
      <c r="C393" s="2" t="s">
        <v>1440</v>
      </c>
      <c r="D393" s="2" t="s">
        <v>12</v>
      </c>
      <c r="E393" s="4">
        <v>45076.71707175926</v>
      </c>
      <c r="F393" s="3" t="str">
        <f>TEXT(Table_query__6[[#This Row],[Closed]],"MMM")</f>
        <v>May</v>
      </c>
      <c r="G393" s="3">
        <v>45078.71707175926</v>
      </c>
      <c r="H393" s="4">
        <v>45077.354166666664</v>
      </c>
      <c r="I393" s="2" t="s">
        <v>626</v>
      </c>
      <c r="J393" t="s">
        <v>3810</v>
      </c>
      <c r="K393">
        <v>6230</v>
      </c>
      <c r="L393" t="s">
        <v>3811</v>
      </c>
      <c r="M393" t="s">
        <v>3545</v>
      </c>
      <c r="N393" s="2" t="s">
        <v>42</v>
      </c>
      <c r="O393" s="4" t="s">
        <v>1053</v>
      </c>
      <c r="P393" s="6">
        <f>NETWORKDAYS.INTL(Table_query__6[[#This Row],[Created]],Table_query__6[[#This Row],[Closed]],1,0)-1</f>
        <v>1</v>
      </c>
      <c r="Q393" s="6" t="s">
        <v>4272</v>
      </c>
      <c r="R393" s="6" t="str">
        <f t="shared" si="13"/>
        <v>&lt;=1</v>
      </c>
      <c r="S393" s="6" t="str">
        <f t="shared" si="12"/>
        <v>met</v>
      </c>
      <c r="T393" s="5" t="s">
        <v>1441</v>
      </c>
      <c r="U393" s="2" t="s">
        <v>17</v>
      </c>
      <c r="V393" s="2" t="s">
        <v>16</v>
      </c>
      <c r="W393" s="2"/>
    </row>
    <row r="394" spans="1:23" ht="28.5" x14ac:dyDescent="0.45">
      <c r="A394" s="1">
        <v>0.38055555555911302</v>
      </c>
      <c r="B394" s="2" t="s">
        <v>159</v>
      </c>
      <c r="C394" s="2" t="s">
        <v>1149</v>
      </c>
      <c r="D394" s="2" t="s">
        <v>12</v>
      </c>
      <c r="E394" s="4">
        <v>45077.297395833331</v>
      </c>
      <c r="F394" s="3" t="str">
        <f>TEXT(Table_query__6[[#This Row],[Closed]],"MMM")</f>
        <v>May</v>
      </c>
      <c r="G394" s="3">
        <v>45079.297395833331</v>
      </c>
      <c r="H394" s="4">
        <v>45077.380555555559</v>
      </c>
      <c r="I394" s="2" t="s">
        <v>182</v>
      </c>
      <c r="J394" t="s">
        <v>3653</v>
      </c>
      <c r="K394">
        <v>20144</v>
      </c>
      <c r="L394" t="s">
        <v>3654</v>
      </c>
      <c r="M394" t="s">
        <v>3545</v>
      </c>
      <c r="N394" s="2" t="s">
        <v>107</v>
      </c>
      <c r="O394" s="4" t="s">
        <v>1053</v>
      </c>
      <c r="P394" s="6">
        <f>NETWORKDAYS.INTL(Table_query__6[[#This Row],[Created]],Table_query__6[[#This Row],[Closed]],1,0)-1</f>
        <v>0</v>
      </c>
      <c r="Q394" s="6" t="s">
        <v>4272</v>
      </c>
      <c r="R394" s="6" t="str">
        <f t="shared" si="13"/>
        <v>&lt;=1</v>
      </c>
      <c r="S394" s="6" t="str">
        <f t="shared" si="12"/>
        <v>met</v>
      </c>
      <c r="T394" s="5" t="s">
        <v>1150</v>
      </c>
      <c r="U394" s="2" t="s">
        <v>17</v>
      </c>
      <c r="V394" s="2" t="s">
        <v>16</v>
      </c>
      <c r="W394" s="2"/>
    </row>
    <row r="395" spans="1:23" ht="28.5" x14ac:dyDescent="0.45">
      <c r="A395" s="1">
        <v>12.120138888887601</v>
      </c>
      <c r="B395" s="2" t="s">
        <v>120</v>
      </c>
      <c r="C395" s="2" t="s">
        <v>1472</v>
      </c>
      <c r="D395" s="2" t="s">
        <v>12</v>
      </c>
      <c r="E395" s="4">
        <v>45077.339675925927</v>
      </c>
      <c r="F395" s="3" t="str">
        <f>TEXT(Table_query__6[[#This Row],[Closed]],"MMM")</f>
        <v>Jun</v>
      </c>
      <c r="G395" s="3">
        <v>45079.339675925927</v>
      </c>
      <c r="H395" s="4">
        <v>45089.120138888888</v>
      </c>
      <c r="I395" s="2" t="s">
        <v>1090</v>
      </c>
      <c r="J395" t="s">
        <v>3924</v>
      </c>
      <c r="K395">
        <v>34118</v>
      </c>
      <c r="L395" t="s">
        <v>3925</v>
      </c>
      <c r="M395" t="s">
        <v>3545</v>
      </c>
      <c r="N395" s="2" t="s">
        <v>42</v>
      </c>
      <c r="O395" s="4" t="s">
        <v>1053</v>
      </c>
      <c r="P395" s="6">
        <f>NETWORKDAYS.INTL(Table_query__6[[#This Row],[Created]],Table_query__6[[#This Row],[Closed]],1,0)-1</f>
        <v>8</v>
      </c>
      <c r="Q395" s="6" t="s">
        <v>4273</v>
      </c>
      <c r="R395" s="6" t="str">
        <f t="shared" si="13"/>
        <v>&gt;=5</v>
      </c>
      <c r="S395" s="6" t="str">
        <f t="shared" si="12"/>
        <v>not met</v>
      </c>
      <c r="T395" s="5" t="s">
        <v>1473</v>
      </c>
      <c r="U395" s="2" t="s">
        <v>17</v>
      </c>
      <c r="V395" s="2" t="s">
        <v>16</v>
      </c>
      <c r="W395" s="2"/>
    </row>
    <row r="396" spans="1:23" ht="28.5" x14ac:dyDescent="0.45">
      <c r="A396" s="1">
        <v>12.615972222221901</v>
      </c>
      <c r="B396" s="2" t="s">
        <v>120</v>
      </c>
      <c r="C396" s="2" t="s">
        <v>1655</v>
      </c>
      <c r="D396" s="2" t="s">
        <v>12</v>
      </c>
      <c r="E396" s="4">
        <v>45077.349236111113</v>
      </c>
      <c r="F396" s="3" t="str">
        <f>TEXT(Table_query__6[[#This Row],[Closed]],"MMM")</f>
        <v>Jun</v>
      </c>
      <c r="G396" s="3">
        <v>45079.349236111113</v>
      </c>
      <c r="H396" s="4">
        <v>45089.615972222222</v>
      </c>
      <c r="I396" s="2" t="s">
        <v>1090</v>
      </c>
      <c r="J396" t="s">
        <v>3924</v>
      </c>
      <c r="K396">
        <v>34118</v>
      </c>
      <c r="L396" t="s">
        <v>3925</v>
      </c>
      <c r="M396" t="s">
        <v>3545</v>
      </c>
      <c r="N396" s="2" t="s">
        <v>42</v>
      </c>
      <c r="O396" s="4" t="s">
        <v>1053</v>
      </c>
      <c r="P396" s="6">
        <f>NETWORKDAYS.INTL(Table_query__6[[#This Row],[Created]],Table_query__6[[#This Row],[Closed]],1,0)-1</f>
        <v>8</v>
      </c>
      <c r="Q396" s="6" t="s">
        <v>4273</v>
      </c>
      <c r="R396" s="6" t="str">
        <f t="shared" si="13"/>
        <v>&gt;=5</v>
      </c>
      <c r="S396" s="6" t="str">
        <f t="shared" si="12"/>
        <v>not met</v>
      </c>
      <c r="T396" s="5" t="s">
        <v>1656</v>
      </c>
      <c r="U396" s="2" t="s">
        <v>17</v>
      </c>
      <c r="V396" s="2" t="s">
        <v>16</v>
      </c>
      <c r="W396" s="2"/>
    </row>
    <row r="397" spans="1:23" ht="28.5" x14ac:dyDescent="0.45">
      <c r="A397" s="1">
        <v>12.617361111108</v>
      </c>
      <c r="B397" s="2" t="s">
        <v>120</v>
      </c>
      <c r="C397" s="2" t="s">
        <v>1904</v>
      </c>
      <c r="D397" s="2" t="s">
        <v>12</v>
      </c>
      <c r="E397" s="4">
        <v>45077.356192129628</v>
      </c>
      <c r="F397" s="3" t="str">
        <f>TEXT(Table_query__6[[#This Row],[Closed]],"MMM")</f>
        <v>Jun</v>
      </c>
      <c r="G397" s="3">
        <v>45079.356192129628</v>
      </c>
      <c r="H397" s="4">
        <v>45089.617361111108</v>
      </c>
      <c r="I397" s="2" t="s">
        <v>1090</v>
      </c>
      <c r="J397" t="s">
        <v>3924</v>
      </c>
      <c r="K397">
        <v>34118</v>
      </c>
      <c r="L397" t="s">
        <v>3925</v>
      </c>
      <c r="M397" t="s">
        <v>3545</v>
      </c>
      <c r="N397" s="2" t="s">
        <v>42</v>
      </c>
      <c r="O397" s="4" t="s">
        <v>1053</v>
      </c>
      <c r="P397" s="6">
        <f>NETWORKDAYS.INTL(Table_query__6[[#This Row],[Created]],Table_query__6[[#This Row],[Closed]],1,0)-1</f>
        <v>8</v>
      </c>
      <c r="Q397" s="6" t="s">
        <v>4273</v>
      </c>
      <c r="R397" s="6" t="str">
        <f t="shared" si="13"/>
        <v>&gt;=5</v>
      </c>
      <c r="S397" s="6" t="str">
        <f t="shared" si="12"/>
        <v>not met</v>
      </c>
      <c r="T397" s="5" t="s">
        <v>1905</v>
      </c>
      <c r="U397" s="2" t="s">
        <v>17</v>
      </c>
      <c r="V397" s="2" t="s">
        <v>16</v>
      </c>
      <c r="W397" s="2"/>
    </row>
    <row r="398" spans="1:23" ht="28.5" x14ac:dyDescent="0.45">
      <c r="A398" s="1">
        <v>12.615972222221901</v>
      </c>
      <c r="B398" s="2" t="s">
        <v>120</v>
      </c>
      <c r="C398" s="2" t="s">
        <v>1718</v>
      </c>
      <c r="D398" s="2" t="s">
        <v>12</v>
      </c>
      <c r="E398" s="4">
        <v>45077.357615740744</v>
      </c>
      <c r="F398" s="3" t="str">
        <f>TEXT(Table_query__6[[#This Row],[Closed]],"MMM")</f>
        <v>Jun</v>
      </c>
      <c r="G398" s="3">
        <v>45079.357615740744</v>
      </c>
      <c r="H398" s="4">
        <v>45089.615972222222</v>
      </c>
      <c r="I398" s="2" t="s">
        <v>1090</v>
      </c>
      <c r="J398" t="s">
        <v>3924</v>
      </c>
      <c r="K398">
        <v>34118</v>
      </c>
      <c r="L398" t="s">
        <v>3925</v>
      </c>
      <c r="M398" t="s">
        <v>3545</v>
      </c>
      <c r="N398" s="2" t="s">
        <v>42</v>
      </c>
      <c r="O398" s="4" t="s">
        <v>1053</v>
      </c>
      <c r="P398" s="6">
        <f>NETWORKDAYS.INTL(Table_query__6[[#This Row],[Created]],Table_query__6[[#This Row],[Closed]],1,0)-1</f>
        <v>8</v>
      </c>
      <c r="Q398" s="6" t="s">
        <v>4273</v>
      </c>
      <c r="R398" s="6" t="str">
        <f t="shared" si="13"/>
        <v>&gt;=5</v>
      </c>
      <c r="S398" s="6" t="str">
        <f t="shared" si="12"/>
        <v>not met</v>
      </c>
      <c r="T398" s="5" t="s">
        <v>1719</v>
      </c>
      <c r="U398" s="2" t="s">
        <v>17</v>
      </c>
      <c r="V398" s="2" t="s">
        <v>16</v>
      </c>
      <c r="W398" s="2"/>
    </row>
    <row r="399" spans="1:23" x14ac:dyDescent="0.45">
      <c r="A399" s="1">
        <v>1.38541666666424</v>
      </c>
      <c r="B399" s="2" t="s">
        <v>23</v>
      </c>
      <c r="C399" s="2" t="s">
        <v>1782</v>
      </c>
      <c r="D399" s="2" t="s">
        <v>12</v>
      </c>
      <c r="E399" s="4">
        <v>45077.479826388888</v>
      </c>
      <c r="F399" s="3" t="str">
        <f>TEXT(Table_query__6[[#This Row],[Closed]],"MMM")</f>
        <v>Jun</v>
      </c>
      <c r="G399" s="3">
        <v>45079.479826388888</v>
      </c>
      <c r="H399" s="4">
        <v>45078.385416666664</v>
      </c>
      <c r="I399" s="2" t="s">
        <v>103</v>
      </c>
      <c r="J399" t="s">
        <v>3588</v>
      </c>
      <c r="K399">
        <v>34260</v>
      </c>
      <c r="L399" t="s">
        <v>3589</v>
      </c>
      <c r="M399" t="s">
        <v>3570</v>
      </c>
      <c r="N399" s="2" t="s">
        <v>42</v>
      </c>
      <c r="O399" s="4" t="s">
        <v>1053</v>
      </c>
      <c r="P399" s="6">
        <f>NETWORKDAYS.INTL(Table_query__6[[#This Row],[Created]],Table_query__6[[#This Row],[Closed]],1,0)-1</f>
        <v>1</v>
      </c>
      <c r="Q399" s="6" t="s">
        <v>4272</v>
      </c>
      <c r="R399" s="6" t="str">
        <f t="shared" si="13"/>
        <v>&lt;=1</v>
      </c>
      <c r="S399" s="6" t="str">
        <f t="shared" si="12"/>
        <v>met</v>
      </c>
      <c r="T399" s="5" t="s">
        <v>1078</v>
      </c>
      <c r="U399" s="2" t="s">
        <v>17</v>
      </c>
      <c r="V399" s="2" t="s">
        <v>16</v>
      </c>
      <c r="W399" s="2"/>
    </row>
    <row r="400" spans="1:23" x14ac:dyDescent="0.45">
      <c r="A400" s="1">
        <v>1.38541666666424</v>
      </c>
      <c r="B400" s="2" t="s">
        <v>23</v>
      </c>
      <c r="C400" s="2" t="s">
        <v>3518</v>
      </c>
      <c r="D400" s="2" t="s">
        <v>12</v>
      </c>
      <c r="E400" s="4">
        <v>45077.499571759261</v>
      </c>
      <c r="F400" s="3" t="str">
        <f>TEXT(Table_query__6[[#This Row],[Closed]],"MMM")</f>
        <v>Jun</v>
      </c>
      <c r="G400" s="3">
        <v>45079.499571759261</v>
      </c>
      <c r="H400" s="4">
        <v>45078.385416666664</v>
      </c>
      <c r="I400" s="2" t="s">
        <v>144</v>
      </c>
      <c r="J400" t="s">
        <v>3614</v>
      </c>
      <c r="K400">
        <v>36436</v>
      </c>
      <c r="L400" t="s">
        <v>3615</v>
      </c>
      <c r="M400" t="s">
        <v>3570</v>
      </c>
      <c r="N400" s="2" t="s">
        <v>42</v>
      </c>
      <c r="O400" s="4" t="s">
        <v>1053</v>
      </c>
      <c r="P400" s="6">
        <f>NETWORKDAYS.INTL(Table_query__6[[#This Row],[Created]],Table_query__6[[#This Row],[Closed]],1,0)-1</f>
        <v>1</v>
      </c>
      <c r="Q400" s="6" t="s">
        <v>4272</v>
      </c>
      <c r="R400" s="6" t="str">
        <f t="shared" si="13"/>
        <v>&lt;=1</v>
      </c>
      <c r="S400" s="6" t="str">
        <f t="shared" si="12"/>
        <v>met</v>
      </c>
      <c r="T400" s="5" t="s">
        <v>1078</v>
      </c>
      <c r="U400" s="2" t="s">
        <v>17</v>
      </c>
      <c r="V400" s="2" t="s">
        <v>16</v>
      </c>
      <c r="W400" s="2"/>
    </row>
    <row r="401" spans="1:23" x14ac:dyDescent="0.45">
      <c r="A401" s="1">
        <v>0.56388888888613997</v>
      </c>
      <c r="B401" s="2" t="s">
        <v>23</v>
      </c>
      <c r="C401" s="2" t="s">
        <v>1199</v>
      </c>
      <c r="D401" s="2" t="s">
        <v>12</v>
      </c>
      <c r="E401" s="4">
        <v>45077.565613425926</v>
      </c>
      <c r="F401" s="3" t="str">
        <f>TEXT(Table_query__6[[#This Row],[Closed]],"MMM")</f>
        <v>May</v>
      </c>
      <c r="G401" s="3">
        <v>45079.565613425926</v>
      </c>
      <c r="H401" s="4">
        <v>45077.563888888886</v>
      </c>
      <c r="I401" s="2" t="s">
        <v>194</v>
      </c>
      <c r="J401" t="s">
        <v>3665</v>
      </c>
      <c r="K401">
        <v>10374</v>
      </c>
      <c r="L401" t="s">
        <v>3666</v>
      </c>
      <c r="M401" t="s">
        <v>3570</v>
      </c>
      <c r="N401" s="2" t="s">
        <v>42</v>
      </c>
      <c r="O401" s="4" t="s">
        <v>1053</v>
      </c>
      <c r="P401" s="6">
        <f>NETWORKDAYS.INTL(Table_query__6[[#This Row],[Created]],Table_query__6[[#This Row],[Closed]],1,0)-1</f>
        <v>0</v>
      </c>
      <c r="Q401" s="6" t="s">
        <v>4272</v>
      </c>
      <c r="R401" s="6" t="str">
        <f t="shared" si="13"/>
        <v>&lt;=1</v>
      </c>
      <c r="S401" s="6" t="str">
        <f t="shared" si="12"/>
        <v>met</v>
      </c>
      <c r="T401" s="5" t="s">
        <v>1078</v>
      </c>
      <c r="U401" s="2" t="s">
        <v>17</v>
      </c>
      <c r="V401" s="2" t="s">
        <v>16</v>
      </c>
      <c r="W401" s="2"/>
    </row>
    <row r="402" spans="1:23" ht="57" x14ac:dyDescent="0.45">
      <c r="A402" s="1">
        <v>1.30208333333576</v>
      </c>
      <c r="B402" s="2" t="s">
        <v>64</v>
      </c>
      <c r="C402" s="2" t="s">
        <v>1159</v>
      </c>
      <c r="D402" s="2" t="s">
        <v>12</v>
      </c>
      <c r="E402" s="4">
        <v>45078.306446759256</v>
      </c>
      <c r="F402" s="3" t="str">
        <f>TEXT(Table_query__6[[#This Row],[Closed]],"MMM")</f>
        <v>Jun</v>
      </c>
      <c r="G402" s="3">
        <v>45080.306446759256</v>
      </c>
      <c r="H402" s="4">
        <v>45079.302083333336</v>
      </c>
      <c r="I402" s="2" t="s">
        <v>108</v>
      </c>
      <c r="J402" t="s">
        <v>3591</v>
      </c>
      <c r="K402">
        <v>40062</v>
      </c>
      <c r="L402" t="s">
        <v>3564</v>
      </c>
      <c r="M402" t="s">
        <v>3550</v>
      </c>
      <c r="N402" s="2" t="s">
        <v>42</v>
      </c>
      <c r="O402" s="4" t="s">
        <v>174</v>
      </c>
      <c r="P402" s="6">
        <f>NETWORKDAYS.INTL(Table_query__6[[#This Row],[Created]],Table_query__6[[#This Row],[Closed]],1,0)-1</f>
        <v>1</v>
      </c>
      <c r="Q402" s="6" t="s">
        <v>4272</v>
      </c>
      <c r="R402" s="6" t="str">
        <f t="shared" si="13"/>
        <v>&lt;=1</v>
      </c>
      <c r="S402" s="6" t="str">
        <f t="shared" si="12"/>
        <v>met</v>
      </c>
      <c r="T402" s="5" t="s">
        <v>1160</v>
      </c>
      <c r="U402" s="2" t="s">
        <v>17</v>
      </c>
      <c r="V402" s="2" t="s">
        <v>16</v>
      </c>
      <c r="W402" s="2"/>
    </row>
    <row r="403" spans="1:23" x14ac:dyDescent="0.45">
      <c r="A403" s="1">
        <v>1.5597222222204401</v>
      </c>
      <c r="B403" s="2" t="s">
        <v>118</v>
      </c>
      <c r="C403" s="2" t="s">
        <v>1546</v>
      </c>
      <c r="D403" s="2" t="s">
        <v>12</v>
      </c>
      <c r="E403" s="4">
        <v>45078.383194444446</v>
      </c>
      <c r="F403" s="3" t="str">
        <f>TEXT(Table_query__6[[#This Row],[Closed]],"MMM")</f>
        <v>Jun</v>
      </c>
      <c r="G403" s="3">
        <v>45080.383194444446</v>
      </c>
      <c r="H403" s="4">
        <v>45079.55972222222</v>
      </c>
      <c r="I403" s="2" t="s">
        <v>1548</v>
      </c>
      <c r="J403" t="s">
        <v>4256</v>
      </c>
      <c r="K403" t="s">
        <v>4256</v>
      </c>
      <c r="L403" t="s">
        <v>4256</v>
      </c>
      <c r="M403" t="s">
        <v>592</v>
      </c>
      <c r="N403" s="2" t="s">
        <v>68</v>
      </c>
      <c r="O403" s="4" t="s">
        <v>174</v>
      </c>
      <c r="P403" s="6">
        <f>NETWORKDAYS.INTL(Table_query__6[[#This Row],[Created]],Table_query__6[[#This Row],[Closed]],1,0)-1</f>
        <v>1</v>
      </c>
      <c r="Q403" s="6" t="s">
        <v>4272</v>
      </c>
      <c r="R403" s="6" t="str">
        <f t="shared" si="13"/>
        <v>&lt;=1</v>
      </c>
      <c r="S403" s="6" t="str">
        <f t="shared" si="12"/>
        <v>met</v>
      </c>
      <c r="T403" s="5" t="s">
        <v>1547</v>
      </c>
      <c r="U403" s="2" t="s">
        <v>17</v>
      </c>
      <c r="V403" s="2" t="s">
        <v>16</v>
      </c>
      <c r="W403" s="2"/>
    </row>
    <row r="404" spans="1:23" ht="71.25" x14ac:dyDescent="0.45">
      <c r="A404" s="1">
        <v>4.4347222222204401</v>
      </c>
      <c r="B404" s="2" t="s">
        <v>60</v>
      </c>
      <c r="C404" s="2" t="s">
        <v>1756</v>
      </c>
      <c r="D404" s="2" t="s">
        <v>12</v>
      </c>
      <c r="E404" s="4">
        <v>45078.507025462961</v>
      </c>
      <c r="F404" s="3" t="str">
        <f>TEXT(Table_query__6[[#This Row],[Closed]],"MMM")</f>
        <v>Jun</v>
      </c>
      <c r="G404" s="3">
        <v>45080.507025462961</v>
      </c>
      <c r="H404" s="4">
        <v>45082.43472222222</v>
      </c>
      <c r="I404" s="2" t="s">
        <v>1758</v>
      </c>
      <c r="J404" t="s">
        <v>4036</v>
      </c>
      <c r="K404">
        <v>29121</v>
      </c>
      <c r="L404" t="s">
        <v>3868</v>
      </c>
      <c r="M404" t="s">
        <v>3545</v>
      </c>
      <c r="N404" s="2" t="s">
        <v>42</v>
      </c>
      <c r="O404" s="4" t="s">
        <v>174</v>
      </c>
      <c r="P404" s="6">
        <f>NETWORKDAYS.INTL(Table_query__6[[#This Row],[Created]],Table_query__6[[#This Row],[Closed]],1,0)-1</f>
        <v>2</v>
      </c>
      <c r="Q404" s="6" t="s">
        <v>4273</v>
      </c>
      <c r="R404" s="6" t="str">
        <f t="shared" si="13"/>
        <v>&lt;=2</v>
      </c>
      <c r="S404" s="6" t="str">
        <f t="shared" si="12"/>
        <v>met</v>
      </c>
      <c r="T404" s="5" t="s">
        <v>1757</v>
      </c>
      <c r="U404" s="2" t="s">
        <v>17</v>
      </c>
      <c r="V404" s="2" t="s">
        <v>16</v>
      </c>
      <c r="W404" s="2"/>
    </row>
    <row r="405" spans="1:23" ht="28.5" x14ac:dyDescent="0.45">
      <c r="A405" s="1">
        <v>1.59166666666715</v>
      </c>
      <c r="B405" s="2" t="s">
        <v>149</v>
      </c>
      <c r="C405" s="2" t="s">
        <v>2236</v>
      </c>
      <c r="D405" s="2" t="s">
        <v>12</v>
      </c>
      <c r="E405" s="4">
        <v>45078.545763888891</v>
      </c>
      <c r="F405" s="3" t="str">
        <f>TEXT(Table_query__6[[#This Row],[Closed]],"MMM")</f>
        <v>Jun</v>
      </c>
      <c r="G405" s="3">
        <v>45080.545763888891</v>
      </c>
      <c r="H405" s="4">
        <v>45079.591666666667</v>
      </c>
      <c r="I405" s="2" t="s">
        <v>150</v>
      </c>
      <c r="J405" t="s">
        <v>3617</v>
      </c>
      <c r="K405">
        <v>36404</v>
      </c>
      <c r="L405" t="s">
        <v>3595</v>
      </c>
      <c r="M405" t="s">
        <v>3570</v>
      </c>
      <c r="N405" s="2" t="s">
        <v>24</v>
      </c>
      <c r="O405" s="4" t="s">
        <v>174</v>
      </c>
      <c r="P405" s="6">
        <f>NETWORKDAYS.INTL(Table_query__6[[#This Row],[Created]],Table_query__6[[#This Row],[Closed]],1,0)-1</f>
        <v>1</v>
      </c>
      <c r="Q405" s="6" t="s">
        <v>4272</v>
      </c>
      <c r="R405" s="6" t="str">
        <f t="shared" si="13"/>
        <v>&lt;=1</v>
      </c>
      <c r="S405" s="6" t="str">
        <f t="shared" si="12"/>
        <v>met</v>
      </c>
      <c r="T405" s="5" t="s">
        <v>2237</v>
      </c>
      <c r="U405" s="2" t="s">
        <v>17</v>
      </c>
      <c r="V405" s="2" t="s">
        <v>16</v>
      </c>
      <c r="W405" s="2"/>
    </row>
    <row r="406" spans="1:23" ht="57" x14ac:dyDescent="0.45">
      <c r="A406" s="1">
        <v>56.504583333335198</v>
      </c>
      <c r="B406" s="2" t="s">
        <v>41</v>
      </c>
      <c r="C406" s="2" t="s">
        <v>3396</v>
      </c>
      <c r="D406" s="2" t="s">
        <v>12</v>
      </c>
      <c r="E406" s="4">
        <v>45078.604861111111</v>
      </c>
      <c r="F406" s="3" t="str">
        <f>TEXT(Table_query__6[[#This Row],[Closed]],"MMM")</f>
        <v>Jul</v>
      </c>
      <c r="G406" s="3">
        <v>45080.604861111111</v>
      </c>
      <c r="H406" s="4">
        <v>45134.504583333335</v>
      </c>
      <c r="I406" s="2" t="s">
        <v>1343</v>
      </c>
      <c r="J406" t="s">
        <v>3959</v>
      </c>
      <c r="K406">
        <v>40061</v>
      </c>
      <c r="L406" t="s">
        <v>3564</v>
      </c>
      <c r="M406" t="s">
        <v>3550</v>
      </c>
      <c r="N406" s="2" t="s">
        <v>52</v>
      </c>
      <c r="O406" s="4" t="s">
        <v>174</v>
      </c>
      <c r="P406" s="6">
        <f>NETWORKDAYS.INTL(Table_query__6[[#This Row],[Created]],Table_query__6[[#This Row],[Closed]],1,0)-1</f>
        <v>40</v>
      </c>
      <c r="Q406" s="6" t="s">
        <v>4273</v>
      </c>
      <c r="R406" s="6" t="str">
        <f t="shared" si="13"/>
        <v>&gt;=5</v>
      </c>
      <c r="S406" s="6" t="str">
        <f t="shared" si="12"/>
        <v>not met</v>
      </c>
      <c r="T406" s="5" t="s">
        <v>3397</v>
      </c>
      <c r="U406" s="2" t="s">
        <v>17</v>
      </c>
      <c r="V406" s="2" t="s">
        <v>16</v>
      </c>
      <c r="W406" s="2"/>
    </row>
    <row r="407" spans="1:23" ht="42.75" x14ac:dyDescent="0.45">
      <c r="A407" s="1">
        <v>11.6187500000015</v>
      </c>
      <c r="B407" s="2" t="s">
        <v>120</v>
      </c>
      <c r="C407" s="2" t="s">
        <v>1823</v>
      </c>
      <c r="D407" s="2" t="s">
        <v>12</v>
      </c>
      <c r="E407" s="4">
        <v>45078.617002314815</v>
      </c>
      <c r="F407" s="3" t="str">
        <f>TEXT(Table_query__6[[#This Row],[Closed]],"MMM")</f>
        <v>Jun</v>
      </c>
      <c r="G407" s="3">
        <v>45080.617002314815</v>
      </c>
      <c r="H407" s="4">
        <v>45089.618750000001</v>
      </c>
      <c r="I407" s="2" t="s">
        <v>1476</v>
      </c>
      <c r="J407" t="s">
        <v>3974</v>
      </c>
      <c r="K407">
        <v>35333</v>
      </c>
      <c r="L407" t="s">
        <v>3974</v>
      </c>
      <c r="M407" t="s">
        <v>3545</v>
      </c>
      <c r="N407" s="2" t="s">
        <v>42</v>
      </c>
      <c r="O407" s="4" t="s">
        <v>174</v>
      </c>
      <c r="P407" s="6">
        <f>NETWORKDAYS.INTL(Table_query__6[[#This Row],[Created]],Table_query__6[[#This Row],[Closed]],1,0)-1</f>
        <v>7</v>
      </c>
      <c r="Q407" s="6" t="s">
        <v>4273</v>
      </c>
      <c r="R407" s="6" t="str">
        <f t="shared" si="13"/>
        <v>&gt;=5</v>
      </c>
      <c r="S407" s="6" t="str">
        <f t="shared" si="12"/>
        <v>not met</v>
      </c>
      <c r="T407" s="5" t="s">
        <v>1824</v>
      </c>
      <c r="U407" s="2" t="s">
        <v>17</v>
      </c>
      <c r="V407" s="2" t="s">
        <v>16</v>
      </c>
      <c r="W407" s="2"/>
    </row>
    <row r="408" spans="1:23" x14ac:dyDescent="0.45">
      <c r="A408" s="1">
        <v>6.3270833333299397</v>
      </c>
      <c r="B408" s="2" t="s">
        <v>118</v>
      </c>
      <c r="C408" s="2" t="s">
        <v>1843</v>
      </c>
      <c r="D408" s="2" t="s">
        <v>12</v>
      </c>
      <c r="E408" s="4">
        <v>45078.67596064815</v>
      </c>
      <c r="F408" s="3" t="str">
        <f>TEXT(Table_query__6[[#This Row],[Closed]],"MMM")</f>
        <v>Jun</v>
      </c>
      <c r="G408" s="3">
        <v>45080.67596064815</v>
      </c>
      <c r="H408" s="4">
        <v>45084.32708333333</v>
      </c>
      <c r="I408" s="2" t="s">
        <v>1845</v>
      </c>
      <c r="J408" t="s">
        <v>4049</v>
      </c>
      <c r="K408">
        <v>36678</v>
      </c>
      <c r="L408" t="s">
        <v>3661</v>
      </c>
      <c r="M408" t="s">
        <v>3553</v>
      </c>
      <c r="N408" s="2" t="s">
        <v>107</v>
      </c>
      <c r="O408" s="4" t="s">
        <v>174</v>
      </c>
      <c r="P408" s="6">
        <f>NETWORKDAYS.INTL(Table_query__6[[#This Row],[Created]],Table_query__6[[#This Row],[Closed]],1,0)-1</f>
        <v>4</v>
      </c>
      <c r="Q408" s="6" t="s">
        <v>4273</v>
      </c>
      <c r="R408" s="6" t="str">
        <f t="shared" si="13"/>
        <v>&lt;=4</v>
      </c>
      <c r="S408" s="6" t="str">
        <f t="shared" si="12"/>
        <v>not met</v>
      </c>
      <c r="T408" s="5" t="s">
        <v>1844</v>
      </c>
      <c r="U408" s="2" t="s">
        <v>17</v>
      </c>
      <c r="V408" s="2" t="s">
        <v>16</v>
      </c>
      <c r="W408" s="2"/>
    </row>
    <row r="409" spans="1:23" ht="28.5" x14ac:dyDescent="0.45">
      <c r="A409" s="1">
        <v>4.4326388888875998</v>
      </c>
      <c r="B409" s="2" t="s">
        <v>60</v>
      </c>
      <c r="C409" s="2" t="s">
        <v>1689</v>
      </c>
      <c r="D409" s="2" t="s">
        <v>12</v>
      </c>
      <c r="E409" s="4">
        <v>45078.779861111114</v>
      </c>
      <c r="F409" s="3" t="str">
        <f>TEXT(Table_query__6[[#This Row],[Closed]],"MMM")</f>
        <v>Jun</v>
      </c>
      <c r="G409" s="3">
        <v>45080.779861111114</v>
      </c>
      <c r="H409" s="4">
        <v>45082.432638888888</v>
      </c>
      <c r="I409" s="2" t="s">
        <v>1691</v>
      </c>
      <c r="J409" t="s">
        <v>4023</v>
      </c>
      <c r="K409">
        <v>6059</v>
      </c>
      <c r="L409" t="s">
        <v>4024</v>
      </c>
      <c r="M409" t="s">
        <v>3545</v>
      </c>
      <c r="N409" s="2" t="s">
        <v>42</v>
      </c>
      <c r="O409" s="4" t="s">
        <v>174</v>
      </c>
      <c r="P409" s="6">
        <f>NETWORKDAYS.INTL(Table_query__6[[#This Row],[Created]],Table_query__6[[#This Row],[Closed]],1,0)-1</f>
        <v>2</v>
      </c>
      <c r="Q409" s="6" t="s">
        <v>4273</v>
      </c>
      <c r="R409" s="6" t="str">
        <f t="shared" si="13"/>
        <v>&lt;=2</v>
      </c>
      <c r="S409" s="6" t="str">
        <f t="shared" si="12"/>
        <v>met</v>
      </c>
      <c r="T409" s="5" t="s">
        <v>1690</v>
      </c>
      <c r="U409" s="2" t="s">
        <v>17</v>
      </c>
      <c r="V409" s="2" t="s">
        <v>16</v>
      </c>
      <c r="W409" s="2"/>
    </row>
    <row r="410" spans="1:23" x14ac:dyDescent="0.45">
      <c r="A410" s="1">
        <v>0.40763888888614003</v>
      </c>
      <c r="B410" s="2" t="s">
        <v>102</v>
      </c>
      <c r="C410" s="2" t="s">
        <v>1906</v>
      </c>
      <c r="D410" s="2" t="s">
        <v>12</v>
      </c>
      <c r="E410" s="4">
        <v>45079.407916666663</v>
      </c>
      <c r="F410" s="3" t="str">
        <f>TEXT(Table_query__6[[#This Row],[Closed]],"MMM")</f>
        <v>Jun</v>
      </c>
      <c r="G410" s="3">
        <v>45081.407916666663</v>
      </c>
      <c r="H410" s="4">
        <v>45079.407638888886</v>
      </c>
      <c r="I410" s="2" t="s">
        <v>144</v>
      </c>
      <c r="J410" t="s">
        <v>3614</v>
      </c>
      <c r="K410">
        <v>36436</v>
      </c>
      <c r="L410" t="s">
        <v>3615</v>
      </c>
      <c r="M410" t="s">
        <v>3570</v>
      </c>
      <c r="N410" s="2" t="s">
        <v>42</v>
      </c>
      <c r="O410" s="4" t="s">
        <v>174</v>
      </c>
      <c r="P410" s="6">
        <f>NETWORKDAYS.INTL(Table_query__6[[#This Row],[Created]],Table_query__6[[#This Row],[Closed]],1,0)-1</f>
        <v>0</v>
      </c>
      <c r="Q410" s="6" t="s">
        <v>4272</v>
      </c>
      <c r="R410" s="6" t="str">
        <f t="shared" si="13"/>
        <v>&lt;=1</v>
      </c>
      <c r="S410" s="6" t="str">
        <f t="shared" si="12"/>
        <v>met</v>
      </c>
      <c r="T410" s="5" t="s">
        <v>1907</v>
      </c>
      <c r="U410" s="2" t="s">
        <v>17</v>
      </c>
      <c r="V410" s="2" t="s">
        <v>16</v>
      </c>
      <c r="W410" s="2"/>
    </row>
    <row r="411" spans="1:23" x14ac:dyDescent="0.45">
      <c r="A411" s="1">
        <v>3.3826388888846899</v>
      </c>
      <c r="B411" s="2" t="s">
        <v>1316</v>
      </c>
      <c r="C411" s="2" t="s">
        <v>3461</v>
      </c>
      <c r="D411" s="2" t="s">
        <v>12</v>
      </c>
      <c r="E411" s="4">
        <v>45079.506412037037</v>
      </c>
      <c r="F411" s="3" t="str">
        <f>TEXT(Table_query__6[[#This Row],[Closed]],"MMM")</f>
        <v>Jun</v>
      </c>
      <c r="G411" s="3">
        <v>45081.506412037037</v>
      </c>
      <c r="H411" s="4">
        <v>45082.382638888892</v>
      </c>
      <c r="I411" s="2" t="s">
        <v>3463</v>
      </c>
      <c r="J411" t="s">
        <v>4256</v>
      </c>
      <c r="K411" t="s">
        <v>4256</v>
      </c>
      <c r="L411" t="s">
        <v>4256</v>
      </c>
      <c r="M411" t="s">
        <v>592</v>
      </c>
      <c r="N411" s="2" t="s">
        <v>111</v>
      </c>
      <c r="O411" s="4" t="s">
        <v>174</v>
      </c>
      <c r="P411" s="6">
        <f>NETWORKDAYS.INTL(Table_query__6[[#This Row],[Created]],Table_query__6[[#This Row],[Closed]],1,0)-1</f>
        <v>1</v>
      </c>
      <c r="Q411" s="6" t="s">
        <v>4272</v>
      </c>
      <c r="R411" s="6" t="str">
        <f t="shared" si="13"/>
        <v>&lt;=1</v>
      </c>
      <c r="S411" s="6" t="str">
        <f t="shared" si="12"/>
        <v>met</v>
      </c>
      <c r="T411" s="5" t="s">
        <v>3462</v>
      </c>
      <c r="U411" s="2" t="s">
        <v>17</v>
      </c>
      <c r="V411" s="2" t="s">
        <v>16</v>
      </c>
      <c r="W411" s="2"/>
    </row>
    <row r="412" spans="1:23" x14ac:dyDescent="0.45">
      <c r="A412" s="1">
        <v>3.34166666666715</v>
      </c>
      <c r="B412" s="2" t="s">
        <v>84</v>
      </c>
      <c r="C412" s="2" t="s">
        <v>1798</v>
      </c>
      <c r="D412" s="2" t="s">
        <v>12</v>
      </c>
      <c r="E412" s="4">
        <v>45079.549016203702</v>
      </c>
      <c r="F412" s="3" t="str">
        <f>TEXT(Table_query__6[[#This Row],[Closed]],"MMM")</f>
        <v>Jun</v>
      </c>
      <c r="G412" s="3">
        <v>45081.549016203702</v>
      </c>
      <c r="H412" s="4">
        <v>45082.341666666667</v>
      </c>
      <c r="I412" s="2" t="s">
        <v>243</v>
      </c>
      <c r="J412" t="s">
        <v>3698</v>
      </c>
      <c r="K412">
        <v>31688</v>
      </c>
      <c r="L412" t="s">
        <v>3699</v>
      </c>
      <c r="M412" t="s">
        <v>3545</v>
      </c>
      <c r="N412" s="2" t="s">
        <v>107</v>
      </c>
      <c r="O412" s="4" t="s">
        <v>174</v>
      </c>
      <c r="P412" s="6">
        <f>NETWORKDAYS.INTL(Table_query__6[[#This Row],[Created]],Table_query__6[[#This Row],[Closed]],1,0)-1</f>
        <v>1</v>
      </c>
      <c r="Q412" s="6" t="s">
        <v>4272</v>
      </c>
      <c r="R412" s="6" t="str">
        <f t="shared" si="13"/>
        <v>&lt;=1</v>
      </c>
      <c r="S412" s="6" t="str">
        <f t="shared" si="12"/>
        <v>met</v>
      </c>
      <c r="T412" s="5" t="s">
        <v>1799</v>
      </c>
      <c r="U412" s="2" t="s">
        <v>17</v>
      </c>
      <c r="V412" s="2" t="s">
        <v>16</v>
      </c>
      <c r="W412" s="2"/>
    </row>
    <row r="413" spans="1:23" x14ac:dyDescent="0.45">
      <c r="A413" s="1">
        <v>6.3194444444452502</v>
      </c>
      <c r="B413" s="2" t="s">
        <v>97</v>
      </c>
      <c r="C413" s="2" t="s">
        <v>1694</v>
      </c>
      <c r="D413" s="2" t="s">
        <v>12</v>
      </c>
      <c r="E413" s="4">
        <v>45079.554664351854</v>
      </c>
      <c r="F413" s="3" t="str">
        <f>TEXT(Table_query__6[[#This Row],[Closed]],"MMM")</f>
        <v>Jun</v>
      </c>
      <c r="G413" s="3">
        <v>45081.554664351854</v>
      </c>
      <c r="H413" s="4">
        <v>45085.319444444445</v>
      </c>
      <c r="I413" s="2" t="s">
        <v>1696</v>
      </c>
      <c r="J413" t="s">
        <v>4025</v>
      </c>
      <c r="K413">
        <v>6576</v>
      </c>
      <c r="L413" t="s">
        <v>4026</v>
      </c>
      <c r="M413" t="s">
        <v>3545</v>
      </c>
      <c r="N413" s="2" t="s">
        <v>52</v>
      </c>
      <c r="O413" s="4" t="s">
        <v>174</v>
      </c>
      <c r="P413" s="6">
        <f>NETWORKDAYS.INTL(Table_query__6[[#This Row],[Created]],Table_query__6[[#This Row],[Closed]],1,0)-1</f>
        <v>4</v>
      </c>
      <c r="Q413" s="6" t="s">
        <v>4273</v>
      </c>
      <c r="R413" s="6" t="str">
        <f t="shared" si="13"/>
        <v>&lt;=4</v>
      </c>
      <c r="S413" s="6" t="str">
        <f t="shared" si="12"/>
        <v>not met</v>
      </c>
      <c r="T413" s="5" t="s">
        <v>1695</v>
      </c>
      <c r="U413" s="2" t="s">
        <v>17</v>
      </c>
      <c r="V413" s="2" t="s">
        <v>16</v>
      </c>
      <c r="W413" s="2"/>
    </row>
    <row r="414" spans="1:23" ht="42.75" x14ac:dyDescent="0.45">
      <c r="A414" s="1">
        <v>3.6569444444467099</v>
      </c>
      <c r="B414" s="2" t="s">
        <v>125</v>
      </c>
      <c r="C414" s="2" t="s">
        <v>1387</v>
      </c>
      <c r="D414" s="2" t="s">
        <v>12</v>
      </c>
      <c r="E414" s="4">
        <v>45079.558946759258</v>
      </c>
      <c r="F414" s="3" t="str">
        <f>TEXT(Table_query__6[[#This Row],[Closed]],"MMM")</f>
        <v>Jun</v>
      </c>
      <c r="G414" s="3">
        <v>45081.558946759258</v>
      </c>
      <c r="H414" s="4">
        <v>45082.656944444447</v>
      </c>
      <c r="I414" s="2" t="s">
        <v>678</v>
      </c>
      <c r="J414" t="s">
        <v>3825</v>
      </c>
      <c r="K414">
        <v>30393</v>
      </c>
      <c r="L414" t="s">
        <v>3826</v>
      </c>
      <c r="M414" t="s">
        <v>3545</v>
      </c>
      <c r="N414" s="2" t="s">
        <v>24</v>
      </c>
      <c r="O414" s="4" t="s">
        <v>174</v>
      </c>
      <c r="P414" s="6">
        <f>NETWORKDAYS.INTL(Table_query__6[[#This Row],[Created]],Table_query__6[[#This Row],[Closed]],1,0)-1</f>
        <v>1</v>
      </c>
      <c r="Q414" s="6" t="s">
        <v>4272</v>
      </c>
      <c r="R414" s="6" t="str">
        <f t="shared" si="13"/>
        <v>&lt;=1</v>
      </c>
      <c r="S414" s="6" t="str">
        <f t="shared" si="12"/>
        <v>met</v>
      </c>
      <c r="T414" s="5" t="s">
        <v>1388</v>
      </c>
      <c r="U414" s="2" t="s">
        <v>17</v>
      </c>
      <c r="V414" s="2" t="s">
        <v>16</v>
      </c>
      <c r="W414" s="2"/>
    </row>
    <row r="415" spans="1:23" ht="28.5" x14ac:dyDescent="0.45">
      <c r="A415" s="1">
        <v>3.40069444444089</v>
      </c>
      <c r="B415" s="2" t="s">
        <v>159</v>
      </c>
      <c r="C415" s="2" t="s">
        <v>1761</v>
      </c>
      <c r="D415" s="2" t="s">
        <v>12</v>
      </c>
      <c r="E415" s="4">
        <v>45079.601550925923</v>
      </c>
      <c r="F415" s="3" t="str">
        <f>TEXT(Table_query__6[[#This Row],[Closed]],"MMM")</f>
        <v>Jun</v>
      </c>
      <c r="G415" s="3">
        <v>45081.601550925923</v>
      </c>
      <c r="H415" s="4">
        <v>45082.400694444441</v>
      </c>
      <c r="I415" s="2" t="s">
        <v>1763</v>
      </c>
      <c r="J415" t="s">
        <v>4256</v>
      </c>
      <c r="K415" t="s">
        <v>4256</v>
      </c>
      <c r="L415" t="s">
        <v>4256</v>
      </c>
      <c r="M415" t="s">
        <v>592</v>
      </c>
      <c r="N415" s="2" t="s">
        <v>18</v>
      </c>
      <c r="O415" s="4" t="s">
        <v>174</v>
      </c>
      <c r="P415" s="6">
        <f>NETWORKDAYS.INTL(Table_query__6[[#This Row],[Created]],Table_query__6[[#This Row],[Closed]],1,0)-1</f>
        <v>1</v>
      </c>
      <c r="Q415" s="6" t="s">
        <v>4272</v>
      </c>
      <c r="R415" s="6" t="str">
        <f t="shared" si="13"/>
        <v>&lt;=1</v>
      </c>
      <c r="S415" s="6" t="str">
        <f t="shared" si="12"/>
        <v>met</v>
      </c>
      <c r="T415" s="5" t="s">
        <v>1762</v>
      </c>
      <c r="U415" s="2" t="s">
        <v>17</v>
      </c>
      <c r="V415" s="2" t="s">
        <v>16</v>
      </c>
      <c r="W415" s="2"/>
    </row>
    <row r="416" spans="1:23" x14ac:dyDescent="0.45">
      <c r="A416" s="1">
        <v>6.1548611111138598</v>
      </c>
      <c r="B416" s="2" t="s">
        <v>149</v>
      </c>
      <c r="C416" s="2" t="s">
        <v>1588</v>
      </c>
      <c r="D416" s="2" t="s">
        <v>12</v>
      </c>
      <c r="E416" s="4">
        <v>45079.607453703706</v>
      </c>
      <c r="F416" s="3" t="str">
        <f>TEXT(Table_query__6[[#This Row],[Closed]],"MMM")</f>
        <v>Jun</v>
      </c>
      <c r="G416" s="3">
        <v>45081.607453703706</v>
      </c>
      <c r="H416" s="4">
        <v>45085.154861111114</v>
      </c>
      <c r="I416" s="2" t="s">
        <v>150</v>
      </c>
      <c r="J416" t="s">
        <v>3617</v>
      </c>
      <c r="K416">
        <v>36404</v>
      </c>
      <c r="L416" t="s">
        <v>3595</v>
      </c>
      <c r="M416" t="s">
        <v>3570</v>
      </c>
      <c r="N416" s="2" t="s">
        <v>24</v>
      </c>
      <c r="O416" s="4" t="s">
        <v>174</v>
      </c>
      <c r="P416" s="6">
        <f>NETWORKDAYS.INTL(Table_query__6[[#This Row],[Created]],Table_query__6[[#This Row],[Closed]],1,0)-1</f>
        <v>4</v>
      </c>
      <c r="Q416" s="6" t="s">
        <v>4273</v>
      </c>
      <c r="R416" s="6" t="str">
        <f t="shared" si="13"/>
        <v>&lt;=4</v>
      </c>
      <c r="S416" s="6" t="str">
        <f t="shared" si="12"/>
        <v>not met</v>
      </c>
      <c r="T416" s="5" t="s">
        <v>1589</v>
      </c>
      <c r="U416" s="2" t="s">
        <v>17</v>
      </c>
      <c r="V416" s="2" t="s">
        <v>16</v>
      </c>
      <c r="W416" s="2"/>
    </row>
    <row r="417" spans="1:23" x14ac:dyDescent="0.45">
      <c r="A417" s="1">
        <v>4.4298611111080399</v>
      </c>
      <c r="B417" s="2" t="s">
        <v>1316</v>
      </c>
      <c r="C417" s="2" t="s">
        <v>1359</v>
      </c>
      <c r="D417" s="2" t="s">
        <v>12</v>
      </c>
      <c r="E417" s="4">
        <v>45082.387696759259</v>
      </c>
      <c r="F417" s="3" t="str">
        <f>TEXT(Table_query__6[[#This Row],[Closed]],"MMM")</f>
        <v>Jun</v>
      </c>
      <c r="G417" s="3">
        <v>45084.387696759259</v>
      </c>
      <c r="H417" s="4">
        <v>45086.429861111108</v>
      </c>
      <c r="I417" s="2" t="s">
        <v>1361</v>
      </c>
      <c r="J417" t="s">
        <v>4256</v>
      </c>
      <c r="K417" t="s">
        <v>4256</v>
      </c>
      <c r="L417" t="s">
        <v>4256</v>
      </c>
      <c r="M417" t="s">
        <v>592</v>
      </c>
      <c r="N417" s="2" t="s">
        <v>111</v>
      </c>
      <c r="O417" s="4" t="s">
        <v>174</v>
      </c>
      <c r="P417" s="6">
        <f>NETWORKDAYS.INTL(Table_query__6[[#This Row],[Created]],Table_query__6[[#This Row],[Closed]],1,0)-1</f>
        <v>4</v>
      </c>
      <c r="Q417" s="6" t="s">
        <v>4273</v>
      </c>
      <c r="R417" s="6" t="str">
        <f t="shared" si="13"/>
        <v>&lt;=4</v>
      </c>
      <c r="S417" s="6" t="str">
        <f t="shared" si="12"/>
        <v>not met</v>
      </c>
      <c r="T417" s="5" t="s">
        <v>1360</v>
      </c>
      <c r="U417" s="2" t="s">
        <v>17</v>
      </c>
      <c r="V417" s="2" t="s">
        <v>16</v>
      </c>
      <c r="W417" s="2"/>
    </row>
    <row r="418" spans="1:23" ht="71.25" x14ac:dyDescent="0.45">
      <c r="A418" s="1">
        <v>0.59166666665987599</v>
      </c>
      <c r="B418" s="2" t="s">
        <v>60</v>
      </c>
      <c r="C418" s="2" t="s">
        <v>1337</v>
      </c>
      <c r="D418" s="2" t="s">
        <v>12</v>
      </c>
      <c r="E418" s="4">
        <v>45082.482870370368</v>
      </c>
      <c r="F418" s="3" t="str">
        <f>TEXT(Table_query__6[[#This Row],[Closed]],"MMM")</f>
        <v>Jun</v>
      </c>
      <c r="G418" s="3">
        <v>45084.482870370368</v>
      </c>
      <c r="H418" s="4">
        <v>45082.591666666667</v>
      </c>
      <c r="I418" s="2" t="s">
        <v>1097</v>
      </c>
      <c r="J418" t="s">
        <v>3926</v>
      </c>
      <c r="K418">
        <v>9216</v>
      </c>
      <c r="L418" t="s">
        <v>3927</v>
      </c>
      <c r="M418" t="s">
        <v>3545</v>
      </c>
      <c r="N418" s="2" t="s">
        <v>42</v>
      </c>
      <c r="O418" s="4" t="s">
        <v>174</v>
      </c>
      <c r="P418" s="6">
        <f>NETWORKDAYS.INTL(Table_query__6[[#This Row],[Created]],Table_query__6[[#This Row],[Closed]],1,0)-1</f>
        <v>0</v>
      </c>
      <c r="Q418" s="6" t="s">
        <v>4272</v>
      </c>
      <c r="R418" s="6" t="str">
        <f t="shared" si="13"/>
        <v>&lt;=1</v>
      </c>
      <c r="S418" s="6" t="str">
        <f t="shared" si="12"/>
        <v>met</v>
      </c>
      <c r="T418" s="5" t="s">
        <v>1338</v>
      </c>
      <c r="U418" s="2" t="s">
        <v>17</v>
      </c>
      <c r="V418" s="2" t="s">
        <v>16</v>
      </c>
      <c r="W418" s="2"/>
    </row>
    <row r="419" spans="1:23" x14ac:dyDescent="0.45">
      <c r="A419" s="1">
        <v>1.3708333333270299</v>
      </c>
      <c r="B419" s="2" t="s">
        <v>23</v>
      </c>
      <c r="C419" s="2" t="s">
        <v>1447</v>
      </c>
      <c r="D419" s="2" t="s">
        <v>12</v>
      </c>
      <c r="E419" s="4">
        <v>45082.53802083333</v>
      </c>
      <c r="F419" s="3" t="str">
        <f>TEXT(Table_query__6[[#This Row],[Closed]],"MMM")</f>
        <v>Jun</v>
      </c>
      <c r="G419" s="3">
        <v>45084.53802083333</v>
      </c>
      <c r="H419" s="4">
        <v>45083.370833333334</v>
      </c>
      <c r="I419" s="2" t="s">
        <v>168</v>
      </c>
      <c r="J419" t="s">
        <v>3637</v>
      </c>
      <c r="K419">
        <v>34488</v>
      </c>
      <c r="L419" t="s">
        <v>3638</v>
      </c>
      <c r="M419" t="s">
        <v>3570</v>
      </c>
      <c r="N419" s="2" t="s">
        <v>42</v>
      </c>
      <c r="O419" s="4" t="s">
        <v>174</v>
      </c>
      <c r="P419" s="6">
        <f>NETWORKDAYS.INTL(Table_query__6[[#This Row],[Created]],Table_query__6[[#This Row],[Closed]],1,0)-1</f>
        <v>1</v>
      </c>
      <c r="Q419" s="6" t="s">
        <v>4272</v>
      </c>
      <c r="R419" s="6" t="str">
        <f t="shared" si="13"/>
        <v>&lt;=1</v>
      </c>
      <c r="S419" s="6" t="str">
        <f t="shared" si="12"/>
        <v>met</v>
      </c>
      <c r="T419" s="5" t="s">
        <v>1448</v>
      </c>
      <c r="U419" s="2" t="s">
        <v>17</v>
      </c>
      <c r="V419" s="2" t="s">
        <v>16</v>
      </c>
      <c r="W419" s="2"/>
    </row>
    <row r="420" spans="1:23" x14ac:dyDescent="0.45">
      <c r="A420" s="1">
        <v>0.5</v>
      </c>
      <c r="B420" s="2" t="s">
        <v>23</v>
      </c>
      <c r="C420" s="2" t="s">
        <v>1565</v>
      </c>
      <c r="D420" s="2" t="s">
        <v>12</v>
      </c>
      <c r="E420" s="4">
        <v>45082.542037037034</v>
      </c>
      <c r="F420" s="3" t="str">
        <f>TEXT(Table_query__6[[#This Row],[Closed]],"MMM")</f>
        <v>Jun</v>
      </c>
      <c r="G420" s="3">
        <v>45084.542037037034</v>
      </c>
      <c r="H420" s="4">
        <v>45082.5</v>
      </c>
      <c r="I420" s="2" t="s">
        <v>82</v>
      </c>
      <c r="J420" t="s">
        <v>3571</v>
      </c>
      <c r="K420">
        <v>34300</v>
      </c>
      <c r="L420" t="s">
        <v>3572</v>
      </c>
      <c r="M420" t="s">
        <v>3570</v>
      </c>
      <c r="N420" s="2" t="s">
        <v>52</v>
      </c>
      <c r="O420" s="4" t="s">
        <v>174</v>
      </c>
      <c r="P420" s="6">
        <f>NETWORKDAYS.INTL(Table_query__6[[#This Row],[Created]],Table_query__6[[#This Row],[Closed]],1,0)-1</f>
        <v>0</v>
      </c>
      <c r="Q420" s="6" t="s">
        <v>4272</v>
      </c>
      <c r="R420" s="6" t="str">
        <f t="shared" si="13"/>
        <v>&lt;=1</v>
      </c>
      <c r="S420" s="6" t="str">
        <f t="shared" si="12"/>
        <v>met</v>
      </c>
      <c r="T420" s="5" t="s">
        <v>1566</v>
      </c>
      <c r="U420" s="2" t="s">
        <v>17</v>
      </c>
      <c r="V420" s="2" t="s">
        <v>16</v>
      </c>
      <c r="W420" s="2"/>
    </row>
    <row r="421" spans="1:23" ht="57" x14ac:dyDescent="0.45">
      <c r="A421" s="1">
        <v>44.652083333326999</v>
      </c>
      <c r="B421" s="2" t="s">
        <v>41</v>
      </c>
      <c r="C421" s="2" t="s">
        <v>1534</v>
      </c>
      <c r="D421" s="2" t="s">
        <v>12</v>
      </c>
      <c r="E421" s="4">
        <v>45082.566921296297</v>
      </c>
      <c r="F421" s="3" t="str">
        <f>TEXT(Table_query__6[[#This Row],[Closed]],"MMM")</f>
        <v>Jul</v>
      </c>
      <c r="G421" s="3">
        <v>45084.566921296297</v>
      </c>
      <c r="H421" s="4">
        <v>45126.652083333334</v>
      </c>
      <c r="I421" s="2" t="s">
        <v>1343</v>
      </c>
      <c r="J421" t="s">
        <v>3959</v>
      </c>
      <c r="K421">
        <v>40061</v>
      </c>
      <c r="L421" t="s">
        <v>3564</v>
      </c>
      <c r="M421" t="s">
        <v>3550</v>
      </c>
      <c r="N421" s="2" t="s">
        <v>52</v>
      </c>
      <c r="O421" s="4" t="s">
        <v>174</v>
      </c>
      <c r="P421" s="6">
        <f>NETWORKDAYS.INTL(Table_query__6[[#This Row],[Created]],Table_query__6[[#This Row],[Closed]],1,0)-1</f>
        <v>32</v>
      </c>
      <c r="Q421" s="6" t="s">
        <v>4273</v>
      </c>
      <c r="R421" s="6" t="str">
        <f t="shared" si="13"/>
        <v>&gt;=5</v>
      </c>
      <c r="S421" s="6" t="str">
        <f t="shared" si="12"/>
        <v>not met</v>
      </c>
      <c r="T421" s="5" t="s">
        <v>1535</v>
      </c>
      <c r="U421" s="2" t="s">
        <v>17</v>
      </c>
      <c r="V421" s="2" t="s">
        <v>16</v>
      </c>
      <c r="W421" s="2"/>
    </row>
    <row r="422" spans="1:23" ht="114" x14ac:dyDescent="0.45">
      <c r="A422" s="1">
        <v>52.686516203706603</v>
      </c>
      <c r="B422" s="2" t="s">
        <v>41</v>
      </c>
      <c r="C422" s="2" t="s">
        <v>2248</v>
      </c>
      <c r="D422" s="2" t="s">
        <v>12</v>
      </c>
      <c r="E422" s="4">
        <v>45082.574004629627</v>
      </c>
      <c r="F422" s="3" t="str">
        <f>TEXT(Table_query__6[[#This Row],[Closed]],"MMM")</f>
        <v>Jul</v>
      </c>
      <c r="G422" s="3">
        <v>45084.574004629627</v>
      </c>
      <c r="H422" s="4">
        <v>45134.686516203707</v>
      </c>
      <c r="I422" s="2" t="s">
        <v>446</v>
      </c>
      <c r="J422" t="s">
        <v>3758</v>
      </c>
      <c r="K422">
        <v>11822</v>
      </c>
      <c r="L422" t="s">
        <v>3758</v>
      </c>
      <c r="M422" t="s">
        <v>3545</v>
      </c>
      <c r="N422" s="2" t="s">
        <v>107</v>
      </c>
      <c r="O422" s="4" t="s">
        <v>174</v>
      </c>
      <c r="P422" s="6">
        <f>NETWORKDAYS.INTL(Table_query__6[[#This Row],[Created]],Table_query__6[[#This Row],[Closed]],1,0)-1</f>
        <v>38</v>
      </c>
      <c r="Q422" s="6" t="s">
        <v>4273</v>
      </c>
      <c r="R422" s="6" t="str">
        <f t="shared" si="13"/>
        <v>&gt;=5</v>
      </c>
      <c r="S422" s="6" t="str">
        <f t="shared" si="12"/>
        <v>not met</v>
      </c>
      <c r="T422" s="5" t="s">
        <v>2249</v>
      </c>
      <c r="U422" s="2" t="s">
        <v>17</v>
      </c>
      <c r="V422" s="2" t="s">
        <v>16</v>
      </c>
      <c r="W422" s="2"/>
    </row>
    <row r="423" spans="1:23" ht="28.5" x14ac:dyDescent="0.45">
      <c r="A423" s="1">
        <v>1.6847222222204401</v>
      </c>
      <c r="B423" s="2" t="s">
        <v>41</v>
      </c>
      <c r="C423" s="2" t="s">
        <v>1084</v>
      </c>
      <c r="D423" s="2" t="s">
        <v>12</v>
      </c>
      <c r="E423" s="4">
        <v>45082.593425925923</v>
      </c>
      <c r="F423" s="3" t="str">
        <f>TEXT(Table_query__6[[#This Row],[Closed]],"MMM")</f>
        <v>Jun</v>
      </c>
      <c r="G423" s="3">
        <v>45084.593425925923</v>
      </c>
      <c r="H423" s="4">
        <v>45083.68472222222</v>
      </c>
      <c r="I423" s="2" t="s">
        <v>496</v>
      </c>
      <c r="J423" t="s">
        <v>3775</v>
      </c>
      <c r="K423">
        <v>34259</v>
      </c>
      <c r="L423" t="s">
        <v>3776</v>
      </c>
      <c r="M423" t="s">
        <v>3545</v>
      </c>
      <c r="N423" s="2" t="s">
        <v>42</v>
      </c>
      <c r="O423" s="4" t="s">
        <v>174</v>
      </c>
      <c r="P423" s="6">
        <f>NETWORKDAYS.INTL(Table_query__6[[#This Row],[Created]],Table_query__6[[#This Row],[Closed]],1,0)-1</f>
        <v>1</v>
      </c>
      <c r="Q423" s="6" t="s">
        <v>4272</v>
      </c>
      <c r="R423" s="6" t="str">
        <f t="shared" si="13"/>
        <v>&lt;=1</v>
      </c>
      <c r="S423" s="6" t="str">
        <f t="shared" si="12"/>
        <v>met</v>
      </c>
      <c r="T423" s="5" t="s">
        <v>1085</v>
      </c>
      <c r="U423" s="2" t="s">
        <v>17</v>
      </c>
      <c r="V423" s="2" t="s">
        <v>16</v>
      </c>
      <c r="W423" s="2"/>
    </row>
    <row r="424" spans="1:23" ht="28.5" x14ac:dyDescent="0.45">
      <c r="A424" s="1">
        <v>7.6166666666613301</v>
      </c>
      <c r="B424" s="2" t="s">
        <v>120</v>
      </c>
      <c r="C424" s="2" t="s">
        <v>1541</v>
      </c>
      <c r="D424" s="2" t="s">
        <v>12</v>
      </c>
      <c r="E424" s="4">
        <v>45082.594004629631</v>
      </c>
      <c r="F424" s="3" t="str">
        <f>TEXT(Table_query__6[[#This Row],[Closed]],"MMM")</f>
        <v>Jun</v>
      </c>
      <c r="G424" s="3">
        <v>45084.594004629631</v>
      </c>
      <c r="H424" s="4">
        <v>45089.616666666669</v>
      </c>
      <c r="I424" s="2" t="s">
        <v>1090</v>
      </c>
      <c r="J424" t="s">
        <v>3924</v>
      </c>
      <c r="K424">
        <v>34118</v>
      </c>
      <c r="L424" t="s">
        <v>3925</v>
      </c>
      <c r="M424" t="s">
        <v>3545</v>
      </c>
      <c r="N424" s="2" t="s">
        <v>42</v>
      </c>
      <c r="O424" s="4" t="s">
        <v>174</v>
      </c>
      <c r="P424" s="6">
        <f>NETWORKDAYS.INTL(Table_query__6[[#This Row],[Created]],Table_query__6[[#This Row],[Closed]],1,0)-1</f>
        <v>5</v>
      </c>
      <c r="Q424" s="6" t="s">
        <v>4273</v>
      </c>
      <c r="R424" s="6" t="str">
        <f t="shared" si="13"/>
        <v>&gt;=5</v>
      </c>
      <c r="S424" s="6" t="str">
        <f t="shared" si="12"/>
        <v>not met</v>
      </c>
      <c r="T424" s="5" t="s">
        <v>1542</v>
      </c>
      <c r="U424" s="2" t="s">
        <v>17</v>
      </c>
      <c r="V424" s="2" t="s">
        <v>16</v>
      </c>
      <c r="W424" s="2"/>
    </row>
    <row r="425" spans="1:23" ht="28.5" x14ac:dyDescent="0.45">
      <c r="A425" s="1">
        <v>3.61666666666861</v>
      </c>
      <c r="B425" s="2" t="s">
        <v>120</v>
      </c>
      <c r="C425" s="2" t="s">
        <v>1115</v>
      </c>
      <c r="D425" s="2" t="s">
        <v>12</v>
      </c>
      <c r="E425" s="4">
        <v>45082.595949074072</v>
      </c>
      <c r="F425" s="3" t="str">
        <f>TEXT(Table_query__6[[#This Row],[Closed]],"MMM")</f>
        <v>Jun</v>
      </c>
      <c r="G425" s="3">
        <v>45084.595949074072</v>
      </c>
      <c r="H425" s="4">
        <v>45085.616666666669</v>
      </c>
      <c r="I425" s="2" t="s">
        <v>1090</v>
      </c>
      <c r="J425" t="s">
        <v>3924</v>
      </c>
      <c r="K425">
        <v>34118</v>
      </c>
      <c r="L425" t="s">
        <v>3925</v>
      </c>
      <c r="M425" t="s">
        <v>3545</v>
      </c>
      <c r="N425" s="2" t="s">
        <v>42</v>
      </c>
      <c r="O425" s="4" t="s">
        <v>174</v>
      </c>
      <c r="P425" s="6">
        <f>NETWORKDAYS.INTL(Table_query__6[[#This Row],[Created]],Table_query__6[[#This Row],[Closed]],1,0)-1</f>
        <v>3</v>
      </c>
      <c r="Q425" s="6" t="s">
        <v>4273</v>
      </c>
      <c r="R425" s="6" t="str">
        <f t="shared" si="13"/>
        <v>&lt;=3</v>
      </c>
      <c r="S425" s="6" t="str">
        <f t="shared" si="12"/>
        <v>not met</v>
      </c>
      <c r="T425" s="5" t="s">
        <v>1116</v>
      </c>
      <c r="U425" s="2" t="s">
        <v>17</v>
      </c>
      <c r="V425" s="2" t="s">
        <v>16</v>
      </c>
      <c r="W425" s="2"/>
    </row>
    <row r="426" spans="1:23" x14ac:dyDescent="0.45">
      <c r="A426" s="1">
        <v>7.4465277777781003</v>
      </c>
      <c r="B426" s="2" t="s">
        <v>15</v>
      </c>
      <c r="C426" s="2" t="s">
        <v>1124</v>
      </c>
      <c r="D426" s="2" t="s">
        <v>12</v>
      </c>
      <c r="E426" s="4">
        <v>45082.687152777777</v>
      </c>
      <c r="F426" s="3" t="str">
        <f>TEXT(Table_query__6[[#This Row],[Closed]],"MMM")</f>
        <v>Jun</v>
      </c>
      <c r="G426" s="3">
        <v>45084.687152777777</v>
      </c>
      <c r="H426" s="4">
        <v>45089.446527777778</v>
      </c>
      <c r="I426" s="2" t="s">
        <v>1126</v>
      </c>
      <c r="J426" t="s">
        <v>3928</v>
      </c>
      <c r="K426">
        <v>10500</v>
      </c>
      <c r="L426" t="s">
        <v>3929</v>
      </c>
      <c r="M426" t="s">
        <v>3545</v>
      </c>
      <c r="N426" s="2" t="s">
        <v>42</v>
      </c>
      <c r="O426" s="4" t="s">
        <v>174</v>
      </c>
      <c r="P426" s="6">
        <f>NETWORKDAYS.INTL(Table_query__6[[#This Row],[Created]],Table_query__6[[#This Row],[Closed]],1,0)-1</f>
        <v>5</v>
      </c>
      <c r="Q426" s="6" t="s">
        <v>4273</v>
      </c>
      <c r="R426" s="6" t="str">
        <f t="shared" si="13"/>
        <v>&gt;=5</v>
      </c>
      <c r="S426" s="6" t="str">
        <f t="shared" si="12"/>
        <v>not met</v>
      </c>
      <c r="T426" s="5" t="s">
        <v>1125</v>
      </c>
      <c r="U426" s="2" t="s">
        <v>17</v>
      </c>
      <c r="V426" s="2" t="s">
        <v>16</v>
      </c>
      <c r="W426" s="2"/>
    </row>
    <row r="427" spans="1:23" x14ac:dyDescent="0.45">
      <c r="A427" s="1">
        <v>3.1534722222204401</v>
      </c>
      <c r="B427" s="2" t="s">
        <v>149</v>
      </c>
      <c r="C427" s="2" t="s">
        <v>1131</v>
      </c>
      <c r="D427" s="2" t="s">
        <v>12</v>
      </c>
      <c r="E427" s="4">
        <v>45082.697268518517</v>
      </c>
      <c r="F427" s="3" t="str">
        <f>TEXT(Table_query__6[[#This Row],[Closed]],"MMM")</f>
        <v>Jun</v>
      </c>
      <c r="G427" s="3">
        <v>45084.697268518517</v>
      </c>
      <c r="H427" s="4">
        <v>45085.15347222222</v>
      </c>
      <c r="I427" s="2" t="s">
        <v>1133</v>
      </c>
      <c r="J427" t="s">
        <v>3930</v>
      </c>
      <c r="K427">
        <v>35277</v>
      </c>
      <c r="L427" t="s">
        <v>3931</v>
      </c>
      <c r="M427" t="s">
        <v>3570</v>
      </c>
      <c r="N427" s="2" t="s">
        <v>107</v>
      </c>
      <c r="O427" s="4" t="s">
        <v>174</v>
      </c>
      <c r="P427" s="6">
        <f>NETWORKDAYS.INTL(Table_query__6[[#This Row],[Created]],Table_query__6[[#This Row],[Closed]],1,0)-1</f>
        <v>3</v>
      </c>
      <c r="Q427" s="6" t="s">
        <v>4273</v>
      </c>
      <c r="R427" s="6" t="str">
        <f t="shared" si="13"/>
        <v>&lt;=3</v>
      </c>
      <c r="S427" s="6" t="str">
        <f t="shared" si="12"/>
        <v>not met</v>
      </c>
      <c r="T427" s="5" t="s">
        <v>1132</v>
      </c>
      <c r="U427" s="2" t="s">
        <v>17</v>
      </c>
      <c r="V427" s="2" t="s">
        <v>16</v>
      </c>
      <c r="W427" s="2"/>
    </row>
    <row r="428" spans="1:23" x14ac:dyDescent="0.45">
      <c r="A428" s="1">
        <v>7.6187500000014596</v>
      </c>
      <c r="B428" s="2" t="s">
        <v>15</v>
      </c>
      <c r="C428" s="2" t="s">
        <v>1327</v>
      </c>
      <c r="D428" s="2" t="s">
        <v>12</v>
      </c>
      <c r="E428" s="4">
        <v>45082.708449074074</v>
      </c>
      <c r="F428" s="3" t="str">
        <f>TEXT(Table_query__6[[#This Row],[Closed]],"MMM")</f>
        <v>Jun</v>
      </c>
      <c r="G428" s="3">
        <v>45084.708449074074</v>
      </c>
      <c r="H428" s="4">
        <v>45089.618750000001</v>
      </c>
      <c r="I428" s="2" t="s">
        <v>1329</v>
      </c>
      <c r="J428" t="s">
        <v>4256</v>
      </c>
      <c r="K428" t="s">
        <v>4256</v>
      </c>
      <c r="L428" t="s">
        <v>4256</v>
      </c>
      <c r="M428" t="s">
        <v>592</v>
      </c>
      <c r="N428" s="2" t="s">
        <v>42</v>
      </c>
      <c r="O428" s="4" t="s">
        <v>174</v>
      </c>
      <c r="P428" s="6">
        <f>NETWORKDAYS.INTL(Table_query__6[[#This Row],[Created]],Table_query__6[[#This Row],[Closed]],1,0)-1</f>
        <v>5</v>
      </c>
      <c r="Q428" s="6" t="s">
        <v>4273</v>
      </c>
      <c r="R428" s="6" t="str">
        <f t="shared" si="13"/>
        <v>&gt;=5</v>
      </c>
      <c r="S428" s="6" t="str">
        <f t="shared" si="12"/>
        <v>not met</v>
      </c>
      <c r="T428" s="5" t="s">
        <v>1328</v>
      </c>
      <c r="U428" s="2" t="s">
        <v>17</v>
      </c>
      <c r="V428" s="2" t="s">
        <v>16</v>
      </c>
      <c r="W428" s="2"/>
    </row>
    <row r="429" spans="1:23" ht="28.5" x14ac:dyDescent="0.45">
      <c r="A429" s="1">
        <v>2.33333333333576</v>
      </c>
      <c r="B429" s="2" t="s">
        <v>84</v>
      </c>
      <c r="C429" s="2" t="s">
        <v>1376</v>
      </c>
      <c r="D429" s="2" t="s">
        <v>12</v>
      </c>
      <c r="E429" s="4">
        <v>45082.7187962963</v>
      </c>
      <c r="F429" s="3" t="str">
        <f>TEXT(Table_query__6[[#This Row],[Closed]],"MMM")</f>
        <v>Jun</v>
      </c>
      <c r="G429" s="3">
        <v>45084.7187962963</v>
      </c>
      <c r="H429" s="4">
        <v>45084.333333333336</v>
      </c>
      <c r="I429" s="2" t="s">
        <v>645</v>
      </c>
      <c r="J429" t="s">
        <v>3815</v>
      </c>
      <c r="K429">
        <v>5560</v>
      </c>
      <c r="L429" t="s">
        <v>3816</v>
      </c>
      <c r="M429" t="s">
        <v>3545</v>
      </c>
      <c r="N429" s="2" t="s">
        <v>42</v>
      </c>
      <c r="O429" s="4" t="s">
        <v>174</v>
      </c>
      <c r="P429" s="6">
        <f>NETWORKDAYS.INTL(Table_query__6[[#This Row],[Created]],Table_query__6[[#This Row],[Closed]],1,0)-1</f>
        <v>2</v>
      </c>
      <c r="Q429" s="6" t="s">
        <v>4273</v>
      </c>
      <c r="R429" s="6" t="str">
        <f t="shared" si="13"/>
        <v>&lt;=2</v>
      </c>
      <c r="S429" s="6" t="str">
        <f t="shared" si="12"/>
        <v>met</v>
      </c>
      <c r="T429" s="5" t="s">
        <v>1377</v>
      </c>
      <c r="U429" s="2" t="s">
        <v>17</v>
      </c>
      <c r="V429" s="2" t="s">
        <v>16</v>
      </c>
      <c r="W429" s="2"/>
    </row>
    <row r="430" spans="1:23" ht="42.75" x14ac:dyDescent="0.45">
      <c r="A430" s="1">
        <v>1.6833333333342999</v>
      </c>
      <c r="B430" s="2" t="s">
        <v>41</v>
      </c>
      <c r="C430" s="2" t="s">
        <v>1362</v>
      </c>
      <c r="D430" s="2" t="s">
        <v>12</v>
      </c>
      <c r="E430" s="4">
        <v>45082.841412037036</v>
      </c>
      <c r="F430" s="3" t="str">
        <f>TEXT(Table_query__6[[#This Row],[Closed]],"MMM")</f>
        <v>Jun</v>
      </c>
      <c r="G430" s="3">
        <v>45084.841412037036</v>
      </c>
      <c r="H430" s="4">
        <v>45083.683333333334</v>
      </c>
      <c r="I430" s="2" t="s">
        <v>1052</v>
      </c>
      <c r="J430" t="s">
        <v>3914</v>
      </c>
      <c r="K430">
        <v>10545</v>
      </c>
      <c r="L430" t="s">
        <v>3915</v>
      </c>
      <c r="M430" t="s">
        <v>3545</v>
      </c>
      <c r="N430" s="2" t="s">
        <v>42</v>
      </c>
      <c r="O430" s="4" t="s">
        <v>174</v>
      </c>
      <c r="P430" s="6">
        <f>NETWORKDAYS.INTL(Table_query__6[[#This Row],[Created]],Table_query__6[[#This Row],[Closed]],1,0)-1</f>
        <v>1</v>
      </c>
      <c r="Q430" s="6" t="s">
        <v>4272</v>
      </c>
      <c r="R430" s="6" t="str">
        <f t="shared" si="13"/>
        <v>&lt;=1</v>
      </c>
      <c r="S430" s="6" t="str">
        <f t="shared" si="12"/>
        <v>met</v>
      </c>
      <c r="T430" s="5" t="s">
        <v>1363</v>
      </c>
      <c r="U430" s="2" t="s">
        <v>17</v>
      </c>
      <c r="V430" s="2" t="s">
        <v>16</v>
      </c>
      <c r="W430" s="2"/>
    </row>
    <row r="431" spans="1:23" ht="114" x14ac:dyDescent="0.45">
      <c r="A431" s="1">
        <v>41.552083333328497</v>
      </c>
      <c r="B431" s="2" t="s">
        <v>113</v>
      </c>
      <c r="C431" s="2" t="s">
        <v>2070</v>
      </c>
      <c r="D431" s="2" t="s">
        <v>12</v>
      </c>
      <c r="E431" s="4">
        <v>45083.387870370374</v>
      </c>
      <c r="F431" s="3" t="str">
        <f>TEXT(Table_query__6[[#This Row],[Closed]],"MMM")</f>
        <v>Jul</v>
      </c>
      <c r="G431" s="3">
        <v>45085.387870370374</v>
      </c>
      <c r="H431" s="4">
        <v>45124.552083333336</v>
      </c>
      <c r="I431" s="2" t="s">
        <v>2072</v>
      </c>
      <c r="J431" t="s">
        <v>4078</v>
      </c>
      <c r="K431">
        <v>202</v>
      </c>
      <c r="L431" t="s">
        <v>3730</v>
      </c>
      <c r="M431" t="s">
        <v>3553</v>
      </c>
      <c r="N431" s="2" t="s">
        <v>42</v>
      </c>
      <c r="O431" s="4" t="s">
        <v>174</v>
      </c>
      <c r="P431" s="6">
        <f>NETWORKDAYS.INTL(Table_query__6[[#This Row],[Created]],Table_query__6[[#This Row],[Closed]],1,0)-1</f>
        <v>29</v>
      </c>
      <c r="Q431" s="6" t="s">
        <v>4273</v>
      </c>
      <c r="R431" s="6" t="str">
        <f t="shared" si="13"/>
        <v>&gt;=5</v>
      </c>
      <c r="S431" s="6" t="str">
        <f t="shared" si="12"/>
        <v>not met</v>
      </c>
      <c r="T431" s="5" t="s">
        <v>2071</v>
      </c>
      <c r="U431" s="2" t="s">
        <v>17</v>
      </c>
      <c r="V431" s="2" t="s">
        <v>16</v>
      </c>
      <c r="W431" s="2"/>
    </row>
    <row r="432" spans="1:23" x14ac:dyDescent="0.45">
      <c r="A432" s="1">
        <v>3.4472222222248101</v>
      </c>
      <c r="B432" s="2" t="s">
        <v>37</v>
      </c>
      <c r="C432" s="2" t="s">
        <v>1800</v>
      </c>
      <c r="D432" s="2" t="s">
        <v>12</v>
      </c>
      <c r="E432" s="4">
        <v>45083.428668981483</v>
      </c>
      <c r="F432" s="3" t="str">
        <f>TEXT(Table_query__6[[#This Row],[Closed]],"MMM")</f>
        <v>Jun</v>
      </c>
      <c r="G432" s="3">
        <v>45085.428668981483</v>
      </c>
      <c r="H432" s="4">
        <v>45086.447222222225</v>
      </c>
      <c r="I432" s="2" t="s">
        <v>1802</v>
      </c>
      <c r="J432" t="s">
        <v>4040</v>
      </c>
      <c r="K432">
        <v>939</v>
      </c>
      <c r="L432" t="s">
        <v>3549</v>
      </c>
      <c r="M432" t="s">
        <v>3550</v>
      </c>
      <c r="N432" s="2" t="s">
        <v>24</v>
      </c>
      <c r="O432" s="4" t="s">
        <v>174</v>
      </c>
      <c r="P432" s="6">
        <f>NETWORKDAYS.INTL(Table_query__6[[#This Row],[Created]],Table_query__6[[#This Row],[Closed]],1,0)-1</f>
        <v>3</v>
      </c>
      <c r="Q432" s="6" t="s">
        <v>4273</v>
      </c>
      <c r="R432" s="6" t="str">
        <f t="shared" si="13"/>
        <v>&lt;=3</v>
      </c>
      <c r="S432" s="6" t="str">
        <f t="shared" si="12"/>
        <v>not met</v>
      </c>
      <c r="T432" s="5" t="s">
        <v>1801</v>
      </c>
      <c r="U432" s="2" t="s">
        <v>17</v>
      </c>
      <c r="V432" s="2" t="s">
        <v>16</v>
      </c>
      <c r="W432" s="2"/>
    </row>
    <row r="433" spans="1:23" x14ac:dyDescent="0.45">
      <c r="A433" s="1">
        <v>0.43194444444088698</v>
      </c>
      <c r="B433" s="2" t="s">
        <v>23</v>
      </c>
      <c r="C433" s="2" t="s">
        <v>1731</v>
      </c>
      <c r="D433" s="2" t="s">
        <v>12</v>
      </c>
      <c r="E433" s="4">
        <v>45083.434664351851</v>
      </c>
      <c r="F433" s="3" t="str">
        <f>TEXT(Table_query__6[[#This Row],[Closed]],"MMM")</f>
        <v>Jun</v>
      </c>
      <c r="G433" s="3">
        <v>45085.434664351851</v>
      </c>
      <c r="H433" s="4">
        <v>45083.431944444441</v>
      </c>
      <c r="I433" s="2" t="s">
        <v>121</v>
      </c>
      <c r="J433" t="s">
        <v>3598</v>
      </c>
      <c r="K433">
        <v>35778</v>
      </c>
      <c r="L433" t="s">
        <v>3599</v>
      </c>
      <c r="M433" t="s">
        <v>3570</v>
      </c>
      <c r="N433" s="2" t="s">
        <v>24</v>
      </c>
      <c r="O433" s="4" t="s">
        <v>174</v>
      </c>
      <c r="P433" s="6">
        <f>NETWORKDAYS.INTL(Table_query__6[[#This Row],[Created]],Table_query__6[[#This Row],[Closed]],1,0)-1</f>
        <v>0</v>
      </c>
      <c r="Q433" s="6" t="s">
        <v>4272</v>
      </c>
      <c r="R433" s="6" t="str">
        <f t="shared" si="13"/>
        <v>&lt;=1</v>
      </c>
      <c r="S433" s="6" t="str">
        <f t="shared" si="12"/>
        <v>met</v>
      </c>
      <c r="T433" s="5" t="s">
        <v>1078</v>
      </c>
      <c r="U433" s="2" t="s">
        <v>17</v>
      </c>
      <c r="V433" s="2" t="s">
        <v>16</v>
      </c>
      <c r="W433" s="2"/>
    </row>
    <row r="434" spans="1:23" ht="28.5" x14ac:dyDescent="0.45">
      <c r="A434" s="1">
        <v>30.428472222221899</v>
      </c>
      <c r="B434" s="2" t="s">
        <v>15</v>
      </c>
      <c r="C434" s="2" t="s">
        <v>909</v>
      </c>
      <c r="D434" s="2" t="s">
        <v>12</v>
      </c>
      <c r="E434" s="4">
        <v>45083.565428240741</v>
      </c>
      <c r="F434" s="3" t="str">
        <f>TEXT(Table_query__6[[#This Row],[Closed]],"MMM")</f>
        <v>Jul</v>
      </c>
      <c r="G434" s="3">
        <v>45085.565428240741</v>
      </c>
      <c r="H434" s="4">
        <v>45113.428472222222</v>
      </c>
      <c r="I434" s="2" t="s">
        <v>1738</v>
      </c>
      <c r="J434" t="s">
        <v>4034</v>
      </c>
      <c r="K434">
        <v>31168</v>
      </c>
      <c r="L434" t="s">
        <v>4035</v>
      </c>
      <c r="M434" t="s">
        <v>3570</v>
      </c>
      <c r="N434" s="2" t="s">
        <v>107</v>
      </c>
      <c r="O434" s="4" t="s">
        <v>174</v>
      </c>
      <c r="P434" s="6">
        <f>NETWORKDAYS.INTL(Table_query__6[[#This Row],[Created]],Table_query__6[[#This Row],[Closed]],1,0)-1</f>
        <v>22</v>
      </c>
      <c r="Q434" s="6" t="s">
        <v>4273</v>
      </c>
      <c r="R434" s="6" t="str">
        <f t="shared" si="13"/>
        <v>&gt;=5</v>
      </c>
      <c r="S434" s="6" t="str">
        <f t="shared" si="12"/>
        <v>not met</v>
      </c>
      <c r="T434" s="5" t="s">
        <v>1737</v>
      </c>
      <c r="U434" s="2" t="s">
        <v>17</v>
      </c>
      <c r="V434" s="2" t="s">
        <v>16</v>
      </c>
      <c r="W434" s="2"/>
    </row>
    <row r="435" spans="1:23" x14ac:dyDescent="0.45">
      <c r="A435" s="1">
        <v>1.46319444444089</v>
      </c>
      <c r="B435" s="2" t="s">
        <v>125</v>
      </c>
      <c r="C435" s="2" t="s">
        <v>1786</v>
      </c>
      <c r="D435" s="2" t="s">
        <v>12</v>
      </c>
      <c r="E435" s="4">
        <v>45083.676168981481</v>
      </c>
      <c r="F435" s="3" t="str">
        <f>TEXT(Table_query__6[[#This Row],[Closed]],"MMM")</f>
        <v>Jun</v>
      </c>
      <c r="G435" s="3">
        <v>45085.676168981481</v>
      </c>
      <c r="H435" s="4">
        <v>45084.463194444441</v>
      </c>
      <c r="I435" s="2" t="s">
        <v>282</v>
      </c>
      <c r="J435" t="s">
        <v>3713</v>
      </c>
      <c r="K435">
        <v>938</v>
      </c>
      <c r="L435" t="s">
        <v>3714</v>
      </c>
      <c r="M435" t="s">
        <v>3545</v>
      </c>
      <c r="N435" s="2" t="s">
        <v>24</v>
      </c>
      <c r="O435" s="4" t="s">
        <v>174</v>
      </c>
      <c r="P435" s="6">
        <f>NETWORKDAYS.INTL(Table_query__6[[#This Row],[Created]],Table_query__6[[#This Row],[Closed]],1,0)-1</f>
        <v>1</v>
      </c>
      <c r="Q435" s="6" t="s">
        <v>4272</v>
      </c>
      <c r="R435" s="6" t="str">
        <f t="shared" si="13"/>
        <v>&lt;=1</v>
      </c>
      <c r="S435" s="6" t="str">
        <f t="shared" si="12"/>
        <v>met</v>
      </c>
      <c r="T435" s="5" t="s">
        <v>1787</v>
      </c>
      <c r="U435" s="2" t="s">
        <v>17</v>
      </c>
      <c r="V435" s="2" t="s">
        <v>16</v>
      </c>
      <c r="W435" s="2"/>
    </row>
    <row r="436" spans="1:23" x14ac:dyDescent="0.45">
      <c r="A436" s="1">
        <v>0.40277777778101198</v>
      </c>
      <c r="B436" s="2" t="s">
        <v>23</v>
      </c>
      <c r="C436" s="2" t="s">
        <v>1587</v>
      </c>
      <c r="D436" s="2" t="s">
        <v>12</v>
      </c>
      <c r="E436" s="4">
        <v>45084.405462962961</v>
      </c>
      <c r="F436" s="3" t="str">
        <f>TEXT(Table_query__6[[#This Row],[Closed]],"MMM")</f>
        <v>Jun</v>
      </c>
      <c r="G436" s="3">
        <v>45086.405462962961</v>
      </c>
      <c r="H436" s="4">
        <v>45084.402777777781</v>
      </c>
      <c r="I436" s="2" t="s">
        <v>101</v>
      </c>
      <c r="J436" t="s">
        <v>3586</v>
      </c>
      <c r="K436">
        <v>33152</v>
      </c>
      <c r="L436" t="s">
        <v>3587</v>
      </c>
      <c r="M436" t="s">
        <v>3570</v>
      </c>
      <c r="N436" s="2" t="s">
        <v>42</v>
      </c>
      <c r="O436" s="4" t="s">
        <v>174</v>
      </c>
      <c r="P436" s="6">
        <f>NETWORKDAYS.INTL(Table_query__6[[#This Row],[Created]],Table_query__6[[#This Row],[Closed]],1,0)-1</f>
        <v>0</v>
      </c>
      <c r="Q436" s="6" t="s">
        <v>4272</v>
      </c>
      <c r="R436" s="6" t="str">
        <f t="shared" si="13"/>
        <v>&lt;=1</v>
      </c>
      <c r="S436" s="6" t="str">
        <f t="shared" si="12"/>
        <v>met</v>
      </c>
      <c r="T436" s="5" t="s">
        <v>1078</v>
      </c>
      <c r="U436" s="2" t="s">
        <v>17</v>
      </c>
      <c r="V436" s="2" t="s">
        <v>16</v>
      </c>
      <c r="W436" s="2"/>
    </row>
    <row r="437" spans="1:23" x14ac:dyDescent="0.45">
      <c r="A437" s="1">
        <v>2.4506944444437999</v>
      </c>
      <c r="B437" s="2" t="s">
        <v>125</v>
      </c>
      <c r="C437" s="2" t="s">
        <v>1480</v>
      </c>
      <c r="D437" s="2" t="s">
        <v>12</v>
      </c>
      <c r="E437" s="4">
        <v>45084.482685185183</v>
      </c>
      <c r="F437" s="3" t="str">
        <f>TEXT(Table_query__6[[#This Row],[Closed]],"MMM")</f>
        <v>Jun</v>
      </c>
      <c r="G437" s="3">
        <v>45086.482685185183</v>
      </c>
      <c r="H437" s="4">
        <v>45086.450694444444</v>
      </c>
      <c r="I437" s="2" t="s">
        <v>1482</v>
      </c>
      <c r="J437" t="s">
        <v>3977</v>
      </c>
      <c r="K437">
        <v>34424</v>
      </c>
      <c r="L437" t="s">
        <v>3978</v>
      </c>
      <c r="M437" t="s">
        <v>3545</v>
      </c>
      <c r="N437" s="2" t="s">
        <v>107</v>
      </c>
      <c r="O437" s="4" t="s">
        <v>174</v>
      </c>
      <c r="P437" s="6">
        <f>NETWORKDAYS.INTL(Table_query__6[[#This Row],[Created]],Table_query__6[[#This Row],[Closed]],1,0)-1</f>
        <v>2</v>
      </c>
      <c r="Q437" s="6" t="s">
        <v>4273</v>
      </c>
      <c r="R437" s="6" t="str">
        <f t="shared" si="13"/>
        <v>&lt;=2</v>
      </c>
      <c r="S437" s="6" t="str">
        <f t="shared" si="12"/>
        <v>met</v>
      </c>
      <c r="T437" s="5" t="s">
        <v>1481</v>
      </c>
      <c r="U437" s="2" t="s">
        <v>17</v>
      </c>
      <c r="V437" s="2" t="s">
        <v>16</v>
      </c>
      <c r="W437" s="2"/>
    </row>
    <row r="438" spans="1:23" x14ac:dyDescent="0.45">
      <c r="A438" s="1">
        <v>1.6125000000029099</v>
      </c>
      <c r="B438" s="2" t="s">
        <v>120</v>
      </c>
      <c r="C438" s="2" t="s">
        <v>1549</v>
      </c>
      <c r="D438" s="2" t="s">
        <v>12</v>
      </c>
      <c r="E438" s="4">
        <v>45084.488946759258</v>
      </c>
      <c r="F438" s="3" t="str">
        <f>TEXT(Table_query__6[[#This Row],[Closed]],"MMM")</f>
        <v>Jun</v>
      </c>
      <c r="G438" s="3">
        <v>45086.488946759258</v>
      </c>
      <c r="H438" s="4">
        <v>45085.612500000003</v>
      </c>
      <c r="I438" s="2" t="s">
        <v>203</v>
      </c>
      <c r="J438" t="s">
        <v>3675</v>
      </c>
      <c r="K438">
        <v>10078</v>
      </c>
      <c r="L438" t="s">
        <v>3544</v>
      </c>
      <c r="M438" t="s">
        <v>3545</v>
      </c>
      <c r="N438" s="2" t="s">
        <v>42</v>
      </c>
      <c r="O438" s="4" t="s">
        <v>174</v>
      </c>
      <c r="P438" s="6">
        <f>NETWORKDAYS.INTL(Table_query__6[[#This Row],[Created]],Table_query__6[[#This Row],[Closed]],1,0)-1</f>
        <v>1</v>
      </c>
      <c r="Q438" s="6" t="s">
        <v>4272</v>
      </c>
      <c r="R438" s="6" t="str">
        <f t="shared" si="13"/>
        <v>&lt;=1</v>
      </c>
      <c r="S438" s="6" t="str">
        <f t="shared" si="12"/>
        <v>met</v>
      </c>
      <c r="T438" s="5" t="s">
        <v>1550</v>
      </c>
      <c r="U438" s="2" t="s">
        <v>17</v>
      </c>
      <c r="V438" s="2" t="s">
        <v>16</v>
      </c>
      <c r="W438" s="2"/>
    </row>
    <row r="439" spans="1:23" x14ac:dyDescent="0.45">
      <c r="A439" s="1">
        <v>0.733333333329938</v>
      </c>
      <c r="B439" s="2" t="s">
        <v>56</v>
      </c>
      <c r="C439" s="2" t="s">
        <v>1300</v>
      </c>
      <c r="D439" s="2" t="s">
        <v>12</v>
      </c>
      <c r="E439" s="4">
        <v>45084.5621875</v>
      </c>
      <c r="F439" s="3" t="str">
        <f>TEXT(Table_query__6[[#This Row],[Closed]],"MMM")</f>
        <v>Jun</v>
      </c>
      <c r="G439" s="3">
        <v>45086.5621875</v>
      </c>
      <c r="H439" s="4">
        <v>45084.73333333333</v>
      </c>
      <c r="I439" s="2" t="s">
        <v>1302</v>
      </c>
      <c r="J439" t="s">
        <v>3731</v>
      </c>
      <c r="K439">
        <v>40236</v>
      </c>
      <c r="L439" t="s">
        <v>3718</v>
      </c>
      <c r="M439" t="s">
        <v>3545</v>
      </c>
      <c r="N439" s="2" t="s">
        <v>207</v>
      </c>
      <c r="O439" s="4" t="s">
        <v>174</v>
      </c>
      <c r="P439" s="6">
        <f>NETWORKDAYS.INTL(Table_query__6[[#This Row],[Created]],Table_query__6[[#This Row],[Closed]],1,0)-1</f>
        <v>0</v>
      </c>
      <c r="Q439" s="6" t="s">
        <v>4272</v>
      </c>
      <c r="R439" s="6" t="str">
        <f t="shared" si="13"/>
        <v>&lt;=1</v>
      </c>
      <c r="S439" s="6" t="str">
        <f t="shared" si="12"/>
        <v>met</v>
      </c>
      <c r="T439" s="5" t="s">
        <v>1301</v>
      </c>
      <c r="U439" s="2" t="s">
        <v>17</v>
      </c>
      <c r="V439" s="2" t="s">
        <v>16</v>
      </c>
      <c r="W439" s="2"/>
    </row>
    <row r="440" spans="1:23" x14ac:dyDescent="0.45">
      <c r="A440" s="1">
        <v>0.59652777777955601</v>
      </c>
      <c r="B440" s="2" t="s">
        <v>113</v>
      </c>
      <c r="C440" s="2" t="s">
        <v>1497</v>
      </c>
      <c r="D440" s="2" t="s">
        <v>12</v>
      </c>
      <c r="E440" s="4">
        <v>45084.579062500001</v>
      </c>
      <c r="F440" s="3" t="str">
        <f>TEXT(Table_query__6[[#This Row],[Closed]],"MMM")</f>
        <v>Jun</v>
      </c>
      <c r="G440" s="3">
        <v>45086.579062500001</v>
      </c>
      <c r="H440" s="4">
        <v>45084.59652777778</v>
      </c>
      <c r="I440" s="2" t="s">
        <v>1499</v>
      </c>
      <c r="J440" t="s">
        <v>4256</v>
      </c>
      <c r="K440" t="s">
        <v>4256</v>
      </c>
      <c r="L440" t="s">
        <v>4256</v>
      </c>
      <c r="M440" t="s">
        <v>592</v>
      </c>
      <c r="N440" s="2" t="s">
        <v>111</v>
      </c>
      <c r="O440" s="4" t="s">
        <v>174</v>
      </c>
      <c r="P440" s="6">
        <f>NETWORKDAYS.INTL(Table_query__6[[#This Row],[Created]],Table_query__6[[#This Row],[Closed]],1,0)-1</f>
        <v>0</v>
      </c>
      <c r="Q440" s="6" t="s">
        <v>4272</v>
      </c>
      <c r="R440" s="6" t="str">
        <f t="shared" si="13"/>
        <v>&lt;=1</v>
      </c>
      <c r="S440" s="6" t="str">
        <f t="shared" si="12"/>
        <v>met</v>
      </c>
      <c r="T440" s="5" t="s">
        <v>1498</v>
      </c>
      <c r="U440" s="2" t="s">
        <v>17</v>
      </c>
      <c r="V440" s="2" t="s">
        <v>16</v>
      </c>
      <c r="W440" s="2"/>
    </row>
    <row r="441" spans="1:23" ht="28.5" x14ac:dyDescent="0.45">
      <c r="A441" s="1">
        <v>5.6736111111094898</v>
      </c>
      <c r="B441" s="2" t="s">
        <v>84</v>
      </c>
      <c r="C441" s="2" t="s">
        <v>172</v>
      </c>
      <c r="D441" s="2" t="s">
        <v>12</v>
      </c>
      <c r="E441" s="4">
        <v>45084.706782407404</v>
      </c>
      <c r="F441" s="3" t="str">
        <f>TEXT(Table_query__6[[#This Row],[Closed]],"MMM")</f>
        <v>Jun</v>
      </c>
      <c r="G441" s="3">
        <v>45086.706782407404</v>
      </c>
      <c r="H441" s="4">
        <v>45089.673611111109</v>
      </c>
      <c r="I441" s="2" t="s">
        <v>86</v>
      </c>
      <c r="J441" t="s">
        <v>3573</v>
      </c>
      <c r="K441">
        <v>7737</v>
      </c>
      <c r="L441" t="s">
        <v>3574</v>
      </c>
      <c r="M441" t="s">
        <v>3545</v>
      </c>
      <c r="N441" s="2" t="s">
        <v>42</v>
      </c>
      <c r="O441" s="4" t="s">
        <v>174</v>
      </c>
      <c r="P441" s="6">
        <f>NETWORKDAYS.INTL(Table_query__6[[#This Row],[Created]],Table_query__6[[#This Row],[Closed]],1,0)-1</f>
        <v>3</v>
      </c>
      <c r="Q441" s="6" t="s">
        <v>4273</v>
      </c>
      <c r="R441" s="6" t="str">
        <f t="shared" si="13"/>
        <v>&lt;=3</v>
      </c>
      <c r="S441" s="6" t="str">
        <f t="shared" si="12"/>
        <v>not met</v>
      </c>
      <c r="T441" s="5" t="s">
        <v>173</v>
      </c>
      <c r="U441" s="2" t="s">
        <v>17</v>
      </c>
      <c r="V441" s="2" t="s">
        <v>16</v>
      </c>
      <c r="W441" s="2"/>
    </row>
    <row r="442" spans="1:23" ht="42.75" x14ac:dyDescent="0.45">
      <c r="A442" s="1">
        <v>18.700694444443801</v>
      </c>
      <c r="B442" s="2" t="s">
        <v>120</v>
      </c>
      <c r="C442" s="2" t="s">
        <v>1071</v>
      </c>
      <c r="D442" s="2" t="s">
        <v>12</v>
      </c>
      <c r="E442" s="4">
        <v>45085.380497685182</v>
      </c>
      <c r="F442" s="3" t="str">
        <f>TEXT(Table_query__6[[#This Row],[Closed]],"MMM")</f>
        <v>Jun</v>
      </c>
      <c r="G442" s="3">
        <v>45087.380497685182</v>
      </c>
      <c r="H442" s="4">
        <v>45103.700694444444</v>
      </c>
      <c r="I442" s="2" t="s">
        <v>1073</v>
      </c>
      <c r="J442" t="s">
        <v>4256</v>
      </c>
      <c r="K442" t="s">
        <v>4256</v>
      </c>
      <c r="L442" t="s">
        <v>4256</v>
      </c>
      <c r="M442" t="s">
        <v>592</v>
      </c>
      <c r="N442" s="2" t="s">
        <v>42</v>
      </c>
      <c r="O442" s="4" t="s">
        <v>174</v>
      </c>
      <c r="P442" s="6">
        <f>NETWORKDAYS.INTL(Table_query__6[[#This Row],[Created]],Table_query__6[[#This Row],[Closed]],1,0)-1</f>
        <v>12</v>
      </c>
      <c r="Q442" s="6" t="s">
        <v>4273</v>
      </c>
      <c r="R442" s="6" t="str">
        <f t="shared" si="13"/>
        <v>&gt;=5</v>
      </c>
      <c r="S442" s="6" t="str">
        <f t="shared" si="12"/>
        <v>not met</v>
      </c>
      <c r="T442" s="5" t="s">
        <v>1072</v>
      </c>
      <c r="U442" s="2" t="s">
        <v>17</v>
      </c>
      <c r="V442" s="2" t="s">
        <v>16</v>
      </c>
      <c r="W442" s="2"/>
    </row>
    <row r="443" spans="1:23" ht="85.5" x14ac:dyDescent="0.45">
      <c r="A443" s="1">
        <v>1.44444444444525</v>
      </c>
      <c r="B443" s="2" t="s">
        <v>149</v>
      </c>
      <c r="C443" s="2" t="s">
        <v>1101</v>
      </c>
      <c r="D443" s="2" t="s">
        <v>12</v>
      </c>
      <c r="E443" s="4">
        <v>45085.428020833337</v>
      </c>
      <c r="F443" s="3" t="str">
        <f>TEXT(Table_query__6[[#This Row],[Closed]],"MMM")</f>
        <v>Jun</v>
      </c>
      <c r="G443" s="3">
        <v>45087.428020833337</v>
      </c>
      <c r="H443" s="4">
        <v>45086.444444444445</v>
      </c>
      <c r="I443" s="2" t="s">
        <v>150</v>
      </c>
      <c r="J443" t="s">
        <v>3617</v>
      </c>
      <c r="K443">
        <v>36404</v>
      </c>
      <c r="L443" t="s">
        <v>3595</v>
      </c>
      <c r="M443" t="s">
        <v>3570</v>
      </c>
      <c r="N443" s="2" t="s">
        <v>24</v>
      </c>
      <c r="O443" s="4" t="s">
        <v>174</v>
      </c>
      <c r="P443" s="6">
        <f>NETWORKDAYS.INTL(Table_query__6[[#This Row],[Created]],Table_query__6[[#This Row],[Closed]],1,0)-1</f>
        <v>1</v>
      </c>
      <c r="Q443" s="6" t="s">
        <v>4272</v>
      </c>
      <c r="R443" s="6" t="str">
        <f t="shared" si="13"/>
        <v>&lt;=1</v>
      </c>
      <c r="S443" s="6" t="str">
        <f t="shared" si="12"/>
        <v>met</v>
      </c>
      <c r="T443" s="5" t="s">
        <v>1102</v>
      </c>
      <c r="U443" s="2" t="s">
        <v>17</v>
      </c>
      <c r="V443" s="2" t="s">
        <v>16</v>
      </c>
      <c r="W443" s="2"/>
    </row>
    <row r="444" spans="1:23" ht="85.5" x14ac:dyDescent="0.45">
      <c r="A444" s="1">
        <v>1.44583333333139</v>
      </c>
      <c r="B444" s="2" t="s">
        <v>149</v>
      </c>
      <c r="C444" s="2" t="s">
        <v>1400</v>
      </c>
      <c r="D444" s="2" t="s">
        <v>12</v>
      </c>
      <c r="E444" s="4">
        <v>45085.430393518516</v>
      </c>
      <c r="F444" s="3" t="str">
        <f>TEXT(Table_query__6[[#This Row],[Closed]],"MMM")</f>
        <v>Jun</v>
      </c>
      <c r="G444" s="3">
        <v>45087.430393518516</v>
      </c>
      <c r="H444" s="4">
        <v>45086.445833333331</v>
      </c>
      <c r="I444" s="2" t="s">
        <v>150</v>
      </c>
      <c r="J444" t="s">
        <v>3617</v>
      </c>
      <c r="K444">
        <v>36404</v>
      </c>
      <c r="L444" t="s">
        <v>3595</v>
      </c>
      <c r="M444" t="s">
        <v>3570</v>
      </c>
      <c r="N444" s="2" t="s">
        <v>24</v>
      </c>
      <c r="O444" s="4" t="s">
        <v>174</v>
      </c>
      <c r="P444" s="6">
        <f>NETWORKDAYS.INTL(Table_query__6[[#This Row],[Created]],Table_query__6[[#This Row],[Closed]],1,0)-1</f>
        <v>1</v>
      </c>
      <c r="Q444" s="6" t="s">
        <v>4272</v>
      </c>
      <c r="R444" s="6" t="str">
        <f t="shared" si="13"/>
        <v>&lt;=1</v>
      </c>
      <c r="S444" s="6" t="str">
        <f t="shared" si="12"/>
        <v>met</v>
      </c>
      <c r="T444" s="5" t="s">
        <v>1401</v>
      </c>
      <c r="U444" s="2" t="s">
        <v>17</v>
      </c>
      <c r="V444" s="2" t="s">
        <v>16</v>
      </c>
      <c r="W444" s="2"/>
    </row>
    <row r="445" spans="1:23" ht="42.75" x14ac:dyDescent="0.45">
      <c r="A445" s="1">
        <v>0.47361111110512899</v>
      </c>
      <c r="B445" s="2" t="s">
        <v>41</v>
      </c>
      <c r="C445" s="2" t="s">
        <v>1788</v>
      </c>
      <c r="D445" s="2" t="s">
        <v>12</v>
      </c>
      <c r="E445" s="4">
        <v>45085.469664351855</v>
      </c>
      <c r="F445" s="3" t="str">
        <f>TEXT(Table_query__6[[#This Row],[Closed]],"MMM")</f>
        <v>Jun</v>
      </c>
      <c r="G445" s="3">
        <v>45087.469664351855</v>
      </c>
      <c r="H445" s="4">
        <v>45085.473611111112</v>
      </c>
      <c r="I445" s="2" t="s">
        <v>980</v>
      </c>
      <c r="J445" t="s">
        <v>3900</v>
      </c>
      <c r="K445">
        <v>40175</v>
      </c>
      <c r="L445" t="s">
        <v>3901</v>
      </c>
      <c r="M445" t="s">
        <v>3545</v>
      </c>
      <c r="N445" s="2" t="s">
        <v>42</v>
      </c>
      <c r="O445" s="4" t="s">
        <v>174</v>
      </c>
      <c r="P445" s="6">
        <f>NETWORKDAYS.INTL(Table_query__6[[#This Row],[Created]],Table_query__6[[#This Row],[Closed]],1,0)-1</f>
        <v>0</v>
      </c>
      <c r="Q445" s="6" t="s">
        <v>4272</v>
      </c>
      <c r="R445" s="6" t="str">
        <f t="shared" si="13"/>
        <v>&lt;=1</v>
      </c>
      <c r="S445" s="6" t="str">
        <f t="shared" si="12"/>
        <v>met</v>
      </c>
      <c r="T445" s="5" t="s">
        <v>1789</v>
      </c>
      <c r="U445" s="2" t="s">
        <v>17</v>
      </c>
      <c r="V445" s="2" t="s">
        <v>16</v>
      </c>
      <c r="W445" s="2"/>
    </row>
    <row r="446" spans="1:23" x14ac:dyDescent="0.45">
      <c r="A446" s="1">
        <v>12.3902777777766</v>
      </c>
      <c r="B446" s="2" t="s">
        <v>60</v>
      </c>
      <c r="C446" s="2" t="s">
        <v>1831</v>
      </c>
      <c r="D446" s="2" t="s">
        <v>12</v>
      </c>
      <c r="E446" s="4">
        <v>45085.494513888887</v>
      </c>
      <c r="F446" s="3" t="str">
        <f>TEXT(Table_query__6[[#This Row],[Closed]],"MMM")</f>
        <v>Jun</v>
      </c>
      <c r="G446" s="3">
        <v>45087.494513888887</v>
      </c>
      <c r="H446" s="4">
        <v>45097.390277777777</v>
      </c>
      <c r="I446" s="2" t="s">
        <v>1833</v>
      </c>
      <c r="J446" t="s">
        <v>4047</v>
      </c>
      <c r="K446">
        <v>10804</v>
      </c>
      <c r="L446" t="s">
        <v>4048</v>
      </c>
      <c r="M446" t="s">
        <v>3550</v>
      </c>
      <c r="N446" s="2" t="s">
        <v>42</v>
      </c>
      <c r="O446" s="4" t="s">
        <v>174</v>
      </c>
      <c r="P446" s="6">
        <f>NETWORKDAYS.INTL(Table_query__6[[#This Row],[Created]],Table_query__6[[#This Row],[Closed]],1,0)-1</f>
        <v>8</v>
      </c>
      <c r="Q446" s="6" t="s">
        <v>4273</v>
      </c>
      <c r="R446" s="6" t="str">
        <f t="shared" si="13"/>
        <v>&gt;=5</v>
      </c>
      <c r="S446" s="6" t="str">
        <f t="shared" si="12"/>
        <v>not met</v>
      </c>
      <c r="T446" s="5" t="s">
        <v>1832</v>
      </c>
      <c r="U446" s="2" t="s">
        <v>17</v>
      </c>
      <c r="V446" s="2" t="s">
        <v>16</v>
      </c>
      <c r="W446" s="2"/>
    </row>
    <row r="447" spans="1:23" x14ac:dyDescent="0.45">
      <c r="A447" s="1">
        <v>1.4499999999970901</v>
      </c>
      <c r="B447" s="2" t="s">
        <v>125</v>
      </c>
      <c r="C447" s="2" t="s">
        <v>3519</v>
      </c>
      <c r="D447" s="2" t="s">
        <v>12</v>
      </c>
      <c r="E447" s="4">
        <v>45085.66574074074</v>
      </c>
      <c r="F447" s="3" t="str">
        <f>TEXT(Table_query__6[[#This Row],[Closed]],"MMM")</f>
        <v>Jun</v>
      </c>
      <c r="G447" s="3">
        <v>45087.66574074074</v>
      </c>
      <c r="H447" s="4">
        <v>45086.45</v>
      </c>
      <c r="I447" s="2" t="s">
        <v>1479</v>
      </c>
      <c r="J447" t="s">
        <v>3975</v>
      </c>
      <c r="K447">
        <v>34089</v>
      </c>
      <c r="L447" t="s">
        <v>3976</v>
      </c>
      <c r="M447" t="s">
        <v>3545</v>
      </c>
      <c r="N447" s="2" t="s">
        <v>107</v>
      </c>
      <c r="O447" s="4" t="s">
        <v>174</v>
      </c>
      <c r="P447" s="6">
        <f>NETWORKDAYS.INTL(Table_query__6[[#This Row],[Created]],Table_query__6[[#This Row],[Closed]],1,0)-1</f>
        <v>1</v>
      </c>
      <c r="Q447" s="6" t="s">
        <v>4272</v>
      </c>
      <c r="R447" s="6" t="str">
        <f t="shared" si="13"/>
        <v>&lt;=1</v>
      </c>
      <c r="S447" s="6" t="str">
        <f t="shared" si="12"/>
        <v>met</v>
      </c>
      <c r="T447" s="5" t="s">
        <v>3520</v>
      </c>
      <c r="U447" s="2" t="s">
        <v>17</v>
      </c>
      <c r="V447" s="2" t="s">
        <v>16</v>
      </c>
      <c r="W447" s="2"/>
    </row>
    <row r="448" spans="1:23" x14ac:dyDescent="0.45">
      <c r="A448" s="1">
        <v>7.5243055555547498</v>
      </c>
      <c r="B448" s="2" t="s">
        <v>113</v>
      </c>
      <c r="C448" s="2" t="s">
        <v>1908</v>
      </c>
      <c r="D448" s="2" t="s">
        <v>12</v>
      </c>
      <c r="E448" s="4">
        <v>45085.699548611112</v>
      </c>
      <c r="F448" s="3" t="str">
        <f>TEXT(Table_query__6[[#This Row],[Closed]],"MMM")</f>
        <v>Jun</v>
      </c>
      <c r="G448" s="3">
        <v>45087.699548611112</v>
      </c>
      <c r="H448" s="4">
        <v>45092.524305555555</v>
      </c>
      <c r="I448" s="2" t="s">
        <v>1910</v>
      </c>
      <c r="J448" t="s">
        <v>4054</v>
      </c>
      <c r="K448">
        <v>10311</v>
      </c>
      <c r="L448" t="s">
        <v>4055</v>
      </c>
      <c r="M448" t="s">
        <v>3553</v>
      </c>
      <c r="N448" s="2" t="s">
        <v>42</v>
      </c>
      <c r="O448" s="4" t="s">
        <v>174</v>
      </c>
      <c r="P448" s="6">
        <f>NETWORKDAYS.INTL(Table_query__6[[#This Row],[Created]],Table_query__6[[#This Row],[Closed]],1,0)-1</f>
        <v>5</v>
      </c>
      <c r="Q448" s="6" t="s">
        <v>4273</v>
      </c>
      <c r="R448" s="6" t="str">
        <f t="shared" si="13"/>
        <v>&gt;=5</v>
      </c>
      <c r="S448" s="6" t="str">
        <f t="shared" si="12"/>
        <v>not met</v>
      </c>
      <c r="T448" s="5" t="s">
        <v>1909</v>
      </c>
      <c r="U448" s="2" t="s">
        <v>17</v>
      </c>
      <c r="V448" s="2" t="s">
        <v>16</v>
      </c>
      <c r="W448" s="2"/>
    </row>
    <row r="449" spans="1:23" ht="28.5" x14ac:dyDescent="0.45">
      <c r="A449" s="1">
        <v>0.68680555555329204</v>
      </c>
      <c r="B449" s="2" t="s">
        <v>149</v>
      </c>
      <c r="C449" s="2" t="s">
        <v>1929</v>
      </c>
      <c r="D449" s="2" t="s">
        <v>12</v>
      </c>
      <c r="E449" s="4">
        <v>45086.487511574072</v>
      </c>
      <c r="F449" s="3" t="str">
        <f>TEXT(Table_query__6[[#This Row],[Closed]],"MMM")</f>
        <v>Jun</v>
      </c>
      <c r="G449" s="3">
        <v>45088.487511574072</v>
      </c>
      <c r="H449" s="4">
        <v>45086.686805555553</v>
      </c>
      <c r="I449" s="2" t="s">
        <v>150</v>
      </c>
      <c r="J449" t="s">
        <v>3617</v>
      </c>
      <c r="K449">
        <v>36404</v>
      </c>
      <c r="L449" t="s">
        <v>3595</v>
      </c>
      <c r="M449" t="s">
        <v>3570</v>
      </c>
      <c r="N449" s="2" t="s">
        <v>24</v>
      </c>
      <c r="O449" s="4" t="s">
        <v>174</v>
      </c>
      <c r="P449" s="6">
        <f>NETWORKDAYS.INTL(Table_query__6[[#This Row],[Created]],Table_query__6[[#This Row],[Closed]],1,0)-1</f>
        <v>0</v>
      </c>
      <c r="Q449" s="6" t="s">
        <v>4272</v>
      </c>
      <c r="R449" s="6" t="str">
        <f t="shared" si="13"/>
        <v>&lt;=1</v>
      </c>
      <c r="S449" s="6" t="str">
        <f t="shared" si="12"/>
        <v>met</v>
      </c>
      <c r="T449" s="5" t="s">
        <v>1930</v>
      </c>
      <c r="U449" s="2" t="s">
        <v>17</v>
      </c>
      <c r="V449" s="2" t="s">
        <v>16</v>
      </c>
      <c r="W449" s="2"/>
    </row>
    <row r="450" spans="1:23" ht="42.75" x14ac:dyDescent="0.45">
      <c r="A450" s="1">
        <v>1.4812499999970901</v>
      </c>
      <c r="B450" s="2" t="s">
        <v>64</v>
      </c>
      <c r="C450" s="2" t="s">
        <v>1527</v>
      </c>
      <c r="D450" s="2" t="s">
        <v>12</v>
      </c>
      <c r="E450" s="4">
        <v>45089.295601851853</v>
      </c>
      <c r="F450" s="3" t="str">
        <f>TEXT(Table_query__6[[#This Row],[Closed]],"MMM")</f>
        <v>Jun</v>
      </c>
      <c r="G450" s="3">
        <v>45091.295601851853</v>
      </c>
      <c r="H450" s="4">
        <v>45090.481249999997</v>
      </c>
      <c r="I450" s="2" t="s">
        <v>108</v>
      </c>
      <c r="J450" t="s">
        <v>3591</v>
      </c>
      <c r="K450">
        <v>40062</v>
      </c>
      <c r="L450" t="s">
        <v>3564</v>
      </c>
      <c r="M450" t="s">
        <v>3550</v>
      </c>
      <c r="N450" s="2" t="s">
        <v>42</v>
      </c>
      <c r="O450" s="4" t="s">
        <v>174</v>
      </c>
      <c r="P450" s="6">
        <f>NETWORKDAYS.INTL(Table_query__6[[#This Row],[Created]],Table_query__6[[#This Row],[Closed]],1,0)-1</f>
        <v>1</v>
      </c>
      <c r="Q450" s="6" t="s">
        <v>4272</v>
      </c>
      <c r="R450" s="6" t="str">
        <f t="shared" si="13"/>
        <v>&lt;=1</v>
      </c>
      <c r="S450" s="6" t="str">
        <f t="shared" ref="S450:S513" si="14">IF(P450&lt;=2, "met", "not met")</f>
        <v>met</v>
      </c>
      <c r="T450" s="5" t="s">
        <v>1528</v>
      </c>
      <c r="U450" s="2" t="s">
        <v>17</v>
      </c>
      <c r="V450" s="2" t="s">
        <v>16</v>
      </c>
      <c r="W450" s="2"/>
    </row>
    <row r="451" spans="1:23" x14ac:dyDescent="0.45">
      <c r="A451" s="1">
        <v>0.58819444444088698</v>
      </c>
      <c r="B451" s="2" t="s">
        <v>97</v>
      </c>
      <c r="C451" s="2" t="s">
        <v>1364</v>
      </c>
      <c r="D451" s="2" t="s">
        <v>12</v>
      </c>
      <c r="E451" s="4">
        <v>45089.311608796299</v>
      </c>
      <c r="F451" s="3" t="str">
        <f>TEXT(Table_query__6[[#This Row],[Closed]],"MMM")</f>
        <v>Jun</v>
      </c>
      <c r="G451" s="3">
        <v>45091.311608796299</v>
      </c>
      <c r="H451" s="4">
        <v>45089.588194444441</v>
      </c>
      <c r="I451" s="2" t="s">
        <v>177</v>
      </c>
      <c r="J451" t="s">
        <v>3645</v>
      </c>
      <c r="K451">
        <v>34101</v>
      </c>
      <c r="L451" t="s">
        <v>3646</v>
      </c>
      <c r="M451" t="s">
        <v>3550</v>
      </c>
      <c r="N451" s="2" t="s">
        <v>107</v>
      </c>
      <c r="O451" s="4" t="s">
        <v>174</v>
      </c>
      <c r="P451" s="6">
        <f>NETWORKDAYS.INTL(Table_query__6[[#This Row],[Created]],Table_query__6[[#This Row],[Closed]],1,0)-1</f>
        <v>0</v>
      </c>
      <c r="Q451" s="6" t="s">
        <v>4272</v>
      </c>
      <c r="R451" s="6" t="str">
        <f t="shared" ref="R451:R514" si="15">IF(P451&lt;2, "&lt;=1", IF(P451&lt;3, "&lt;=2", IF(P451&lt;4, "&lt;=3",IF(P451&lt;5,  "&lt;=4", "&gt;=5"))))</f>
        <v>&lt;=1</v>
      </c>
      <c r="S451" s="6" t="str">
        <f t="shared" si="14"/>
        <v>met</v>
      </c>
      <c r="T451" s="5" t="s">
        <v>1365</v>
      </c>
      <c r="U451" s="2" t="s">
        <v>17</v>
      </c>
      <c r="V451" s="2" t="s">
        <v>16</v>
      </c>
      <c r="W451" s="2"/>
    </row>
    <row r="452" spans="1:23" ht="28.5" x14ac:dyDescent="0.45">
      <c r="A452" s="1">
        <v>0.69861111111094898</v>
      </c>
      <c r="B452" s="2" t="s">
        <v>1316</v>
      </c>
      <c r="C452" s="2" t="s">
        <v>1315</v>
      </c>
      <c r="D452" s="2" t="s">
        <v>12</v>
      </c>
      <c r="E452" s="4">
        <v>45089.520185185182</v>
      </c>
      <c r="F452" s="3" t="str">
        <f>TEXT(Table_query__6[[#This Row],[Closed]],"MMM")</f>
        <v>Jun</v>
      </c>
      <c r="G452" s="3">
        <v>45091.520185185182</v>
      </c>
      <c r="H452" s="4">
        <v>45089.698611111111</v>
      </c>
      <c r="I452" s="2" t="s">
        <v>1318</v>
      </c>
      <c r="J452" t="s">
        <v>4256</v>
      </c>
      <c r="K452" t="s">
        <v>4256</v>
      </c>
      <c r="L452" t="s">
        <v>4256</v>
      </c>
      <c r="M452" t="s">
        <v>592</v>
      </c>
      <c r="N452" s="2" t="s">
        <v>42</v>
      </c>
      <c r="O452" s="4" t="s">
        <v>174</v>
      </c>
      <c r="P452" s="6">
        <f>NETWORKDAYS.INTL(Table_query__6[[#This Row],[Created]],Table_query__6[[#This Row],[Closed]],1,0)-1</f>
        <v>0</v>
      </c>
      <c r="Q452" s="6" t="s">
        <v>4272</v>
      </c>
      <c r="R452" s="6" t="str">
        <f t="shared" si="15"/>
        <v>&lt;=1</v>
      </c>
      <c r="S452" s="6" t="str">
        <f t="shared" si="14"/>
        <v>met</v>
      </c>
      <c r="T452" s="5" t="s">
        <v>1317</v>
      </c>
      <c r="U452" s="2" t="s">
        <v>17</v>
      </c>
      <c r="V452" s="2" t="s">
        <v>16</v>
      </c>
      <c r="W452" s="2"/>
    </row>
    <row r="453" spans="1:23" x14ac:dyDescent="0.45">
      <c r="A453" s="1">
        <v>0.57083333333139297</v>
      </c>
      <c r="B453" s="2" t="s">
        <v>149</v>
      </c>
      <c r="C453" s="2" t="s">
        <v>1389</v>
      </c>
      <c r="D453" s="2" t="s">
        <v>12</v>
      </c>
      <c r="E453" s="4">
        <v>45090.358414351853</v>
      </c>
      <c r="F453" s="3" t="str">
        <f>TEXT(Table_query__6[[#This Row],[Closed]],"MMM")</f>
        <v>Jun</v>
      </c>
      <c r="G453" s="3">
        <v>45092.358414351853</v>
      </c>
      <c r="H453" s="4">
        <v>45090.570833333331</v>
      </c>
      <c r="I453" s="2" t="s">
        <v>114</v>
      </c>
      <c r="J453" t="s">
        <v>3594</v>
      </c>
      <c r="K453">
        <v>36404</v>
      </c>
      <c r="L453" t="s">
        <v>3595</v>
      </c>
      <c r="M453" t="s">
        <v>3570</v>
      </c>
      <c r="N453" s="2" t="s">
        <v>107</v>
      </c>
      <c r="O453" s="4" t="s">
        <v>174</v>
      </c>
      <c r="P453" s="6">
        <f>NETWORKDAYS.INTL(Table_query__6[[#This Row],[Created]],Table_query__6[[#This Row],[Closed]],1,0)-1</f>
        <v>0</v>
      </c>
      <c r="Q453" s="6" t="s">
        <v>4272</v>
      </c>
      <c r="R453" s="6" t="str">
        <f t="shared" si="15"/>
        <v>&lt;=1</v>
      </c>
      <c r="S453" s="6" t="str">
        <f t="shared" si="14"/>
        <v>met</v>
      </c>
      <c r="T453" s="5" t="s">
        <v>1390</v>
      </c>
      <c r="U453" s="2" t="s">
        <v>17</v>
      </c>
      <c r="V453" s="2" t="s">
        <v>16</v>
      </c>
      <c r="W453" s="2"/>
    </row>
    <row r="454" spans="1:23" x14ac:dyDescent="0.45">
      <c r="A454" s="1">
        <v>0.52500000000145497</v>
      </c>
      <c r="B454" s="2" t="s">
        <v>33</v>
      </c>
      <c r="C454" s="2" t="s">
        <v>1287</v>
      </c>
      <c r="D454" s="2" t="s">
        <v>12</v>
      </c>
      <c r="E454" s="4">
        <v>45090.406956018516</v>
      </c>
      <c r="F454" s="3" t="str">
        <f>TEXT(Table_query__6[[#This Row],[Closed]],"MMM")</f>
        <v>Jun</v>
      </c>
      <c r="G454" s="3">
        <v>45092.406956018516</v>
      </c>
      <c r="H454" s="4">
        <v>45090.525000000001</v>
      </c>
      <c r="I454" s="2" t="s">
        <v>556</v>
      </c>
      <c r="J454" t="s">
        <v>3793</v>
      </c>
      <c r="K454">
        <v>30392</v>
      </c>
      <c r="L454" t="s">
        <v>3794</v>
      </c>
      <c r="M454" t="s">
        <v>3570</v>
      </c>
      <c r="N454" s="2" t="s">
        <v>42</v>
      </c>
      <c r="O454" s="4" t="s">
        <v>174</v>
      </c>
      <c r="P454" s="6">
        <f>NETWORKDAYS.INTL(Table_query__6[[#This Row],[Created]],Table_query__6[[#This Row],[Closed]],1,0)-1</f>
        <v>0</v>
      </c>
      <c r="Q454" s="6" t="s">
        <v>4272</v>
      </c>
      <c r="R454" s="6" t="str">
        <f t="shared" si="15"/>
        <v>&lt;=1</v>
      </c>
      <c r="S454" s="6" t="str">
        <f t="shared" si="14"/>
        <v>met</v>
      </c>
      <c r="T454" s="5" t="s">
        <v>1288</v>
      </c>
      <c r="U454" s="2" t="s">
        <v>17</v>
      </c>
      <c r="V454" s="2" t="s">
        <v>16</v>
      </c>
      <c r="W454" s="2"/>
    </row>
    <row r="455" spans="1:23" ht="28.5" x14ac:dyDescent="0.45">
      <c r="A455" s="1">
        <v>13.665277777778099</v>
      </c>
      <c r="B455" s="2" t="s">
        <v>120</v>
      </c>
      <c r="C455" s="2" t="s">
        <v>1521</v>
      </c>
      <c r="D455" s="2" t="s">
        <v>12</v>
      </c>
      <c r="E455" s="4">
        <v>45090.536435185182</v>
      </c>
      <c r="F455" s="3" t="str">
        <f>TEXT(Table_query__6[[#This Row],[Closed]],"MMM")</f>
        <v>Jun</v>
      </c>
      <c r="G455" s="3">
        <v>45092.536435185182</v>
      </c>
      <c r="H455" s="4">
        <v>45103.665277777778</v>
      </c>
      <c r="I455" s="2" t="s">
        <v>1090</v>
      </c>
      <c r="J455" t="s">
        <v>3924</v>
      </c>
      <c r="K455">
        <v>34118</v>
      </c>
      <c r="L455" t="s">
        <v>3925</v>
      </c>
      <c r="M455" t="s">
        <v>3545</v>
      </c>
      <c r="N455" s="2" t="s">
        <v>42</v>
      </c>
      <c r="O455" s="4" t="s">
        <v>174</v>
      </c>
      <c r="P455" s="6">
        <f>NETWORKDAYS.INTL(Table_query__6[[#This Row],[Created]],Table_query__6[[#This Row],[Closed]],1,0)-1</f>
        <v>9</v>
      </c>
      <c r="Q455" s="6" t="s">
        <v>4273</v>
      </c>
      <c r="R455" s="6" t="str">
        <f t="shared" si="15"/>
        <v>&gt;=5</v>
      </c>
      <c r="S455" s="6" t="str">
        <f t="shared" si="14"/>
        <v>not met</v>
      </c>
      <c r="T455" s="5" t="s">
        <v>1522</v>
      </c>
      <c r="U455" s="2" t="s">
        <v>17</v>
      </c>
      <c r="V455" s="2" t="s">
        <v>16</v>
      </c>
      <c r="W455" s="2"/>
    </row>
    <row r="456" spans="1:23" ht="28.5" x14ac:dyDescent="0.45">
      <c r="A456" s="1">
        <v>29.388888888883201</v>
      </c>
      <c r="B456" s="2" t="s">
        <v>120</v>
      </c>
      <c r="C456" s="2" t="s">
        <v>1790</v>
      </c>
      <c r="D456" s="2" t="s">
        <v>12</v>
      </c>
      <c r="E456" s="4">
        <v>45090.539479166669</v>
      </c>
      <c r="F456" s="3" t="str">
        <f>TEXT(Table_query__6[[#This Row],[Closed]],"MMM")</f>
        <v>Jul</v>
      </c>
      <c r="G456" s="3">
        <v>45092.539479166669</v>
      </c>
      <c r="H456" s="4">
        <v>45119.388888888891</v>
      </c>
      <c r="I456" s="2" t="s">
        <v>1090</v>
      </c>
      <c r="J456" t="s">
        <v>3924</v>
      </c>
      <c r="K456">
        <v>34118</v>
      </c>
      <c r="L456" t="s">
        <v>3925</v>
      </c>
      <c r="M456" t="s">
        <v>3545</v>
      </c>
      <c r="N456" s="2" t="s">
        <v>42</v>
      </c>
      <c r="O456" s="4" t="s">
        <v>174</v>
      </c>
      <c r="P456" s="6">
        <f>NETWORKDAYS.INTL(Table_query__6[[#This Row],[Created]],Table_query__6[[#This Row],[Closed]],1,0)-1</f>
        <v>21</v>
      </c>
      <c r="Q456" s="6" t="s">
        <v>4273</v>
      </c>
      <c r="R456" s="6" t="str">
        <f t="shared" si="15"/>
        <v>&gt;=5</v>
      </c>
      <c r="S456" s="6" t="str">
        <f t="shared" si="14"/>
        <v>not met</v>
      </c>
      <c r="T456" s="5" t="s">
        <v>1791</v>
      </c>
      <c r="U456" s="2" t="s">
        <v>17</v>
      </c>
      <c r="V456" s="2" t="s">
        <v>16</v>
      </c>
      <c r="W456" s="2"/>
    </row>
    <row r="457" spans="1:23" x14ac:dyDescent="0.45">
      <c r="A457" s="1">
        <v>6.5069444444379796</v>
      </c>
      <c r="B457" s="2" t="s">
        <v>33</v>
      </c>
      <c r="C457" s="2" t="s">
        <v>3534</v>
      </c>
      <c r="D457" s="2" t="s">
        <v>12</v>
      </c>
      <c r="E457" s="4">
        <v>45090.631990740738</v>
      </c>
      <c r="F457" s="3" t="str">
        <f>TEXT(Table_query__6[[#This Row],[Closed]],"MMM")</f>
        <v>Jun</v>
      </c>
      <c r="G457" s="3">
        <v>45092.631990740738</v>
      </c>
      <c r="H457" s="4">
        <v>45096.506944444445</v>
      </c>
      <c r="I457" s="2" t="s">
        <v>121</v>
      </c>
      <c r="J457" t="s">
        <v>3598</v>
      </c>
      <c r="K457">
        <v>35778</v>
      </c>
      <c r="L457" t="s">
        <v>3599</v>
      </c>
      <c r="M457" t="s">
        <v>3570</v>
      </c>
      <c r="N457" s="2" t="s">
        <v>24</v>
      </c>
      <c r="O457" s="4" t="s">
        <v>174</v>
      </c>
      <c r="P457" s="6">
        <f>NETWORKDAYS.INTL(Table_query__6[[#This Row],[Created]],Table_query__6[[#This Row],[Closed]],1,0)-1</f>
        <v>4</v>
      </c>
      <c r="Q457" s="6" t="s">
        <v>4273</v>
      </c>
      <c r="R457" s="6" t="str">
        <f t="shared" si="15"/>
        <v>&lt;=4</v>
      </c>
      <c r="S457" s="6" t="str">
        <f t="shared" si="14"/>
        <v>not met</v>
      </c>
      <c r="T457" s="5" t="s">
        <v>3535</v>
      </c>
      <c r="U457" s="2" t="s">
        <v>17</v>
      </c>
      <c r="V457" s="2" t="s">
        <v>16</v>
      </c>
      <c r="W457" s="2"/>
    </row>
    <row r="458" spans="1:23" ht="28.5" x14ac:dyDescent="0.45">
      <c r="A458" s="1">
        <v>0.67430555554892602</v>
      </c>
      <c r="B458" s="2" t="s">
        <v>60</v>
      </c>
      <c r="C458" s="2" t="s">
        <v>1639</v>
      </c>
      <c r="D458" s="2" t="s">
        <v>12</v>
      </c>
      <c r="E458" s="4">
        <v>45090.657349537039</v>
      </c>
      <c r="F458" s="3" t="str">
        <f>TEXT(Table_query__6[[#This Row],[Closed]],"MMM")</f>
        <v>Jun</v>
      </c>
      <c r="G458" s="3">
        <v>45092.657349537039</v>
      </c>
      <c r="H458" s="4">
        <v>45090.674305555556</v>
      </c>
      <c r="I458" s="2" t="s">
        <v>1641</v>
      </c>
      <c r="J458" t="s">
        <v>4256</v>
      </c>
      <c r="K458" t="s">
        <v>4256</v>
      </c>
      <c r="L458" t="s">
        <v>4256</v>
      </c>
      <c r="M458" t="s">
        <v>592</v>
      </c>
      <c r="N458" s="2" t="s">
        <v>42</v>
      </c>
      <c r="O458" s="4" t="s">
        <v>174</v>
      </c>
      <c r="P458" s="6">
        <f>NETWORKDAYS.INTL(Table_query__6[[#This Row],[Created]],Table_query__6[[#This Row],[Closed]],1,0)-1</f>
        <v>0</v>
      </c>
      <c r="Q458" s="6" t="s">
        <v>4272</v>
      </c>
      <c r="R458" s="6" t="str">
        <f t="shared" si="15"/>
        <v>&lt;=1</v>
      </c>
      <c r="S458" s="6" t="str">
        <f t="shared" si="14"/>
        <v>met</v>
      </c>
      <c r="T458" s="5" t="s">
        <v>1640</v>
      </c>
      <c r="U458" s="2" t="s">
        <v>17</v>
      </c>
      <c r="V458" s="2" t="s">
        <v>16</v>
      </c>
      <c r="W458" s="2"/>
    </row>
    <row r="459" spans="1:23" x14ac:dyDescent="0.45">
      <c r="A459" s="1">
        <v>0.58819444444088698</v>
      </c>
      <c r="B459" s="2" t="s">
        <v>56</v>
      </c>
      <c r="C459" s="2" t="s">
        <v>1764</v>
      </c>
      <c r="D459" s="2" t="s">
        <v>12</v>
      </c>
      <c r="E459" s="4">
        <v>45091.554849537039</v>
      </c>
      <c r="F459" s="3" t="str">
        <f>TEXT(Table_query__6[[#This Row],[Closed]],"MMM")</f>
        <v>Jun</v>
      </c>
      <c r="G459" s="3">
        <v>45093.554849537039</v>
      </c>
      <c r="H459" s="4">
        <v>45091.588194444441</v>
      </c>
      <c r="I459" s="2" t="s">
        <v>886</v>
      </c>
      <c r="J459" t="s">
        <v>3879</v>
      </c>
      <c r="K459">
        <v>40126</v>
      </c>
      <c r="L459" t="s">
        <v>3564</v>
      </c>
      <c r="M459" t="s">
        <v>3550</v>
      </c>
      <c r="N459" s="2" t="s">
        <v>207</v>
      </c>
      <c r="O459" s="4" t="s">
        <v>174</v>
      </c>
      <c r="P459" s="6">
        <f>NETWORKDAYS.INTL(Table_query__6[[#This Row],[Created]],Table_query__6[[#This Row],[Closed]],1,0)-1</f>
        <v>0</v>
      </c>
      <c r="Q459" s="6" t="s">
        <v>4272</v>
      </c>
      <c r="R459" s="6" t="str">
        <f t="shared" si="15"/>
        <v>&lt;=1</v>
      </c>
      <c r="S459" s="6" t="str">
        <f t="shared" si="14"/>
        <v>met</v>
      </c>
      <c r="T459" s="5" t="s">
        <v>1765</v>
      </c>
      <c r="U459" s="2" t="s">
        <v>17</v>
      </c>
      <c r="V459" s="2" t="s">
        <v>16</v>
      </c>
      <c r="W459" s="2"/>
    </row>
    <row r="460" spans="1:23" ht="42.75" x14ac:dyDescent="0.45">
      <c r="A460" s="1">
        <v>22.407638888886101</v>
      </c>
      <c r="B460" s="2" t="s">
        <v>15</v>
      </c>
      <c r="C460" s="2" t="s">
        <v>1792</v>
      </c>
      <c r="D460" s="2" t="s">
        <v>12</v>
      </c>
      <c r="E460" s="4">
        <v>45091.615879629629</v>
      </c>
      <c r="F460" s="3" t="str">
        <f>TEXT(Table_query__6[[#This Row],[Closed]],"MMM")</f>
        <v>Jul</v>
      </c>
      <c r="G460" s="3">
        <v>45093.615879629629</v>
      </c>
      <c r="H460" s="4">
        <v>45113.407638888886</v>
      </c>
      <c r="I460" s="2" t="s">
        <v>1597</v>
      </c>
      <c r="J460" t="s">
        <v>4005</v>
      </c>
      <c r="K460">
        <v>34865</v>
      </c>
      <c r="L460" t="s">
        <v>4005</v>
      </c>
      <c r="M460" t="s">
        <v>3570</v>
      </c>
      <c r="N460" s="2" t="s">
        <v>52</v>
      </c>
      <c r="O460" s="4" t="s">
        <v>174</v>
      </c>
      <c r="P460" s="6">
        <f>NETWORKDAYS.INTL(Table_query__6[[#This Row],[Created]],Table_query__6[[#This Row],[Closed]],1,0)-1</f>
        <v>16</v>
      </c>
      <c r="Q460" s="6" t="s">
        <v>4273</v>
      </c>
      <c r="R460" s="6" t="str">
        <f t="shared" si="15"/>
        <v>&gt;=5</v>
      </c>
      <c r="S460" s="6" t="str">
        <f t="shared" si="14"/>
        <v>not met</v>
      </c>
      <c r="T460" s="5" t="s">
        <v>1793</v>
      </c>
      <c r="U460" s="2" t="s">
        <v>17</v>
      </c>
      <c r="V460" s="2" t="s">
        <v>16</v>
      </c>
      <c r="W460" s="2"/>
    </row>
    <row r="461" spans="1:23" x14ac:dyDescent="0.45">
      <c r="A461" s="1">
        <v>4.5076388888919601</v>
      </c>
      <c r="B461" s="2" t="s">
        <v>33</v>
      </c>
      <c r="C461" s="2" t="s">
        <v>1723</v>
      </c>
      <c r="D461" s="2" t="s">
        <v>12</v>
      </c>
      <c r="E461" s="4">
        <v>45092.412881944445</v>
      </c>
      <c r="F461" s="3" t="str">
        <f>TEXT(Table_query__6[[#This Row],[Closed]],"MMM")</f>
        <v>Jun</v>
      </c>
      <c r="G461" s="3">
        <v>45094.412881944445</v>
      </c>
      <c r="H461" s="4">
        <v>45096.507638888892</v>
      </c>
      <c r="I461" s="2" t="s">
        <v>153</v>
      </c>
      <c r="J461" t="s">
        <v>3620</v>
      </c>
      <c r="K461">
        <v>36555</v>
      </c>
      <c r="L461" t="s">
        <v>3621</v>
      </c>
      <c r="M461" t="s">
        <v>3570</v>
      </c>
      <c r="N461" s="2" t="s">
        <v>24</v>
      </c>
      <c r="O461" s="4" t="s">
        <v>174</v>
      </c>
      <c r="P461" s="6">
        <f>NETWORKDAYS.INTL(Table_query__6[[#This Row],[Created]],Table_query__6[[#This Row],[Closed]],1,0)-1</f>
        <v>2</v>
      </c>
      <c r="Q461" s="6" t="s">
        <v>4273</v>
      </c>
      <c r="R461" s="6" t="str">
        <f t="shared" si="15"/>
        <v>&lt;=2</v>
      </c>
      <c r="S461" s="6" t="str">
        <f t="shared" si="14"/>
        <v>met</v>
      </c>
      <c r="T461" s="5" t="s">
        <v>1724</v>
      </c>
      <c r="U461" s="2" t="s">
        <v>17</v>
      </c>
      <c r="V461" s="2" t="s">
        <v>16</v>
      </c>
      <c r="W461" s="2"/>
    </row>
    <row r="462" spans="1:23" x14ac:dyDescent="0.45">
      <c r="A462" s="1">
        <v>4.4805555555576602</v>
      </c>
      <c r="B462" s="2" t="s">
        <v>56</v>
      </c>
      <c r="C462" s="2" t="s">
        <v>1144</v>
      </c>
      <c r="D462" s="2" t="s">
        <v>12</v>
      </c>
      <c r="E462" s="4">
        <v>45092.505937499998</v>
      </c>
      <c r="F462" s="3" t="str">
        <f>TEXT(Table_query__6[[#This Row],[Closed]],"MMM")</f>
        <v>Jun</v>
      </c>
      <c r="G462" s="3">
        <v>45094.505937499998</v>
      </c>
      <c r="H462" s="4">
        <v>45096.480555555558</v>
      </c>
      <c r="I462" s="2" t="s">
        <v>688</v>
      </c>
      <c r="J462" t="s">
        <v>3829</v>
      </c>
      <c r="K462">
        <v>939</v>
      </c>
      <c r="L462" t="s">
        <v>3549</v>
      </c>
      <c r="M462" t="s">
        <v>3545</v>
      </c>
      <c r="N462" s="2" t="s">
        <v>24</v>
      </c>
      <c r="O462" s="4" t="s">
        <v>174</v>
      </c>
      <c r="P462" s="6">
        <f>NETWORKDAYS.INTL(Table_query__6[[#This Row],[Created]],Table_query__6[[#This Row],[Closed]],1,0)-1</f>
        <v>2</v>
      </c>
      <c r="Q462" s="6" t="s">
        <v>4273</v>
      </c>
      <c r="R462" s="6" t="str">
        <f t="shared" si="15"/>
        <v>&lt;=2</v>
      </c>
      <c r="S462" s="6" t="str">
        <f t="shared" si="14"/>
        <v>met</v>
      </c>
      <c r="T462" s="5" t="s">
        <v>1145</v>
      </c>
      <c r="U462" s="2" t="s">
        <v>17</v>
      </c>
      <c r="V462" s="2" t="s">
        <v>16</v>
      </c>
      <c r="W462" s="2"/>
    </row>
    <row r="463" spans="1:23" x14ac:dyDescent="0.45">
      <c r="A463" s="1">
        <v>11.6423611111095</v>
      </c>
      <c r="B463" s="2" t="s">
        <v>120</v>
      </c>
      <c r="C463" s="2" t="s">
        <v>1474</v>
      </c>
      <c r="D463" s="2" t="s">
        <v>12</v>
      </c>
      <c r="E463" s="4">
        <v>45092.512731481482</v>
      </c>
      <c r="F463" s="3" t="str">
        <f>TEXT(Table_query__6[[#This Row],[Closed]],"MMM")</f>
        <v>Jun</v>
      </c>
      <c r="G463" s="3">
        <v>45094.512731481482</v>
      </c>
      <c r="H463" s="4">
        <v>45103.642361111109</v>
      </c>
      <c r="I463" s="2" t="s">
        <v>1476</v>
      </c>
      <c r="J463" t="s">
        <v>3974</v>
      </c>
      <c r="K463">
        <v>35333</v>
      </c>
      <c r="L463" t="s">
        <v>3974</v>
      </c>
      <c r="M463" t="s">
        <v>3545</v>
      </c>
      <c r="N463" s="2" t="s">
        <v>42</v>
      </c>
      <c r="O463" s="4" t="s">
        <v>174</v>
      </c>
      <c r="P463" s="6">
        <f>NETWORKDAYS.INTL(Table_query__6[[#This Row],[Created]],Table_query__6[[#This Row],[Closed]],1,0)-1</f>
        <v>7</v>
      </c>
      <c r="Q463" s="6" t="s">
        <v>4273</v>
      </c>
      <c r="R463" s="6" t="str">
        <f t="shared" si="15"/>
        <v>&gt;=5</v>
      </c>
      <c r="S463" s="6" t="str">
        <f t="shared" si="14"/>
        <v>not met</v>
      </c>
      <c r="T463" s="5" t="s">
        <v>1475</v>
      </c>
      <c r="U463" s="2" t="s">
        <v>17</v>
      </c>
      <c r="V463" s="2" t="s">
        <v>16</v>
      </c>
      <c r="W463" s="2"/>
    </row>
    <row r="464" spans="1:23" x14ac:dyDescent="0.45">
      <c r="A464" s="1">
        <v>8.3722222222204401</v>
      </c>
      <c r="B464" s="2" t="s">
        <v>15</v>
      </c>
      <c r="C464" s="2" t="s">
        <v>1180</v>
      </c>
      <c r="D464" s="2" t="s">
        <v>12</v>
      </c>
      <c r="E464" s="4">
        <v>45092.526238425926</v>
      </c>
      <c r="F464" s="3" t="str">
        <f>TEXT(Table_query__6[[#This Row],[Closed]],"MMM")</f>
        <v>Jun</v>
      </c>
      <c r="G464" s="3">
        <v>45094.526238425926</v>
      </c>
      <c r="H464" s="4">
        <v>45100.37222222222</v>
      </c>
      <c r="I464" s="2" t="s">
        <v>1182</v>
      </c>
      <c r="J464" t="s">
        <v>4256</v>
      </c>
      <c r="K464" t="s">
        <v>4256</v>
      </c>
      <c r="L464" t="s">
        <v>4256</v>
      </c>
      <c r="M464" t="s">
        <v>592</v>
      </c>
      <c r="N464" s="2" t="s">
        <v>24</v>
      </c>
      <c r="O464" s="4" t="s">
        <v>174</v>
      </c>
      <c r="P464" s="6">
        <f>NETWORKDAYS.INTL(Table_query__6[[#This Row],[Created]],Table_query__6[[#This Row],[Closed]],1,0)-1</f>
        <v>6</v>
      </c>
      <c r="Q464" s="6" t="s">
        <v>4273</v>
      </c>
      <c r="R464" s="6" t="str">
        <f t="shared" si="15"/>
        <v>&gt;=5</v>
      </c>
      <c r="S464" s="6" t="str">
        <f t="shared" si="14"/>
        <v>not met</v>
      </c>
      <c r="T464" s="5" t="s">
        <v>1181</v>
      </c>
      <c r="U464" s="2" t="s">
        <v>17</v>
      </c>
      <c r="V464" s="2" t="s">
        <v>16</v>
      </c>
      <c r="W464" s="2"/>
    </row>
    <row r="465" spans="1:23" x14ac:dyDescent="0.45">
      <c r="A465" s="1">
        <v>0.55902777778101198</v>
      </c>
      <c r="B465" s="2" t="s">
        <v>23</v>
      </c>
      <c r="C465" s="2" t="s">
        <v>1194</v>
      </c>
      <c r="D465" s="2" t="s">
        <v>12</v>
      </c>
      <c r="E465" s="4">
        <v>45092.563333333332</v>
      </c>
      <c r="F465" s="3" t="str">
        <f>TEXT(Table_query__6[[#This Row],[Closed]],"MMM")</f>
        <v>Jun</v>
      </c>
      <c r="G465" s="3">
        <v>45094.563333333332</v>
      </c>
      <c r="H465" s="4">
        <v>45092.559027777781</v>
      </c>
      <c r="I465" s="2" t="s">
        <v>1196</v>
      </c>
      <c r="J465" t="s">
        <v>3943</v>
      </c>
      <c r="K465">
        <v>33818</v>
      </c>
      <c r="L465" t="s">
        <v>3943</v>
      </c>
      <c r="M465" t="s">
        <v>3545</v>
      </c>
      <c r="N465" s="2" t="s">
        <v>24</v>
      </c>
      <c r="O465" s="4" t="s">
        <v>174</v>
      </c>
      <c r="P465" s="6">
        <f>NETWORKDAYS.INTL(Table_query__6[[#This Row],[Created]],Table_query__6[[#This Row],[Closed]],1,0)-1</f>
        <v>0</v>
      </c>
      <c r="Q465" s="6" t="s">
        <v>4272</v>
      </c>
      <c r="R465" s="6" t="str">
        <f t="shared" si="15"/>
        <v>&lt;=1</v>
      </c>
      <c r="S465" s="6" t="str">
        <f t="shared" si="14"/>
        <v>met</v>
      </c>
      <c r="T465" s="5" t="s">
        <v>1195</v>
      </c>
      <c r="U465" s="2" t="s">
        <v>17</v>
      </c>
      <c r="V465" s="2" t="s">
        <v>16</v>
      </c>
      <c r="W465" s="2"/>
    </row>
    <row r="466" spans="1:23" x14ac:dyDescent="0.45">
      <c r="A466" s="1">
        <v>8.3694444444408909</v>
      </c>
      <c r="B466" s="2" t="s">
        <v>15</v>
      </c>
      <c r="C466" s="2" t="s">
        <v>1177</v>
      </c>
      <c r="D466" s="2" t="s">
        <v>12</v>
      </c>
      <c r="E466" s="4">
        <v>45092.570694444446</v>
      </c>
      <c r="F466" s="3" t="str">
        <f>TEXT(Table_query__6[[#This Row],[Closed]],"MMM")</f>
        <v>Jun</v>
      </c>
      <c r="G466" s="3">
        <v>45094.570694444446</v>
      </c>
      <c r="H466" s="4">
        <v>45100.369444444441</v>
      </c>
      <c r="I466" s="2" t="s">
        <v>1179</v>
      </c>
      <c r="J466" t="s">
        <v>3937</v>
      </c>
      <c r="K466">
        <v>31100</v>
      </c>
      <c r="L466" t="s">
        <v>3583</v>
      </c>
      <c r="M466" t="s">
        <v>3570</v>
      </c>
      <c r="N466" s="2" t="s">
        <v>77</v>
      </c>
      <c r="O466" s="4" t="s">
        <v>174</v>
      </c>
      <c r="P466" s="6">
        <f>NETWORKDAYS.INTL(Table_query__6[[#This Row],[Created]],Table_query__6[[#This Row],[Closed]],1,0)-1</f>
        <v>6</v>
      </c>
      <c r="Q466" s="6" t="s">
        <v>4273</v>
      </c>
      <c r="R466" s="6" t="str">
        <f t="shared" si="15"/>
        <v>&gt;=5</v>
      </c>
      <c r="S466" s="6" t="str">
        <f t="shared" si="14"/>
        <v>not met</v>
      </c>
      <c r="T466" s="5" t="s">
        <v>1178</v>
      </c>
      <c r="U466" s="2" t="s">
        <v>17</v>
      </c>
      <c r="V466" s="2" t="s">
        <v>16</v>
      </c>
      <c r="W466" s="2"/>
    </row>
    <row r="467" spans="1:23" x14ac:dyDescent="0.45">
      <c r="A467" s="1">
        <v>0.57986111110949401</v>
      </c>
      <c r="B467" s="2" t="s">
        <v>23</v>
      </c>
      <c r="C467" s="2" t="s">
        <v>1077</v>
      </c>
      <c r="D467" s="2" t="s">
        <v>12</v>
      </c>
      <c r="E467" s="4">
        <v>45092.583356481482</v>
      </c>
      <c r="F467" s="3" t="str">
        <f>TEXT(Table_query__6[[#This Row],[Closed]],"MMM")</f>
        <v>Jun</v>
      </c>
      <c r="G467" s="3">
        <v>45094.583356481482</v>
      </c>
      <c r="H467" s="4">
        <v>45092.579861111109</v>
      </c>
      <c r="I467" s="2" t="s">
        <v>119</v>
      </c>
      <c r="J467" t="s">
        <v>3596</v>
      </c>
      <c r="K467">
        <v>36368</v>
      </c>
      <c r="L467" t="s">
        <v>3597</v>
      </c>
      <c r="M467" t="s">
        <v>3570</v>
      </c>
      <c r="N467" s="2" t="s">
        <v>42</v>
      </c>
      <c r="O467" s="4" t="s">
        <v>174</v>
      </c>
      <c r="P467" s="6">
        <f>NETWORKDAYS.INTL(Table_query__6[[#This Row],[Created]],Table_query__6[[#This Row],[Closed]],1,0)-1</f>
        <v>0</v>
      </c>
      <c r="Q467" s="6" t="s">
        <v>4272</v>
      </c>
      <c r="R467" s="6" t="str">
        <f t="shared" si="15"/>
        <v>&lt;=1</v>
      </c>
      <c r="S467" s="6" t="str">
        <f t="shared" si="14"/>
        <v>met</v>
      </c>
      <c r="T467" s="5" t="s">
        <v>1078</v>
      </c>
      <c r="U467" s="2" t="s">
        <v>17</v>
      </c>
      <c r="V467" s="2" t="s">
        <v>16</v>
      </c>
      <c r="W467" s="2"/>
    </row>
    <row r="468" spans="1:23" ht="42.75" x14ac:dyDescent="0.45">
      <c r="A468" s="1">
        <v>42.490509259259902</v>
      </c>
      <c r="B468" s="2" t="s">
        <v>41</v>
      </c>
      <c r="C468" s="2" t="s">
        <v>2283</v>
      </c>
      <c r="D468" s="2" t="s">
        <v>12</v>
      </c>
      <c r="E468" s="4">
        <v>45092.598414351851</v>
      </c>
      <c r="F468" s="3" t="str">
        <f>TEXT(Table_query__6[[#This Row],[Closed]],"MMM")</f>
        <v>Jul</v>
      </c>
      <c r="G468" s="3">
        <v>45094.598414351851</v>
      </c>
      <c r="H468" s="4">
        <v>45134.49050925926</v>
      </c>
      <c r="I468" s="2" t="s">
        <v>980</v>
      </c>
      <c r="J468" t="s">
        <v>3900</v>
      </c>
      <c r="K468">
        <v>40175</v>
      </c>
      <c r="L468" t="s">
        <v>3901</v>
      </c>
      <c r="M468" t="s">
        <v>3545</v>
      </c>
      <c r="N468" s="2" t="s">
        <v>42</v>
      </c>
      <c r="O468" s="4" t="s">
        <v>174</v>
      </c>
      <c r="P468" s="6">
        <f>NETWORKDAYS.INTL(Table_query__6[[#This Row],[Created]],Table_query__6[[#This Row],[Closed]],1,0)-1</f>
        <v>30</v>
      </c>
      <c r="Q468" s="6" t="s">
        <v>4273</v>
      </c>
      <c r="R468" s="6" t="str">
        <f t="shared" si="15"/>
        <v>&gt;=5</v>
      </c>
      <c r="S468" s="6" t="str">
        <f t="shared" si="14"/>
        <v>not met</v>
      </c>
      <c r="T468" s="5" t="s">
        <v>2284</v>
      </c>
      <c r="U468" s="2" t="s">
        <v>17</v>
      </c>
      <c r="V468" s="2" t="s">
        <v>16</v>
      </c>
      <c r="W468" s="2"/>
    </row>
    <row r="469" spans="1:23" ht="42.75" x14ac:dyDescent="0.45">
      <c r="A469" s="1">
        <v>0.63333333333139297</v>
      </c>
      <c r="B469" s="2" t="s">
        <v>84</v>
      </c>
      <c r="C469" s="2" t="s">
        <v>1270</v>
      </c>
      <c r="D469" s="2" t="s">
        <v>12</v>
      </c>
      <c r="E469" s="4">
        <v>45093.389131944445</v>
      </c>
      <c r="F469" s="3" t="str">
        <f>TEXT(Table_query__6[[#This Row],[Closed]],"MMM")</f>
        <v>Jun</v>
      </c>
      <c r="G469" s="3">
        <v>45095.389131944445</v>
      </c>
      <c r="H469" s="4">
        <v>45093.633333333331</v>
      </c>
      <c r="I469" s="2" t="s">
        <v>169</v>
      </c>
      <c r="J469" t="s">
        <v>3639</v>
      </c>
      <c r="K469">
        <v>35723</v>
      </c>
      <c r="L469" t="s">
        <v>3581</v>
      </c>
      <c r="M469" t="s">
        <v>3550</v>
      </c>
      <c r="N469" s="2" t="s">
        <v>42</v>
      </c>
      <c r="O469" s="4" t="s">
        <v>174</v>
      </c>
      <c r="P469" s="6">
        <f>NETWORKDAYS.INTL(Table_query__6[[#This Row],[Created]],Table_query__6[[#This Row],[Closed]],1,0)-1</f>
        <v>0</v>
      </c>
      <c r="Q469" s="6" t="s">
        <v>4272</v>
      </c>
      <c r="R469" s="6" t="str">
        <f t="shared" si="15"/>
        <v>&lt;=1</v>
      </c>
      <c r="S469" s="6" t="str">
        <f t="shared" si="14"/>
        <v>met</v>
      </c>
      <c r="T469" s="5" t="s">
        <v>1271</v>
      </c>
      <c r="U469" s="2" t="s">
        <v>17</v>
      </c>
      <c r="V469" s="2" t="s">
        <v>16</v>
      </c>
      <c r="W469" s="2"/>
    </row>
    <row r="470" spans="1:23" x14ac:dyDescent="0.45">
      <c r="A470" s="1">
        <v>0.43125000000145502</v>
      </c>
      <c r="B470" s="2" t="s">
        <v>23</v>
      </c>
      <c r="C470" s="2" t="s">
        <v>1321</v>
      </c>
      <c r="D470" s="2" t="s">
        <v>12</v>
      </c>
      <c r="E470" s="4">
        <v>45093.433587962965</v>
      </c>
      <c r="F470" s="3" t="str">
        <f>TEXT(Table_query__6[[#This Row],[Closed]],"MMM")</f>
        <v>Jun</v>
      </c>
      <c r="G470" s="3">
        <v>45095.433587962965</v>
      </c>
      <c r="H470" s="4">
        <v>45093.431250000001</v>
      </c>
      <c r="I470" s="2" t="s">
        <v>144</v>
      </c>
      <c r="J470" t="s">
        <v>3614</v>
      </c>
      <c r="K470">
        <v>36436</v>
      </c>
      <c r="L470" t="s">
        <v>3615</v>
      </c>
      <c r="M470" t="s">
        <v>3570</v>
      </c>
      <c r="N470" s="2" t="s">
        <v>42</v>
      </c>
      <c r="O470" s="4" t="s">
        <v>174</v>
      </c>
      <c r="P470" s="6">
        <f>NETWORKDAYS.INTL(Table_query__6[[#This Row],[Created]],Table_query__6[[#This Row],[Closed]],1,0)-1</f>
        <v>0</v>
      </c>
      <c r="Q470" s="6" t="s">
        <v>4272</v>
      </c>
      <c r="R470" s="6" t="str">
        <f t="shared" si="15"/>
        <v>&lt;=1</v>
      </c>
      <c r="S470" s="6" t="str">
        <f t="shared" si="14"/>
        <v>met</v>
      </c>
      <c r="T470" s="5" t="s">
        <v>1078</v>
      </c>
      <c r="U470" s="2" t="s">
        <v>17</v>
      </c>
      <c r="V470" s="2" t="s">
        <v>16</v>
      </c>
      <c r="W470" s="2"/>
    </row>
    <row r="471" spans="1:23" x14ac:dyDescent="0.45">
      <c r="A471" s="1">
        <v>0.449305555557657</v>
      </c>
      <c r="B471" s="2" t="s">
        <v>23</v>
      </c>
      <c r="C471" s="2" t="s">
        <v>1303</v>
      </c>
      <c r="D471" s="2" t="s">
        <v>12</v>
      </c>
      <c r="E471" s="4">
        <v>45093.451770833337</v>
      </c>
      <c r="F471" s="3" t="str">
        <f>TEXT(Table_query__6[[#This Row],[Closed]],"MMM")</f>
        <v>Jun</v>
      </c>
      <c r="G471" s="3">
        <v>45095.451770833337</v>
      </c>
      <c r="H471" s="4">
        <v>45093.449305555558</v>
      </c>
      <c r="I471" s="2" t="s">
        <v>1076</v>
      </c>
      <c r="J471" t="s">
        <v>3919</v>
      </c>
      <c r="K471">
        <v>36420</v>
      </c>
      <c r="L471" t="s">
        <v>3920</v>
      </c>
      <c r="M471" t="s">
        <v>3570</v>
      </c>
      <c r="N471" s="2" t="s">
        <v>52</v>
      </c>
      <c r="O471" s="4" t="s">
        <v>174</v>
      </c>
      <c r="P471" s="6">
        <f>NETWORKDAYS.INTL(Table_query__6[[#This Row],[Created]],Table_query__6[[#This Row],[Closed]],1,0)-1</f>
        <v>0</v>
      </c>
      <c r="Q471" s="6" t="s">
        <v>4272</v>
      </c>
      <c r="R471" s="6" t="str">
        <f t="shared" si="15"/>
        <v>&lt;=1</v>
      </c>
      <c r="S471" s="6" t="str">
        <f t="shared" si="14"/>
        <v>met</v>
      </c>
      <c r="T471" s="5" t="s">
        <v>1078</v>
      </c>
      <c r="U471" s="2" t="s">
        <v>17</v>
      </c>
      <c r="V471" s="2" t="s">
        <v>16</v>
      </c>
      <c r="W471" s="2"/>
    </row>
    <row r="472" spans="1:23" ht="28.5" x14ac:dyDescent="0.45">
      <c r="A472" s="1">
        <v>27.095138888886101</v>
      </c>
      <c r="B472" s="2" t="s">
        <v>41</v>
      </c>
      <c r="C472" s="2" t="s">
        <v>1514</v>
      </c>
      <c r="D472" s="2" t="s">
        <v>12</v>
      </c>
      <c r="E472" s="4">
        <v>45093.49428240741</v>
      </c>
      <c r="F472" s="3" t="str">
        <f>TEXT(Table_query__6[[#This Row],[Closed]],"MMM")</f>
        <v>Jul</v>
      </c>
      <c r="G472" s="3">
        <v>45095.49428240741</v>
      </c>
      <c r="H472" s="4">
        <v>45120.095138888886</v>
      </c>
      <c r="I472" s="2" t="s">
        <v>215</v>
      </c>
      <c r="J472" t="s">
        <v>3688</v>
      </c>
      <c r="K472">
        <v>10384</v>
      </c>
      <c r="L472" t="s">
        <v>3689</v>
      </c>
      <c r="M472" t="s">
        <v>3545</v>
      </c>
      <c r="N472" s="2" t="s">
        <v>52</v>
      </c>
      <c r="O472" s="4" t="s">
        <v>174</v>
      </c>
      <c r="P472" s="6">
        <f>NETWORKDAYS.INTL(Table_query__6[[#This Row],[Created]],Table_query__6[[#This Row],[Closed]],1,0)-1</f>
        <v>19</v>
      </c>
      <c r="Q472" s="6" t="s">
        <v>4273</v>
      </c>
      <c r="R472" s="6" t="str">
        <f t="shared" si="15"/>
        <v>&gt;=5</v>
      </c>
      <c r="S472" s="6" t="str">
        <f t="shared" si="14"/>
        <v>not met</v>
      </c>
      <c r="T472" s="5" t="s">
        <v>1515</v>
      </c>
      <c r="U472" s="2" t="s">
        <v>17</v>
      </c>
      <c r="V472" s="2" t="s">
        <v>16</v>
      </c>
      <c r="W472" s="2"/>
    </row>
    <row r="473" spans="1:23" ht="42.75" x14ac:dyDescent="0.45">
      <c r="A473" s="1">
        <v>26.358333333329899</v>
      </c>
      <c r="B473" s="2" t="s">
        <v>161</v>
      </c>
      <c r="C473" s="2" t="s">
        <v>1384</v>
      </c>
      <c r="D473" s="2" t="s">
        <v>12</v>
      </c>
      <c r="E473" s="4">
        <v>45093.49726851852</v>
      </c>
      <c r="F473" s="3" t="str">
        <f>TEXT(Table_query__6[[#This Row],[Closed]],"MMM")</f>
        <v>Jul</v>
      </c>
      <c r="G473" s="3">
        <v>45095.49726851852</v>
      </c>
      <c r="H473" s="4">
        <v>45119.35833333333</v>
      </c>
      <c r="I473" s="2" t="s">
        <v>1386</v>
      </c>
      <c r="J473" t="s">
        <v>4256</v>
      </c>
      <c r="K473" t="s">
        <v>4256</v>
      </c>
      <c r="L473" t="s">
        <v>4256</v>
      </c>
      <c r="M473" t="s">
        <v>592</v>
      </c>
      <c r="N473" s="2" t="s">
        <v>111</v>
      </c>
      <c r="O473" s="4" t="s">
        <v>174</v>
      </c>
      <c r="P473" s="6">
        <f>NETWORKDAYS.INTL(Table_query__6[[#This Row],[Created]],Table_query__6[[#This Row],[Closed]],1,0)-1</f>
        <v>18</v>
      </c>
      <c r="Q473" s="6" t="s">
        <v>4273</v>
      </c>
      <c r="R473" s="6" t="str">
        <f t="shared" si="15"/>
        <v>&gt;=5</v>
      </c>
      <c r="S473" s="6" t="str">
        <f t="shared" si="14"/>
        <v>not met</v>
      </c>
      <c r="T473" s="5" t="s">
        <v>1385</v>
      </c>
      <c r="U473" s="2" t="s">
        <v>17</v>
      </c>
      <c r="V473" s="2" t="s">
        <v>16</v>
      </c>
      <c r="W473" s="2"/>
    </row>
    <row r="474" spans="1:23" x14ac:dyDescent="0.45">
      <c r="A474" s="1">
        <v>8.3736111111138598</v>
      </c>
      <c r="B474" s="2" t="s">
        <v>1316</v>
      </c>
      <c r="C474" s="2" t="s">
        <v>1378</v>
      </c>
      <c r="D474" s="2" t="s">
        <v>12</v>
      </c>
      <c r="E474" s="4">
        <v>45097.377800925926</v>
      </c>
      <c r="F474" s="3" t="str">
        <f>TEXT(Table_query__6[[#This Row],[Closed]],"MMM")</f>
        <v>Jun</v>
      </c>
      <c r="G474" s="3">
        <v>45099.377800925926</v>
      </c>
      <c r="H474" s="4">
        <v>45105.373611111114</v>
      </c>
      <c r="I474" s="2" t="s">
        <v>1380</v>
      </c>
      <c r="J474" t="s">
        <v>4256</v>
      </c>
      <c r="K474" t="s">
        <v>4256</v>
      </c>
      <c r="L474" t="s">
        <v>4256</v>
      </c>
      <c r="M474" t="s">
        <v>592</v>
      </c>
      <c r="N474" s="2" t="s">
        <v>77</v>
      </c>
      <c r="O474" s="4" t="s">
        <v>174</v>
      </c>
      <c r="P474" s="6">
        <f>NETWORKDAYS.INTL(Table_query__6[[#This Row],[Created]],Table_query__6[[#This Row],[Closed]],1,0)-1</f>
        <v>6</v>
      </c>
      <c r="Q474" s="6" t="s">
        <v>4273</v>
      </c>
      <c r="R474" s="6" t="str">
        <f t="shared" si="15"/>
        <v>&gt;=5</v>
      </c>
      <c r="S474" s="6" t="str">
        <f t="shared" si="14"/>
        <v>not met</v>
      </c>
      <c r="T474" s="5" t="s">
        <v>1379</v>
      </c>
      <c r="U474" s="2" t="s">
        <v>17</v>
      </c>
      <c r="V474" s="2" t="s">
        <v>16</v>
      </c>
      <c r="W474" s="2"/>
    </row>
    <row r="475" spans="1:23" ht="28.5" x14ac:dyDescent="0.45">
      <c r="A475" s="1">
        <v>3.3159722222189898</v>
      </c>
      <c r="B475" s="2" t="s">
        <v>154</v>
      </c>
      <c r="C475" s="2" t="s">
        <v>1506</v>
      </c>
      <c r="D475" s="2" t="s">
        <v>12</v>
      </c>
      <c r="E475" s="4">
        <v>45097.445914351854</v>
      </c>
      <c r="F475" s="3" t="str">
        <f>TEXT(Table_query__6[[#This Row],[Closed]],"MMM")</f>
        <v>Jun</v>
      </c>
      <c r="G475" s="3">
        <v>45099.445914351854</v>
      </c>
      <c r="H475" s="4">
        <v>45100.315972222219</v>
      </c>
      <c r="I475" s="2" t="s">
        <v>1508</v>
      </c>
      <c r="J475" t="s">
        <v>3985</v>
      </c>
      <c r="K475">
        <v>885</v>
      </c>
      <c r="L475" t="s">
        <v>3918</v>
      </c>
      <c r="M475" t="s">
        <v>3545</v>
      </c>
      <c r="N475" s="2" t="s">
        <v>107</v>
      </c>
      <c r="O475" s="4" t="s">
        <v>174</v>
      </c>
      <c r="P475" s="6">
        <f>NETWORKDAYS.INTL(Table_query__6[[#This Row],[Created]],Table_query__6[[#This Row],[Closed]],1,0)-1</f>
        <v>3</v>
      </c>
      <c r="Q475" s="6" t="s">
        <v>4273</v>
      </c>
      <c r="R475" s="6" t="str">
        <f t="shared" si="15"/>
        <v>&lt;=3</v>
      </c>
      <c r="S475" s="6" t="str">
        <f t="shared" si="14"/>
        <v>not met</v>
      </c>
      <c r="T475" s="5" t="s">
        <v>1507</v>
      </c>
      <c r="U475" s="2" t="s">
        <v>17</v>
      </c>
      <c r="V475" s="2" t="s">
        <v>16</v>
      </c>
      <c r="W475" s="2"/>
    </row>
    <row r="476" spans="1:23" x14ac:dyDescent="0.45">
      <c r="A476" s="1">
        <v>0.62291666665987599</v>
      </c>
      <c r="B476" s="2" t="s">
        <v>33</v>
      </c>
      <c r="C476" s="2" t="s">
        <v>1098</v>
      </c>
      <c r="D476" s="2" t="s">
        <v>12</v>
      </c>
      <c r="E476" s="4">
        <v>45097.572638888887</v>
      </c>
      <c r="F476" s="3" t="str">
        <f>TEXT(Table_query__6[[#This Row],[Closed]],"MMM")</f>
        <v>Jun</v>
      </c>
      <c r="G476" s="3">
        <v>45099.572638888887</v>
      </c>
      <c r="H476" s="4">
        <v>45097.622916666667</v>
      </c>
      <c r="I476" s="2" t="s">
        <v>1100</v>
      </c>
      <c r="J476" t="s">
        <v>3628</v>
      </c>
      <c r="K476">
        <v>35778</v>
      </c>
      <c r="L476" t="s">
        <v>3599</v>
      </c>
      <c r="M476" t="s">
        <v>3570</v>
      </c>
      <c r="N476" s="2" t="s">
        <v>107</v>
      </c>
      <c r="O476" s="4" t="s">
        <v>174</v>
      </c>
      <c r="P476" s="6">
        <f>NETWORKDAYS.INTL(Table_query__6[[#This Row],[Created]],Table_query__6[[#This Row],[Closed]],1,0)-1</f>
        <v>0</v>
      </c>
      <c r="Q476" s="6" t="s">
        <v>4272</v>
      </c>
      <c r="R476" s="6" t="str">
        <f t="shared" si="15"/>
        <v>&lt;=1</v>
      </c>
      <c r="S476" s="6" t="str">
        <f t="shared" si="14"/>
        <v>met</v>
      </c>
      <c r="T476" s="5" t="s">
        <v>1099</v>
      </c>
      <c r="U476" s="2" t="s">
        <v>17</v>
      </c>
      <c r="V476" s="2" t="s">
        <v>16</v>
      </c>
      <c r="W476" s="2"/>
    </row>
    <row r="477" spans="1:23" ht="42.75" x14ac:dyDescent="0.45">
      <c r="A477" s="1">
        <v>16.5</v>
      </c>
      <c r="B477" s="2" t="s">
        <v>15</v>
      </c>
      <c r="C477" s="2" t="s">
        <v>1134</v>
      </c>
      <c r="D477" s="2" t="s">
        <v>12</v>
      </c>
      <c r="E477" s="4">
        <v>45097.723680555559</v>
      </c>
      <c r="F477" s="3" t="str">
        <f>TEXT(Table_query__6[[#This Row],[Closed]],"MMM")</f>
        <v>Jul</v>
      </c>
      <c r="G477" s="3">
        <v>45099.723680555559</v>
      </c>
      <c r="H477" s="4">
        <v>45113.5</v>
      </c>
      <c r="I477" s="2" t="s">
        <v>1136</v>
      </c>
      <c r="J477" t="s">
        <v>4256</v>
      </c>
      <c r="K477" t="s">
        <v>4256</v>
      </c>
      <c r="L477" t="s">
        <v>4256</v>
      </c>
      <c r="M477" t="s">
        <v>592</v>
      </c>
      <c r="N477" s="2" t="s">
        <v>42</v>
      </c>
      <c r="O477" s="4" t="s">
        <v>174</v>
      </c>
      <c r="P477" s="6">
        <f>NETWORKDAYS.INTL(Table_query__6[[#This Row],[Created]],Table_query__6[[#This Row],[Closed]],1,0)-1</f>
        <v>12</v>
      </c>
      <c r="Q477" s="6" t="s">
        <v>4273</v>
      </c>
      <c r="R477" s="6" t="str">
        <f t="shared" si="15"/>
        <v>&gt;=5</v>
      </c>
      <c r="S477" s="6" t="str">
        <f t="shared" si="14"/>
        <v>not met</v>
      </c>
      <c r="T477" s="5" t="s">
        <v>1135</v>
      </c>
      <c r="U477" s="2" t="s">
        <v>17</v>
      </c>
      <c r="V477" s="2" t="s">
        <v>16</v>
      </c>
      <c r="W477" s="2"/>
    </row>
    <row r="478" spans="1:23" x14ac:dyDescent="0.45">
      <c r="A478" s="1">
        <v>0.60624999999708995</v>
      </c>
      <c r="B478" s="2" t="s">
        <v>23</v>
      </c>
      <c r="C478" s="2" t="s">
        <v>1086</v>
      </c>
      <c r="D478" s="2" t="s">
        <v>12</v>
      </c>
      <c r="E478" s="4">
        <v>45098.622106481482</v>
      </c>
      <c r="F478" s="3" t="str">
        <f>TEXT(Table_query__6[[#This Row],[Closed]],"MMM")</f>
        <v>Jun</v>
      </c>
      <c r="G478" s="3">
        <v>45100.622106481482</v>
      </c>
      <c r="H478" s="4">
        <v>45098.606249999997</v>
      </c>
      <c r="I478" s="2" t="s">
        <v>1087</v>
      </c>
      <c r="J478" t="s">
        <v>3922</v>
      </c>
      <c r="K478">
        <v>35009</v>
      </c>
      <c r="L478" t="s">
        <v>3923</v>
      </c>
      <c r="M478" t="s">
        <v>3553</v>
      </c>
      <c r="N478" s="2" t="s">
        <v>42</v>
      </c>
      <c r="O478" s="4" t="s">
        <v>174</v>
      </c>
      <c r="P478" s="6">
        <f>NETWORKDAYS.INTL(Table_query__6[[#This Row],[Created]],Table_query__6[[#This Row],[Closed]],1,0)-1</f>
        <v>0</v>
      </c>
      <c r="Q478" s="6" t="s">
        <v>4272</v>
      </c>
      <c r="R478" s="6" t="str">
        <f t="shared" si="15"/>
        <v>&lt;=1</v>
      </c>
      <c r="S478" s="6" t="str">
        <f t="shared" si="14"/>
        <v>met</v>
      </c>
      <c r="T478" s="5" t="s">
        <v>1078</v>
      </c>
      <c r="U478" s="2" t="s">
        <v>17</v>
      </c>
      <c r="V478" s="2" t="s">
        <v>16</v>
      </c>
      <c r="W478" s="2"/>
    </row>
    <row r="479" spans="1:23" ht="28.5" x14ac:dyDescent="0.45">
      <c r="A479" s="1">
        <v>5.5701388888846903</v>
      </c>
      <c r="B479" s="2" t="s">
        <v>15</v>
      </c>
      <c r="C479" s="2" t="s">
        <v>1188</v>
      </c>
      <c r="D479" s="2" t="s">
        <v>12</v>
      </c>
      <c r="E479" s="4">
        <v>45099.440555555557</v>
      </c>
      <c r="F479" s="3" t="str">
        <f>TEXT(Table_query__6[[#This Row],[Closed]],"MMM")</f>
        <v>Jun</v>
      </c>
      <c r="G479" s="3">
        <v>45101.440555555557</v>
      </c>
      <c r="H479" s="4">
        <v>45104.570138888892</v>
      </c>
      <c r="I479" s="2" t="s">
        <v>1190</v>
      </c>
      <c r="J479" t="s">
        <v>3940</v>
      </c>
      <c r="K479">
        <v>33123</v>
      </c>
      <c r="L479" t="s">
        <v>3940</v>
      </c>
      <c r="M479" t="s">
        <v>3570</v>
      </c>
      <c r="N479" s="2" t="s">
        <v>52</v>
      </c>
      <c r="O479" s="4" t="s">
        <v>174</v>
      </c>
      <c r="P479" s="6">
        <f>NETWORKDAYS.INTL(Table_query__6[[#This Row],[Created]],Table_query__6[[#This Row],[Closed]],1,0)-1</f>
        <v>3</v>
      </c>
      <c r="Q479" s="6" t="s">
        <v>4273</v>
      </c>
      <c r="R479" s="6" t="str">
        <f t="shared" si="15"/>
        <v>&lt;=3</v>
      </c>
      <c r="S479" s="6" t="str">
        <f t="shared" si="14"/>
        <v>not met</v>
      </c>
      <c r="T479" s="5" t="s">
        <v>1189</v>
      </c>
      <c r="U479" s="2" t="s">
        <v>17</v>
      </c>
      <c r="V479" s="2" t="s">
        <v>16</v>
      </c>
      <c r="W479" s="2"/>
    </row>
    <row r="480" spans="1:23" x14ac:dyDescent="0.45">
      <c r="A480" s="1">
        <v>6.6083333333299397</v>
      </c>
      <c r="B480" s="2" t="s">
        <v>28</v>
      </c>
      <c r="C480" s="2" t="s">
        <v>1103</v>
      </c>
      <c r="D480" s="2" t="s">
        <v>12</v>
      </c>
      <c r="E480" s="4">
        <v>45099.590219907404</v>
      </c>
      <c r="F480" s="3" t="str">
        <f>TEXT(Table_query__6[[#This Row],[Closed]],"MMM")</f>
        <v>Jun</v>
      </c>
      <c r="G480" s="3">
        <v>45101.590219907404</v>
      </c>
      <c r="H480" s="4">
        <v>45105.60833333333</v>
      </c>
      <c r="I480" s="2" t="s">
        <v>924</v>
      </c>
      <c r="J480" t="s">
        <v>3797</v>
      </c>
      <c r="K480">
        <v>11459</v>
      </c>
      <c r="L480" t="s">
        <v>3745</v>
      </c>
      <c r="M480" t="s">
        <v>3545</v>
      </c>
      <c r="N480" s="2" t="s">
        <v>42</v>
      </c>
      <c r="O480" s="4" t="s">
        <v>174</v>
      </c>
      <c r="P480" s="6">
        <f>NETWORKDAYS.INTL(Table_query__6[[#This Row],[Created]],Table_query__6[[#This Row],[Closed]],1,0)-1</f>
        <v>4</v>
      </c>
      <c r="Q480" s="6" t="s">
        <v>4273</v>
      </c>
      <c r="R480" s="6" t="str">
        <f t="shared" si="15"/>
        <v>&lt;=4</v>
      </c>
      <c r="S480" s="6" t="str">
        <f t="shared" si="14"/>
        <v>not met</v>
      </c>
      <c r="T480" s="5" t="s">
        <v>1104</v>
      </c>
      <c r="U480" s="2" t="s">
        <v>17</v>
      </c>
      <c r="V480" s="2" t="s">
        <v>16</v>
      </c>
      <c r="W480" s="2"/>
    </row>
    <row r="481" spans="1:23" x14ac:dyDescent="0.45">
      <c r="A481" s="1">
        <v>5.5652777777722804</v>
      </c>
      <c r="B481" s="2" t="s">
        <v>15</v>
      </c>
      <c r="C481" s="2" t="s">
        <v>1127</v>
      </c>
      <c r="D481" s="2" t="s">
        <v>12</v>
      </c>
      <c r="E481" s="4">
        <v>45099.594548611109</v>
      </c>
      <c r="F481" s="3" t="str">
        <f>TEXT(Table_query__6[[#This Row],[Closed]],"MMM")</f>
        <v>Jun</v>
      </c>
      <c r="G481" s="3">
        <v>45101.594548611109</v>
      </c>
      <c r="H481" s="4">
        <v>45104.56527777778</v>
      </c>
      <c r="I481" s="2" t="s">
        <v>176</v>
      </c>
      <c r="J481" t="s">
        <v>3644</v>
      </c>
      <c r="K481">
        <v>31100</v>
      </c>
      <c r="L481" t="s">
        <v>3583</v>
      </c>
      <c r="M481" t="s">
        <v>3570</v>
      </c>
      <c r="N481" s="2" t="s">
        <v>77</v>
      </c>
      <c r="O481" s="4" t="s">
        <v>174</v>
      </c>
      <c r="P481" s="6">
        <f>NETWORKDAYS.INTL(Table_query__6[[#This Row],[Created]],Table_query__6[[#This Row],[Closed]],1,0)-1</f>
        <v>3</v>
      </c>
      <c r="Q481" s="6" t="s">
        <v>4273</v>
      </c>
      <c r="R481" s="6" t="str">
        <f t="shared" si="15"/>
        <v>&lt;=3</v>
      </c>
      <c r="S481" s="6" t="str">
        <f t="shared" si="14"/>
        <v>not met</v>
      </c>
      <c r="T481" s="5" t="s">
        <v>1128</v>
      </c>
      <c r="U481" s="2" t="s">
        <v>17</v>
      </c>
      <c r="V481" s="2" t="s">
        <v>16</v>
      </c>
      <c r="W481" s="2"/>
    </row>
    <row r="482" spans="1:23" ht="57" x14ac:dyDescent="0.45">
      <c r="A482" s="1">
        <v>3.3451388888861402</v>
      </c>
      <c r="B482" s="2" t="s">
        <v>41</v>
      </c>
      <c r="C482" s="2" t="s">
        <v>1567</v>
      </c>
      <c r="D482" s="2" t="s">
        <v>12</v>
      </c>
      <c r="E482" s="4">
        <v>45100.483865740738</v>
      </c>
      <c r="F482" s="3" t="str">
        <f>TEXT(Table_query__6[[#This Row],[Closed]],"MMM")</f>
        <v>Jun</v>
      </c>
      <c r="G482" s="3">
        <v>45102.483865740738</v>
      </c>
      <c r="H482" s="4">
        <v>45103.345138888886</v>
      </c>
      <c r="I482" s="2" t="s">
        <v>1569</v>
      </c>
      <c r="J482" t="s">
        <v>4256</v>
      </c>
      <c r="K482" t="s">
        <v>4256</v>
      </c>
      <c r="L482" t="s">
        <v>4256</v>
      </c>
      <c r="M482" t="s">
        <v>592</v>
      </c>
      <c r="N482" s="2" t="s">
        <v>42</v>
      </c>
      <c r="O482" s="4" t="s">
        <v>174</v>
      </c>
      <c r="P482" s="6">
        <f>NETWORKDAYS.INTL(Table_query__6[[#This Row],[Created]],Table_query__6[[#This Row],[Closed]],1,0)-1</f>
        <v>1</v>
      </c>
      <c r="Q482" s="6" t="s">
        <v>4272</v>
      </c>
      <c r="R482" s="6" t="str">
        <f t="shared" si="15"/>
        <v>&lt;=1</v>
      </c>
      <c r="S482" s="6" t="str">
        <f t="shared" si="14"/>
        <v>met</v>
      </c>
      <c r="T482" s="5" t="s">
        <v>1568</v>
      </c>
      <c r="U482" s="2" t="s">
        <v>17</v>
      </c>
      <c r="V482" s="2" t="s">
        <v>16</v>
      </c>
      <c r="W482" s="2"/>
    </row>
    <row r="483" spans="1:23" x14ac:dyDescent="0.45">
      <c r="A483" s="1">
        <v>7.38055555555911</v>
      </c>
      <c r="B483" s="2" t="s">
        <v>113</v>
      </c>
      <c r="C483" s="2" t="s">
        <v>1570</v>
      </c>
      <c r="D483" s="2" t="s">
        <v>12</v>
      </c>
      <c r="E483" s="4">
        <v>45100.681608796294</v>
      </c>
      <c r="F483" s="3" t="str">
        <f>TEXT(Table_query__6[[#This Row],[Closed]],"MMM")</f>
        <v>Jun</v>
      </c>
      <c r="G483" s="3">
        <v>45102.681608796294</v>
      </c>
      <c r="H483" s="4">
        <v>45107.380555555559</v>
      </c>
      <c r="I483" s="2" t="s">
        <v>1572</v>
      </c>
      <c r="J483" t="s">
        <v>3998</v>
      </c>
      <c r="K483">
        <v>31887</v>
      </c>
      <c r="L483" t="s">
        <v>3999</v>
      </c>
      <c r="M483" t="s">
        <v>3553</v>
      </c>
      <c r="N483" s="2" t="s">
        <v>52</v>
      </c>
      <c r="O483" s="4" t="s">
        <v>174</v>
      </c>
      <c r="P483" s="6">
        <f>NETWORKDAYS.INTL(Table_query__6[[#This Row],[Created]],Table_query__6[[#This Row],[Closed]],1,0)-1</f>
        <v>5</v>
      </c>
      <c r="Q483" s="6" t="s">
        <v>4273</v>
      </c>
      <c r="R483" s="6" t="str">
        <f t="shared" si="15"/>
        <v>&gt;=5</v>
      </c>
      <c r="S483" s="6" t="str">
        <f t="shared" si="14"/>
        <v>not met</v>
      </c>
      <c r="T483" s="5" t="s">
        <v>1571</v>
      </c>
      <c r="U483" s="2" t="s">
        <v>17</v>
      </c>
      <c r="V483" s="2" t="s">
        <v>16</v>
      </c>
      <c r="W483" s="2"/>
    </row>
    <row r="484" spans="1:23" ht="42.75" x14ac:dyDescent="0.45">
      <c r="A484" s="1">
        <v>4.6125000000029104</v>
      </c>
      <c r="B484" s="2" t="s">
        <v>15</v>
      </c>
      <c r="C484" s="2" t="s">
        <v>1284</v>
      </c>
      <c r="D484" s="2" t="s">
        <v>12</v>
      </c>
      <c r="E484" s="4">
        <v>45100.711793981478</v>
      </c>
      <c r="F484" s="3" t="str">
        <f>TEXT(Table_query__6[[#This Row],[Closed]],"MMM")</f>
        <v>Jun</v>
      </c>
      <c r="G484" s="3">
        <v>45102.711793981478</v>
      </c>
      <c r="H484" s="4">
        <v>45104.612500000003</v>
      </c>
      <c r="I484" s="2" t="s">
        <v>1286</v>
      </c>
      <c r="J484" t="s">
        <v>4256</v>
      </c>
      <c r="K484" t="s">
        <v>4256</v>
      </c>
      <c r="L484" t="s">
        <v>4256</v>
      </c>
      <c r="M484" t="s">
        <v>592</v>
      </c>
      <c r="N484" s="2" t="s">
        <v>52</v>
      </c>
      <c r="O484" s="4" t="s">
        <v>174</v>
      </c>
      <c r="P484" s="6">
        <f>NETWORKDAYS.INTL(Table_query__6[[#This Row],[Created]],Table_query__6[[#This Row],[Closed]],1,0)-1</f>
        <v>2</v>
      </c>
      <c r="Q484" s="6" t="s">
        <v>4273</v>
      </c>
      <c r="R484" s="6" t="str">
        <f t="shared" si="15"/>
        <v>&lt;=2</v>
      </c>
      <c r="S484" s="6" t="str">
        <f t="shared" si="14"/>
        <v>met</v>
      </c>
      <c r="T484" s="5" t="s">
        <v>1285</v>
      </c>
      <c r="U484" s="2" t="s">
        <v>17</v>
      </c>
      <c r="V484" s="2" t="s">
        <v>16</v>
      </c>
      <c r="W484" s="2"/>
    </row>
    <row r="485" spans="1:23" x14ac:dyDescent="0.45">
      <c r="A485" s="1">
        <v>1.4013888888876</v>
      </c>
      <c r="B485" s="2" t="s">
        <v>33</v>
      </c>
      <c r="C485" s="2" t="s">
        <v>1235</v>
      </c>
      <c r="D485" s="2" t="s">
        <v>12</v>
      </c>
      <c r="E485" s="4">
        <v>45103.336712962962</v>
      </c>
      <c r="F485" s="3" t="str">
        <f>TEXT(Table_query__6[[#This Row],[Closed]],"MMM")</f>
        <v>Jun</v>
      </c>
      <c r="G485" s="3">
        <v>45105.336712962962</v>
      </c>
      <c r="H485" s="4">
        <v>45104.401388888888</v>
      </c>
      <c r="I485" s="2" t="s">
        <v>1100</v>
      </c>
      <c r="J485" t="s">
        <v>3628</v>
      </c>
      <c r="K485">
        <v>35778</v>
      </c>
      <c r="L485" t="s">
        <v>3599</v>
      </c>
      <c r="M485" t="s">
        <v>3570</v>
      </c>
      <c r="N485" s="2" t="s">
        <v>107</v>
      </c>
      <c r="O485" s="4" t="s">
        <v>174</v>
      </c>
      <c r="P485" s="6">
        <f>NETWORKDAYS.INTL(Table_query__6[[#This Row],[Created]],Table_query__6[[#This Row],[Closed]],1,0)-1</f>
        <v>1</v>
      </c>
      <c r="Q485" s="6" t="s">
        <v>4272</v>
      </c>
      <c r="R485" s="6" t="str">
        <f t="shared" si="15"/>
        <v>&lt;=1</v>
      </c>
      <c r="S485" s="6" t="str">
        <f t="shared" si="14"/>
        <v>met</v>
      </c>
      <c r="T485" s="5" t="s">
        <v>1236</v>
      </c>
      <c r="U485" s="2" t="s">
        <v>17</v>
      </c>
      <c r="V485" s="2" t="s">
        <v>16</v>
      </c>
      <c r="W485" s="2"/>
    </row>
    <row r="486" spans="1:23" ht="42.75" x14ac:dyDescent="0.45">
      <c r="A486" s="1">
        <v>25.2923611111109</v>
      </c>
      <c r="B486" s="2" t="s">
        <v>166</v>
      </c>
      <c r="C486" s="2" t="s">
        <v>3452</v>
      </c>
      <c r="D486" s="2" t="s">
        <v>12</v>
      </c>
      <c r="E486" s="4">
        <v>45103.399652777778</v>
      </c>
      <c r="F486" s="3" t="str">
        <f>TEXT(Table_query__6[[#This Row],[Closed]],"MMM")</f>
        <v>Jul</v>
      </c>
      <c r="G486" s="3">
        <v>45105.399652777778</v>
      </c>
      <c r="H486" s="4">
        <v>45128.292361111111</v>
      </c>
      <c r="I486" s="2" t="s">
        <v>3454</v>
      </c>
      <c r="J486" t="s">
        <v>4256</v>
      </c>
      <c r="K486" t="s">
        <v>4256</v>
      </c>
      <c r="L486" t="s">
        <v>4256</v>
      </c>
      <c r="M486" t="s">
        <v>592</v>
      </c>
      <c r="N486" s="2" t="s">
        <v>24</v>
      </c>
      <c r="O486" s="4" t="s">
        <v>174</v>
      </c>
      <c r="P486" s="6">
        <f>NETWORKDAYS.INTL(Table_query__6[[#This Row],[Created]],Table_query__6[[#This Row],[Closed]],1,0)-1</f>
        <v>19</v>
      </c>
      <c r="Q486" s="6" t="s">
        <v>4273</v>
      </c>
      <c r="R486" s="6" t="str">
        <f t="shared" si="15"/>
        <v>&gt;=5</v>
      </c>
      <c r="S486" s="6" t="str">
        <f t="shared" si="14"/>
        <v>not met</v>
      </c>
      <c r="T486" s="5" t="s">
        <v>3453</v>
      </c>
      <c r="U486" s="2" t="s">
        <v>17</v>
      </c>
      <c r="V486" s="2" t="s">
        <v>16</v>
      </c>
      <c r="W486" s="2"/>
    </row>
    <row r="487" spans="1:23" x14ac:dyDescent="0.45">
      <c r="A487" s="1">
        <v>23.117361111108</v>
      </c>
      <c r="B487" s="2" t="s">
        <v>33</v>
      </c>
      <c r="C487" s="2" t="s">
        <v>1313</v>
      </c>
      <c r="D487" s="2" t="s">
        <v>12</v>
      </c>
      <c r="E487" s="4">
        <v>45103.457615740743</v>
      </c>
      <c r="F487" s="3" t="str">
        <f>TEXT(Table_query__6[[#This Row],[Closed]],"MMM")</f>
        <v>Jul</v>
      </c>
      <c r="G487" s="3">
        <v>45105.457615740743</v>
      </c>
      <c r="H487" s="4">
        <v>45126.117361111108</v>
      </c>
      <c r="I487" s="2" t="s">
        <v>164</v>
      </c>
      <c r="J487" t="s">
        <v>3634</v>
      </c>
      <c r="K487">
        <v>36555</v>
      </c>
      <c r="L487" t="s">
        <v>3621</v>
      </c>
      <c r="M487" t="s">
        <v>3570</v>
      </c>
      <c r="N487" s="2" t="s">
        <v>107</v>
      </c>
      <c r="O487" s="4" t="s">
        <v>174</v>
      </c>
      <c r="P487" s="6">
        <f>NETWORKDAYS.INTL(Table_query__6[[#This Row],[Created]],Table_query__6[[#This Row],[Closed]],1,0)-1</f>
        <v>17</v>
      </c>
      <c r="Q487" s="6" t="s">
        <v>4273</v>
      </c>
      <c r="R487" s="6" t="str">
        <f t="shared" si="15"/>
        <v>&gt;=5</v>
      </c>
      <c r="S487" s="6" t="str">
        <f t="shared" si="14"/>
        <v>not met</v>
      </c>
      <c r="T487" s="5" t="s">
        <v>1314</v>
      </c>
      <c r="U487" s="2" t="s">
        <v>17</v>
      </c>
      <c r="V487" s="2" t="s">
        <v>16</v>
      </c>
      <c r="W487" s="2"/>
    </row>
    <row r="488" spans="1:23" ht="28.5" x14ac:dyDescent="0.45">
      <c r="A488" s="1">
        <v>0.47499999999854498</v>
      </c>
      <c r="B488" s="2" t="s">
        <v>154</v>
      </c>
      <c r="C488" s="2" t="s">
        <v>1858</v>
      </c>
      <c r="D488" s="2" t="s">
        <v>12</v>
      </c>
      <c r="E488" s="4">
        <v>45103.471724537034</v>
      </c>
      <c r="F488" s="3" t="str">
        <f>TEXT(Table_query__6[[#This Row],[Closed]],"MMM")</f>
        <v>Jun</v>
      </c>
      <c r="G488" s="3">
        <v>45105.471724537034</v>
      </c>
      <c r="H488" s="4">
        <v>45103.474999999999</v>
      </c>
      <c r="I488" s="2" t="s">
        <v>1860</v>
      </c>
      <c r="J488" t="s">
        <v>3902</v>
      </c>
      <c r="K488">
        <v>31603</v>
      </c>
      <c r="L488" t="s">
        <v>3902</v>
      </c>
      <c r="M488" t="s">
        <v>3545</v>
      </c>
      <c r="N488" s="2" t="s">
        <v>107</v>
      </c>
      <c r="O488" s="4" t="s">
        <v>174</v>
      </c>
      <c r="P488" s="6">
        <f>NETWORKDAYS.INTL(Table_query__6[[#This Row],[Created]],Table_query__6[[#This Row],[Closed]],1,0)-1</f>
        <v>0</v>
      </c>
      <c r="Q488" s="6" t="s">
        <v>4272</v>
      </c>
      <c r="R488" s="6" t="str">
        <f t="shared" si="15"/>
        <v>&lt;=1</v>
      </c>
      <c r="S488" s="6" t="str">
        <f t="shared" si="14"/>
        <v>met</v>
      </c>
      <c r="T488" s="5" t="s">
        <v>1859</v>
      </c>
      <c r="U488" s="2" t="s">
        <v>17</v>
      </c>
      <c r="V488" s="2" t="s">
        <v>16</v>
      </c>
      <c r="W488" s="2"/>
    </row>
    <row r="489" spans="1:23" x14ac:dyDescent="0.45">
      <c r="A489" s="1">
        <v>0.514583333329938</v>
      </c>
      <c r="B489" s="2" t="s">
        <v>23</v>
      </c>
      <c r="C489" s="2" t="s">
        <v>1750</v>
      </c>
      <c r="D489" s="2" t="s">
        <v>12</v>
      </c>
      <c r="E489" s="4">
        <v>45103.475810185184</v>
      </c>
      <c r="F489" s="3" t="str">
        <f>TEXT(Table_query__6[[#This Row],[Closed]],"MMM")</f>
        <v>Jun</v>
      </c>
      <c r="G489" s="3">
        <v>45105.475810185184</v>
      </c>
      <c r="H489" s="4">
        <v>45103.51458333333</v>
      </c>
      <c r="I489" s="2" t="s">
        <v>1751</v>
      </c>
      <c r="J489" t="s">
        <v>4256</v>
      </c>
      <c r="K489" t="s">
        <v>4256</v>
      </c>
      <c r="L489" t="s">
        <v>4256</v>
      </c>
      <c r="M489" t="s">
        <v>592</v>
      </c>
      <c r="N489" s="2" t="s">
        <v>18</v>
      </c>
      <c r="O489" s="4" t="s">
        <v>174</v>
      </c>
      <c r="P489" s="6">
        <f>NETWORKDAYS.INTL(Table_query__6[[#This Row],[Created]],Table_query__6[[#This Row],[Closed]],1,0)-1</f>
        <v>0</v>
      </c>
      <c r="Q489" s="6" t="s">
        <v>4272</v>
      </c>
      <c r="R489" s="6" t="str">
        <f t="shared" si="15"/>
        <v>&lt;=1</v>
      </c>
      <c r="S489" s="6" t="str">
        <f t="shared" si="14"/>
        <v>met</v>
      </c>
      <c r="T489" s="5" t="s">
        <v>1566</v>
      </c>
      <c r="U489" s="2" t="s">
        <v>17</v>
      </c>
      <c r="V489" s="2" t="s">
        <v>16</v>
      </c>
      <c r="W489" s="2"/>
    </row>
    <row r="490" spans="1:23" ht="28.5" x14ac:dyDescent="0.45">
      <c r="A490" s="1">
        <v>9.5916666666598793</v>
      </c>
      <c r="B490" s="2" t="s">
        <v>120</v>
      </c>
      <c r="C490" s="2" t="s">
        <v>3529</v>
      </c>
      <c r="D490" s="2" t="s">
        <v>12</v>
      </c>
      <c r="E490" s="4">
        <v>45103.53601851852</v>
      </c>
      <c r="F490" s="3" t="str">
        <f>TEXT(Table_query__6[[#This Row],[Closed]],"MMM")</f>
        <v>Jul</v>
      </c>
      <c r="G490" s="3">
        <v>45105.53601851852</v>
      </c>
      <c r="H490" s="4">
        <v>45112.591666666667</v>
      </c>
      <c r="I490" s="2" t="s">
        <v>2507</v>
      </c>
      <c r="J490" t="s">
        <v>4256</v>
      </c>
      <c r="K490" t="s">
        <v>4256</v>
      </c>
      <c r="L490" t="s">
        <v>4256</v>
      </c>
      <c r="M490" t="s">
        <v>592</v>
      </c>
      <c r="N490" s="2" t="s">
        <v>42</v>
      </c>
      <c r="O490" s="4" t="s">
        <v>174</v>
      </c>
      <c r="P490" s="6">
        <f>NETWORKDAYS.INTL(Table_query__6[[#This Row],[Created]],Table_query__6[[#This Row],[Closed]],1,0)-1</f>
        <v>7</v>
      </c>
      <c r="Q490" s="6" t="s">
        <v>4273</v>
      </c>
      <c r="R490" s="6" t="str">
        <f t="shared" si="15"/>
        <v>&gt;=5</v>
      </c>
      <c r="S490" s="6" t="str">
        <f t="shared" si="14"/>
        <v>not met</v>
      </c>
      <c r="T490" s="5" t="s">
        <v>3530</v>
      </c>
      <c r="U490" s="2" t="s">
        <v>17</v>
      </c>
      <c r="V490" s="2" t="s">
        <v>16</v>
      </c>
      <c r="W490" s="2"/>
    </row>
    <row r="491" spans="1:23" x14ac:dyDescent="0.45">
      <c r="A491" s="1">
        <v>0.58541666666133096</v>
      </c>
      <c r="B491" s="2" t="s">
        <v>23</v>
      </c>
      <c r="C491" s="2" t="s">
        <v>1848</v>
      </c>
      <c r="D491" s="2" t="s">
        <v>12</v>
      </c>
      <c r="E491" s="4">
        <v>45103.593344907407</v>
      </c>
      <c r="F491" s="3" t="str">
        <f>TEXT(Table_query__6[[#This Row],[Closed]],"MMM")</f>
        <v>Jun</v>
      </c>
      <c r="G491" s="3">
        <v>45105.593344907407</v>
      </c>
      <c r="H491" s="4">
        <v>45103.585416666669</v>
      </c>
      <c r="I491" s="2" t="s">
        <v>103</v>
      </c>
      <c r="J491" t="s">
        <v>3588</v>
      </c>
      <c r="K491">
        <v>34260</v>
      </c>
      <c r="L491" t="s">
        <v>3589</v>
      </c>
      <c r="M491" t="s">
        <v>3570</v>
      </c>
      <c r="N491" s="2" t="s">
        <v>42</v>
      </c>
      <c r="O491" s="4" t="s">
        <v>174</v>
      </c>
      <c r="P491" s="6">
        <f>NETWORKDAYS.INTL(Table_query__6[[#This Row],[Created]],Table_query__6[[#This Row],[Closed]],1,0)-1</f>
        <v>0</v>
      </c>
      <c r="Q491" s="6" t="s">
        <v>4272</v>
      </c>
      <c r="R491" s="6" t="str">
        <f t="shared" si="15"/>
        <v>&lt;=1</v>
      </c>
      <c r="S491" s="6" t="str">
        <f t="shared" si="14"/>
        <v>met</v>
      </c>
      <c r="T491" s="5" t="s">
        <v>1078</v>
      </c>
      <c r="U491" s="2" t="s">
        <v>17</v>
      </c>
      <c r="V491" s="2" t="s">
        <v>16</v>
      </c>
      <c r="W491" s="2"/>
    </row>
    <row r="492" spans="1:23" x14ac:dyDescent="0.45">
      <c r="A492" s="1">
        <v>2.7006944444437999</v>
      </c>
      <c r="B492" s="2" t="s">
        <v>125</v>
      </c>
      <c r="C492" s="2" t="s">
        <v>1924</v>
      </c>
      <c r="D492" s="2" t="s">
        <v>12</v>
      </c>
      <c r="E492" s="4">
        <v>45103.603437500002</v>
      </c>
      <c r="F492" s="3" t="str">
        <f>TEXT(Table_query__6[[#This Row],[Closed]],"MMM")</f>
        <v>Jun</v>
      </c>
      <c r="G492" s="3">
        <v>45105.603437500002</v>
      </c>
      <c r="H492" s="4">
        <v>45105.700694444444</v>
      </c>
      <c r="I492" s="2" t="s">
        <v>1926</v>
      </c>
      <c r="J492" t="s">
        <v>4056</v>
      </c>
      <c r="K492">
        <v>32826</v>
      </c>
      <c r="L492" t="s">
        <v>4056</v>
      </c>
      <c r="M492" t="s">
        <v>3545</v>
      </c>
      <c r="N492" s="2" t="s">
        <v>24</v>
      </c>
      <c r="O492" s="4" t="s">
        <v>174</v>
      </c>
      <c r="P492" s="6">
        <f>NETWORKDAYS.INTL(Table_query__6[[#This Row],[Created]],Table_query__6[[#This Row],[Closed]],1,0)-1</f>
        <v>2</v>
      </c>
      <c r="Q492" s="6" t="s">
        <v>4273</v>
      </c>
      <c r="R492" s="6" t="str">
        <f t="shared" si="15"/>
        <v>&lt;=2</v>
      </c>
      <c r="S492" s="6" t="str">
        <f t="shared" si="14"/>
        <v>met</v>
      </c>
      <c r="T492" s="5" t="s">
        <v>1925</v>
      </c>
      <c r="U492" s="2" t="s">
        <v>17</v>
      </c>
      <c r="V492" s="2" t="s">
        <v>16</v>
      </c>
      <c r="W492" s="2"/>
    </row>
    <row r="493" spans="1:23" ht="28.5" x14ac:dyDescent="0.45">
      <c r="A493" s="1">
        <v>1.4284722222219</v>
      </c>
      <c r="B493" s="2" t="s">
        <v>56</v>
      </c>
      <c r="C493" s="2" t="s">
        <v>1739</v>
      </c>
      <c r="D493" s="2" t="s">
        <v>12</v>
      </c>
      <c r="E493" s="4">
        <v>45103.683680555558</v>
      </c>
      <c r="F493" s="3" t="str">
        <f>TEXT(Table_query__6[[#This Row],[Closed]],"MMM")</f>
        <v>Jun</v>
      </c>
      <c r="G493" s="3">
        <v>45105.683680555558</v>
      </c>
      <c r="H493" s="4">
        <v>45104.428472222222</v>
      </c>
      <c r="I493" s="2" t="s">
        <v>335</v>
      </c>
      <c r="J493" t="s">
        <v>3567</v>
      </c>
      <c r="K493">
        <v>8068</v>
      </c>
      <c r="L493" t="s">
        <v>3568</v>
      </c>
      <c r="M493" t="s">
        <v>3545</v>
      </c>
      <c r="N493" s="2" t="s">
        <v>24</v>
      </c>
      <c r="O493" s="4" t="s">
        <v>174</v>
      </c>
      <c r="P493" s="6">
        <f>NETWORKDAYS.INTL(Table_query__6[[#This Row],[Created]],Table_query__6[[#This Row],[Closed]],1,0)-1</f>
        <v>1</v>
      </c>
      <c r="Q493" s="6" t="s">
        <v>4272</v>
      </c>
      <c r="R493" s="6" t="str">
        <f t="shared" si="15"/>
        <v>&lt;=1</v>
      </c>
      <c r="S493" s="6" t="str">
        <f t="shared" si="14"/>
        <v>met</v>
      </c>
      <c r="T493" s="5" t="s">
        <v>1740</v>
      </c>
      <c r="U493" s="2" t="s">
        <v>17</v>
      </c>
      <c r="V493" s="2" t="s">
        <v>16</v>
      </c>
      <c r="W493" s="2"/>
    </row>
    <row r="494" spans="1:23" ht="57" x14ac:dyDescent="0.45">
      <c r="A494" s="1">
        <v>0.47916666666424101</v>
      </c>
      <c r="B494" s="2" t="s">
        <v>64</v>
      </c>
      <c r="C494" s="2" t="s">
        <v>1657</v>
      </c>
      <c r="D494" s="2" t="s">
        <v>12</v>
      </c>
      <c r="E494" s="4">
        <v>45104.290034722224</v>
      </c>
      <c r="F494" s="3" t="str">
        <f>TEXT(Table_query__6[[#This Row],[Closed]],"MMM")</f>
        <v>Jun</v>
      </c>
      <c r="G494" s="3">
        <v>45106.290034722224</v>
      </c>
      <c r="H494" s="4">
        <v>45104.479166666664</v>
      </c>
      <c r="I494" s="2" t="s">
        <v>122</v>
      </c>
      <c r="J494" t="s">
        <v>3600</v>
      </c>
      <c r="K494">
        <v>32843</v>
      </c>
      <c r="L494" t="s">
        <v>3600</v>
      </c>
      <c r="M494" t="s">
        <v>3545</v>
      </c>
      <c r="N494" s="2" t="s">
        <v>42</v>
      </c>
      <c r="O494" s="4" t="s">
        <v>174</v>
      </c>
      <c r="P494" s="6">
        <f>NETWORKDAYS.INTL(Table_query__6[[#This Row],[Created]],Table_query__6[[#This Row],[Closed]],1,0)-1</f>
        <v>0</v>
      </c>
      <c r="Q494" s="6" t="s">
        <v>4272</v>
      </c>
      <c r="R494" s="6" t="str">
        <f t="shared" si="15"/>
        <v>&lt;=1</v>
      </c>
      <c r="S494" s="6" t="str">
        <f t="shared" si="14"/>
        <v>met</v>
      </c>
      <c r="T494" s="5" t="s">
        <v>1658</v>
      </c>
      <c r="U494" s="2" t="s">
        <v>17</v>
      </c>
      <c r="V494" s="2" t="s">
        <v>16</v>
      </c>
      <c r="W494" s="2"/>
    </row>
    <row r="495" spans="1:23" ht="28.5" x14ac:dyDescent="0.45">
      <c r="A495" s="1">
        <v>0.63124999999854503</v>
      </c>
      <c r="B495" s="2" t="s">
        <v>159</v>
      </c>
      <c r="C495" s="2" t="s">
        <v>1697</v>
      </c>
      <c r="D495" s="2" t="s">
        <v>12</v>
      </c>
      <c r="E495" s="4">
        <v>45104.535416666666</v>
      </c>
      <c r="F495" s="3" t="str">
        <f>TEXT(Table_query__6[[#This Row],[Closed]],"MMM")</f>
        <v>Jun</v>
      </c>
      <c r="G495" s="3">
        <v>45106.535416666666</v>
      </c>
      <c r="H495" s="4">
        <v>45104.631249999999</v>
      </c>
      <c r="I495" s="2" t="s">
        <v>1699</v>
      </c>
      <c r="J495" t="s">
        <v>4027</v>
      </c>
      <c r="K495">
        <v>8279</v>
      </c>
      <c r="L495" t="s">
        <v>4028</v>
      </c>
      <c r="M495" t="s">
        <v>3545</v>
      </c>
      <c r="N495" s="2" t="s">
        <v>107</v>
      </c>
      <c r="O495" s="4" t="s">
        <v>174</v>
      </c>
      <c r="P495" s="6">
        <f>NETWORKDAYS.INTL(Table_query__6[[#This Row],[Created]],Table_query__6[[#This Row],[Closed]],1,0)-1</f>
        <v>0</v>
      </c>
      <c r="Q495" s="6" t="s">
        <v>4272</v>
      </c>
      <c r="R495" s="6" t="str">
        <f t="shared" si="15"/>
        <v>&lt;=1</v>
      </c>
      <c r="S495" s="6" t="str">
        <f t="shared" si="14"/>
        <v>met</v>
      </c>
      <c r="T495" s="5" t="s">
        <v>1698</v>
      </c>
      <c r="U495" s="2" t="s">
        <v>17</v>
      </c>
      <c r="V495" s="2" t="s">
        <v>16</v>
      </c>
      <c r="W495" s="2"/>
    </row>
    <row r="496" spans="1:23" ht="28.5" x14ac:dyDescent="0.45">
      <c r="A496" s="1">
        <v>1.39236111110949</v>
      </c>
      <c r="B496" s="2" t="s">
        <v>154</v>
      </c>
      <c r="C496" s="2" t="s">
        <v>1120</v>
      </c>
      <c r="D496" s="2" t="s">
        <v>12</v>
      </c>
      <c r="E496" s="4">
        <v>45104.660115740742</v>
      </c>
      <c r="F496" s="3" t="str">
        <f>TEXT(Table_query__6[[#This Row],[Closed]],"MMM")</f>
        <v>Jun</v>
      </c>
      <c r="G496" s="3">
        <v>45106.660115740742</v>
      </c>
      <c r="H496" s="4">
        <v>45105.392361111109</v>
      </c>
      <c r="I496" s="2" t="s">
        <v>208</v>
      </c>
      <c r="J496" t="s">
        <v>4256</v>
      </c>
      <c r="K496" t="s">
        <v>4256</v>
      </c>
      <c r="L496" t="s">
        <v>4256</v>
      </c>
      <c r="M496" t="s">
        <v>592</v>
      </c>
      <c r="N496" s="2" t="s">
        <v>24</v>
      </c>
      <c r="O496" s="4" t="s">
        <v>174</v>
      </c>
      <c r="P496" s="6">
        <f>NETWORKDAYS.INTL(Table_query__6[[#This Row],[Created]],Table_query__6[[#This Row],[Closed]],1,0)-1</f>
        <v>1</v>
      </c>
      <c r="Q496" s="6" t="s">
        <v>4272</v>
      </c>
      <c r="R496" s="6" t="str">
        <f t="shared" si="15"/>
        <v>&lt;=1</v>
      </c>
      <c r="S496" s="6" t="str">
        <f t="shared" si="14"/>
        <v>met</v>
      </c>
      <c r="T496" s="5" t="s">
        <v>1121</v>
      </c>
      <c r="U496" s="2" t="s">
        <v>17</v>
      </c>
      <c r="V496" s="2" t="s">
        <v>16</v>
      </c>
      <c r="W496" s="2"/>
    </row>
    <row r="497" spans="1:23" ht="28.5" x14ac:dyDescent="0.45">
      <c r="A497" s="1">
        <v>3.4513888888832298</v>
      </c>
      <c r="B497" s="2" t="s">
        <v>84</v>
      </c>
      <c r="C497" s="2" t="s">
        <v>1139</v>
      </c>
      <c r="D497" s="2" t="s">
        <v>12</v>
      </c>
      <c r="E497" s="4">
        <v>45104.780092592591</v>
      </c>
      <c r="F497" s="3" t="str">
        <f>TEXT(Table_query__6[[#This Row],[Closed]],"MMM")</f>
        <v>Jun</v>
      </c>
      <c r="G497" s="3">
        <v>45106.780092592591</v>
      </c>
      <c r="H497" s="4">
        <v>45107.451388888891</v>
      </c>
      <c r="I497" s="2" t="s">
        <v>1141</v>
      </c>
      <c r="J497" t="s">
        <v>4256</v>
      </c>
      <c r="K497" t="s">
        <v>4256</v>
      </c>
      <c r="L497" t="s">
        <v>4256</v>
      </c>
      <c r="M497" t="s">
        <v>592</v>
      </c>
      <c r="N497" s="2" t="s">
        <v>42</v>
      </c>
      <c r="O497" s="4" t="s">
        <v>174</v>
      </c>
      <c r="P497" s="6">
        <f>NETWORKDAYS.INTL(Table_query__6[[#This Row],[Created]],Table_query__6[[#This Row],[Closed]],1,0)-1</f>
        <v>3</v>
      </c>
      <c r="Q497" s="6" t="s">
        <v>4273</v>
      </c>
      <c r="R497" s="6" t="str">
        <f t="shared" si="15"/>
        <v>&lt;=3</v>
      </c>
      <c r="S497" s="6" t="str">
        <f t="shared" si="14"/>
        <v>not met</v>
      </c>
      <c r="T497" s="5" t="s">
        <v>1140</v>
      </c>
      <c r="U497" s="2" t="s">
        <v>17</v>
      </c>
      <c r="V497" s="2" t="s">
        <v>16</v>
      </c>
      <c r="W497" s="2"/>
    </row>
    <row r="498" spans="1:23" ht="85.5" x14ac:dyDescent="0.45">
      <c r="A498" s="1">
        <v>9.3152777777795599</v>
      </c>
      <c r="B498" s="2" t="s">
        <v>106</v>
      </c>
      <c r="C498" s="2" t="s">
        <v>1064</v>
      </c>
      <c r="D498" s="2" t="s">
        <v>12</v>
      </c>
      <c r="E498" s="4">
        <v>45105.499351851853</v>
      </c>
      <c r="F498" s="3" t="str">
        <f>TEXT(Table_query__6[[#This Row],[Closed]],"MMM")</f>
        <v>Jul</v>
      </c>
      <c r="G498" s="3">
        <v>45107.499351851853</v>
      </c>
      <c r="H498" s="4">
        <v>45114.31527777778</v>
      </c>
      <c r="I498" s="2" t="s">
        <v>195</v>
      </c>
      <c r="J498" t="s">
        <v>3668</v>
      </c>
      <c r="K498">
        <v>2686</v>
      </c>
      <c r="L498" t="s">
        <v>3669</v>
      </c>
      <c r="M498" t="s">
        <v>3545</v>
      </c>
      <c r="N498" s="2" t="s">
        <v>18</v>
      </c>
      <c r="O498" s="4" t="s">
        <v>174</v>
      </c>
      <c r="P498" s="6">
        <f>NETWORKDAYS.INTL(Table_query__6[[#This Row],[Created]],Table_query__6[[#This Row],[Closed]],1,0)-1</f>
        <v>7</v>
      </c>
      <c r="Q498" s="6" t="s">
        <v>4273</v>
      </c>
      <c r="R498" s="6" t="str">
        <f t="shared" si="15"/>
        <v>&gt;=5</v>
      </c>
      <c r="S498" s="6" t="str">
        <f t="shared" si="14"/>
        <v>not met</v>
      </c>
      <c r="T498" s="5" t="s">
        <v>1065</v>
      </c>
      <c r="U498" s="2" t="s">
        <v>17</v>
      </c>
      <c r="V498" s="2" t="s">
        <v>16</v>
      </c>
      <c r="W498" s="2"/>
    </row>
    <row r="499" spans="1:23" x14ac:dyDescent="0.45">
      <c r="A499" s="1">
        <v>0.48194444444379803</v>
      </c>
      <c r="B499" s="2" t="s">
        <v>23</v>
      </c>
      <c r="C499" s="2" t="s">
        <v>1074</v>
      </c>
      <c r="D499" s="2" t="s">
        <v>12</v>
      </c>
      <c r="E499" s="4">
        <v>45105.503194444442</v>
      </c>
      <c r="F499" s="3" t="str">
        <f>TEXT(Table_query__6[[#This Row],[Closed]],"MMM")</f>
        <v>Jun</v>
      </c>
      <c r="G499" s="3">
        <v>45107.503194444442</v>
      </c>
      <c r="H499" s="4">
        <v>45105.481944444444</v>
      </c>
      <c r="I499" s="2" t="s">
        <v>1076</v>
      </c>
      <c r="J499" t="s">
        <v>3919</v>
      </c>
      <c r="K499">
        <v>36420</v>
      </c>
      <c r="L499" t="s">
        <v>3920</v>
      </c>
      <c r="M499" t="s">
        <v>3570</v>
      </c>
      <c r="N499" s="2" t="s">
        <v>52</v>
      </c>
      <c r="O499" s="4" t="s">
        <v>174</v>
      </c>
      <c r="P499" s="6">
        <f>NETWORKDAYS.INTL(Table_query__6[[#This Row],[Created]],Table_query__6[[#This Row],[Closed]],1,0)-1</f>
        <v>0</v>
      </c>
      <c r="Q499" s="6" t="s">
        <v>4272</v>
      </c>
      <c r="R499" s="6" t="str">
        <f t="shared" si="15"/>
        <v>&lt;=1</v>
      </c>
      <c r="S499" s="6" t="str">
        <f t="shared" si="14"/>
        <v>met</v>
      </c>
      <c r="T499" s="5" t="s">
        <v>1075</v>
      </c>
      <c r="U499" s="2" t="s">
        <v>17</v>
      </c>
      <c r="V499" s="2" t="s">
        <v>16</v>
      </c>
      <c r="W499" s="2"/>
    </row>
    <row r="500" spans="1:23" x14ac:dyDescent="0.45">
      <c r="A500" s="1">
        <v>1.42638888888177</v>
      </c>
      <c r="B500" s="2" t="s">
        <v>56</v>
      </c>
      <c r="C500" s="2" t="s">
        <v>1091</v>
      </c>
      <c r="D500" s="2" t="s">
        <v>12</v>
      </c>
      <c r="E500" s="4">
        <v>45105.755219907405</v>
      </c>
      <c r="F500" s="3" t="str">
        <f>TEXT(Table_query__6[[#This Row],[Closed]],"MMM")</f>
        <v>Jun</v>
      </c>
      <c r="G500" s="3">
        <v>45107.755219907405</v>
      </c>
      <c r="H500" s="4">
        <v>45106.426388888889</v>
      </c>
      <c r="I500" s="2" t="s">
        <v>1093</v>
      </c>
      <c r="J500" t="s">
        <v>3829</v>
      </c>
      <c r="K500">
        <v>939</v>
      </c>
      <c r="L500" t="s">
        <v>3549</v>
      </c>
      <c r="M500" t="s">
        <v>3545</v>
      </c>
      <c r="N500" s="2" t="s">
        <v>29</v>
      </c>
      <c r="O500" s="4" t="s">
        <v>174</v>
      </c>
      <c r="P500" s="6">
        <f>NETWORKDAYS.INTL(Table_query__6[[#This Row],[Created]],Table_query__6[[#This Row],[Closed]],1,0)-1</f>
        <v>1</v>
      </c>
      <c r="Q500" s="6" t="s">
        <v>4272</v>
      </c>
      <c r="R500" s="6" t="str">
        <f t="shared" si="15"/>
        <v>&lt;=1</v>
      </c>
      <c r="S500" s="6" t="str">
        <f t="shared" si="14"/>
        <v>met</v>
      </c>
      <c r="T500" s="5" t="s">
        <v>1092</v>
      </c>
      <c r="U500" s="2" t="s">
        <v>17</v>
      </c>
      <c r="V500" s="2" t="s">
        <v>16</v>
      </c>
      <c r="W500" s="2"/>
    </row>
    <row r="501" spans="1:23" ht="28.5" x14ac:dyDescent="0.45">
      <c r="A501" s="1">
        <v>89.557453703702805</v>
      </c>
      <c r="B501" s="2" t="s">
        <v>41</v>
      </c>
      <c r="C501" s="2" t="s">
        <v>1330</v>
      </c>
      <c r="D501" s="2" t="s">
        <v>12</v>
      </c>
      <c r="E501" s="4">
        <v>45106.405393518522</v>
      </c>
      <c r="F501" s="3" t="str">
        <f>TEXT(Table_query__6[[#This Row],[Closed]],"MMM")</f>
        <v>Sep</v>
      </c>
      <c r="G501" s="3">
        <v>45108.405393518522</v>
      </c>
      <c r="H501" s="4">
        <v>45195.557453703703</v>
      </c>
      <c r="I501" s="2" t="s">
        <v>430</v>
      </c>
      <c r="J501" t="s">
        <v>3754</v>
      </c>
      <c r="K501">
        <v>40110</v>
      </c>
      <c r="L501" t="s">
        <v>3755</v>
      </c>
      <c r="M501" t="s">
        <v>3545</v>
      </c>
      <c r="N501" s="2" t="s">
        <v>18</v>
      </c>
      <c r="O501" s="4" t="s">
        <v>174</v>
      </c>
      <c r="P501" s="6">
        <f>NETWORKDAYS.INTL(Table_query__6[[#This Row],[Created]],Table_query__6[[#This Row],[Closed]],1,0)-1</f>
        <v>63</v>
      </c>
      <c r="Q501" s="6" t="s">
        <v>4273</v>
      </c>
      <c r="R501" s="6" t="str">
        <f t="shared" si="15"/>
        <v>&gt;=5</v>
      </c>
      <c r="S501" s="6" t="str">
        <f t="shared" si="14"/>
        <v>not met</v>
      </c>
      <c r="T501" s="5" t="s">
        <v>1331</v>
      </c>
      <c r="U501" s="2" t="s">
        <v>17</v>
      </c>
      <c r="V501" s="2" t="s">
        <v>16</v>
      </c>
      <c r="W501" s="2"/>
    </row>
    <row r="502" spans="1:23" ht="28.5" x14ac:dyDescent="0.45">
      <c r="A502" s="1">
        <v>1.39583333333576</v>
      </c>
      <c r="B502" s="2" t="s">
        <v>84</v>
      </c>
      <c r="C502" s="2" t="s">
        <v>1398</v>
      </c>
      <c r="D502" s="2" t="s">
        <v>12</v>
      </c>
      <c r="E502" s="4">
        <v>45106.750891203701</v>
      </c>
      <c r="F502" s="3" t="str">
        <f>TEXT(Table_query__6[[#This Row],[Closed]],"MMM")</f>
        <v>Jun</v>
      </c>
      <c r="G502" s="3">
        <v>45108.750891203701</v>
      </c>
      <c r="H502" s="4">
        <v>45107.395833333336</v>
      </c>
      <c r="I502" s="2" t="s">
        <v>645</v>
      </c>
      <c r="J502" t="s">
        <v>3815</v>
      </c>
      <c r="K502">
        <v>5560</v>
      </c>
      <c r="L502" t="s">
        <v>3816</v>
      </c>
      <c r="M502" t="s">
        <v>3545</v>
      </c>
      <c r="N502" s="2" t="s">
        <v>42</v>
      </c>
      <c r="O502" s="4" t="s">
        <v>174</v>
      </c>
      <c r="P502" s="6">
        <f>NETWORKDAYS.INTL(Table_query__6[[#This Row],[Created]],Table_query__6[[#This Row],[Closed]],1,0)-1</f>
        <v>1</v>
      </c>
      <c r="Q502" s="6" t="s">
        <v>4272</v>
      </c>
      <c r="R502" s="6" t="str">
        <f t="shared" si="15"/>
        <v>&lt;=1</v>
      </c>
      <c r="S502" s="6" t="str">
        <f t="shared" si="14"/>
        <v>met</v>
      </c>
      <c r="T502" s="5" t="s">
        <v>1399</v>
      </c>
      <c r="U502" s="2" t="s">
        <v>17</v>
      </c>
      <c r="V502" s="2" t="s">
        <v>16</v>
      </c>
      <c r="W502" s="2"/>
    </row>
    <row r="503" spans="1:23" x14ac:dyDescent="0.45">
      <c r="A503" s="1">
        <v>5.6027777777708296</v>
      </c>
      <c r="B503" s="2" t="s">
        <v>154</v>
      </c>
      <c r="C503" s="2" t="s">
        <v>1259</v>
      </c>
      <c r="D503" s="2" t="s">
        <v>12</v>
      </c>
      <c r="E503" s="4">
        <v>45107.502916666665</v>
      </c>
      <c r="F503" s="3" t="str">
        <f>TEXT(Table_query__6[[#This Row],[Closed]],"MMM")</f>
        <v>Jul</v>
      </c>
      <c r="G503" s="3">
        <v>45109.502916666665</v>
      </c>
      <c r="H503" s="4">
        <v>45112.602777777778</v>
      </c>
      <c r="I503" s="2" t="s">
        <v>1261</v>
      </c>
      <c r="J503" t="s">
        <v>3951</v>
      </c>
      <c r="K503">
        <v>36576</v>
      </c>
      <c r="L503" t="s">
        <v>3951</v>
      </c>
      <c r="M503" t="s">
        <v>3545</v>
      </c>
      <c r="N503" s="2" t="s">
        <v>18</v>
      </c>
      <c r="O503" s="4" t="s">
        <v>174</v>
      </c>
      <c r="P503" s="6">
        <f>NETWORKDAYS.INTL(Table_query__6[[#This Row],[Created]],Table_query__6[[#This Row],[Closed]],1,0)-1</f>
        <v>3</v>
      </c>
      <c r="Q503" s="6" t="s">
        <v>4273</v>
      </c>
      <c r="R503" s="6" t="str">
        <f t="shared" si="15"/>
        <v>&lt;=3</v>
      </c>
      <c r="S503" s="6" t="str">
        <f t="shared" si="14"/>
        <v>not met</v>
      </c>
      <c r="T503" s="5" t="s">
        <v>1260</v>
      </c>
      <c r="U503" s="2" t="s">
        <v>17</v>
      </c>
      <c r="V503" s="2" t="s">
        <v>16</v>
      </c>
      <c r="W503" s="2"/>
    </row>
    <row r="504" spans="1:23" ht="42.75" x14ac:dyDescent="0.45">
      <c r="A504" s="1">
        <v>3.50486111110513</v>
      </c>
      <c r="B504" s="2" t="s">
        <v>41</v>
      </c>
      <c r="C504" s="2" t="s">
        <v>1464</v>
      </c>
      <c r="D504" s="2" t="s">
        <v>12</v>
      </c>
      <c r="E504" s="4">
        <v>45107.576504629629</v>
      </c>
      <c r="F504" s="3" t="str">
        <f>TEXT(Table_query__6[[#This Row],[Closed]],"MMM")</f>
        <v>Jul</v>
      </c>
      <c r="G504" s="3">
        <v>45109.576504629629</v>
      </c>
      <c r="H504" s="4">
        <v>45110.504861111112</v>
      </c>
      <c r="I504" s="2" t="s">
        <v>1466</v>
      </c>
      <c r="J504" t="s">
        <v>3971</v>
      </c>
      <c r="K504">
        <v>35699</v>
      </c>
      <c r="L504" t="s">
        <v>3972</v>
      </c>
      <c r="M504" t="s">
        <v>3545</v>
      </c>
      <c r="N504" s="2" t="s">
        <v>52</v>
      </c>
      <c r="O504" s="4" t="s">
        <v>174</v>
      </c>
      <c r="P504" s="6">
        <f>NETWORKDAYS.INTL(Table_query__6[[#This Row],[Created]],Table_query__6[[#This Row],[Closed]],1,0)-1</f>
        <v>1</v>
      </c>
      <c r="Q504" s="6" t="s">
        <v>4272</v>
      </c>
      <c r="R504" s="6" t="str">
        <f t="shared" si="15"/>
        <v>&lt;=1</v>
      </c>
      <c r="S504" s="6" t="str">
        <f t="shared" si="14"/>
        <v>met</v>
      </c>
      <c r="T504" s="5" t="s">
        <v>1465</v>
      </c>
      <c r="U504" s="2" t="s">
        <v>17</v>
      </c>
      <c r="V504" s="2" t="s">
        <v>16</v>
      </c>
      <c r="W504" s="2"/>
    </row>
    <row r="505" spans="1:23" ht="85.5" x14ac:dyDescent="0.45">
      <c r="A505" s="1">
        <v>13.358333333329901</v>
      </c>
      <c r="B505" s="2" t="s">
        <v>106</v>
      </c>
      <c r="C505" s="2" t="s">
        <v>1156</v>
      </c>
      <c r="D505" s="2" t="s">
        <v>12</v>
      </c>
      <c r="E505" s="4">
        <v>45107.5859375</v>
      </c>
      <c r="F505" s="3" t="str">
        <f>TEXT(Table_query__6[[#This Row],[Closed]],"MMM")</f>
        <v>Jul</v>
      </c>
      <c r="G505" s="3">
        <v>45109.5859375</v>
      </c>
      <c r="H505" s="4">
        <v>45120.35833333333</v>
      </c>
      <c r="I505" s="2" t="s">
        <v>1158</v>
      </c>
      <c r="J505" t="s">
        <v>4256</v>
      </c>
      <c r="K505" t="s">
        <v>4256</v>
      </c>
      <c r="L505" t="s">
        <v>4256</v>
      </c>
      <c r="M505" t="s">
        <v>592</v>
      </c>
      <c r="N505" s="2" t="s">
        <v>107</v>
      </c>
      <c r="O505" s="4" t="s">
        <v>174</v>
      </c>
      <c r="P505" s="6">
        <f>NETWORKDAYS.INTL(Table_query__6[[#This Row],[Created]],Table_query__6[[#This Row],[Closed]],1,0)-1</f>
        <v>9</v>
      </c>
      <c r="Q505" s="6" t="s">
        <v>4273</v>
      </c>
      <c r="R505" s="6" t="str">
        <f t="shared" si="15"/>
        <v>&gt;=5</v>
      </c>
      <c r="S505" s="6" t="str">
        <f t="shared" si="14"/>
        <v>not met</v>
      </c>
      <c r="T505" s="5" t="s">
        <v>1157</v>
      </c>
      <c r="U505" s="2" t="s">
        <v>17</v>
      </c>
      <c r="V505" s="2" t="s">
        <v>16</v>
      </c>
      <c r="W505" s="2"/>
    </row>
    <row r="506" spans="1:23" x14ac:dyDescent="0.45">
      <c r="A506" s="1">
        <v>5.5895833333342999</v>
      </c>
      <c r="B506" s="2" t="s">
        <v>23</v>
      </c>
      <c r="C506" s="2" t="s">
        <v>1105</v>
      </c>
      <c r="D506" s="2" t="s">
        <v>12</v>
      </c>
      <c r="E506" s="4">
        <v>45107.600162037037</v>
      </c>
      <c r="F506" s="3" t="str">
        <f>TEXT(Table_query__6[[#This Row],[Closed]],"MMM")</f>
        <v>Jul</v>
      </c>
      <c r="G506" s="3">
        <v>45109.600162037037</v>
      </c>
      <c r="H506" s="4">
        <v>45112.589583333334</v>
      </c>
      <c r="I506" s="2" t="s">
        <v>1107</v>
      </c>
      <c r="J506" t="s">
        <v>4256</v>
      </c>
      <c r="K506" t="s">
        <v>4256</v>
      </c>
      <c r="L506" t="s">
        <v>4256</v>
      </c>
      <c r="M506" t="s">
        <v>592</v>
      </c>
      <c r="N506" s="2" t="s">
        <v>24</v>
      </c>
      <c r="O506" s="4" t="s">
        <v>174</v>
      </c>
      <c r="P506" s="6">
        <f>NETWORKDAYS.INTL(Table_query__6[[#This Row],[Created]],Table_query__6[[#This Row],[Closed]],1,0)-1</f>
        <v>3</v>
      </c>
      <c r="Q506" s="6" t="s">
        <v>4273</v>
      </c>
      <c r="R506" s="6" t="str">
        <f t="shared" si="15"/>
        <v>&lt;=3</v>
      </c>
      <c r="S506" s="6" t="str">
        <f t="shared" si="14"/>
        <v>not met</v>
      </c>
      <c r="T506" s="5" t="s">
        <v>1106</v>
      </c>
      <c r="U506" s="2" t="s">
        <v>17</v>
      </c>
      <c r="V506" s="2" t="s">
        <v>16</v>
      </c>
      <c r="W506" s="2"/>
    </row>
    <row r="507" spans="1:23" ht="28.5" x14ac:dyDescent="0.45">
      <c r="A507" s="1">
        <v>6.3354166666613301</v>
      </c>
      <c r="B507" s="2" t="s">
        <v>120</v>
      </c>
      <c r="C507" s="2" t="s">
        <v>1244</v>
      </c>
      <c r="D507" s="2" t="s">
        <v>12</v>
      </c>
      <c r="E507" s="4">
        <v>45107.651388888888</v>
      </c>
      <c r="F507" s="3" t="str">
        <f>TEXT(Table_query__6[[#This Row],[Closed]],"MMM")</f>
        <v>Jul</v>
      </c>
      <c r="G507" s="3">
        <v>45109.651388888888</v>
      </c>
      <c r="H507" s="4">
        <v>45113.335416666669</v>
      </c>
      <c r="I507" s="2" t="s">
        <v>746</v>
      </c>
      <c r="J507" t="s">
        <v>3839</v>
      </c>
      <c r="K507">
        <v>32953</v>
      </c>
      <c r="L507" t="s">
        <v>3840</v>
      </c>
      <c r="M507" t="s">
        <v>3570</v>
      </c>
      <c r="N507" s="2" t="s">
        <v>42</v>
      </c>
      <c r="O507" s="4" t="s">
        <v>174</v>
      </c>
      <c r="P507" s="6">
        <f>NETWORKDAYS.INTL(Table_query__6[[#This Row],[Created]],Table_query__6[[#This Row],[Closed]],1,0)-1</f>
        <v>4</v>
      </c>
      <c r="Q507" s="6" t="s">
        <v>4273</v>
      </c>
      <c r="R507" s="6" t="str">
        <f t="shared" si="15"/>
        <v>&lt;=4</v>
      </c>
      <c r="S507" s="6" t="str">
        <f t="shared" si="14"/>
        <v>not met</v>
      </c>
      <c r="T507" s="5" t="s">
        <v>1245</v>
      </c>
      <c r="U507" s="2" t="s">
        <v>17</v>
      </c>
      <c r="V507" s="2" t="s">
        <v>16</v>
      </c>
      <c r="W507" s="2"/>
    </row>
    <row r="508" spans="1:23" ht="28.5" x14ac:dyDescent="0.45">
      <c r="A508" s="1">
        <v>0.586805555554747</v>
      </c>
      <c r="B508" s="2" t="s">
        <v>154</v>
      </c>
      <c r="C508" s="2" t="s">
        <v>1661</v>
      </c>
      <c r="D508" s="2" t="s">
        <v>12</v>
      </c>
      <c r="E508" s="4">
        <v>45112.471608796295</v>
      </c>
      <c r="F508" s="3" t="str">
        <f>TEXT(Table_query__6[[#This Row],[Closed]],"MMM")</f>
        <v>Jul</v>
      </c>
      <c r="G508" s="3">
        <v>45114.471608796295</v>
      </c>
      <c r="H508" s="4">
        <v>45112.586805555555</v>
      </c>
      <c r="I508" s="2" t="s">
        <v>1663</v>
      </c>
      <c r="J508" t="s">
        <v>4017</v>
      </c>
      <c r="K508">
        <v>35027</v>
      </c>
      <c r="L508" t="s">
        <v>4018</v>
      </c>
      <c r="M508" t="s">
        <v>3545</v>
      </c>
      <c r="N508" s="2" t="s">
        <v>42</v>
      </c>
      <c r="O508" s="4" t="s">
        <v>1061</v>
      </c>
      <c r="P508" s="6">
        <f>NETWORKDAYS.INTL(Table_query__6[[#This Row],[Created]],Table_query__6[[#This Row],[Closed]],1,0)-1</f>
        <v>0</v>
      </c>
      <c r="Q508" s="6" t="s">
        <v>4272</v>
      </c>
      <c r="R508" s="6" t="str">
        <f t="shared" si="15"/>
        <v>&lt;=1</v>
      </c>
      <c r="S508" s="6" t="str">
        <f t="shared" si="14"/>
        <v>met</v>
      </c>
      <c r="T508" s="5" t="s">
        <v>1662</v>
      </c>
      <c r="U508" s="2" t="s">
        <v>17</v>
      </c>
      <c r="V508" s="2" t="s">
        <v>16</v>
      </c>
      <c r="W508" s="2"/>
    </row>
    <row r="509" spans="1:23" x14ac:dyDescent="0.45">
      <c r="A509" s="1">
        <v>1.6312499999985399</v>
      </c>
      <c r="B509" s="2" t="s">
        <v>154</v>
      </c>
      <c r="C509" s="2" t="s">
        <v>3515</v>
      </c>
      <c r="D509" s="2" t="s">
        <v>12</v>
      </c>
      <c r="E509" s="4">
        <v>45112.665092592593</v>
      </c>
      <c r="F509" s="3" t="str">
        <f>TEXT(Table_query__6[[#This Row],[Closed]],"MMM")</f>
        <v>Jul</v>
      </c>
      <c r="G509" s="3">
        <v>45114.665092592593</v>
      </c>
      <c r="H509" s="4">
        <v>45113.631249999999</v>
      </c>
      <c r="I509" s="2" t="s">
        <v>3517</v>
      </c>
      <c r="J509" t="s">
        <v>4238</v>
      </c>
      <c r="K509">
        <v>8998</v>
      </c>
      <c r="L509" t="s">
        <v>4141</v>
      </c>
      <c r="M509" t="s">
        <v>3550</v>
      </c>
      <c r="N509" s="2" t="s">
        <v>18</v>
      </c>
      <c r="O509" s="4" t="s">
        <v>1061</v>
      </c>
      <c r="P509" s="6">
        <f>NETWORKDAYS.INTL(Table_query__6[[#This Row],[Created]],Table_query__6[[#This Row],[Closed]],1,0)-1</f>
        <v>1</v>
      </c>
      <c r="Q509" s="6" t="s">
        <v>4272</v>
      </c>
      <c r="R509" s="6" t="str">
        <f t="shared" si="15"/>
        <v>&lt;=1</v>
      </c>
      <c r="S509" s="6" t="str">
        <f t="shared" si="14"/>
        <v>met</v>
      </c>
      <c r="T509" s="5" t="s">
        <v>3516</v>
      </c>
      <c r="U509" s="2" t="s">
        <v>17</v>
      </c>
      <c r="V509" s="2" t="s">
        <v>16</v>
      </c>
      <c r="W509" s="2"/>
    </row>
    <row r="510" spans="1:23" ht="28.5" x14ac:dyDescent="0.45">
      <c r="A510" s="1">
        <v>1.3291666666627899</v>
      </c>
      <c r="B510" s="2" t="s">
        <v>154</v>
      </c>
      <c r="C510" s="2" t="s">
        <v>1775</v>
      </c>
      <c r="D510" s="2" t="s">
        <v>12</v>
      </c>
      <c r="E510" s="4">
        <v>45112.668344907404</v>
      </c>
      <c r="F510" s="3" t="str">
        <f>TEXT(Table_query__6[[#This Row],[Closed]],"MMM")</f>
        <v>Jul</v>
      </c>
      <c r="G510" s="3">
        <v>45114.668344907404</v>
      </c>
      <c r="H510" s="4">
        <v>45113.32916666667</v>
      </c>
      <c r="I510" s="2" t="s">
        <v>1777</v>
      </c>
      <c r="J510" t="s">
        <v>4038</v>
      </c>
      <c r="K510">
        <v>9594</v>
      </c>
      <c r="L510" t="s">
        <v>4039</v>
      </c>
      <c r="M510" t="s">
        <v>3545</v>
      </c>
      <c r="N510" s="2" t="s">
        <v>42</v>
      </c>
      <c r="O510" s="4" t="s">
        <v>1061</v>
      </c>
      <c r="P510" s="6">
        <f>NETWORKDAYS.INTL(Table_query__6[[#This Row],[Created]],Table_query__6[[#This Row],[Closed]],1,0)-1</f>
        <v>1</v>
      </c>
      <c r="Q510" s="6" t="s">
        <v>4272</v>
      </c>
      <c r="R510" s="6" t="str">
        <f t="shared" si="15"/>
        <v>&lt;=1</v>
      </c>
      <c r="S510" s="6" t="str">
        <f t="shared" si="14"/>
        <v>met</v>
      </c>
      <c r="T510" s="5" t="s">
        <v>1776</v>
      </c>
      <c r="U510" s="2" t="s">
        <v>17</v>
      </c>
      <c r="V510" s="2" t="s">
        <v>16</v>
      </c>
      <c r="W510" s="2"/>
    </row>
    <row r="511" spans="1:23" ht="28.5" x14ac:dyDescent="0.45">
      <c r="A511" s="1">
        <v>1.3305555555562001</v>
      </c>
      <c r="B511" s="2" t="s">
        <v>154</v>
      </c>
      <c r="C511" s="2" t="s">
        <v>1896</v>
      </c>
      <c r="D511" s="2" t="s">
        <v>12</v>
      </c>
      <c r="E511" s="4">
        <v>45112.669606481482</v>
      </c>
      <c r="F511" s="3" t="str">
        <f>TEXT(Table_query__6[[#This Row],[Closed]],"MMM")</f>
        <v>Jul</v>
      </c>
      <c r="G511" s="3">
        <v>45114.669606481482</v>
      </c>
      <c r="H511" s="4">
        <v>45113.330555555556</v>
      </c>
      <c r="I511" s="2" t="s">
        <v>1898</v>
      </c>
      <c r="J511" t="s">
        <v>4053</v>
      </c>
      <c r="K511">
        <v>9594</v>
      </c>
      <c r="L511" t="s">
        <v>4039</v>
      </c>
      <c r="M511" t="s">
        <v>3545</v>
      </c>
      <c r="N511" s="2" t="s">
        <v>42</v>
      </c>
      <c r="O511" s="4" t="s">
        <v>1061</v>
      </c>
      <c r="P511" s="6">
        <f>NETWORKDAYS.INTL(Table_query__6[[#This Row],[Created]],Table_query__6[[#This Row],[Closed]],1,0)-1</f>
        <v>1</v>
      </c>
      <c r="Q511" s="6" t="s">
        <v>4272</v>
      </c>
      <c r="R511" s="6" t="str">
        <f t="shared" si="15"/>
        <v>&lt;=1</v>
      </c>
      <c r="S511" s="6" t="str">
        <f t="shared" si="14"/>
        <v>met</v>
      </c>
      <c r="T511" s="5" t="s">
        <v>1897</v>
      </c>
      <c r="U511" s="2" t="s">
        <v>17</v>
      </c>
      <c r="V511" s="2" t="s">
        <v>16</v>
      </c>
      <c r="W511" s="2"/>
    </row>
    <row r="512" spans="1:23" ht="28.5" x14ac:dyDescent="0.45">
      <c r="A512" s="1">
        <v>5.5659722222189902</v>
      </c>
      <c r="B512" s="2" t="s">
        <v>41</v>
      </c>
      <c r="C512" s="2" t="s">
        <v>1191</v>
      </c>
      <c r="D512" s="2" t="s">
        <v>12</v>
      </c>
      <c r="E512" s="4">
        <v>45113.51189814815</v>
      </c>
      <c r="F512" s="3" t="str">
        <f>TEXT(Table_query__6[[#This Row],[Closed]],"MMM")</f>
        <v>Jul</v>
      </c>
      <c r="G512" s="3">
        <v>45115.51189814815</v>
      </c>
      <c r="H512" s="4">
        <v>45118.565972222219</v>
      </c>
      <c r="I512" s="2" t="s">
        <v>1193</v>
      </c>
      <c r="J512" t="s">
        <v>3941</v>
      </c>
      <c r="K512">
        <v>9879</v>
      </c>
      <c r="L512" t="s">
        <v>3942</v>
      </c>
      <c r="M512" t="s">
        <v>3550</v>
      </c>
      <c r="N512" s="2" t="s">
        <v>52</v>
      </c>
      <c r="O512" s="4" t="s">
        <v>1061</v>
      </c>
      <c r="P512" s="6">
        <f>NETWORKDAYS.INTL(Table_query__6[[#This Row],[Created]],Table_query__6[[#This Row],[Closed]],1,0)-1</f>
        <v>3</v>
      </c>
      <c r="Q512" s="6" t="s">
        <v>4273</v>
      </c>
      <c r="R512" s="6" t="str">
        <f t="shared" si="15"/>
        <v>&lt;=3</v>
      </c>
      <c r="S512" s="6" t="str">
        <f t="shared" si="14"/>
        <v>not met</v>
      </c>
      <c r="T512" s="5" t="s">
        <v>1192</v>
      </c>
      <c r="U512" s="2" t="s">
        <v>17</v>
      </c>
      <c r="V512" s="2" t="s">
        <v>16</v>
      </c>
      <c r="W512" s="2"/>
    </row>
    <row r="513" spans="1:23" x14ac:dyDescent="0.45">
      <c r="A513" s="1">
        <v>6.6027777777781003</v>
      </c>
      <c r="B513" s="2" t="s">
        <v>630</v>
      </c>
      <c r="C513" s="2" t="s">
        <v>1079</v>
      </c>
      <c r="D513" s="2" t="s">
        <v>12</v>
      </c>
      <c r="E513" s="4">
        <v>45113.642407407409</v>
      </c>
      <c r="F513" s="3" t="str">
        <f>TEXT(Table_query__6[[#This Row],[Closed]],"MMM")</f>
        <v>Jul</v>
      </c>
      <c r="G513" s="3">
        <v>45115.642407407409</v>
      </c>
      <c r="H513" s="4">
        <v>45119.602777777778</v>
      </c>
      <c r="I513" s="2" t="s">
        <v>1081</v>
      </c>
      <c r="J513" t="s">
        <v>3921</v>
      </c>
      <c r="K513">
        <v>32153</v>
      </c>
      <c r="L513" t="s">
        <v>3625</v>
      </c>
      <c r="M513" t="s">
        <v>3550</v>
      </c>
      <c r="N513" s="2" t="s">
        <v>24</v>
      </c>
      <c r="O513" s="4" t="s">
        <v>1061</v>
      </c>
      <c r="P513" s="6">
        <f>NETWORKDAYS.INTL(Table_query__6[[#This Row],[Created]],Table_query__6[[#This Row],[Closed]],1,0)-1</f>
        <v>4</v>
      </c>
      <c r="Q513" s="6" t="s">
        <v>4273</v>
      </c>
      <c r="R513" s="6" t="str">
        <f t="shared" si="15"/>
        <v>&lt;=4</v>
      </c>
      <c r="S513" s="6" t="str">
        <f t="shared" si="14"/>
        <v>not met</v>
      </c>
      <c r="T513" s="5" t="s">
        <v>1080</v>
      </c>
      <c r="U513" s="2" t="s">
        <v>17</v>
      </c>
      <c r="V513" s="2" t="s">
        <v>16</v>
      </c>
      <c r="W513" s="2"/>
    </row>
    <row r="514" spans="1:23" x14ac:dyDescent="0.45">
      <c r="A514" s="1">
        <v>11.0291666666672</v>
      </c>
      <c r="B514" s="2" t="s">
        <v>15</v>
      </c>
      <c r="C514" s="2" t="s">
        <v>3486</v>
      </c>
      <c r="D514" s="2" t="s">
        <v>12</v>
      </c>
      <c r="E514" s="4">
        <v>45114.636296296296</v>
      </c>
      <c r="F514" s="3" t="str">
        <f>TEXT(Table_query__6[[#This Row],[Closed]],"MMM")</f>
        <v>Jul</v>
      </c>
      <c r="G514" s="3">
        <v>45116.636296296296</v>
      </c>
      <c r="H514" s="4">
        <v>45125.029166666667</v>
      </c>
      <c r="I514" s="2" t="s">
        <v>746</v>
      </c>
      <c r="J514" t="s">
        <v>3839</v>
      </c>
      <c r="K514">
        <v>32953</v>
      </c>
      <c r="L514" t="s">
        <v>3840</v>
      </c>
      <c r="M514" t="s">
        <v>3570</v>
      </c>
      <c r="N514" s="2" t="s">
        <v>42</v>
      </c>
      <c r="O514" s="4" t="s">
        <v>1061</v>
      </c>
      <c r="P514" s="6">
        <f>NETWORKDAYS.INTL(Table_query__6[[#This Row],[Created]],Table_query__6[[#This Row],[Closed]],1,0)-1</f>
        <v>7</v>
      </c>
      <c r="Q514" s="6" t="s">
        <v>4273</v>
      </c>
      <c r="R514" s="6" t="str">
        <f t="shared" si="15"/>
        <v>&gt;=5</v>
      </c>
      <c r="S514" s="6" t="str">
        <f t="shared" ref="S514:S577" si="16">IF(P514&lt;=2, "met", "not met")</f>
        <v>not met</v>
      </c>
      <c r="T514" s="5" t="s">
        <v>1505</v>
      </c>
      <c r="U514" s="2" t="s">
        <v>17</v>
      </c>
      <c r="V514" s="2" t="s">
        <v>16</v>
      </c>
      <c r="W514" s="2"/>
    </row>
    <row r="515" spans="1:23" x14ac:dyDescent="0.45">
      <c r="A515" s="1">
        <v>11.0291666666672</v>
      </c>
      <c r="B515" s="2" t="s">
        <v>15</v>
      </c>
      <c r="C515" s="2" t="s">
        <v>3487</v>
      </c>
      <c r="D515" s="2" t="s">
        <v>12</v>
      </c>
      <c r="E515" s="4">
        <v>45114.640138888892</v>
      </c>
      <c r="F515" s="3" t="str">
        <f>TEXT(Table_query__6[[#This Row],[Closed]],"MMM")</f>
        <v>Jul</v>
      </c>
      <c r="G515" s="3">
        <v>45116.640138888892</v>
      </c>
      <c r="H515" s="4">
        <v>45125.029166666667</v>
      </c>
      <c r="I515" s="2" t="s">
        <v>746</v>
      </c>
      <c r="J515" t="s">
        <v>3839</v>
      </c>
      <c r="K515">
        <v>32953</v>
      </c>
      <c r="L515" t="s">
        <v>3840</v>
      </c>
      <c r="M515" t="s">
        <v>3570</v>
      </c>
      <c r="N515" s="2" t="s">
        <v>42</v>
      </c>
      <c r="O515" s="4" t="s">
        <v>1061</v>
      </c>
      <c r="P515" s="6">
        <f>NETWORKDAYS.INTL(Table_query__6[[#This Row],[Created]],Table_query__6[[#This Row],[Closed]],1,0)-1</f>
        <v>7</v>
      </c>
      <c r="Q515" s="6" t="s">
        <v>4273</v>
      </c>
      <c r="R515" s="6" t="str">
        <f t="shared" ref="R515:R578" si="17">IF(P515&lt;2, "&lt;=1", IF(P515&lt;3, "&lt;=2", IF(P515&lt;4, "&lt;=3",IF(P515&lt;5,  "&lt;=4", "&gt;=5"))))</f>
        <v>&gt;=5</v>
      </c>
      <c r="S515" s="6" t="str">
        <f t="shared" si="16"/>
        <v>not met</v>
      </c>
      <c r="T515" s="5" t="s">
        <v>951</v>
      </c>
      <c r="U515" s="2" t="s">
        <v>17</v>
      </c>
      <c r="V515" s="2" t="s">
        <v>16</v>
      </c>
      <c r="W515" s="2"/>
    </row>
    <row r="516" spans="1:23" x14ac:dyDescent="0.45">
      <c r="A516" s="1">
        <v>10.038194444445301</v>
      </c>
      <c r="B516" s="2" t="s">
        <v>56</v>
      </c>
      <c r="C516" s="2" t="s">
        <v>3482</v>
      </c>
      <c r="D516" s="2" t="s">
        <v>12</v>
      </c>
      <c r="E516" s="4">
        <v>45114.698495370372</v>
      </c>
      <c r="F516" s="3" t="str">
        <f>TEXT(Table_query__6[[#This Row],[Closed]],"MMM")</f>
        <v>Jul</v>
      </c>
      <c r="G516" s="3">
        <v>45116.698495370372</v>
      </c>
      <c r="H516" s="4">
        <v>45124.038194444445</v>
      </c>
      <c r="I516" s="2" t="s">
        <v>70</v>
      </c>
      <c r="J516" t="s">
        <v>3567</v>
      </c>
      <c r="K516">
        <v>8068</v>
      </c>
      <c r="L516" t="s">
        <v>3568</v>
      </c>
      <c r="M516" t="s">
        <v>3545</v>
      </c>
      <c r="N516" s="2" t="s">
        <v>68</v>
      </c>
      <c r="O516" s="4" t="s">
        <v>1061</v>
      </c>
      <c r="P516" s="6">
        <f>NETWORKDAYS.INTL(Table_query__6[[#This Row],[Created]],Table_query__6[[#This Row],[Closed]],1,0)-1</f>
        <v>6</v>
      </c>
      <c r="Q516" s="6" t="s">
        <v>4273</v>
      </c>
      <c r="R516" s="6" t="str">
        <f t="shared" si="17"/>
        <v>&gt;=5</v>
      </c>
      <c r="S516" s="6" t="str">
        <f t="shared" si="16"/>
        <v>not met</v>
      </c>
      <c r="T516" s="5" t="s">
        <v>3483</v>
      </c>
      <c r="U516" s="2" t="s">
        <v>17</v>
      </c>
      <c r="V516" s="2" t="s">
        <v>16</v>
      </c>
      <c r="W516" s="2"/>
    </row>
    <row r="517" spans="1:23" ht="28.5" x14ac:dyDescent="0.45">
      <c r="A517" s="1">
        <v>9.0388888888919592</v>
      </c>
      <c r="B517" s="2" t="s">
        <v>84</v>
      </c>
      <c r="C517" s="2" t="s">
        <v>3480</v>
      </c>
      <c r="D517" s="2" t="s">
        <v>12</v>
      </c>
      <c r="E517" s="4">
        <v>45117.366307870368</v>
      </c>
      <c r="F517" s="3" t="str">
        <f>TEXT(Table_query__6[[#This Row],[Closed]],"MMM")</f>
        <v>Jul</v>
      </c>
      <c r="G517" s="3">
        <v>45119.366307870368</v>
      </c>
      <c r="H517" s="4">
        <v>45126.038888888892</v>
      </c>
      <c r="I517" s="2" t="s">
        <v>243</v>
      </c>
      <c r="J517" t="s">
        <v>3698</v>
      </c>
      <c r="K517">
        <v>31688</v>
      </c>
      <c r="L517" t="s">
        <v>3699</v>
      </c>
      <c r="M517" t="s">
        <v>3545</v>
      </c>
      <c r="N517" s="2" t="s">
        <v>18</v>
      </c>
      <c r="O517" s="4" t="s">
        <v>1061</v>
      </c>
      <c r="P517" s="6">
        <f>NETWORKDAYS.INTL(Table_query__6[[#This Row],[Created]],Table_query__6[[#This Row],[Closed]],1,0)-1</f>
        <v>7</v>
      </c>
      <c r="Q517" s="6" t="s">
        <v>4273</v>
      </c>
      <c r="R517" s="6" t="str">
        <f t="shared" si="17"/>
        <v>&gt;=5</v>
      </c>
      <c r="S517" s="6" t="str">
        <f t="shared" si="16"/>
        <v>not met</v>
      </c>
      <c r="T517" s="5" t="s">
        <v>3481</v>
      </c>
      <c r="U517" s="2" t="s">
        <v>17</v>
      </c>
      <c r="V517" s="2" t="s">
        <v>16</v>
      </c>
      <c r="W517" s="2"/>
    </row>
    <row r="518" spans="1:23" x14ac:dyDescent="0.45">
      <c r="A518" s="1">
        <v>7.0444444444438004</v>
      </c>
      <c r="B518" s="2" t="s">
        <v>56</v>
      </c>
      <c r="C518" s="2" t="s">
        <v>3477</v>
      </c>
      <c r="D518" s="2" t="s">
        <v>12</v>
      </c>
      <c r="E518" s="4">
        <v>45117.450648148151</v>
      </c>
      <c r="F518" s="3" t="str">
        <f>TEXT(Table_query__6[[#This Row],[Closed]],"MMM")</f>
        <v>Jul</v>
      </c>
      <c r="G518" s="3">
        <v>45119.450648148151</v>
      </c>
      <c r="H518" s="4">
        <v>45124.044444444444</v>
      </c>
      <c r="I518" s="2" t="s">
        <v>3479</v>
      </c>
      <c r="J518" t="s">
        <v>4232</v>
      </c>
      <c r="K518">
        <v>27624</v>
      </c>
      <c r="L518" t="s">
        <v>4233</v>
      </c>
      <c r="M518" t="s">
        <v>3553</v>
      </c>
      <c r="N518" s="2" t="s">
        <v>24</v>
      </c>
      <c r="O518" s="4" t="s">
        <v>1061</v>
      </c>
      <c r="P518" s="6">
        <f>NETWORKDAYS.INTL(Table_query__6[[#This Row],[Created]],Table_query__6[[#This Row],[Closed]],1,0)-1</f>
        <v>5</v>
      </c>
      <c r="Q518" s="6" t="s">
        <v>4273</v>
      </c>
      <c r="R518" s="6" t="str">
        <f t="shared" si="17"/>
        <v>&gt;=5</v>
      </c>
      <c r="S518" s="6" t="str">
        <f t="shared" si="16"/>
        <v>not met</v>
      </c>
      <c r="T518" s="5" t="s">
        <v>3478</v>
      </c>
      <c r="U518" s="2" t="s">
        <v>17</v>
      </c>
      <c r="V518" s="2" t="s">
        <v>16</v>
      </c>
      <c r="W518" s="2"/>
    </row>
    <row r="519" spans="1:23" ht="28.5" x14ac:dyDescent="0.45">
      <c r="A519" s="1">
        <v>4.0284722222204401</v>
      </c>
      <c r="B519" s="2" t="s">
        <v>15</v>
      </c>
      <c r="C519" s="2" t="s">
        <v>3488</v>
      </c>
      <c r="D519" s="2" t="s">
        <v>12</v>
      </c>
      <c r="E519" s="4">
        <v>45117.499849537038</v>
      </c>
      <c r="F519" s="3" t="str">
        <f>TEXT(Table_query__6[[#This Row],[Closed]],"MMM")</f>
        <v>Jul</v>
      </c>
      <c r="G519" s="3">
        <v>45119.499849537038</v>
      </c>
      <c r="H519" s="4">
        <v>45121.02847222222</v>
      </c>
      <c r="I519" s="2" t="s">
        <v>3490</v>
      </c>
      <c r="J519" t="s">
        <v>4234</v>
      </c>
      <c r="K519">
        <v>33143</v>
      </c>
      <c r="L519" t="s">
        <v>4235</v>
      </c>
      <c r="M519" t="s">
        <v>3570</v>
      </c>
      <c r="N519" s="2" t="s">
        <v>18</v>
      </c>
      <c r="O519" s="4" t="s">
        <v>1061</v>
      </c>
      <c r="P519" s="6">
        <f>NETWORKDAYS.INTL(Table_query__6[[#This Row],[Created]],Table_query__6[[#This Row],[Closed]],1,0)-1</f>
        <v>4</v>
      </c>
      <c r="Q519" s="6" t="s">
        <v>4273</v>
      </c>
      <c r="R519" s="6" t="str">
        <f t="shared" si="17"/>
        <v>&lt;=4</v>
      </c>
      <c r="S519" s="6" t="str">
        <f t="shared" si="16"/>
        <v>not met</v>
      </c>
      <c r="T519" s="5" t="s">
        <v>3489</v>
      </c>
      <c r="U519" s="2" t="s">
        <v>17</v>
      </c>
      <c r="V519" s="2" t="s">
        <v>16</v>
      </c>
      <c r="W519" s="2"/>
    </row>
    <row r="520" spans="1:23" x14ac:dyDescent="0.45">
      <c r="A520" s="1">
        <v>0.62569444444670796</v>
      </c>
      <c r="B520" s="2" t="s">
        <v>56</v>
      </c>
      <c r="C520" s="2" t="s">
        <v>1851</v>
      </c>
      <c r="D520" s="2" t="s">
        <v>12</v>
      </c>
      <c r="E520" s="4">
        <v>45117.577581018515</v>
      </c>
      <c r="F520" s="3" t="str">
        <f>TEXT(Table_query__6[[#This Row],[Closed]],"MMM")</f>
        <v>Jul</v>
      </c>
      <c r="G520" s="3">
        <v>45119.577581018515</v>
      </c>
      <c r="H520" s="4">
        <v>45117.625694444447</v>
      </c>
      <c r="I520" s="2" t="s">
        <v>1853</v>
      </c>
      <c r="J520" t="s">
        <v>4050</v>
      </c>
      <c r="K520">
        <v>34795</v>
      </c>
      <c r="L520" t="s">
        <v>4051</v>
      </c>
      <c r="M520" t="s">
        <v>3629</v>
      </c>
      <c r="N520" s="2" t="s">
        <v>52</v>
      </c>
      <c r="O520" s="4" t="s">
        <v>1061</v>
      </c>
      <c r="P520" s="6">
        <f>NETWORKDAYS.INTL(Table_query__6[[#This Row],[Created]],Table_query__6[[#This Row],[Closed]],1,0)-1</f>
        <v>0</v>
      </c>
      <c r="Q520" s="6" t="s">
        <v>4272</v>
      </c>
      <c r="R520" s="6" t="str">
        <f t="shared" si="17"/>
        <v>&lt;=1</v>
      </c>
      <c r="S520" s="6" t="str">
        <f t="shared" si="16"/>
        <v>met</v>
      </c>
      <c r="T520" s="5" t="s">
        <v>1852</v>
      </c>
      <c r="U520" s="2" t="s">
        <v>17</v>
      </c>
      <c r="V520" s="2" t="s">
        <v>16</v>
      </c>
      <c r="W520" s="2"/>
    </row>
    <row r="521" spans="1:23" x14ac:dyDescent="0.45">
      <c r="A521" s="1">
        <v>2.4236111111094898</v>
      </c>
      <c r="B521" s="2" t="s">
        <v>154</v>
      </c>
      <c r="C521" s="2" t="s">
        <v>1828</v>
      </c>
      <c r="D521" s="2" t="s">
        <v>12</v>
      </c>
      <c r="E521" s="4">
        <v>45117.594212962962</v>
      </c>
      <c r="F521" s="3" t="str">
        <f>TEXT(Table_query__6[[#This Row],[Closed]],"MMM")</f>
        <v>Jul</v>
      </c>
      <c r="G521" s="3">
        <v>45119.594212962962</v>
      </c>
      <c r="H521" s="4">
        <v>45119.423611111109</v>
      </c>
      <c r="I521" s="2" t="s">
        <v>1830</v>
      </c>
      <c r="J521" t="s">
        <v>4046</v>
      </c>
      <c r="K521">
        <v>32153</v>
      </c>
      <c r="L521" t="s">
        <v>3625</v>
      </c>
      <c r="M521" t="s">
        <v>3550</v>
      </c>
      <c r="N521" s="2" t="s">
        <v>42</v>
      </c>
      <c r="O521" s="4" t="s">
        <v>1061</v>
      </c>
      <c r="P521" s="6">
        <f>NETWORKDAYS.INTL(Table_query__6[[#This Row],[Created]],Table_query__6[[#This Row],[Closed]],1,0)-1</f>
        <v>2</v>
      </c>
      <c r="Q521" s="6" t="s">
        <v>4273</v>
      </c>
      <c r="R521" s="6" t="str">
        <f t="shared" si="17"/>
        <v>&lt;=2</v>
      </c>
      <c r="S521" s="6" t="str">
        <f t="shared" si="16"/>
        <v>met</v>
      </c>
      <c r="T521" s="5" t="s">
        <v>1829</v>
      </c>
      <c r="U521" s="2" t="s">
        <v>17</v>
      </c>
      <c r="V521" s="2" t="s">
        <v>16</v>
      </c>
      <c r="W521" s="2"/>
    </row>
    <row r="522" spans="1:23" x14ac:dyDescent="0.45">
      <c r="A522" s="1">
        <v>4.6326388888919601</v>
      </c>
      <c r="B522" s="2" t="s">
        <v>33</v>
      </c>
      <c r="C522" s="2" t="s">
        <v>1246</v>
      </c>
      <c r="D522" s="2" t="s">
        <v>12</v>
      </c>
      <c r="E522" s="4">
        <v>45117.692291666666</v>
      </c>
      <c r="F522" s="3" t="str">
        <f>TEXT(Table_query__6[[#This Row],[Closed]],"MMM")</f>
        <v>Jul</v>
      </c>
      <c r="G522" s="3">
        <v>45119.692291666666</v>
      </c>
      <c r="H522" s="4">
        <v>45121.632638888892</v>
      </c>
      <c r="I522" s="2" t="s">
        <v>121</v>
      </c>
      <c r="J522" t="s">
        <v>3598</v>
      </c>
      <c r="K522">
        <v>35778</v>
      </c>
      <c r="L522" t="s">
        <v>3599</v>
      </c>
      <c r="M522" t="s">
        <v>3570</v>
      </c>
      <c r="N522" s="2" t="s">
        <v>24</v>
      </c>
      <c r="O522" s="4" t="s">
        <v>1061</v>
      </c>
      <c r="P522" s="6">
        <f>NETWORKDAYS.INTL(Table_query__6[[#This Row],[Created]],Table_query__6[[#This Row],[Closed]],1,0)-1</f>
        <v>4</v>
      </c>
      <c r="Q522" s="6" t="s">
        <v>4273</v>
      </c>
      <c r="R522" s="6" t="str">
        <f t="shared" si="17"/>
        <v>&lt;=4</v>
      </c>
      <c r="S522" s="6" t="str">
        <f t="shared" si="16"/>
        <v>not met</v>
      </c>
      <c r="T522" s="5" t="s">
        <v>1247</v>
      </c>
      <c r="U522" s="2" t="s">
        <v>17</v>
      </c>
      <c r="V522" s="2" t="s">
        <v>16</v>
      </c>
      <c r="W522" s="2"/>
    </row>
    <row r="523" spans="1:23" ht="28.5" x14ac:dyDescent="0.45">
      <c r="A523" s="1">
        <v>8.0506944444423407</v>
      </c>
      <c r="B523" s="2" t="s">
        <v>60</v>
      </c>
      <c r="C523" s="2" t="s">
        <v>3475</v>
      </c>
      <c r="D523" s="2" t="s">
        <v>12</v>
      </c>
      <c r="E523" s="4">
        <v>45118.374351851853</v>
      </c>
      <c r="F523" s="3" t="str">
        <f>TEXT(Table_query__6[[#This Row],[Closed]],"MMM")</f>
        <v>Jul</v>
      </c>
      <c r="G523" s="3">
        <v>45120.374351851853</v>
      </c>
      <c r="H523" s="4">
        <v>45126.050694444442</v>
      </c>
      <c r="I523" s="2" t="s">
        <v>1097</v>
      </c>
      <c r="J523" t="s">
        <v>3926</v>
      </c>
      <c r="K523">
        <v>9216</v>
      </c>
      <c r="L523" t="s">
        <v>3927</v>
      </c>
      <c r="M523" t="s">
        <v>3545</v>
      </c>
      <c r="N523" s="2" t="s">
        <v>42</v>
      </c>
      <c r="O523" s="4" t="s">
        <v>1061</v>
      </c>
      <c r="P523" s="6">
        <f>NETWORKDAYS.INTL(Table_query__6[[#This Row],[Created]],Table_query__6[[#This Row],[Closed]],1,0)-1</f>
        <v>6</v>
      </c>
      <c r="Q523" s="6" t="s">
        <v>4273</v>
      </c>
      <c r="R523" s="6" t="str">
        <f t="shared" si="17"/>
        <v>&gt;=5</v>
      </c>
      <c r="S523" s="6" t="str">
        <f t="shared" si="16"/>
        <v>not met</v>
      </c>
      <c r="T523" s="5" t="s">
        <v>3476</v>
      </c>
      <c r="U523" s="2" t="s">
        <v>17</v>
      </c>
      <c r="V523" s="2" t="s">
        <v>16</v>
      </c>
      <c r="W523" s="2"/>
    </row>
    <row r="524" spans="1:23" x14ac:dyDescent="0.45">
      <c r="A524" s="1">
        <v>14.3799884259279</v>
      </c>
      <c r="B524" s="2" t="s">
        <v>154</v>
      </c>
      <c r="C524" s="2" t="s">
        <v>1578</v>
      </c>
      <c r="D524" s="2" t="s">
        <v>12</v>
      </c>
      <c r="E524" s="4">
        <v>45118.58525462963</v>
      </c>
      <c r="F524" s="3" t="str">
        <f>TEXT(Table_query__6[[#This Row],[Closed]],"MMM")</f>
        <v>Jul</v>
      </c>
      <c r="G524" s="3">
        <v>45120.58525462963</v>
      </c>
      <c r="H524" s="4">
        <v>45132.379988425928</v>
      </c>
      <c r="I524" s="2" t="s">
        <v>1580</v>
      </c>
      <c r="J524" t="s">
        <v>4000</v>
      </c>
      <c r="K524">
        <v>35102</v>
      </c>
      <c r="L524" t="s">
        <v>4001</v>
      </c>
      <c r="M524" t="s">
        <v>3550</v>
      </c>
      <c r="N524" s="2" t="s">
        <v>18</v>
      </c>
      <c r="O524" s="4" t="s">
        <v>1061</v>
      </c>
      <c r="P524" s="6">
        <f>NETWORKDAYS.INTL(Table_query__6[[#This Row],[Created]],Table_query__6[[#This Row],[Closed]],1,0)-1</f>
        <v>10</v>
      </c>
      <c r="Q524" s="6" t="s">
        <v>4273</v>
      </c>
      <c r="R524" s="6" t="str">
        <f t="shared" si="17"/>
        <v>&gt;=5</v>
      </c>
      <c r="S524" s="6" t="str">
        <f t="shared" si="16"/>
        <v>not met</v>
      </c>
      <c r="T524" s="5" t="s">
        <v>1579</v>
      </c>
      <c r="U524" s="2" t="s">
        <v>17</v>
      </c>
      <c r="V524" s="2" t="s">
        <v>16</v>
      </c>
      <c r="W524" s="2"/>
    </row>
    <row r="525" spans="1:23" ht="28.5" x14ac:dyDescent="0.45">
      <c r="A525" s="1">
        <v>2.4104166666657001</v>
      </c>
      <c r="B525" s="2" t="s">
        <v>84</v>
      </c>
      <c r="C525" s="2" t="s">
        <v>1082</v>
      </c>
      <c r="D525" s="2" t="s">
        <v>12</v>
      </c>
      <c r="E525" s="4">
        <v>45118.747048611112</v>
      </c>
      <c r="F525" s="3" t="str">
        <f>TEXT(Table_query__6[[#This Row],[Closed]],"MMM")</f>
        <v>Jul</v>
      </c>
      <c r="G525" s="3">
        <v>45120.747048611112</v>
      </c>
      <c r="H525" s="4">
        <v>45120.410416666666</v>
      </c>
      <c r="I525" s="2" t="s">
        <v>243</v>
      </c>
      <c r="J525" t="s">
        <v>3698</v>
      </c>
      <c r="K525">
        <v>31688</v>
      </c>
      <c r="L525" t="s">
        <v>3699</v>
      </c>
      <c r="M525" t="s">
        <v>3545</v>
      </c>
      <c r="N525" s="2" t="s">
        <v>42</v>
      </c>
      <c r="O525" s="4" t="s">
        <v>1061</v>
      </c>
      <c r="P525" s="6">
        <f>NETWORKDAYS.INTL(Table_query__6[[#This Row],[Created]],Table_query__6[[#This Row],[Closed]],1,0)-1</f>
        <v>2</v>
      </c>
      <c r="Q525" s="6" t="s">
        <v>4273</v>
      </c>
      <c r="R525" s="6" t="str">
        <f t="shared" si="17"/>
        <v>&lt;=2</v>
      </c>
      <c r="S525" s="6" t="str">
        <f t="shared" si="16"/>
        <v>met</v>
      </c>
      <c r="T525" s="5" t="s">
        <v>1083</v>
      </c>
      <c r="U525" s="2" t="s">
        <v>17</v>
      </c>
      <c r="V525" s="2" t="s">
        <v>16</v>
      </c>
      <c r="W525" s="2"/>
    </row>
    <row r="526" spans="1:23" ht="28.5" x14ac:dyDescent="0.45">
      <c r="A526" s="1">
        <v>76.556851851848506</v>
      </c>
      <c r="B526" s="2" t="s">
        <v>41</v>
      </c>
      <c r="C526" s="2" t="s">
        <v>1113</v>
      </c>
      <c r="D526" s="2" t="s">
        <v>12</v>
      </c>
      <c r="E526" s="4">
        <v>45119.374143518522</v>
      </c>
      <c r="F526" s="3" t="str">
        <f>TEXT(Table_query__6[[#This Row],[Closed]],"MMM")</f>
        <v>Sep</v>
      </c>
      <c r="G526" s="3">
        <v>45121.374143518522</v>
      </c>
      <c r="H526" s="4">
        <v>45195.556851851848</v>
      </c>
      <c r="I526" s="2" t="s">
        <v>1052</v>
      </c>
      <c r="J526" t="s">
        <v>3914</v>
      </c>
      <c r="K526">
        <v>10545</v>
      </c>
      <c r="L526" t="s">
        <v>3915</v>
      </c>
      <c r="M526" t="s">
        <v>3545</v>
      </c>
      <c r="N526" s="2" t="s">
        <v>42</v>
      </c>
      <c r="O526" s="4" t="s">
        <v>1061</v>
      </c>
      <c r="P526" s="6">
        <f>NETWORKDAYS.INTL(Table_query__6[[#This Row],[Created]],Table_query__6[[#This Row],[Closed]],1,0)-1</f>
        <v>54</v>
      </c>
      <c r="Q526" s="6" t="s">
        <v>4273</v>
      </c>
      <c r="R526" s="6" t="str">
        <f t="shared" si="17"/>
        <v>&gt;=5</v>
      </c>
      <c r="S526" s="6" t="str">
        <f t="shared" si="16"/>
        <v>not met</v>
      </c>
      <c r="T526" s="5" t="s">
        <v>1114</v>
      </c>
      <c r="U526" s="2" t="s">
        <v>17</v>
      </c>
      <c r="V526" s="2" t="s">
        <v>16</v>
      </c>
      <c r="W526" s="2"/>
    </row>
    <row r="527" spans="1:23" ht="28.5" x14ac:dyDescent="0.45">
      <c r="A527" s="1">
        <v>1.5437499999970901</v>
      </c>
      <c r="B527" s="2" t="s">
        <v>84</v>
      </c>
      <c r="C527" s="2" t="s">
        <v>1151</v>
      </c>
      <c r="D527" s="2" t="s">
        <v>12</v>
      </c>
      <c r="E527" s="4">
        <v>45119.525196759256</v>
      </c>
      <c r="F527" s="3" t="str">
        <f>TEXT(Table_query__6[[#This Row],[Closed]],"MMM")</f>
        <v>Jul</v>
      </c>
      <c r="G527" s="3">
        <v>45121.525196759256</v>
      </c>
      <c r="H527" s="4">
        <v>45120.543749999997</v>
      </c>
      <c r="I527" s="2" t="s">
        <v>1153</v>
      </c>
      <c r="J527" t="s">
        <v>3934</v>
      </c>
      <c r="K527">
        <v>2673</v>
      </c>
      <c r="L527" t="s">
        <v>3913</v>
      </c>
      <c r="M527" t="s">
        <v>3553</v>
      </c>
      <c r="N527" s="2" t="s">
        <v>111</v>
      </c>
      <c r="O527" s="4" t="s">
        <v>1061</v>
      </c>
      <c r="P527" s="6">
        <f>NETWORKDAYS.INTL(Table_query__6[[#This Row],[Created]],Table_query__6[[#This Row],[Closed]],1,0)-1</f>
        <v>1</v>
      </c>
      <c r="Q527" s="6" t="s">
        <v>4272</v>
      </c>
      <c r="R527" s="6" t="str">
        <f t="shared" si="17"/>
        <v>&lt;=1</v>
      </c>
      <c r="S527" s="6" t="str">
        <f t="shared" si="16"/>
        <v>met</v>
      </c>
      <c r="T527" s="5" t="s">
        <v>1152</v>
      </c>
      <c r="U527" s="2" t="s">
        <v>17</v>
      </c>
      <c r="V527" s="2" t="s">
        <v>16</v>
      </c>
      <c r="W527" s="2"/>
    </row>
    <row r="528" spans="1:23" ht="71.25" x14ac:dyDescent="0.45">
      <c r="A528" s="1">
        <v>8.4451388888919592</v>
      </c>
      <c r="B528" s="2" t="s">
        <v>125</v>
      </c>
      <c r="C528" s="2" t="s">
        <v>3469</v>
      </c>
      <c r="D528" s="2" t="s">
        <v>12</v>
      </c>
      <c r="E528" s="4">
        <v>45119.554907407408</v>
      </c>
      <c r="F528" s="3" t="str">
        <f>TEXT(Table_query__6[[#This Row],[Closed]],"MMM")</f>
        <v>Jul</v>
      </c>
      <c r="G528" s="3">
        <v>45121.554907407408</v>
      </c>
      <c r="H528" s="4">
        <v>45127.445138888892</v>
      </c>
      <c r="I528" s="2" t="s">
        <v>175</v>
      </c>
      <c r="J528" t="s">
        <v>3642</v>
      </c>
      <c r="K528">
        <v>723</v>
      </c>
      <c r="L528" t="s">
        <v>3643</v>
      </c>
      <c r="M528" t="s">
        <v>3545</v>
      </c>
      <c r="N528" s="2" t="s">
        <v>24</v>
      </c>
      <c r="O528" s="4" t="s">
        <v>1061</v>
      </c>
      <c r="P528" s="6">
        <f>NETWORKDAYS.INTL(Table_query__6[[#This Row],[Created]],Table_query__6[[#This Row],[Closed]],1,0)-1</f>
        <v>6</v>
      </c>
      <c r="Q528" s="6" t="s">
        <v>4273</v>
      </c>
      <c r="R528" s="6" t="str">
        <f t="shared" si="17"/>
        <v>&gt;=5</v>
      </c>
      <c r="S528" s="6" t="str">
        <f t="shared" si="16"/>
        <v>not met</v>
      </c>
      <c r="T528" s="5" t="s">
        <v>3470</v>
      </c>
      <c r="U528" s="2" t="s">
        <v>17</v>
      </c>
      <c r="V528" s="2" t="s">
        <v>16</v>
      </c>
      <c r="W528" s="2"/>
    </row>
    <row r="529" spans="1:23" x14ac:dyDescent="0.45">
      <c r="A529" s="1">
        <v>0.5</v>
      </c>
      <c r="B529" s="2" t="s">
        <v>23</v>
      </c>
      <c r="C529" s="2" t="s">
        <v>1794</v>
      </c>
      <c r="D529" s="2" t="s">
        <v>12</v>
      </c>
      <c r="E529" s="4">
        <v>45119.60832175926</v>
      </c>
      <c r="F529" s="3" t="str">
        <f>TEXT(Table_query__6[[#This Row],[Closed]],"MMM")</f>
        <v>Jul</v>
      </c>
      <c r="G529" s="3">
        <v>45121.60832175926</v>
      </c>
      <c r="H529" s="4">
        <v>45119.5</v>
      </c>
      <c r="I529" s="2" t="s">
        <v>163</v>
      </c>
      <c r="J529" t="s">
        <v>3632</v>
      </c>
      <c r="K529">
        <v>2014</v>
      </c>
      <c r="L529" t="s">
        <v>3633</v>
      </c>
      <c r="M529" t="s">
        <v>3570</v>
      </c>
      <c r="N529" s="2" t="s">
        <v>24</v>
      </c>
      <c r="O529" s="4" t="s">
        <v>1061</v>
      </c>
      <c r="P529" s="6">
        <f>NETWORKDAYS.INTL(Table_query__6[[#This Row],[Created]],Table_query__6[[#This Row],[Closed]],1,0)-1</f>
        <v>0</v>
      </c>
      <c r="Q529" s="6" t="s">
        <v>4272</v>
      </c>
      <c r="R529" s="6" t="str">
        <f t="shared" si="17"/>
        <v>&lt;=1</v>
      </c>
      <c r="S529" s="6" t="str">
        <f t="shared" si="16"/>
        <v>met</v>
      </c>
      <c r="T529" s="5" t="s">
        <v>1566</v>
      </c>
      <c r="U529" s="2" t="s">
        <v>17</v>
      </c>
      <c r="V529" s="2" t="s">
        <v>16</v>
      </c>
      <c r="W529" s="2"/>
    </row>
    <row r="530" spans="1:23" x14ac:dyDescent="0.45">
      <c r="A530" s="1">
        <v>0.5</v>
      </c>
      <c r="B530" s="2" t="s">
        <v>33</v>
      </c>
      <c r="C530" s="2" t="s">
        <v>1163</v>
      </c>
      <c r="D530" s="2" t="s">
        <v>12</v>
      </c>
      <c r="E530" s="4">
        <v>45119.621736111112</v>
      </c>
      <c r="F530" s="3" t="str">
        <f>TEXT(Table_query__6[[#This Row],[Closed]],"MMM")</f>
        <v>Jul</v>
      </c>
      <c r="G530" s="3">
        <v>45121.621736111112</v>
      </c>
      <c r="H530" s="4">
        <v>45119.5</v>
      </c>
      <c r="I530" s="2" t="s">
        <v>121</v>
      </c>
      <c r="J530" t="s">
        <v>3598</v>
      </c>
      <c r="K530">
        <v>35778</v>
      </c>
      <c r="L530" t="s">
        <v>3599</v>
      </c>
      <c r="M530" t="s">
        <v>3570</v>
      </c>
      <c r="N530" s="2" t="s">
        <v>24</v>
      </c>
      <c r="O530" s="4" t="s">
        <v>1061</v>
      </c>
      <c r="P530" s="6">
        <f>NETWORKDAYS.INTL(Table_query__6[[#This Row],[Created]],Table_query__6[[#This Row],[Closed]],1,0)-1</f>
        <v>0</v>
      </c>
      <c r="Q530" s="6" t="s">
        <v>4272</v>
      </c>
      <c r="R530" s="6" t="str">
        <f t="shared" si="17"/>
        <v>&lt;=1</v>
      </c>
      <c r="S530" s="6" t="str">
        <f t="shared" si="16"/>
        <v>met</v>
      </c>
      <c r="T530" s="5" t="s">
        <v>1164</v>
      </c>
      <c r="U530" s="2" t="s">
        <v>17</v>
      </c>
      <c r="V530" s="2" t="s">
        <v>16</v>
      </c>
      <c r="W530" s="2"/>
    </row>
    <row r="531" spans="1:23" ht="28.5" x14ac:dyDescent="0.45">
      <c r="A531" s="1">
        <v>6.3847222222248101</v>
      </c>
      <c r="B531" s="2" t="s">
        <v>23</v>
      </c>
      <c r="C531" s="2" t="s">
        <v>1058</v>
      </c>
      <c r="D531" s="2" t="s">
        <v>12</v>
      </c>
      <c r="E531" s="4">
        <v>45119.671574074076</v>
      </c>
      <c r="F531" s="3" t="str">
        <f>TEXT(Table_query__6[[#This Row],[Closed]],"MMM")</f>
        <v>Jul</v>
      </c>
      <c r="G531" s="3">
        <v>45121.671574074076</v>
      </c>
      <c r="H531" s="4">
        <v>45125.384722222225</v>
      </c>
      <c r="I531" s="2" t="s">
        <v>1060</v>
      </c>
      <c r="J531" t="s">
        <v>3916</v>
      </c>
      <c r="K531">
        <v>35221</v>
      </c>
      <c r="L531" t="s">
        <v>3916</v>
      </c>
      <c r="M531" t="s">
        <v>3570</v>
      </c>
      <c r="N531" s="2" t="s">
        <v>42</v>
      </c>
      <c r="O531" s="4" t="s">
        <v>1061</v>
      </c>
      <c r="P531" s="6">
        <f>NETWORKDAYS.INTL(Table_query__6[[#This Row],[Created]],Table_query__6[[#This Row],[Closed]],1,0)-1</f>
        <v>4</v>
      </c>
      <c r="Q531" s="6" t="s">
        <v>4273</v>
      </c>
      <c r="R531" s="6" t="str">
        <f t="shared" si="17"/>
        <v>&lt;=4</v>
      </c>
      <c r="S531" s="6" t="str">
        <f t="shared" si="16"/>
        <v>not met</v>
      </c>
      <c r="T531" s="5" t="s">
        <v>1059</v>
      </c>
      <c r="U531" s="2" t="s">
        <v>17</v>
      </c>
      <c r="V531" s="2" t="s">
        <v>16</v>
      </c>
      <c r="W531" s="2"/>
    </row>
    <row r="532" spans="1:23" ht="28.5" x14ac:dyDescent="0.45">
      <c r="A532" s="1">
        <v>6.5638888888861402</v>
      </c>
      <c r="B532" s="2" t="s">
        <v>23</v>
      </c>
      <c r="C532" s="2" t="s">
        <v>1108</v>
      </c>
      <c r="D532" s="2" t="s">
        <v>12</v>
      </c>
      <c r="E532" s="4">
        <v>45119.686793981484</v>
      </c>
      <c r="F532" s="3" t="str">
        <f>TEXT(Table_query__6[[#This Row],[Closed]],"MMM")</f>
        <v>Jul</v>
      </c>
      <c r="G532" s="3">
        <v>45121.686793981484</v>
      </c>
      <c r="H532" s="4">
        <v>45125.563888888886</v>
      </c>
      <c r="I532" s="2" t="s">
        <v>1060</v>
      </c>
      <c r="J532" t="s">
        <v>3916</v>
      </c>
      <c r="K532">
        <v>35221</v>
      </c>
      <c r="L532" t="s">
        <v>3916</v>
      </c>
      <c r="M532" t="s">
        <v>3570</v>
      </c>
      <c r="N532" s="2" t="s">
        <v>42</v>
      </c>
      <c r="O532" s="4" t="s">
        <v>1061</v>
      </c>
      <c r="P532" s="6">
        <f>NETWORKDAYS.INTL(Table_query__6[[#This Row],[Created]],Table_query__6[[#This Row],[Closed]],1,0)-1</f>
        <v>4</v>
      </c>
      <c r="Q532" s="6" t="s">
        <v>4273</v>
      </c>
      <c r="R532" s="6" t="str">
        <f t="shared" si="17"/>
        <v>&lt;=4</v>
      </c>
      <c r="S532" s="6" t="str">
        <f t="shared" si="16"/>
        <v>not met</v>
      </c>
      <c r="T532" s="5" t="s">
        <v>1109</v>
      </c>
      <c r="U532" s="2" t="s">
        <v>17</v>
      </c>
      <c r="V532" s="2" t="s">
        <v>16</v>
      </c>
      <c r="W532" s="2"/>
    </row>
    <row r="533" spans="1:23" x14ac:dyDescent="0.45">
      <c r="A533" s="1">
        <v>4.6013888888919601</v>
      </c>
      <c r="B533" s="2" t="s">
        <v>84</v>
      </c>
      <c r="C533" s="2" t="s">
        <v>1186</v>
      </c>
      <c r="D533" s="2" t="s">
        <v>12</v>
      </c>
      <c r="E533" s="4">
        <v>45120.532083333332</v>
      </c>
      <c r="F533" s="3" t="str">
        <f>TEXT(Table_query__6[[#This Row],[Closed]],"MMM")</f>
        <v>Jul</v>
      </c>
      <c r="G533" s="3">
        <v>45122.532083333332</v>
      </c>
      <c r="H533" s="4">
        <v>45124.601388888892</v>
      </c>
      <c r="I533" s="2" t="s">
        <v>156</v>
      </c>
      <c r="J533" t="s">
        <v>3626</v>
      </c>
      <c r="K533">
        <v>35723</v>
      </c>
      <c r="L533" t="s">
        <v>3581</v>
      </c>
      <c r="M533" t="s">
        <v>3550</v>
      </c>
      <c r="N533" s="2" t="s">
        <v>42</v>
      </c>
      <c r="O533" s="4" t="s">
        <v>1061</v>
      </c>
      <c r="P533" s="6">
        <f>NETWORKDAYS.INTL(Table_query__6[[#This Row],[Created]],Table_query__6[[#This Row],[Closed]],1,0)-1</f>
        <v>2</v>
      </c>
      <c r="Q533" s="6" t="s">
        <v>4273</v>
      </c>
      <c r="R533" s="6" t="str">
        <f t="shared" si="17"/>
        <v>&lt;=2</v>
      </c>
      <c r="S533" s="6" t="str">
        <f t="shared" si="16"/>
        <v>met</v>
      </c>
      <c r="T533" s="5" t="s">
        <v>1187</v>
      </c>
      <c r="U533" s="2" t="s">
        <v>17</v>
      </c>
      <c r="V533" s="2" t="s">
        <v>16</v>
      </c>
      <c r="W533" s="2"/>
    </row>
    <row r="534" spans="1:23" x14ac:dyDescent="0.45">
      <c r="A534" s="1">
        <v>4.4229166666627897</v>
      </c>
      <c r="B534" s="2" t="s">
        <v>3355</v>
      </c>
      <c r="C534" s="2" t="s">
        <v>3362</v>
      </c>
      <c r="D534" s="2" t="s">
        <v>12</v>
      </c>
      <c r="E534" s="4">
        <v>45120.615995370368</v>
      </c>
      <c r="F534" s="3" t="str">
        <f>TEXT(Table_query__6[[#This Row],[Closed]],"MMM")</f>
        <v>Jul</v>
      </c>
      <c r="G534" s="3">
        <v>45122.615995370368</v>
      </c>
      <c r="H534" s="4">
        <v>45124.42291666667</v>
      </c>
      <c r="I534" s="2" t="s">
        <v>3364</v>
      </c>
      <c r="J534" t="s">
        <v>4214</v>
      </c>
      <c r="K534">
        <v>35185</v>
      </c>
      <c r="L534" t="s">
        <v>4145</v>
      </c>
      <c r="M534" t="s">
        <v>3550</v>
      </c>
      <c r="N534" s="2" t="s">
        <v>107</v>
      </c>
      <c r="O534" s="4" t="s">
        <v>1061</v>
      </c>
      <c r="P534" s="6">
        <f>NETWORKDAYS.INTL(Table_query__6[[#This Row],[Created]],Table_query__6[[#This Row],[Closed]],1,0)-1</f>
        <v>2</v>
      </c>
      <c r="Q534" s="6" t="s">
        <v>4273</v>
      </c>
      <c r="R534" s="6" t="str">
        <f t="shared" si="17"/>
        <v>&lt;=2</v>
      </c>
      <c r="S534" s="6" t="str">
        <f t="shared" si="16"/>
        <v>met</v>
      </c>
      <c r="T534" s="5" t="s">
        <v>3363</v>
      </c>
      <c r="U534" s="2" t="s">
        <v>17</v>
      </c>
      <c r="V534" s="2" t="s">
        <v>16</v>
      </c>
      <c r="W534" s="2"/>
    </row>
    <row r="535" spans="1:23" x14ac:dyDescent="0.45">
      <c r="A535" s="1">
        <v>12.4932407407396</v>
      </c>
      <c r="B535" s="2" t="s">
        <v>154</v>
      </c>
      <c r="C535" s="2" t="s">
        <v>1066</v>
      </c>
      <c r="D535" s="2" t="s">
        <v>12</v>
      </c>
      <c r="E535" s="4">
        <v>45120.666446759256</v>
      </c>
      <c r="F535" s="3" t="str">
        <f>TEXT(Table_query__6[[#This Row],[Closed]],"MMM")</f>
        <v>Jul</v>
      </c>
      <c r="G535" s="3">
        <v>45122.666446759256</v>
      </c>
      <c r="H535" s="4">
        <v>45132.49324074074</v>
      </c>
      <c r="I535" s="2" t="s">
        <v>1068</v>
      </c>
      <c r="J535" t="s">
        <v>3917</v>
      </c>
      <c r="K535">
        <v>885</v>
      </c>
      <c r="L535" t="s">
        <v>3918</v>
      </c>
      <c r="M535" t="s">
        <v>3550</v>
      </c>
      <c r="N535" s="2" t="s">
        <v>18</v>
      </c>
      <c r="O535" s="4" t="s">
        <v>1061</v>
      </c>
      <c r="P535" s="6">
        <f>NETWORKDAYS.INTL(Table_query__6[[#This Row],[Created]],Table_query__6[[#This Row],[Closed]],1,0)-1</f>
        <v>8</v>
      </c>
      <c r="Q535" s="6" t="s">
        <v>4273</v>
      </c>
      <c r="R535" s="6" t="str">
        <f t="shared" si="17"/>
        <v>&gt;=5</v>
      </c>
      <c r="S535" s="6" t="str">
        <f t="shared" si="16"/>
        <v>not met</v>
      </c>
      <c r="T535" s="5" t="s">
        <v>1067</v>
      </c>
      <c r="U535" s="2" t="s">
        <v>17</v>
      </c>
      <c r="V535" s="2" t="s">
        <v>16</v>
      </c>
      <c r="W535" s="2"/>
    </row>
    <row r="536" spans="1:23" x14ac:dyDescent="0.45">
      <c r="A536" s="1">
        <v>12.4223958333314</v>
      </c>
      <c r="B536" s="2" t="s">
        <v>154</v>
      </c>
      <c r="C536" s="2" t="s">
        <v>1584</v>
      </c>
      <c r="D536" s="2" t="s">
        <v>12</v>
      </c>
      <c r="E536" s="4">
        <v>45120.670127314814</v>
      </c>
      <c r="F536" s="3" t="str">
        <f>TEXT(Table_query__6[[#This Row],[Closed]],"MMM")</f>
        <v>Jul</v>
      </c>
      <c r="G536" s="3">
        <v>45122.670127314814</v>
      </c>
      <c r="H536" s="4">
        <v>45132.422395833331</v>
      </c>
      <c r="I536" s="2" t="s">
        <v>1586</v>
      </c>
      <c r="J536" t="s">
        <v>4002</v>
      </c>
      <c r="K536">
        <v>885</v>
      </c>
      <c r="L536" t="s">
        <v>3918</v>
      </c>
      <c r="M536" t="s">
        <v>3550</v>
      </c>
      <c r="N536" s="2" t="s">
        <v>18</v>
      </c>
      <c r="O536" s="4" t="s">
        <v>1061</v>
      </c>
      <c r="P536" s="6">
        <f>NETWORKDAYS.INTL(Table_query__6[[#This Row],[Created]],Table_query__6[[#This Row],[Closed]],1,0)-1</f>
        <v>8</v>
      </c>
      <c r="Q536" s="6" t="s">
        <v>4273</v>
      </c>
      <c r="R536" s="6" t="str">
        <f t="shared" si="17"/>
        <v>&gt;=5</v>
      </c>
      <c r="S536" s="6" t="str">
        <f t="shared" si="16"/>
        <v>not met</v>
      </c>
      <c r="T536" s="5" t="s">
        <v>1585</v>
      </c>
      <c r="U536" s="2" t="s">
        <v>17</v>
      </c>
      <c r="V536" s="2" t="s">
        <v>16</v>
      </c>
      <c r="W536" s="2"/>
    </row>
    <row r="537" spans="1:23" x14ac:dyDescent="0.45">
      <c r="A537" s="1">
        <v>4.5749999999970896</v>
      </c>
      <c r="B537" s="2" t="s">
        <v>145</v>
      </c>
      <c r="C537" s="2" t="s">
        <v>1391</v>
      </c>
      <c r="D537" s="2" t="s">
        <v>12</v>
      </c>
      <c r="E537" s="4">
        <v>45120.693379629629</v>
      </c>
      <c r="F537" s="3" t="str">
        <f>TEXT(Table_query__6[[#This Row],[Closed]],"MMM")</f>
        <v>Jul</v>
      </c>
      <c r="G537" s="3">
        <v>45122.693379629629</v>
      </c>
      <c r="H537" s="4">
        <v>45124.574999999997</v>
      </c>
      <c r="I537" s="2" t="s">
        <v>924</v>
      </c>
      <c r="J537" t="s">
        <v>3797</v>
      </c>
      <c r="K537">
        <v>11459</v>
      </c>
      <c r="L537" t="s">
        <v>3745</v>
      </c>
      <c r="M537" t="s">
        <v>3545</v>
      </c>
      <c r="N537" s="2" t="s">
        <v>42</v>
      </c>
      <c r="O537" s="4" t="s">
        <v>1061</v>
      </c>
      <c r="P537" s="6">
        <f>NETWORKDAYS.INTL(Table_query__6[[#This Row],[Created]],Table_query__6[[#This Row],[Closed]],1,0)-1</f>
        <v>2</v>
      </c>
      <c r="Q537" s="6" t="s">
        <v>4273</v>
      </c>
      <c r="R537" s="6" t="str">
        <f t="shared" si="17"/>
        <v>&lt;=2</v>
      </c>
      <c r="S537" s="6" t="str">
        <f t="shared" si="16"/>
        <v>met</v>
      </c>
      <c r="T537" s="5" t="s">
        <v>1392</v>
      </c>
      <c r="U537" s="2" t="s">
        <v>17</v>
      </c>
      <c r="V537" s="2" t="s">
        <v>16</v>
      </c>
      <c r="W537" s="2"/>
    </row>
    <row r="538" spans="1:23" x14ac:dyDescent="0.45">
      <c r="A538" s="1">
        <v>0</v>
      </c>
      <c r="B538" s="2" t="s">
        <v>23</v>
      </c>
      <c r="C538" s="2" t="s">
        <v>1583</v>
      </c>
      <c r="D538" s="2" t="s">
        <v>12</v>
      </c>
      <c r="E538" s="4">
        <v>45121.376550925925</v>
      </c>
      <c r="F538" s="3" t="str">
        <f>TEXT(Table_query__6[[#This Row],[Closed]],"MMM")</f>
        <v>Jul</v>
      </c>
      <c r="G538" s="3">
        <v>45123.376550925925</v>
      </c>
      <c r="H538" s="4">
        <v>45121</v>
      </c>
      <c r="I538" s="2" t="s">
        <v>421</v>
      </c>
      <c r="J538" t="s">
        <v>3751</v>
      </c>
      <c r="K538">
        <v>32500</v>
      </c>
      <c r="L538" t="s">
        <v>3751</v>
      </c>
      <c r="M538" t="s">
        <v>3570</v>
      </c>
      <c r="N538" s="2" t="s">
        <v>68</v>
      </c>
      <c r="O538" s="4" t="s">
        <v>1061</v>
      </c>
      <c r="P538" s="6">
        <f>NETWORKDAYS.INTL(Table_query__6[[#This Row],[Created]],Table_query__6[[#This Row],[Closed]],1,0)-1</f>
        <v>0</v>
      </c>
      <c r="Q538" s="6" t="s">
        <v>4272</v>
      </c>
      <c r="R538" s="6" t="str">
        <f t="shared" si="17"/>
        <v>&lt;=1</v>
      </c>
      <c r="S538" s="6" t="str">
        <f t="shared" si="16"/>
        <v>met</v>
      </c>
      <c r="T538" s="5" t="s">
        <v>1078</v>
      </c>
      <c r="U538" s="2" t="s">
        <v>17</v>
      </c>
      <c r="V538" s="2" t="s">
        <v>16</v>
      </c>
      <c r="W538" s="2"/>
    </row>
    <row r="539" spans="1:23" x14ac:dyDescent="0.45">
      <c r="A539" s="1">
        <v>3.3888888888905102</v>
      </c>
      <c r="B539" s="2" t="s">
        <v>630</v>
      </c>
      <c r="C539" s="2" t="s">
        <v>1366</v>
      </c>
      <c r="D539" s="2" t="s">
        <v>12</v>
      </c>
      <c r="E539" s="4">
        <v>45121.529710648145</v>
      </c>
      <c r="F539" s="3" t="str">
        <f>TEXT(Table_query__6[[#This Row],[Closed]],"MMM")</f>
        <v>Jul</v>
      </c>
      <c r="G539" s="3">
        <v>45123.529710648145</v>
      </c>
      <c r="H539" s="4">
        <v>45124.388888888891</v>
      </c>
      <c r="I539" s="2" t="s">
        <v>673</v>
      </c>
      <c r="J539" t="s">
        <v>3823</v>
      </c>
      <c r="K539">
        <v>40227</v>
      </c>
      <c r="L539" t="s">
        <v>3824</v>
      </c>
      <c r="M539" t="s">
        <v>3545</v>
      </c>
      <c r="N539" s="2" t="s">
        <v>24</v>
      </c>
      <c r="O539" s="4" t="s">
        <v>1061</v>
      </c>
      <c r="P539" s="6">
        <f>NETWORKDAYS.INTL(Table_query__6[[#This Row],[Created]],Table_query__6[[#This Row],[Closed]],1,0)-1</f>
        <v>1</v>
      </c>
      <c r="Q539" s="6" t="s">
        <v>4272</v>
      </c>
      <c r="R539" s="6" t="str">
        <f t="shared" si="17"/>
        <v>&lt;=1</v>
      </c>
      <c r="S539" s="6" t="str">
        <f t="shared" si="16"/>
        <v>met</v>
      </c>
      <c r="T539" s="5" t="s">
        <v>1367</v>
      </c>
      <c r="U539" s="2" t="s">
        <v>17</v>
      </c>
      <c r="V539" s="2" t="s">
        <v>16</v>
      </c>
      <c r="W539" s="2"/>
    </row>
    <row r="540" spans="1:23" ht="42.75" x14ac:dyDescent="0.45">
      <c r="A540" s="1">
        <v>3.41666666666424</v>
      </c>
      <c r="B540" s="2" t="s">
        <v>56</v>
      </c>
      <c r="C540" s="2" t="s">
        <v>1262</v>
      </c>
      <c r="D540" s="2" t="s">
        <v>12</v>
      </c>
      <c r="E540" s="4">
        <v>45121.750497685185</v>
      </c>
      <c r="F540" s="3" t="str">
        <f>TEXT(Table_query__6[[#This Row],[Closed]],"MMM")</f>
        <v>Jul</v>
      </c>
      <c r="G540" s="3">
        <v>45123.750497685185</v>
      </c>
      <c r="H540" s="4">
        <v>45124.416666666664</v>
      </c>
      <c r="I540" s="2" t="s">
        <v>1264</v>
      </c>
      <c r="J540" t="s">
        <v>3952</v>
      </c>
      <c r="K540">
        <v>1333</v>
      </c>
      <c r="L540" t="s">
        <v>3953</v>
      </c>
      <c r="M540" t="s">
        <v>3545</v>
      </c>
      <c r="N540" s="2" t="s">
        <v>24</v>
      </c>
      <c r="O540" s="4" t="s">
        <v>1061</v>
      </c>
      <c r="P540" s="6">
        <f>NETWORKDAYS.INTL(Table_query__6[[#This Row],[Created]],Table_query__6[[#This Row],[Closed]],1,0)-1</f>
        <v>1</v>
      </c>
      <c r="Q540" s="6" t="s">
        <v>4272</v>
      </c>
      <c r="R540" s="6" t="str">
        <f t="shared" si="17"/>
        <v>&lt;=1</v>
      </c>
      <c r="S540" s="6" t="str">
        <f t="shared" si="16"/>
        <v>met</v>
      </c>
      <c r="T540" s="5" t="s">
        <v>1263</v>
      </c>
      <c r="U540" s="2" t="s">
        <v>17</v>
      </c>
      <c r="V540" s="2" t="s">
        <v>16</v>
      </c>
      <c r="W540" s="2"/>
    </row>
    <row r="541" spans="1:23" x14ac:dyDescent="0.45">
      <c r="A541" s="1">
        <v>0</v>
      </c>
      <c r="B541" s="2" t="s">
        <v>23</v>
      </c>
      <c r="C541" s="2" t="s">
        <v>1627</v>
      </c>
      <c r="D541" s="2" t="s">
        <v>12</v>
      </c>
      <c r="E541" s="4">
        <v>45124.358263888891</v>
      </c>
      <c r="F541" s="3" t="str">
        <f>TEXT(Table_query__6[[#This Row],[Closed]],"MMM")</f>
        <v>Jul</v>
      </c>
      <c r="G541" s="3">
        <v>45126.358263888891</v>
      </c>
      <c r="H541" s="4">
        <v>45124</v>
      </c>
      <c r="I541" s="2" t="s">
        <v>1496</v>
      </c>
      <c r="J541" t="s">
        <v>3983</v>
      </c>
      <c r="K541">
        <v>31435</v>
      </c>
      <c r="L541" t="s">
        <v>3984</v>
      </c>
      <c r="M541" t="s">
        <v>3570</v>
      </c>
      <c r="N541" s="2" t="s">
        <v>52</v>
      </c>
      <c r="O541" s="4" t="s">
        <v>1061</v>
      </c>
      <c r="P541" s="6">
        <f>NETWORKDAYS.INTL(Table_query__6[[#This Row],[Created]],Table_query__6[[#This Row],[Closed]],1,0)-1</f>
        <v>0</v>
      </c>
      <c r="Q541" s="6" t="s">
        <v>4272</v>
      </c>
      <c r="R541" s="6" t="str">
        <f t="shared" si="17"/>
        <v>&lt;=1</v>
      </c>
      <c r="S541" s="6" t="str">
        <f t="shared" si="16"/>
        <v>met</v>
      </c>
      <c r="T541" s="5" t="s">
        <v>1078</v>
      </c>
      <c r="U541" s="2" t="s">
        <v>17</v>
      </c>
      <c r="V541" s="2" t="s">
        <v>16</v>
      </c>
      <c r="W541" s="2"/>
    </row>
    <row r="542" spans="1:23" x14ac:dyDescent="0.45">
      <c r="A542" s="1">
        <v>0.55208333333575899</v>
      </c>
      <c r="B542" s="2" t="s">
        <v>64</v>
      </c>
      <c r="C542" s="2" t="s">
        <v>3521</v>
      </c>
      <c r="D542" s="2" t="s">
        <v>12</v>
      </c>
      <c r="E542" s="4">
        <v>45124.363483796296</v>
      </c>
      <c r="F542" s="3" t="str">
        <f>TEXT(Table_query__6[[#This Row],[Closed]],"MMM")</f>
        <v>Jul</v>
      </c>
      <c r="G542" s="3">
        <v>45126.363483796296</v>
      </c>
      <c r="H542" s="4">
        <v>45124.552083333336</v>
      </c>
      <c r="I542" s="2" t="s">
        <v>3523</v>
      </c>
      <c r="J542" t="s">
        <v>4239</v>
      </c>
      <c r="K542">
        <v>30793</v>
      </c>
      <c r="L542" t="s">
        <v>4240</v>
      </c>
      <c r="M542" t="s">
        <v>3545</v>
      </c>
      <c r="N542" s="2" t="s">
        <v>107</v>
      </c>
      <c r="O542" s="4" t="s">
        <v>1061</v>
      </c>
      <c r="P542" s="6">
        <f>NETWORKDAYS.INTL(Table_query__6[[#This Row],[Created]],Table_query__6[[#This Row],[Closed]],1,0)-1</f>
        <v>0</v>
      </c>
      <c r="Q542" s="6" t="s">
        <v>4272</v>
      </c>
      <c r="R542" s="6" t="str">
        <f t="shared" si="17"/>
        <v>&lt;=1</v>
      </c>
      <c r="S542" s="6" t="str">
        <f t="shared" si="16"/>
        <v>met</v>
      </c>
      <c r="T542" s="5" t="s">
        <v>3522</v>
      </c>
      <c r="U542" s="2" t="s">
        <v>17</v>
      </c>
      <c r="V542" s="2" t="s">
        <v>16</v>
      </c>
      <c r="W542" s="2"/>
    </row>
    <row r="543" spans="1:23" ht="28.5" x14ac:dyDescent="0.45">
      <c r="A543" s="1">
        <v>3.0482870370396999</v>
      </c>
      <c r="B543" s="2" t="s">
        <v>41</v>
      </c>
      <c r="C543" s="2" t="s">
        <v>3471</v>
      </c>
      <c r="D543" s="2" t="s">
        <v>12</v>
      </c>
      <c r="E543" s="4">
        <v>45124.377638888887</v>
      </c>
      <c r="F543" s="3" t="str">
        <f>TEXT(Table_query__6[[#This Row],[Closed]],"MMM")</f>
        <v>Jul</v>
      </c>
      <c r="G543" s="3">
        <v>45126.377638888887</v>
      </c>
      <c r="H543" s="4">
        <v>45127.04828703704</v>
      </c>
      <c r="I543" s="2" t="s">
        <v>44</v>
      </c>
      <c r="J543" t="s">
        <v>3554</v>
      </c>
      <c r="K543">
        <v>33342</v>
      </c>
      <c r="L543" t="s">
        <v>3555</v>
      </c>
      <c r="M543" t="s">
        <v>3550</v>
      </c>
      <c r="N543" s="2" t="s">
        <v>42</v>
      </c>
      <c r="O543" s="4" t="s">
        <v>1061</v>
      </c>
      <c r="P543" s="6">
        <f>NETWORKDAYS.INTL(Table_query__6[[#This Row],[Created]],Table_query__6[[#This Row],[Closed]],1,0)-1</f>
        <v>3</v>
      </c>
      <c r="Q543" s="6" t="s">
        <v>4273</v>
      </c>
      <c r="R543" s="6" t="str">
        <f t="shared" si="17"/>
        <v>&lt;=3</v>
      </c>
      <c r="S543" s="6" t="str">
        <f t="shared" si="16"/>
        <v>not met</v>
      </c>
      <c r="T543" s="5" t="s">
        <v>3472</v>
      </c>
      <c r="U543" s="2" t="s">
        <v>17</v>
      </c>
      <c r="V543" s="2" t="s">
        <v>16</v>
      </c>
      <c r="W543" s="2"/>
    </row>
    <row r="544" spans="1:23" x14ac:dyDescent="0.45">
      <c r="A544" s="1">
        <v>0.38124999999854498</v>
      </c>
      <c r="B544" s="2" t="s">
        <v>23</v>
      </c>
      <c r="C544" s="2" t="s">
        <v>1642</v>
      </c>
      <c r="D544" s="2" t="s">
        <v>12</v>
      </c>
      <c r="E544" s="4">
        <v>45125.380219907405</v>
      </c>
      <c r="F544" s="3" t="str">
        <f>TEXT(Table_query__6[[#This Row],[Closed]],"MMM")</f>
        <v>Jul</v>
      </c>
      <c r="G544" s="3">
        <v>45127.380219907405</v>
      </c>
      <c r="H544" s="4">
        <v>45125.381249999999</v>
      </c>
      <c r="I544" s="2" t="s">
        <v>103</v>
      </c>
      <c r="J544" t="s">
        <v>3588</v>
      </c>
      <c r="K544">
        <v>34260</v>
      </c>
      <c r="L544" t="s">
        <v>3589</v>
      </c>
      <c r="M544" t="s">
        <v>3570</v>
      </c>
      <c r="N544" s="2" t="s">
        <v>42</v>
      </c>
      <c r="O544" s="4" t="s">
        <v>1061</v>
      </c>
      <c r="P544" s="6">
        <f>NETWORKDAYS.INTL(Table_query__6[[#This Row],[Created]],Table_query__6[[#This Row],[Closed]],1,0)-1</f>
        <v>0</v>
      </c>
      <c r="Q544" s="6" t="s">
        <v>4272</v>
      </c>
      <c r="R544" s="6" t="str">
        <f t="shared" si="17"/>
        <v>&lt;=1</v>
      </c>
      <c r="S544" s="6" t="str">
        <f t="shared" si="16"/>
        <v>met</v>
      </c>
      <c r="T544" s="5" t="s">
        <v>1078</v>
      </c>
      <c r="U544" s="2" t="s">
        <v>17</v>
      </c>
      <c r="V544" s="2" t="s">
        <v>16</v>
      </c>
      <c r="W544" s="2"/>
    </row>
    <row r="545" spans="1:23" x14ac:dyDescent="0.45">
      <c r="A545" s="1">
        <v>0.39236111110949401</v>
      </c>
      <c r="B545" s="2" t="s">
        <v>23</v>
      </c>
      <c r="C545" s="2" t="s">
        <v>1783</v>
      </c>
      <c r="D545" s="2" t="s">
        <v>12</v>
      </c>
      <c r="E545" s="4">
        <v>45125.390729166669</v>
      </c>
      <c r="F545" s="3" t="str">
        <f>TEXT(Table_query__6[[#This Row],[Closed]],"MMM")</f>
        <v>Jul</v>
      </c>
      <c r="G545" s="3">
        <v>45127.390729166669</v>
      </c>
      <c r="H545" s="4">
        <v>45125.392361111109</v>
      </c>
      <c r="I545" s="2" t="s">
        <v>1073</v>
      </c>
      <c r="J545" t="s">
        <v>4256</v>
      </c>
      <c r="K545" t="s">
        <v>4256</v>
      </c>
      <c r="L545" t="s">
        <v>4256</v>
      </c>
      <c r="M545" t="s">
        <v>592</v>
      </c>
      <c r="N545" s="2" t="s">
        <v>42</v>
      </c>
      <c r="O545" s="4" t="s">
        <v>1061</v>
      </c>
      <c r="P545" s="6">
        <f>NETWORKDAYS.INTL(Table_query__6[[#This Row],[Created]],Table_query__6[[#This Row],[Closed]],1,0)-1</f>
        <v>0</v>
      </c>
      <c r="Q545" s="6" t="s">
        <v>4272</v>
      </c>
      <c r="R545" s="6" t="str">
        <f t="shared" si="17"/>
        <v>&lt;=1</v>
      </c>
      <c r="S545" s="6" t="str">
        <f t="shared" si="16"/>
        <v>met</v>
      </c>
      <c r="T545" s="5" t="s">
        <v>1078</v>
      </c>
      <c r="U545" s="2" t="s">
        <v>17</v>
      </c>
      <c r="V545" s="2" t="s">
        <v>16</v>
      </c>
      <c r="W545" s="2"/>
    </row>
    <row r="546" spans="1:23" x14ac:dyDescent="0.45">
      <c r="A546" s="1">
        <v>0.39652777777519099</v>
      </c>
      <c r="B546" s="2" t="s">
        <v>23</v>
      </c>
      <c r="C546" s="2" t="s">
        <v>1094</v>
      </c>
      <c r="D546" s="2" t="s">
        <v>12</v>
      </c>
      <c r="E546" s="4">
        <v>45125.394305555557</v>
      </c>
      <c r="F546" s="3" t="str">
        <f>TEXT(Table_query__6[[#This Row],[Closed]],"MMM")</f>
        <v>Jul</v>
      </c>
      <c r="G546" s="3">
        <v>45127.394305555557</v>
      </c>
      <c r="H546" s="4">
        <v>45125.396527777775</v>
      </c>
      <c r="I546" s="2" t="s">
        <v>1060</v>
      </c>
      <c r="J546" t="s">
        <v>3916</v>
      </c>
      <c r="K546">
        <v>35221</v>
      </c>
      <c r="L546" t="s">
        <v>3916</v>
      </c>
      <c r="M546" t="s">
        <v>3570</v>
      </c>
      <c r="N546" s="2" t="s">
        <v>42</v>
      </c>
      <c r="O546" s="4" t="s">
        <v>1061</v>
      </c>
      <c r="P546" s="6">
        <f>NETWORKDAYS.INTL(Table_query__6[[#This Row],[Created]],Table_query__6[[#This Row],[Closed]],1,0)-1</f>
        <v>0</v>
      </c>
      <c r="Q546" s="6" t="s">
        <v>4272</v>
      </c>
      <c r="R546" s="6" t="str">
        <f t="shared" si="17"/>
        <v>&lt;=1</v>
      </c>
      <c r="S546" s="6" t="str">
        <f t="shared" si="16"/>
        <v>met</v>
      </c>
      <c r="T546" s="5" t="s">
        <v>1078</v>
      </c>
      <c r="U546" s="2" t="s">
        <v>17</v>
      </c>
      <c r="V546" s="2" t="s">
        <v>16</v>
      </c>
      <c r="W546" s="2"/>
    </row>
    <row r="547" spans="1:23" x14ac:dyDescent="0.45">
      <c r="A547" s="1">
        <v>15.7097569444377</v>
      </c>
      <c r="B547" s="2" t="s">
        <v>110</v>
      </c>
      <c r="C547" s="2" t="s">
        <v>1110</v>
      </c>
      <c r="D547" s="2" t="s">
        <v>12</v>
      </c>
      <c r="E547" s="4">
        <v>45125.480624999997</v>
      </c>
      <c r="F547" s="3" t="str">
        <f>TEXT(Table_query__6[[#This Row],[Closed]],"MMM")</f>
        <v>Aug</v>
      </c>
      <c r="G547" s="3">
        <v>45127.480624999997</v>
      </c>
      <c r="H547" s="4">
        <v>45140.709756944445</v>
      </c>
      <c r="I547" s="2" t="s">
        <v>1112</v>
      </c>
      <c r="J547" t="s">
        <v>3834</v>
      </c>
      <c r="K547">
        <v>40212</v>
      </c>
      <c r="L547" t="s">
        <v>3818</v>
      </c>
      <c r="M547" t="s">
        <v>3545</v>
      </c>
      <c r="N547" s="2" t="s">
        <v>52</v>
      </c>
      <c r="O547" s="4" t="s">
        <v>1061</v>
      </c>
      <c r="P547" s="6">
        <f>NETWORKDAYS.INTL(Table_query__6[[#This Row],[Created]],Table_query__6[[#This Row],[Closed]],1,0)-1</f>
        <v>11</v>
      </c>
      <c r="Q547" s="6" t="s">
        <v>4273</v>
      </c>
      <c r="R547" s="6" t="str">
        <f t="shared" si="17"/>
        <v>&gt;=5</v>
      </c>
      <c r="S547" s="6" t="str">
        <f t="shared" si="16"/>
        <v>not met</v>
      </c>
      <c r="T547" s="5" t="s">
        <v>1111</v>
      </c>
      <c r="U547" s="2" t="s">
        <v>17</v>
      </c>
      <c r="V547" s="2" t="s">
        <v>16</v>
      </c>
      <c r="W547" s="2"/>
    </row>
    <row r="548" spans="1:23" ht="71.25" x14ac:dyDescent="0.45">
      <c r="A548" s="1">
        <v>8.3168981481430801</v>
      </c>
      <c r="B548" s="2" t="s">
        <v>106</v>
      </c>
      <c r="C548" s="2" t="s">
        <v>1175</v>
      </c>
      <c r="D548" s="2" t="s">
        <v>12</v>
      </c>
      <c r="E548" s="4">
        <v>45125.508310185185</v>
      </c>
      <c r="F548" s="3" t="str">
        <f>TEXT(Table_query__6[[#This Row],[Closed]],"MMM")</f>
        <v>Jul</v>
      </c>
      <c r="G548" s="3">
        <v>45127.508310185185</v>
      </c>
      <c r="H548" s="4">
        <v>45133.31689814815</v>
      </c>
      <c r="I548" s="2" t="s">
        <v>123</v>
      </c>
      <c r="J548" t="s">
        <v>3601</v>
      </c>
      <c r="K548">
        <v>35095</v>
      </c>
      <c r="L548" t="s">
        <v>3602</v>
      </c>
      <c r="M548" t="s">
        <v>3550</v>
      </c>
      <c r="N548" s="2" t="s">
        <v>18</v>
      </c>
      <c r="O548" s="4" t="s">
        <v>1061</v>
      </c>
      <c r="P548" s="6">
        <f>NETWORKDAYS.INTL(Table_query__6[[#This Row],[Created]],Table_query__6[[#This Row],[Closed]],1,0)-1</f>
        <v>6</v>
      </c>
      <c r="Q548" s="6" t="s">
        <v>4273</v>
      </c>
      <c r="R548" s="6" t="str">
        <f t="shared" si="17"/>
        <v>&gt;=5</v>
      </c>
      <c r="S548" s="6" t="str">
        <f t="shared" si="16"/>
        <v>not met</v>
      </c>
      <c r="T548" s="5" t="s">
        <v>1176</v>
      </c>
      <c r="U548" s="2" t="s">
        <v>17</v>
      </c>
      <c r="V548" s="2" t="s">
        <v>16</v>
      </c>
      <c r="W548" s="2"/>
    </row>
    <row r="549" spans="1:23" x14ac:dyDescent="0.45">
      <c r="A549" s="1">
        <v>6.69305555555911</v>
      </c>
      <c r="B549" s="2" t="s">
        <v>33</v>
      </c>
      <c r="C549" s="2" t="s">
        <v>3415</v>
      </c>
      <c r="D549" s="2" t="s">
        <v>12</v>
      </c>
      <c r="E549" s="4">
        <v>45125.688402777778</v>
      </c>
      <c r="F549" s="3" t="str">
        <f>TEXT(Table_query__6[[#This Row],[Closed]],"MMM")</f>
        <v>Jul</v>
      </c>
      <c r="G549" s="3">
        <v>45127.688402777778</v>
      </c>
      <c r="H549" s="4">
        <v>45131.693055555559</v>
      </c>
      <c r="I549" s="2" t="s">
        <v>3417</v>
      </c>
      <c r="J549" t="s">
        <v>4256</v>
      </c>
      <c r="K549" t="s">
        <v>4256</v>
      </c>
      <c r="L549" t="s">
        <v>4256</v>
      </c>
      <c r="M549" t="s">
        <v>592</v>
      </c>
      <c r="N549" s="2" t="s">
        <v>52</v>
      </c>
      <c r="O549" s="4" t="s">
        <v>1061</v>
      </c>
      <c r="P549" s="6">
        <f>NETWORKDAYS.INTL(Table_query__6[[#This Row],[Created]],Table_query__6[[#This Row],[Closed]],1,0)-1</f>
        <v>4</v>
      </c>
      <c r="Q549" s="6" t="s">
        <v>4273</v>
      </c>
      <c r="R549" s="6" t="str">
        <f t="shared" si="17"/>
        <v>&lt;=4</v>
      </c>
      <c r="S549" s="6" t="str">
        <f t="shared" si="16"/>
        <v>not met</v>
      </c>
      <c r="T549" s="5" t="s">
        <v>3416</v>
      </c>
      <c r="U549" s="2" t="s">
        <v>17</v>
      </c>
      <c r="V549" s="2" t="s">
        <v>16</v>
      </c>
      <c r="W549" s="2"/>
    </row>
    <row r="550" spans="1:23" ht="28.5" x14ac:dyDescent="0.45">
      <c r="A550" s="1">
        <v>70.559155092589194</v>
      </c>
      <c r="B550" s="2" t="s">
        <v>41</v>
      </c>
      <c r="C550" s="2" t="s">
        <v>1963</v>
      </c>
      <c r="D550" s="2" t="s">
        <v>12</v>
      </c>
      <c r="E550" s="4">
        <v>45125.698333333334</v>
      </c>
      <c r="F550" s="3" t="str">
        <f>TEXT(Table_query__6[[#This Row],[Closed]],"MMM")</f>
        <v>Sep</v>
      </c>
      <c r="G550" s="3">
        <v>45127.698333333334</v>
      </c>
      <c r="H550" s="4">
        <v>45195.559155092589</v>
      </c>
      <c r="I550" s="2" t="s">
        <v>980</v>
      </c>
      <c r="J550" t="s">
        <v>3900</v>
      </c>
      <c r="K550">
        <v>40175</v>
      </c>
      <c r="L550" t="s">
        <v>3901</v>
      </c>
      <c r="M550" t="s">
        <v>3545</v>
      </c>
      <c r="N550" s="2" t="s">
        <v>42</v>
      </c>
      <c r="O550" s="4" t="s">
        <v>1061</v>
      </c>
      <c r="P550" s="6">
        <f>NETWORKDAYS.INTL(Table_query__6[[#This Row],[Created]],Table_query__6[[#This Row],[Closed]],1,0)-1</f>
        <v>50</v>
      </c>
      <c r="Q550" s="6" t="s">
        <v>4273</v>
      </c>
      <c r="R550" s="6" t="str">
        <f t="shared" si="17"/>
        <v>&gt;=5</v>
      </c>
      <c r="S550" s="6" t="str">
        <f t="shared" si="16"/>
        <v>not met</v>
      </c>
      <c r="T550" s="5" t="s">
        <v>1964</v>
      </c>
      <c r="U550" s="2" t="s">
        <v>17</v>
      </c>
      <c r="V550" s="2" t="s">
        <v>16</v>
      </c>
      <c r="W550" s="2"/>
    </row>
    <row r="551" spans="1:23" ht="28.5" x14ac:dyDescent="0.45">
      <c r="A551" s="1">
        <v>0.64374999999563398</v>
      </c>
      <c r="B551" s="2" t="s">
        <v>161</v>
      </c>
      <c r="C551" s="2" t="s">
        <v>3506</v>
      </c>
      <c r="D551" s="2" t="s">
        <v>12</v>
      </c>
      <c r="E551" s="4">
        <v>45126.409155092595</v>
      </c>
      <c r="F551" s="3" t="str">
        <f>TEXT(Table_query__6[[#This Row],[Closed]],"MMM")</f>
        <v>Jul</v>
      </c>
      <c r="G551" s="3">
        <v>45128.409155092595</v>
      </c>
      <c r="H551" s="4">
        <v>45126.643750000003</v>
      </c>
      <c r="I551" s="2" t="s">
        <v>3508</v>
      </c>
      <c r="J551" t="s">
        <v>4237</v>
      </c>
      <c r="K551">
        <v>40126</v>
      </c>
      <c r="L551" t="s">
        <v>3564</v>
      </c>
      <c r="M551" t="s">
        <v>3545</v>
      </c>
      <c r="N551" s="2" t="s">
        <v>24</v>
      </c>
      <c r="O551" s="4" t="s">
        <v>1061</v>
      </c>
      <c r="P551" s="6">
        <f>NETWORKDAYS.INTL(Table_query__6[[#This Row],[Created]],Table_query__6[[#This Row],[Closed]],1,0)-1</f>
        <v>0</v>
      </c>
      <c r="Q551" s="6" t="s">
        <v>4272</v>
      </c>
      <c r="R551" s="6" t="str">
        <f t="shared" si="17"/>
        <v>&lt;=1</v>
      </c>
      <c r="S551" s="6" t="str">
        <f t="shared" si="16"/>
        <v>met</v>
      </c>
      <c r="T551" s="5" t="s">
        <v>3507</v>
      </c>
      <c r="U551" s="2" t="s">
        <v>17</v>
      </c>
      <c r="V551" s="2" t="s">
        <v>16</v>
      </c>
      <c r="W551" s="2"/>
    </row>
    <row r="552" spans="1:23" x14ac:dyDescent="0.45">
      <c r="A552" s="1">
        <v>0.59215277777548203</v>
      </c>
      <c r="B552" s="2" t="s">
        <v>23</v>
      </c>
      <c r="C552" s="2" t="s">
        <v>3468</v>
      </c>
      <c r="D552" s="2" t="s">
        <v>12</v>
      </c>
      <c r="E552" s="4">
        <v>45126.591157407405</v>
      </c>
      <c r="F552" s="3" t="str">
        <f>TEXT(Table_query__6[[#This Row],[Closed]],"MMM")</f>
        <v>Jul</v>
      </c>
      <c r="G552" s="3">
        <v>45128.591157407405</v>
      </c>
      <c r="H552" s="4">
        <v>45126.592152777775</v>
      </c>
      <c r="I552" s="2" t="s">
        <v>232</v>
      </c>
      <c r="J552" t="s">
        <v>3695</v>
      </c>
      <c r="K552">
        <v>8358</v>
      </c>
      <c r="L552" t="s">
        <v>3544</v>
      </c>
      <c r="M552" t="s">
        <v>3545</v>
      </c>
      <c r="N552" s="2" t="s">
        <v>24</v>
      </c>
      <c r="O552" s="4" t="s">
        <v>1061</v>
      </c>
      <c r="P552" s="6">
        <f>NETWORKDAYS.INTL(Table_query__6[[#This Row],[Created]],Table_query__6[[#This Row],[Closed]],1,0)-1</f>
        <v>0</v>
      </c>
      <c r="Q552" s="6" t="s">
        <v>4272</v>
      </c>
      <c r="R552" s="6" t="str">
        <f t="shared" si="17"/>
        <v>&lt;=1</v>
      </c>
      <c r="S552" s="6" t="str">
        <f t="shared" si="16"/>
        <v>met</v>
      </c>
      <c r="T552" s="5" t="s">
        <v>1078</v>
      </c>
      <c r="U552" s="2" t="s">
        <v>17</v>
      </c>
      <c r="V552" s="2" t="s">
        <v>16</v>
      </c>
      <c r="W552" s="2"/>
    </row>
    <row r="553" spans="1:23" ht="28.5" x14ac:dyDescent="0.45">
      <c r="A553" s="1">
        <v>2.5701388888919601</v>
      </c>
      <c r="B553" s="2" t="s">
        <v>23</v>
      </c>
      <c r="C553" s="2" t="s">
        <v>3445</v>
      </c>
      <c r="D553" s="2" t="s">
        <v>12</v>
      </c>
      <c r="E553" s="4">
        <v>45126.594652777778</v>
      </c>
      <c r="F553" s="3" t="str">
        <f>TEXT(Table_query__6[[#This Row],[Closed]],"MMM")</f>
        <v>Jul</v>
      </c>
      <c r="G553" s="3">
        <v>45128.594652777778</v>
      </c>
      <c r="H553" s="4">
        <v>45128.570138888892</v>
      </c>
      <c r="I553" s="2" t="s">
        <v>96</v>
      </c>
      <c r="J553" t="s">
        <v>3582</v>
      </c>
      <c r="K553">
        <v>31100</v>
      </c>
      <c r="L553" t="s">
        <v>3583</v>
      </c>
      <c r="M553" t="s">
        <v>3570</v>
      </c>
      <c r="N553" s="2" t="s">
        <v>77</v>
      </c>
      <c r="O553" s="4" t="s">
        <v>1061</v>
      </c>
      <c r="P553" s="6">
        <f>NETWORKDAYS.INTL(Table_query__6[[#This Row],[Created]],Table_query__6[[#This Row],[Closed]],1,0)-1</f>
        <v>2</v>
      </c>
      <c r="Q553" s="6" t="s">
        <v>4273</v>
      </c>
      <c r="R553" s="6" t="str">
        <f t="shared" si="17"/>
        <v>&lt;=2</v>
      </c>
      <c r="S553" s="6" t="str">
        <f t="shared" si="16"/>
        <v>met</v>
      </c>
      <c r="T553" s="5" t="s">
        <v>3446</v>
      </c>
      <c r="U553" s="2" t="s">
        <v>17</v>
      </c>
      <c r="V553" s="2" t="s">
        <v>16</v>
      </c>
      <c r="W553" s="2"/>
    </row>
    <row r="554" spans="1:23" x14ac:dyDescent="0.45">
      <c r="A554" s="1">
        <v>0.61180555555620197</v>
      </c>
      <c r="B554" s="2" t="s">
        <v>33</v>
      </c>
      <c r="C554" s="2" t="s">
        <v>3512</v>
      </c>
      <c r="D554" s="2" t="s">
        <v>12</v>
      </c>
      <c r="E554" s="4">
        <v>45126.612569444442</v>
      </c>
      <c r="F554" s="3" t="str">
        <f>TEXT(Table_query__6[[#This Row],[Closed]],"MMM")</f>
        <v>Jul</v>
      </c>
      <c r="G554" s="3">
        <v>45128.612569444442</v>
      </c>
      <c r="H554" s="4">
        <v>45126.611805555556</v>
      </c>
      <c r="I554" s="2" t="s">
        <v>3514</v>
      </c>
      <c r="J554" t="s">
        <v>4256</v>
      </c>
      <c r="K554" t="s">
        <v>4256</v>
      </c>
      <c r="L554" t="s">
        <v>4256</v>
      </c>
      <c r="M554" t="s">
        <v>592</v>
      </c>
      <c r="N554" s="2" t="s">
        <v>42</v>
      </c>
      <c r="O554" s="4" t="s">
        <v>1061</v>
      </c>
      <c r="P554" s="6">
        <f>NETWORKDAYS.INTL(Table_query__6[[#This Row],[Created]],Table_query__6[[#This Row],[Closed]],1,0)-1</f>
        <v>0</v>
      </c>
      <c r="Q554" s="6" t="s">
        <v>4272</v>
      </c>
      <c r="R554" s="6" t="str">
        <f t="shared" si="17"/>
        <v>&lt;=1</v>
      </c>
      <c r="S554" s="6" t="str">
        <f t="shared" si="16"/>
        <v>met</v>
      </c>
      <c r="T554" s="5" t="s">
        <v>3513</v>
      </c>
      <c r="U554" s="2" t="s">
        <v>17</v>
      </c>
      <c r="V554" s="2" t="s">
        <v>16</v>
      </c>
      <c r="W554" s="2"/>
    </row>
    <row r="555" spans="1:23" ht="71.25" x14ac:dyDescent="0.45">
      <c r="A555" s="1">
        <v>8.4205555555527098</v>
      </c>
      <c r="B555" s="2" t="s">
        <v>106</v>
      </c>
      <c r="C555" s="2" t="s">
        <v>3374</v>
      </c>
      <c r="D555" s="2" t="s">
        <v>12</v>
      </c>
      <c r="E555" s="4">
        <v>45126.613449074073</v>
      </c>
      <c r="F555" s="3" t="str">
        <f>TEXT(Table_query__6[[#This Row],[Closed]],"MMM")</f>
        <v>Jul</v>
      </c>
      <c r="G555" s="3">
        <v>45128.613449074073</v>
      </c>
      <c r="H555" s="4">
        <v>45134.420555555553</v>
      </c>
      <c r="I555" s="2" t="s">
        <v>3376</v>
      </c>
      <c r="J555" t="s">
        <v>4220</v>
      </c>
      <c r="K555">
        <v>36660</v>
      </c>
      <c r="L555" t="s">
        <v>4221</v>
      </c>
      <c r="M555" t="s">
        <v>3550</v>
      </c>
      <c r="N555" s="2" t="s">
        <v>107</v>
      </c>
      <c r="O555" s="4" t="s">
        <v>1061</v>
      </c>
      <c r="P555" s="6">
        <f>NETWORKDAYS.INTL(Table_query__6[[#This Row],[Created]],Table_query__6[[#This Row],[Closed]],1,0)-1</f>
        <v>6</v>
      </c>
      <c r="Q555" s="6" t="s">
        <v>4273</v>
      </c>
      <c r="R555" s="6" t="str">
        <f t="shared" si="17"/>
        <v>&gt;=5</v>
      </c>
      <c r="S555" s="6" t="str">
        <f t="shared" si="16"/>
        <v>not met</v>
      </c>
      <c r="T555" s="5" t="s">
        <v>3375</v>
      </c>
      <c r="U555" s="2" t="s">
        <v>17</v>
      </c>
      <c r="V555" s="2" t="s">
        <v>16</v>
      </c>
      <c r="W555" s="2"/>
    </row>
    <row r="556" spans="1:23" x14ac:dyDescent="0.45">
      <c r="A556" s="1">
        <v>1.6277777777795599</v>
      </c>
      <c r="B556" s="2" t="s">
        <v>33</v>
      </c>
      <c r="C556" s="2" t="s">
        <v>3447</v>
      </c>
      <c r="D556" s="2" t="s">
        <v>12</v>
      </c>
      <c r="E556" s="4">
        <v>45126.61519675926</v>
      </c>
      <c r="F556" s="3" t="str">
        <f>TEXT(Table_query__6[[#This Row],[Closed]],"MMM")</f>
        <v>Jul</v>
      </c>
      <c r="G556" s="3">
        <v>45128.61519675926</v>
      </c>
      <c r="H556" s="4">
        <v>45127.62777777778</v>
      </c>
      <c r="I556" s="2" t="s">
        <v>121</v>
      </c>
      <c r="J556" t="s">
        <v>3598</v>
      </c>
      <c r="K556">
        <v>35778</v>
      </c>
      <c r="L556" t="s">
        <v>3599</v>
      </c>
      <c r="M556" t="s">
        <v>3570</v>
      </c>
      <c r="N556" s="2" t="s">
        <v>24</v>
      </c>
      <c r="O556" s="4" t="s">
        <v>1061</v>
      </c>
      <c r="P556" s="6">
        <f>NETWORKDAYS.INTL(Table_query__6[[#This Row],[Created]],Table_query__6[[#This Row],[Closed]],1,0)-1</f>
        <v>1</v>
      </c>
      <c r="Q556" s="6" t="s">
        <v>4272</v>
      </c>
      <c r="R556" s="6" t="str">
        <f t="shared" si="17"/>
        <v>&lt;=1</v>
      </c>
      <c r="S556" s="6" t="str">
        <f t="shared" si="16"/>
        <v>met</v>
      </c>
      <c r="T556" s="5" t="s">
        <v>3448</v>
      </c>
      <c r="U556" s="2" t="s">
        <v>17</v>
      </c>
      <c r="V556" s="2" t="s">
        <v>16</v>
      </c>
      <c r="W556" s="2"/>
    </row>
    <row r="557" spans="1:23" x14ac:dyDescent="0.45">
      <c r="A557" s="1">
        <v>5.5061574074061399</v>
      </c>
      <c r="B557" s="2" t="s">
        <v>161</v>
      </c>
      <c r="C557" s="2" t="s">
        <v>3424</v>
      </c>
      <c r="D557" s="2" t="s">
        <v>12</v>
      </c>
      <c r="E557" s="4">
        <v>45127.433958333335</v>
      </c>
      <c r="F557" s="3" t="str">
        <f>TEXT(Table_query__6[[#This Row],[Closed]],"MMM")</f>
        <v>Jul</v>
      </c>
      <c r="G557" s="3">
        <v>45129.433958333335</v>
      </c>
      <c r="H557" s="4">
        <v>45132.506157407406</v>
      </c>
      <c r="I557" s="2" t="s">
        <v>3370</v>
      </c>
      <c r="J557" t="s">
        <v>4216</v>
      </c>
      <c r="K557">
        <v>31806</v>
      </c>
      <c r="L557" t="s">
        <v>4217</v>
      </c>
      <c r="M557" t="s">
        <v>3629</v>
      </c>
      <c r="N557" s="2" t="s">
        <v>42</v>
      </c>
      <c r="O557" s="4" t="s">
        <v>1061</v>
      </c>
      <c r="P557" s="6">
        <f>NETWORKDAYS.INTL(Table_query__6[[#This Row],[Created]],Table_query__6[[#This Row],[Closed]],1,0)-1</f>
        <v>3</v>
      </c>
      <c r="Q557" s="6" t="s">
        <v>4273</v>
      </c>
      <c r="R557" s="6" t="str">
        <f t="shared" si="17"/>
        <v>&lt;=3</v>
      </c>
      <c r="S557" s="6" t="str">
        <f t="shared" si="16"/>
        <v>not met</v>
      </c>
      <c r="T557" s="5" t="s">
        <v>3425</v>
      </c>
      <c r="U557" s="2" t="s">
        <v>17</v>
      </c>
      <c r="V557" s="2" t="s">
        <v>16</v>
      </c>
      <c r="W557" s="2"/>
    </row>
    <row r="558" spans="1:23" x14ac:dyDescent="0.45">
      <c r="A558" s="1">
        <v>33.500694444446701</v>
      </c>
      <c r="B558" s="2" t="s">
        <v>630</v>
      </c>
      <c r="C558" s="2" t="s">
        <v>2998</v>
      </c>
      <c r="D558" s="2" t="s">
        <v>12</v>
      </c>
      <c r="E558" s="4">
        <v>45127.507800925923</v>
      </c>
      <c r="F558" s="3" t="str">
        <f>TEXT(Table_query__6[[#This Row],[Closed]],"MMM")</f>
        <v>Aug</v>
      </c>
      <c r="G558" s="3">
        <v>45129.507800925923</v>
      </c>
      <c r="H558" s="4">
        <v>45160.500694444447</v>
      </c>
      <c r="I558" s="2" t="s">
        <v>3000</v>
      </c>
      <c r="J558" t="s">
        <v>4256</v>
      </c>
      <c r="K558" t="s">
        <v>4256</v>
      </c>
      <c r="L558" t="s">
        <v>4256</v>
      </c>
      <c r="M558" t="s">
        <v>592</v>
      </c>
      <c r="N558" s="2" t="s">
        <v>24</v>
      </c>
      <c r="O558" s="4" t="s">
        <v>1061</v>
      </c>
      <c r="P558" s="6">
        <f>NETWORKDAYS.INTL(Table_query__6[[#This Row],[Created]],Table_query__6[[#This Row],[Closed]],1,0)-1</f>
        <v>23</v>
      </c>
      <c r="Q558" s="6" t="s">
        <v>4273</v>
      </c>
      <c r="R558" s="6" t="str">
        <f t="shared" si="17"/>
        <v>&gt;=5</v>
      </c>
      <c r="S558" s="6" t="str">
        <f t="shared" si="16"/>
        <v>not met</v>
      </c>
      <c r="T558" s="5" t="s">
        <v>2999</v>
      </c>
      <c r="U558" s="2" t="s">
        <v>17</v>
      </c>
      <c r="V558" s="2" t="s">
        <v>16</v>
      </c>
      <c r="W558" s="2"/>
    </row>
    <row r="559" spans="1:23" x14ac:dyDescent="0.45">
      <c r="A559" s="1">
        <v>68.336736111108607</v>
      </c>
      <c r="B559" s="2" t="s">
        <v>33</v>
      </c>
      <c r="C559" s="2" t="s">
        <v>2004</v>
      </c>
      <c r="D559" s="2" t="s">
        <v>12</v>
      </c>
      <c r="E559" s="4">
        <v>45127.582974537036</v>
      </c>
      <c r="F559" s="3" t="str">
        <f>TEXT(Table_query__6[[#This Row],[Closed]],"MMM")</f>
        <v>Sep</v>
      </c>
      <c r="G559" s="3">
        <v>45129.582974537036</v>
      </c>
      <c r="H559" s="4">
        <v>45195.336736111109</v>
      </c>
      <c r="I559" s="2" t="s">
        <v>2006</v>
      </c>
      <c r="J559" t="s">
        <v>4256</v>
      </c>
      <c r="K559" t="s">
        <v>4256</v>
      </c>
      <c r="L559" t="s">
        <v>4256</v>
      </c>
      <c r="M559" t="s">
        <v>592</v>
      </c>
      <c r="N559" s="2" t="s">
        <v>42</v>
      </c>
      <c r="O559" s="4" t="s">
        <v>1061</v>
      </c>
      <c r="P559" s="6">
        <f>NETWORKDAYS.INTL(Table_query__6[[#This Row],[Created]],Table_query__6[[#This Row],[Closed]],1,0)-1</f>
        <v>48</v>
      </c>
      <c r="Q559" s="6" t="s">
        <v>4273</v>
      </c>
      <c r="R559" s="6" t="str">
        <f t="shared" si="17"/>
        <v>&gt;=5</v>
      </c>
      <c r="S559" s="6" t="str">
        <f t="shared" si="16"/>
        <v>not met</v>
      </c>
      <c r="T559" s="5" t="s">
        <v>2005</v>
      </c>
      <c r="U559" s="2" t="s">
        <v>17</v>
      </c>
      <c r="V559" s="2" t="s">
        <v>16</v>
      </c>
      <c r="W559" s="2"/>
    </row>
    <row r="560" spans="1:23" ht="99.75" x14ac:dyDescent="0.45">
      <c r="A560" s="1">
        <v>0.67222222222335404</v>
      </c>
      <c r="B560" s="2" t="s">
        <v>105</v>
      </c>
      <c r="C560" s="2" t="s">
        <v>3466</v>
      </c>
      <c r="D560" s="2" t="s">
        <v>12</v>
      </c>
      <c r="E560" s="4">
        <v>45127.646956018521</v>
      </c>
      <c r="F560" s="3" t="str">
        <f>TEXT(Table_query__6[[#This Row],[Closed]],"MMM")</f>
        <v>Jul</v>
      </c>
      <c r="G560" s="3">
        <v>45129.646956018521</v>
      </c>
      <c r="H560" s="4">
        <v>45127.672222222223</v>
      </c>
      <c r="I560" s="2" t="s">
        <v>936</v>
      </c>
      <c r="J560" t="s">
        <v>3890</v>
      </c>
      <c r="K560">
        <v>36684</v>
      </c>
      <c r="L560" t="s">
        <v>3890</v>
      </c>
      <c r="M560" t="s">
        <v>3570</v>
      </c>
      <c r="N560" s="2" t="s">
        <v>77</v>
      </c>
      <c r="O560" s="4" t="s">
        <v>1061</v>
      </c>
      <c r="P560" s="6">
        <f>NETWORKDAYS.INTL(Table_query__6[[#This Row],[Created]],Table_query__6[[#This Row],[Closed]],1,0)-1</f>
        <v>0</v>
      </c>
      <c r="Q560" s="6" t="s">
        <v>4272</v>
      </c>
      <c r="R560" s="6" t="str">
        <f t="shared" si="17"/>
        <v>&lt;=1</v>
      </c>
      <c r="S560" s="6" t="str">
        <f t="shared" si="16"/>
        <v>met</v>
      </c>
      <c r="T560" s="5" t="s">
        <v>3467</v>
      </c>
      <c r="U560" s="2" t="s">
        <v>17</v>
      </c>
      <c r="V560" s="2" t="s">
        <v>16</v>
      </c>
      <c r="W560" s="2"/>
    </row>
    <row r="561" spans="1:23" x14ac:dyDescent="0.45">
      <c r="A561" s="1">
        <v>0.45150462962919802</v>
      </c>
      <c r="B561" s="2" t="s">
        <v>23</v>
      </c>
      <c r="C561" s="2" t="s">
        <v>3455</v>
      </c>
      <c r="D561" s="2" t="s">
        <v>12</v>
      </c>
      <c r="E561" s="4">
        <v>45128.451377314814</v>
      </c>
      <c r="F561" s="3" t="str">
        <f>TEXT(Table_query__6[[#This Row],[Closed]],"MMM")</f>
        <v>Jul</v>
      </c>
      <c r="G561" s="3">
        <v>45130.451377314814</v>
      </c>
      <c r="H561" s="4">
        <v>45128.451504629629</v>
      </c>
      <c r="I561" s="2" t="s">
        <v>119</v>
      </c>
      <c r="J561" t="s">
        <v>3596</v>
      </c>
      <c r="K561">
        <v>36368</v>
      </c>
      <c r="L561" t="s">
        <v>3597</v>
      </c>
      <c r="M561" t="s">
        <v>3570</v>
      </c>
      <c r="N561" s="2" t="s">
        <v>42</v>
      </c>
      <c r="O561" s="4" t="s">
        <v>1061</v>
      </c>
      <c r="P561" s="6">
        <f>NETWORKDAYS.INTL(Table_query__6[[#This Row],[Created]],Table_query__6[[#This Row],[Closed]],1,0)-1</f>
        <v>0</v>
      </c>
      <c r="Q561" s="6" t="s">
        <v>4272</v>
      </c>
      <c r="R561" s="6" t="str">
        <f t="shared" si="17"/>
        <v>&lt;=1</v>
      </c>
      <c r="S561" s="6" t="str">
        <f t="shared" si="16"/>
        <v>met</v>
      </c>
      <c r="T561" s="5" t="s">
        <v>1078</v>
      </c>
      <c r="U561" s="2" t="s">
        <v>17</v>
      </c>
      <c r="V561" s="2" t="s">
        <v>16</v>
      </c>
      <c r="W561" s="2"/>
    </row>
    <row r="562" spans="1:23" x14ac:dyDescent="0.45">
      <c r="A562" s="1">
        <v>3.68958333333285</v>
      </c>
      <c r="B562" s="2" t="s">
        <v>23</v>
      </c>
      <c r="C562" s="2" t="s">
        <v>3428</v>
      </c>
      <c r="D562" s="2" t="s">
        <v>12</v>
      </c>
      <c r="E562" s="4">
        <v>45128.498796296299</v>
      </c>
      <c r="F562" s="3" t="str">
        <f>TEXT(Table_query__6[[#This Row],[Closed]],"MMM")</f>
        <v>Jul</v>
      </c>
      <c r="G562" s="3">
        <v>45130.498796296299</v>
      </c>
      <c r="H562" s="4">
        <v>45131.689583333333</v>
      </c>
      <c r="I562" s="2" t="s">
        <v>2626</v>
      </c>
      <c r="J562" t="s">
        <v>4147</v>
      </c>
      <c r="K562">
        <v>10980</v>
      </c>
      <c r="L562" t="s">
        <v>4148</v>
      </c>
      <c r="M562" t="s">
        <v>3545</v>
      </c>
      <c r="N562" s="2" t="s">
        <v>24</v>
      </c>
      <c r="O562" s="4" t="s">
        <v>1061</v>
      </c>
      <c r="P562" s="6">
        <f>NETWORKDAYS.INTL(Table_query__6[[#This Row],[Created]],Table_query__6[[#This Row],[Closed]],1,0)-1</f>
        <v>1</v>
      </c>
      <c r="Q562" s="6" t="s">
        <v>4272</v>
      </c>
      <c r="R562" s="6" t="str">
        <f t="shared" si="17"/>
        <v>&lt;=1</v>
      </c>
      <c r="S562" s="6" t="str">
        <f t="shared" si="16"/>
        <v>met</v>
      </c>
      <c r="T562" s="5" t="s">
        <v>1078</v>
      </c>
      <c r="U562" s="2" t="s">
        <v>17</v>
      </c>
      <c r="V562" s="2" t="s">
        <v>16</v>
      </c>
      <c r="W562" s="2"/>
    </row>
    <row r="563" spans="1:23" ht="57" x14ac:dyDescent="0.45">
      <c r="A563" s="1">
        <v>26.530439814814599</v>
      </c>
      <c r="B563" s="2" t="s">
        <v>106</v>
      </c>
      <c r="C563" s="2" t="s">
        <v>3083</v>
      </c>
      <c r="D563" s="2" t="s">
        <v>12</v>
      </c>
      <c r="E563" s="4">
        <v>45128.504618055558</v>
      </c>
      <c r="F563" s="3" t="str">
        <f>TEXT(Table_query__6[[#This Row],[Closed]],"MMM")</f>
        <v>Aug</v>
      </c>
      <c r="G563" s="3">
        <v>45130.504618055558</v>
      </c>
      <c r="H563" s="4">
        <v>45154.530439814815</v>
      </c>
      <c r="I563" s="2" t="s">
        <v>701</v>
      </c>
      <c r="J563" t="s">
        <v>3830</v>
      </c>
      <c r="K563">
        <v>24106</v>
      </c>
      <c r="L563" t="s">
        <v>3831</v>
      </c>
      <c r="M563" t="s">
        <v>3550</v>
      </c>
      <c r="N563" s="2" t="s">
        <v>52</v>
      </c>
      <c r="O563" s="4" t="s">
        <v>1061</v>
      </c>
      <c r="P563" s="6">
        <f>NETWORKDAYS.INTL(Table_query__6[[#This Row],[Created]],Table_query__6[[#This Row],[Closed]],1,0)-1</f>
        <v>18</v>
      </c>
      <c r="Q563" s="6" t="s">
        <v>4273</v>
      </c>
      <c r="R563" s="6" t="str">
        <f t="shared" si="17"/>
        <v>&gt;=5</v>
      </c>
      <c r="S563" s="6" t="str">
        <f t="shared" si="16"/>
        <v>not met</v>
      </c>
      <c r="T563" s="5" t="s">
        <v>3084</v>
      </c>
      <c r="U563" s="2" t="s">
        <v>17</v>
      </c>
      <c r="V563" s="2" t="s">
        <v>16</v>
      </c>
      <c r="W563" s="2"/>
    </row>
    <row r="564" spans="1:23" x14ac:dyDescent="0.45">
      <c r="A564" s="1">
        <v>0.63680555555765705</v>
      </c>
      <c r="B564" s="2" t="s">
        <v>23</v>
      </c>
      <c r="C564" s="2" t="s">
        <v>3451</v>
      </c>
      <c r="D564" s="2" t="s">
        <v>12</v>
      </c>
      <c r="E564" s="4">
        <v>45128.638680555552</v>
      </c>
      <c r="F564" s="3" t="str">
        <f>TEXT(Table_query__6[[#This Row],[Closed]],"MMM")</f>
        <v>Jul</v>
      </c>
      <c r="G564" s="3">
        <v>45130.638680555552</v>
      </c>
      <c r="H564" s="4">
        <v>45128.636805555558</v>
      </c>
      <c r="I564" s="2" t="s">
        <v>203</v>
      </c>
      <c r="J564" t="s">
        <v>3675</v>
      </c>
      <c r="K564">
        <v>10078</v>
      </c>
      <c r="L564" t="s">
        <v>3544</v>
      </c>
      <c r="M564" t="s">
        <v>3545</v>
      </c>
      <c r="N564" s="2" t="s">
        <v>42</v>
      </c>
      <c r="O564" s="4" t="s">
        <v>1061</v>
      </c>
      <c r="P564" s="6">
        <f>NETWORKDAYS.INTL(Table_query__6[[#This Row],[Created]],Table_query__6[[#This Row],[Closed]],1,0)-1</f>
        <v>0</v>
      </c>
      <c r="Q564" s="6" t="s">
        <v>4272</v>
      </c>
      <c r="R564" s="6" t="str">
        <f t="shared" si="17"/>
        <v>&lt;=1</v>
      </c>
      <c r="S564" s="6" t="str">
        <f t="shared" si="16"/>
        <v>met</v>
      </c>
      <c r="T564" s="5" t="s">
        <v>1078</v>
      </c>
      <c r="U564" s="2" t="s">
        <v>17</v>
      </c>
      <c r="V564" s="2" t="s">
        <v>16</v>
      </c>
      <c r="W564" s="2"/>
    </row>
    <row r="565" spans="1:23" ht="42.75" x14ac:dyDescent="0.45">
      <c r="A565" s="1">
        <v>3.6888888888861402</v>
      </c>
      <c r="B565" s="2" t="s">
        <v>23</v>
      </c>
      <c r="C565" s="2" t="s">
        <v>3429</v>
      </c>
      <c r="D565" s="2" t="s">
        <v>12</v>
      </c>
      <c r="E565" s="4">
        <v>45128.643518518518</v>
      </c>
      <c r="F565" s="3" t="str">
        <f>TEXT(Table_query__6[[#This Row],[Closed]],"MMM")</f>
        <v>Jul</v>
      </c>
      <c r="G565" s="3">
        <v>45130.643518518518</v>
      </c>
      <c r="H565" s="4">
        <v>45131.688888888886</v>
      </c>
      <c r="I565" s="2" t="s">
        <v>128</v>
      </c>
      <c r="J565" t="s">
        <v>3607</v>
      </c>
      <c r="K565">
        <v>11056</v>
      </c>
      <c r="L565" t="s">
        <v>3608</v>
      </c>
      <c r="M565" t="s">
        <v>3570</v>
      </c>
      <c r="N565" s="2" t="s">
        <v>18</v>
      </c>
      <c r="O565" s="4" t="s">
        <v>1061</v>
      </c>
      <c r="P565" s="6">
        <f>NETWORKDAYS.INTL(Table_query__6[[#This Row],[Created]],Table_query__6[[#This Row],[Closed]],1,0)-1</f>
        <v>1</v>
      </c>
      <c r="Q565" s="6" t="s">
        <v>4272</v>
      </c>
      <c r="R565" s="6" t="str">
        <f t="shared" si="17"/>
        <v>&lt;=1</v>
      </c>
      <c r="S565" s="6" t="str">
        <f t="shared" si="16"/>
        <v>met</v>
      </c>
      <c r="T565" s="5" t="s">
        <v>3430</v>
      </c>
      <c r="U565" s="2" t="s">
        <v>17</v>
      </c>
      <c r="V565" s="2" t="s">
        <v>16</v>
      </c>
      <c r="W565" s="2"/>
    </row>
    <row r="566" spans="1:23" ht="57" x14ac:dyDescent="0.45">
      <c r="A566" s="1">
        <v>0.64490740740438901</v>
      </c>
      <c r="B566" s="2" t="s">
        <v>23</v>
      </c>
      <c r="C566" s="2" t="s">
        <v>3449</v>
      </c>
      <c r="D566" s="2" t="s">
        <v>12</v>
      </c>
      <c r="E566" s="4">
        <v>45128.644826388889</v>
      </c>
      <c r="F566" s="3" t="str">
        <f>TEXT(Table_query__6[[#This Row],[Closed]],"MMM")</f>
        <v>Jul</v>
      </c>
      <c r="G566" s="3">
        <v>45130.644826388889</v>
      </c>
      <c r="H566" s="4">
        <v>45128.644907407404</v>
      </c>
      <c r="I566" s="2" t="s">
        <v>128</v>
      </c>
      <c r="J566" t="s">
        <v>3607</v>
      </c>
      <c r="K566">
        <v>11056</v>
      </c>
      <c r="L566" t="s">
        <v>3608</v>
      </c>
      <c r="M566" t="s">
        <v>3570</v>
      </c>
      <c r="N566" s="2" t="s">
        <v>111</v>
      </c>
      <c r="O566" s="4" t="s">
        <v>1061</v>
      </c>
      <c r="P566" s="6">
        <f>NETWORKDAYS.INTL(Table_query__6[[#This Row],[Created]],Table_query__6[[#This Row],[Closed]],1,0)-1</f>
        <v>0</v>
      </c>
      <c r="Q566" s="6" t="s">
        <v>4272</v>
      </c>
      <c r="R566" s="6" t="str">
        <f t="shared" si="17"/>
        <v>&lt;=1</v>
      </c>
      <c r="S566" s="6" t="str">
        <f t="shared" si="16"/>
        <v>met</v>
      </c>
      <c r="T566" s="5" t="s">
        <v>3450</v>
      </c>
      <c r="U566" s="2" t="s">
        <v>17</v>
      </c>
      <c r="V566" s="2" t="s">
        <v>16</v>
      </c>
      <c r="W566" s="2"/>
    </row>
    <row r="567" spans="1:23" ht="57" x14ac:dyDescent="0.45">
      <c r="A567" s="1">
        <v>4.5069444444452502</v>
      </c>
      <c r="B567" s="2" t="s">
        <v>161</v>
      </c>
      <c r="C567" s="2" t="s">
        <v>3421</v>
      </c>
      <c r="D567" s="2" t="s">
        <v>12</v>
      </c>
      <c r="E567" s="4">
        <v>45128.664421296293</v>
      </c>
      <c r="F567" s="3" t="str">
        <f>TEXT(Table_query__6[[#This Row],[Closed]],"MMM")</f>
        <v>Jul</v>
      </c>
      <c r="G567" s="3">
        <v>45130.664421296293</v>
      </c>
      <c r="H567" s="4">
        <v>45132.506944444445</v>
      </c>
      <c r="I567" s="2" t="s">
        <v>3423</v>
      </c>
      <c r="J567" t="s">
        <v>4256</v>
      </c>
      <c r="K567" t="s">
        <v>4256</v>
      </c>
      <c r="L567" t="s">
        <v>4256</v>
      </c>
      <c r="M567" t="s">
        <v>592</v>
      </c>
      <c r="N567" s="2" t="s">
        <v>24</v>
      </c>
      <c r="O567" s="4" t="s">
        <v>1061</v>
      </c>
      <c r="P567" s="6">
        <f>NETWORKDAYS.INTL(Table_query__6[[#This Row],[Created]],Table_query__6[[#This Row],[Closed]],1,0)-1</f>
        <v>2</v>
      </c>
      <c r="Q567" s="6" t="s">
        <v>4273</v>
      </c>
      <c r="R567" s="6" t="str">
        <f t="shared" si="17"/>
        <v>&lt;=2</v>
      </c>
      <c r="S567" s="6" t="str">
        <f t="shared" si="16"/>
        <v>met</v>
      </c>
      <c r="T567" s="5" t="s">
        <v>3422</v>
      </c>
      <c r="U567" s="2" t="s">
        <v>17</v>
      </c>
      <c r="V567" s="2" t="s">
        <v>16</v>
      </c>
      <c r="W567" s="2"/>
    </row>
    <row r="568" spans="1:23" ht="42.75" x14ac:dyDescent="0.45">
      <c r="A568" s="1">
        <v>0.54166666666424101</v>
      </c>
      <c r="B568" s="2" t="s">
        <v>64</v>
      </c>
      <c r="C568" s="2" t="s">
        <v>3437</v>
      </c>
      <c r="D568" s="2" t="s">
        <v>12</v>
      </c>
      <c r="E568" s="4">
        <v>45131.347650462965</v>
      </c>
      <c r="F568" s="3" t="str">
        <f>TEXT(Table_query__6[[#This Row],[Closed]],"MMM")</f>
        <v>Jul</v>
      </c>
      <c r="G568" s="3">
        <v>45133.347650462965</v>
      </c>
      <c r="H568" s="4">
        <v>45131.541666666664</v>
      </c>
      <c r="I568" s="2" t="s">
        <v>108</v>
      </c>
      <c r="J568" t="s">
        <v>3591</v>
      </c>
      <c r="K568">
        <v>40062</v>
      </c>
      <c r="L568" t="s">
        <v>3564</v>
      </c>
      <c r="M568" t="s">
        <v>3550</v>
      </c>
      <c r="N568" s="2" t="s">
        <v>42</v>
      </c>
      <c r="O568" s="4" t="s">
        <v>1061</v>
      </c>
      <c r="P568" s="6">
        <f>NETWORKDAYS.INTL(Table_query__6[[#This Row],[Created]],Table_query__6[[#This Row],[Closed]],1,0)-1</f>
        <v>0</v>
      </c>
      <c r="Q568" s="6" t="s">
        <v>4272</v>
      </c>
      <c r="R568" s="6" t="str">
        <f t="shared" si="17"/>
        <v>&lt;=1</v>
      </c>
      <c r="S568" s="6" t="str">
        <f t="shared" si="16"/>
        <v>met</v>
      </c>
      <c r="T568" s="5" t="s">
        <v>3438</v>
      </c>
      <c r="U568" s="2" t="s">
        <v>17</v>
      </c>
      <c r="V568" s="2" t="s">
        <v>16</v>
      </c>
      <c r="W568" s="2"/>
    </row>
    <row r="569" spans="1:23" ht="71.25" x14ac:dyDescent="0.45">
      <c r="A569" s="1">
        <v>0.54305555555765705</v>
      </c>
      <c r="B569" s="2" t="s">
        <v>64</v>
      </c>
      <c r="C569" s="2" t="s">
        <v>3434</v>
      </c>
      <c r="D569" s="2" t="s">
        <v>12</v>
      </c>
      <c r="E569" s="4">
        <v>45131.393796296295</v>
      </c>
      <c r="F569" s="3" t="str">
        <f>TEXT(Table_query__6[[#This Row],[Closed]],"MMM")</f>
        <v>Jul</v>
      </c>
      <c r="G569" s="3">
        <v>45133.393796296295</v>
      </c>
      <c r="H569" s="4">
        <v>45131.543055555558</v>
      </c>
      <c r="I569" s="2" t="s">
        <v>3436</v>
      </c>
      <c r="J569" t="s">
        <v>4229</v>
      </c>
      <c r="K569">
        <v>40062</v>
      </c>
      <c r="L569" t="s">
        <v>3564</v>
      </c>
      <c r="M569" t="s">
        <v>3550</v>
      </c>
      <c r="N569" s="2" t="s">
        <v>42</v>
      </c>
      <c r="O569" s="4" t="s">
        <v>1061</v>
      </c>
      <c r="P569" s="6">
        <f>NETWORKDAYS.INTL(Table_query__6[[#This Row],[Created]],Table_query__6[[#This Row],[Closed]],1,0)-1</f>
        <v>0</v>
      </c>
      <c r="Q569" s="6" t="s">
        <v>4272</v>
      </c>
      <c r="R569" s="6" t="str">
        <f t="shared" si="17"/>
        <v>&lt;=1</v>
      </c>
      <c r="S569" s="6" t="str">
        <f t="shared" si="16"/>
        <v>met</v>
      </c>
      <c r="T569" s="5" t="s">
        <v>3435</v>
      </c>
      <c r="U569" s="2" t="s">
        <v>17</v>
      </c>
      <c r="V569" s="2" t="s">
        <v>16</v>
      </c>
      <c r="W569" s="2"/>
    </row>
    <row r="570" spans="1:23" x14ac:dyDescent="0.45">
      <c r="A570" s="1">
        <v>0.52260416666104004</v>
      </c>
      <c r="B570" s="2" t="s">
        <v>23</v>
      </c>
      <c r="C570" s="2" t="s">
        <v>3439</v>
      </c>
      <c r="D570" s="2" t="s">
        <v>12</v>
      </c>
      <c r="E570" s="4">
        <v>45131.522569444445</v>
      </c>
      <c r="F570" s="3" t="str">
        <f>TEXT(Table_query__6[[#This Row],[Closed]],"MMM")</f>
        <v>Jul</v>
      </c>
      <c r="G570" s="3">
        <v>45133.522569444445</v>
      </c>
      <c r="H570" s="4">
        <v>45131.522604166668</v>
      </c>
      <c r="I570" s="2" t="s">
        <v>421</v>
      </c>
      <c r="J570" t="s">
        <v>3751</v>
      </c>
      <c r="K570">
        <v>32500</v>
      </c>
      <c r="L570" t="s">
        <v>3751</v>
      </c>
      <c r="M570" t="s">
        <v>3570</v>
      </c>
      <c r="N570" s="2" t="s">
        <v>68</v>
      </c>
      <c r="O570" s="4" t="s">
        <v>1061</v>
      </c>
      <c r="P570" s="6">
        <f>NETWORKDAYS.INTL(Table_query__6[[#This Row],[Created]],Table_query__6[[#This Row],[Closed]],1,0)-1</f>
        <v>0</v>
      </c>
      <c r="Q570" s="6" t="s">
        <v>4272</v>
      </c>
      <c r="R570" s="6" t="str">
        <f t="shared" si="17"/>
        <v>&lt;=1</v>
      </c>
      <c r="S570" s="6" t="str">
        <f t="shared" si="16"/>
        <v>met</v>
      </c>
      <c r="T570" s="5" t="s">
        <v>1078</v>
      </c>
      <c r="U570" s="2" t="s">
        <v>17</v>
      </c>
      <c r="V570" s="2" t="s">
        <v>16</v>
      </c>
      <c r="W570" s="2"/>
    </row>
    <row r="571" spans="1:23" ht="57" x14ac:dyDescent="0.45">
      <c r="A571" s="1">
        <v>0.57777777777664596</v>
      </c>
      <c r="B571" s="2" t="s">
        <v>159</v>
      </c>
      <c r="C571" s="2" t="s">
        <v>3431</v>
      </c>
      <c r="D571" s="2" t="s">
        <v>12</v>
      </c>
      <c r="E571" s="4">
        <v>45131.530300925922</v>
      </c>
      <c r="F571" s="3" t="str">
        <f>TEXT(Table_query__6[[#This Row],[Closed]],"MMM")</f>
        <v>Jul</v>
      </c>
      <c r="G571" s="3">
        <v>45133.530300925922</v>
      </c>
      <c r="H571" s="4">
        <v>45131.577777777777</v>
      </c>
      <c r="I571" s="2" t="s">
        <v>3433</v>
      </c>
      <c r="J571" t="s">
        <v>4228</v>
      </c>
      <c r="K571">
        <v>35109</v>
      </c>
      <c r="L571" t="s">
        <v>3679</v>
      </c>
      <c r="M571" t="s">
        <v>3545</v>
      </c>
      <c r="N571" s="2" t="s">
        <v>18</v>
      </c>
      <c r="O571" s="4" t="s">
        <v>1061</v>
      </c>
      <c r="P571" s="6">
        <f>NETWORKDAYS.INTL(Table_query__6[[#This Row],[Created]],Table_query__6[[#This Row],[Closed]],1,0)-1</f>
        <v>0</v>
      </c>
      <c r="Q571" s="6" t="s">
        <v>4272</v>
      </c>
      <c r="R571" s="6" t="str">
        <f t="shared" si="17"/>
        <v>&lt;=1</v>
      </c>
      <c r="S571" s="6" t="str">
        <f t="shared" si="16"/>
        <v>met</v>
      </c>
      <c r="T571" s="5" t="s">
        <v>3432</v>
      </c>
      <c r="U571" s="2" t="s">
        <v>17</v>
      </c>
      <c r="V571" s="2" t="s">
        <v>16</v>
      </c>
      <c r="W571" s="2"/>
    </row>
    <row r="572" spans="1:23" x14ac:dyDescent="0.45">
      <c r="A572" s="1">
        <v>3.6606249999967999</v>
      </c>
      <c r="B572" s="2" t="s">
        <v>15</v>
      </c>
      <c r="C572" s="2" t="s">
        <v>3398</v>
      </c>
      <c r="D572" s="2" t="s">
        <v>12</v>
      </c>
      <c r="E572" s="4">
        <v>45131.62226851852</v>
      </c>
      <c r="F572" s="3" t="str">
        <f>TEXT(Table_query__6[[#This Row],[Closed]],"MMM")</f>
        <v>Jul</v>
      </c>
      <c r="G572" s="3">
        <v>45133.62226851852</v>
      </c>
      <c r="H572" s="4">
        <v>45134.660624999997</v>
      </c>
      <c r="I572" s="2" t="s">
        <v>316</v>
      </c>
      <c r="J572" t="s">
        <v>4256</v>
      </c>
      <c r="K572" t="s">
        <v>4256</v>
      </c>
      <c r="L572" t="s">
        <v>4256</v>
      </c>
      <c r="M572" t="s">
        <v>592</v>
      </c>
      <c r="N572" s="2" t="s">
        <v>42</v>
      </c>
      <c r="O572" s="4" t="s">
        <v>1061</v>
      </c>
      <c r="P572" s="6">
        <f>NETWORKDAYS.INTL(Table_query__6[[#This Row],[Created]],Table_query__6[[#This Row],[Closed]],1,0)-1</f>
        <v>3</v>
      </c>
      <c r="Q572" s="6" t="s">
        <v>4273</v>
      </c>
      <c r="R572" s="6" t="str">
        <f t="shared" si="17"/>
        <v>&lt;=3</v>
      </c>
      <c r="S572" s="6" t="str">
        <f t="shared" si="16"/>
        <v>not met</v>
      </c>
      <c r="T572" s="5" t="s">
        <v>3399</v>
      </c>
      <c r="U572" s="2" t="s">
        <v>17</v>
      </c>
      <c r="V572" s="2" t="s">
        <v>16</v>
      </c>
      <c r="W572" s="2"/>
    </row>
    <row r="573" spans="1:23" x14ac:dyDescent="0.45">
      <c r="A573" s="1">
        <v>3.4682291666613301</v>
      </c>
      <c r="B573" s="2" t="s">
        <v>102</v>
      </c>
      <c r="C573" s="2" t="s">
        <v>3407</v>
      </c>
      <c r="D573" s="2" t="s">
        <v>12</v>
      </c>
      <c r="E573" s="4">
        <v>45131.62641203704</v>
      </c>
      <c r="F573" s="3" t="str">
        <f>TEXT(Table_query__6[[#This Row],[Closed]],"MMM")</f>
        <v>Jul</v>
      </c>
      <c r="G573" s="3">
        <v>45133.62641203704</v>
      </c>
      <c r="H573" s="4">
        <v>45134.468229166669</v>
      </c>
      <c r="I573" s="2" t="s">
        <v>316</v>
      </c>
      <c r="J573" t="s">
        <v>4256</v>
      </c>
      <c r="K573" t="s">
        <v>4256</v>
      </c>
      <c r="L573" t="s">
        <v>4256</v>
      </c>
      <c r="M573" t="s">
        <v>592</v>
      </c>
      <c r="N573" s="2" t="s">
        <v>42</v>
      </c>
      <c r="O573" s="4" t="s">
        <v>1061</v>
      </c>
      <c r="P573" s="6">
        <f>NETWORKDAYS.INTL(Table_query__6[[#This Row],[Created]],Table_query__6[[#This Row],[Closed]],1,0)-1</f>
        <v>3</v>
      </c>
      <c r="Q573" s="6" t="s">
        <v>4273</v>
      </c>
      <c r="R573" s="6" t="str">
        <f t="shared" si="17"/>
        <v>&lt;=3</v>
      </c>
      <c r="S573" s="6" t="str">
        <f t="shared" si="16"/>
        <v>not met</v>
      </c>
      <c r="T573" s="5" t="s">
        <v>1807</v>
      </c>
      <c r="U573" s="2" t="s">
        <v>17</v>
      </c>
      <c r="V573" s="2" t="s">
        <v>16</v>
      </c>
      <c r="W573" s="2"/>
    </row>
    <row r="574" spans="1:23" x14ac:dyDescent="0.45">
      <c r="A574" s="1">
        <v>64.428368055552696</v>
      </c>
      <c r="B574" s="2" t="s">
        <v>125</v>
      </c>
      <c r="C574" s="2" t="s">
        <v>1986</v>
      </c>
      <c r="D574" s="2" t="s">
        <v>12</v>
      </c>
      <c r="E574" s="4">
        <v>45131.755740740744</v>
      </c>
      <c r="F574" s="3" t="str">
        <f>TEXT(Table_query__6[[#This Row],[Closed]],"MMM")</f>
        <v>Sep</v>
      </c>
      <c r="G574" s="3">
        <v>45133.755740740744</v>
      </c>
      <c r="H574" s="4">
        <v>45195.428368055553</v>
      </c>
      <c r="I574" s="2" t="s">
        <v>1926</v>
      </c>
      <c r="J574" t="s">
        <v>4056</v>
      </c>
      <c r="K574">
        <v>32826</v>
      </c>
      <c r="L574" t="s">
        <v>4056</v>
      </c>
      <c r="M574" t="s">
        <v>3545</v>
      </c>
      <c r="N574" s="2" t="s">
        <v>24</v>
      </c>
      <c r="O574" s="4" t="s">
        <v>1061</v>
      </c>
      <c r="P574" s="6">
        <f>NETWORKDAYS.INTL(Table_query__6[[#This Row],[Created]],Table_query__6[[#This Row],[Closed]],1,0)-1</f>
        <v>46</v>
      </c>
      <c r="Q574" s="6" t="s">
        <v>4273</v>
      </c>
      <c r="R574" s="6" t="str">
        <f t="shared" si="17"/>
        <v>&gt;=5</v>
      </c>
      <c r="S574" s="6" t="str">
        <f t="shared" si="16"/>
        <v>not met</v>
      </c>
      <c r="T574" s="5" t="s">
        <v>1987</v>
      </c>
      <c r="U574" s="2" t="s">
        <v>17</v>
      </c>
      <c r="V574" s="2" t="s">
        <v>16</v>
      </c>
      <c r="W574" s="2"/>
    </row>
    <row r="575" spans="1:23" x14ac:dyDescent="0.45">
      <c r="A575" s="1">
        <v>2.5314467592616001</v>
      </c>
      <c r="B575" s="2" t="s">
        <v>154</v>
      </c>
      <c r="C575" s="2" t="s">
        <v>3405</v>
      </c>
      <c r="D575" s="2" t="s">
        <v>12</v>
      </c>
      <c r="E575" s="4">
        <v>45132.504236111112</v>
      </c>
      <c r="F575" s="3" t="str">
        <f>TEXT(Table_query__6[[#This Row],[Closed]],"MMM")</f>
        <v>Jul</v>
      </c>
      <c r="G575" s="3">
        <v>45134.504236111112</v>
      </c>
      <c r="H575" s="4">
        <v>45134.531446759262</v>
      </c>
      <c r="I575" s="2" t="s">
        <v>814</v>
      </c>
      <c r="J575" t="s">
        <v>3857</v>
      </c>
      <c r="K575">
        <v>20850</v>
      </c>
      <c r="L575" t="s">
        <v>3858</v>
      </c>
      <c r="M575" t="s">
        <v>3545</v>
      </c>
      <c r="N575" s="2" t="s">
        <v>18</v>
      </c>
      <c r="O575" s="4" t="s">
        <v>1061</v>
      </c>
      <c r="P575" s="6">
        <f>NETWORKDAYS.INTL(Table_query__6[[#This Row],[Created]],Table_query__6[[#This Row],[Closed]],1,0)-1</f>
        <v>2</v>
      </c>
      <c r="Q575" s="6" t="s">
        <v>4273</v>
      </c>
      <c r="R575" s="6" t="str">
        <f t="shared" si="17"/>
        <v>&lt;=2</v>
      </c>
      <c r="S575" s="6" t="str">
        <f t="shared" si="16"/>
        <v>met</v>
      </c>
      <c r="T575" s="5" t="s">
        <v>3406</v>
      </c>
      <c r="U575" s="2" t="s">
        <v>17</v>
      </c>
      <c r="V575" s="2" t="s">
        <v>16</v>
      </c>
      <c r="W575" s="2"/>
    </row>
    <row r="576" spans="1:23" ht="28.5" x14ac:dyDescent="0.45">
      <c r="A576" s="1">
        <v>2.6312499999985399</v>
      </c>
      <c r="B576" s="2" t="s">
        <v>56</v>
      </c>
      <c r="C576" s="2" t="s">
        <v>3400</v>
      </c>
      <c r="D576" s="2" t="s">
        <v>12</v>
      </c>
      <c r="E576" s="4">
        <v>45132.581631944442</v>
      </c>
      <c r="F576" s="3" t="str">
        <f>TEXT(Table_query__6[[#This Row],[Closed]],"MMM")</f>
        <v>Jul</v>
      </c>
      <c r="G576" s="3">
        <v>45134.581631944442</v>
      </c>
      <c r="H576" s="4">
        <v>45134.631249999999</v>
      </c>
      <c r="I576" s="2" t="s">
        <v>824</v>
      </c>
      <c r="J576" t="s">
        <v>3861</v>
      </c>
      <c r="K576">
        <v>33074</v>
      </c>
      <c r="L576" t="s">
        <v>3861</v>
      </c>
      <c r="M576" t="s">
        <v>3545</v>
      </c>
      <c r="N576" s="2" t="s">
        <v>77</v>
      </c>
      <c r="O576" s="4" t="s">
        <v>1061</v>
      </c>
      <c r="P576" s="6">
        <f>NETWORKDAYS.INTL(Table_query__6[[#This Row],[Created]],Table_query__6[[#This Row],[Closed]],1,0)-1</f>
        <v>2</v>
      </c>
      <c r="Q576" s="6" t="s">
        <v>4273</v>
      </c>
      <c r="R576" s="6" t="str">
        <f t="shared" si="17"/>
        <v>&lt;=2</v>
      </c>
      <c r="S576" s="6" t="str">
        <f t="shared" si="16"/>
        <v>met</v>
      </c>
      <c r="T576" s="5" t="s">
        <v>3401</v>
      </c>
      <c r="U576" s="2" t="s">
        <v>17</v>
      </c>
      <c r="V576" s="2" t="s">
        <v>16</v>
      </c>
      <c r="W576" s="2"/>
    </row>
    <row r="577" spans="1:23" ht="71.25" x14ac:dyDescent="0.45">
      <c r="A577" s="1">
        <v>2.4978587962978098</v>
      </c>
      <c r="B577" s="2" t="s">
        <v>159</v>
      </c>
      <c r="C577" s="2" t="s">
        <v>3402</v>
      </c>
      <c r="D577" s="2" t="s">
        <v>12</v>
      </c>
      <c r="E577" s="4">
        <v>45132.585104166668</v>
      </c>
      <c r="F577" s="3" t="str">
        <f>TEXT(Table_query__6[[#This Row],[Closed]],"MMM")</f>
        <v>Jul</v>
      </c>
      <c r="G577" s="3">
        <v>45134.585104166668</v>
      </c>
      <c r="H577" s="4">
        <v>45134.497858796298</v>
      </c>
      <c r="I577" s="2" t="s">
        <v>3404</v>
      </c>
      <c r="J577" t="s">
        <v>4224</v>
      </c>
      <c r="K577">
        <v>32397</v>
      </c>
      <c r="L577" t="s">
        <v>4225</v>
      </c>
      <c r="M577" t="s">
        <v>3550</v>
      </c>
      <c r="N577" s="2" t="s">
        <v>52</v>
      </c>
      <c r="O577" s="4" t="s">
        <v>1061</v>
      </c>
      <c r="P577" s="6">
        <f>NETWORKDAYS.INTL(Table_query__6[[#This Row],[Created]],Table_query__6[[#This Row],[Closed]],1,0)-1</f>
        <v>2</v>
      </c>
      <c r="Q577" s="6" t="s">
        <v>4273</v>
      </c>
      <c r="R577" s="6" t="str">
        <f t="shared" si="17"/>
        <v>&lt;=2</v>
      </c>
      <c r="S577" s="6" t="str">
        <f t="shared" si="16"/>
        <v>met</v>
      </c>
      <c r="T577" s="5" t="s">
        <v>3403</v>
      </c>
      <c r="U577" s="2" t="s">
        <v>17</v>
      </c>
      <c r="V577" s="2" t="s">
        <v>16</v>
      </c>
      <c r="W577" s="2"/>
    </row>
    <row r="578" spans="1:23" x14ac:dyDescent="0.45">
      <c r="A578" s="1">
        <v>3.3534837962943098</v>
      </c>
      <c r="B578" s="2" t="s">
        <v>64</v>
      </c>
      <c r="C578" s="2" t="s">
        <v>3385</v>
      </c>
      <c r="D578" s="2" t="s">
        <v>12</v>
      </c>
      <c r="E578" s="4">
        <v>45132.596631944441</v>
      </c>
      <c r="F578" s="3" t="str">
        <f>TEXT(Table_query__6[[#This Row],[Closed]],"MMM")</f>
        <v>Jul</v>
      </c>
      <c r="G578" s="3">
        <v>45134.596631944441</v>
      </c>
      <c r="H578" s="4">
        <v>45135.353483796294</v>
      </c>
      <c r="I578" s="2" t="s">
        <v>129</v>
      </c>
      <c r="J578" t="s">
        <v>4256</v>
      </c>
      <c r="K578" t="s">
        <v>4256</v>
      </c>
      <c r="L578" t="s">
        <v>4256</v>
      </c>
      <c r="M578" t="s">
        <v>592</v>
      </c>
      <c r="N578" s="2" t="s">
        <v>52</v>
      </c>
      <c r="O578" s="4" t="s">
        <v>1061</v>
      </c>
      <c r="P578" s="6">
        <f>NETWORKDAYS.INTL(Table_query__6[[#This Row],[Created]],Table_query__6[[#This Row],[Closed]],1,0)-1</f>
        <v>3</v>
      </c>
      <c r="Q578" s="6" t="s">
        <v>4273</v>
      </c>
      <c r="R578" s="6" t="str">
        <f t="shared" si="17"/>
        <v>&lt;=3</v>
      </c>
      <c r="S578" s="6" t="str">
        <f t="shared" ref="S578:S641" si="18">IF(P578&lt;=2, "met", "not met")</f>
        <v>not met</v>
      </c>
      <c r="T578" s="5" t="s">
        <v>3386</v>
      </c>
      <c r="U578" s="2" t="s">
        <v>17</v>
      </c>
      <c r="V578" s="2" t="s">
        <v>16</v>
      </c>
      <c r="W578" s="2"/>
    </row>
    <row r="579" spans="1:23" ht="71.25" x14ac:dyDescent="0.45">
      <c r="A579" s="1">
        <v>8.6133564814808796</v>
      </c>
      <c r="B579" s="2" t="s">
        <v>106</v>
      </c>
      <c r="C579" s="2" t="s">
        <v>3339</v>
      </c>
      <c r="D579" s="2" t="s">
        <v>12</v>
      </c>
      <c r="E579" s="4">
        <v>45132.616967592592</v>
      </c>
      <c r="F579" s="3" t="str">
        <f>TEXT(Table_query__6[[#This Row],[Closed]],"MMM")</f>
        <v>Aug</v>
      </c>
      <c r="G579" s="3">
        <v>45134.616967592592</v>
      </c>
      <c r="H579" s="4">
        <v>45140.613356481481</v>
      </c>
      <c r="I579" s="2" t="s">
        <v>3341</v>
      </c>
      <c r="J579" t="s">
        <v>3668</v>
      </c>
      <c r="K579">
        <v>2686</v>
      </c>
      <c r="L579" t="s">
        <v>3669</v>
      </c>
      <c r="M579" t="s">
        <v>3545</v>
      </c>
      <c r="N579" s="2" t="s">
        <v>107</v>
      </c>
      <c r="O579" s="4" t="s">
        <v>1061</v>
      </c>
      <c r="P579" s="6">
        <f>NETWORKDAYS.INTL(Table_query__6[[#This Row],[Created]],Table_query__6[[#This Row],[Closed]],1,0)-1</f>
        <v>6</v>
      </c>
      <c r="Q579" s="6" t="s">
        <v>4273</v>
      </c>
      <c r="R579" s="6" t="str">
        <f t="shared" ref="R579:R642" si="19">IF(P579&lt;2, "&lt;=1", IF(P579&lt;3, "&lt;=2", IF(P579&lt;4, "&lt;=3",IF(P579&lt;5,  "&lt;=4", "&gt;=5"))))</f>
        <v>&gt;=5</v>
      </c>
      <c r="S579" s="6" t="str">
        <f t="shared" si="18"/>
        <v>not met</v>
      </c>
      <c r="T579" s="5" t="s">
        <v>3340</v>
      </c>
      <c r="U579" s="2" t="s">
        <v>17</v>
      </c>
      <c r="V579" s="2" t="s">
        <v>16</v>
      </c>
      <c r="W579" s="2"/>
    </row>
    <row r="580" spans="1:23" x14ac:dyDescent="0.45">
      <c r="A580" s="1">
        <v>3.33589120370016</v>
      </c>
      <c r="B580" s="2" t="s">
        <v>28</v>
      </c>
      <c r="C580" s="2" t="s">
        <v>3390</v>
      </c>
      <c r="D580" s="2" t="s">
        <v>12</v>
      </c>
      <c r="E580" s="4">
        <v>45132.703310185185</v>
      </c>
      <c r="F580" s="3" t="str">
        <f>TEXT(Table_query__6[[#This Row],[Closed]],"MMM")</f>
        <v>Jul</v>
      </c>
      <c r="G580" s="3">
        <v>45134.703310185185</v>
      </c>
      <c r="H580" s="4">
        <v>45135.3358912037</v>
      </c>
      <c r="I580" s="2" t="s">
        <v>2200</v>
      </c>
      <c r="J580" t="s">
        <v>4095</v>
      </c>
      <c r="K580">
        <v>35144</v>
      </c>
      <c r="L580" t="s">
        <v>4096</v>
      </c>
      <c r="M580" t="s">
        <v>3545</v>
      </c>
      <c r="N580" s="2" t="s">
        <v>24</v>
      </c>
      <c r="O580" s="4" t="s">
        <v>1061</v>
      </c>
      <c r="P580" s="6">
        <f>NETWORKDAYS.INTL(Table_query__6[[#This Row],[Created]],Table_query__6[[#This Row],[Closed]],1,0)-1</f>
        <v>3</v>
      </c>
      <c r="Q580" s="6" t="s">
        <v>4273</v>
      </c>
      <c r="R580" s="6" t="str">
        <f t="shared" si="19"/>
        <v>&lt;=3</v>
      </c>
      <c r="S580" s="6" t="str">
        <f t="shared" si="18"/>
        <v>not met</v>
      </c>
      <c r="T580" s="5" t="s">
        <v>3391</v>
      </c>
      <c r="U580" s="2" t="s">
        <v>17</v>
      </c>
      <c r="V580" s="2" t="s">
        <v>16</v>
      </c>
      <c r="W580" s="2"/>
    </row>
    <row r="581" spans="1:23" x14ac:dyDescent="0.45">
      <c r="A581" s="1">
        <v>2.35208333333139</v>
      </c>
      <c r="B581" s="2" t="s">
        <v>64</v>
      </c>
      <c r="C581" s="2" t="s">
        <v>3387</v>
      </c>
      <c r="D581" s="2" t="s">
        <v>12</v>
      </c>
      <c r="E581" s="4">
        <v>45133.269780092596</v>
      </c>
      <c r="F581" s="3" t="str">
        <f>TEXT(Table_query__6[[#This Row],[Closed]],"MMM")</f>
        <v>Jul</v>
      </c>
      <c r="G581" s="3">
        <v>45135.269780092596</v>
      </c>
      <c r="H581" s="4">
        <v>45135.352083333331</v>
      </c>
      <c r="I581" s="2" t="s">
        <v>3389</v>
      </c>
      <c r="J581" t="s">
        <v>4223</v>
      </c>
      <c r="K581">
        <v>203</v>
      </c>
      <c r="L581" t="s">
        <v>4086</v>
      </c>
      <c r="M581" t="s">
        <v>3545</v>
      </c>
      <c r="N581" s="2" t="s">
        <v>42</v>
      </c>
      <c r="O581" s="4" t="s">
        <v>1061</v>
      </c>
      <c r="P581" s="6">
        <f>NETWORKDAYS.INTL(Table_query__6[[#This Row],[Created]],Table_query__6[[#This Row],[Closed]],1,0)-1</f>
        <v>2</v>
      </c>
      <c r="Q581" s="6" t="s">
        <v>4273</v>
      </c>
      <c r="R581" s="6" t="str">
        <f t="shared" si="19"/>
        <v>&lt;=2</v>
      </c>
      <c r="S581" s="6" t="str">
        <f t="shared" si="18"/>
        <v>met</v>
      </c>
      <c r="T581" s="5" t="s">
        <v>3388</v>
      </c>
      <c r="U581" s="2" t="s">
        <v>17</v>
      </c>
      <c r="V581" s="2" t="s">
        <v>16</v>
      </c>
      <c r="W581" s="2"/>
    </row>
    <row r="582" spans="1:23" x14ac:dyDescent="0.45">
      <c r="A582" s="1">
        <v>0.60351851851737603</v>
      </c>
      <c r="B582" s="2" t="s">
        <v>154</v>
      </c>
      <c r="C582" s="2" t="s">
        <v>3377</v>
      </c>
      <c r="D582" s="2" t="s">
        <v>12</v>
      </c>
      <c r="E582" s="4">
        <v>45133.409733796296</v>
      </c>
      <c r="F582" s="3" t="str">
        <f>TEXT(Table_query__6[[#This Row],[Closed]],"MMM")</f>
        <v>Jul</v>
      </c>
      <c r="G582" s="3">
        <v>45135.409733796296</v>
      </c>
      <c r="H582" s="4">
        <v>45133.603518518517</v>
      </c>
      <c r="I582" s="2" t="s">
        <v>3379</v>
      </c>
      <c r="J582" t="s">
        <v>4222</v>
      </c>
      <c r="K582">
        <v>35102</v>
      </c>
      <c r="L582" t="s">
        <v>4001</v>
      </c>
      <c r="M582" t="s">
        <v>3550</v>
      </c>
      <c r="N582" s="2" t="s">
        <v>18</v>
      </c>
      <c r="O582" s="4" t="s">
        <v>1061</v>
      </c>
      <c r="P582" s="6">
        <f>NETWORKDAYS.INTL(Table_query__6[[#This Row],[Created]],Table_query__6[[#This Row],[Closed]],1,0)-1</f>
        <v>0</v>
      </c>
      <c r="Q582" s="6" t="s">
        <v>4272</v>
      </c>
      <c r="R582" s="6" t="str">
        <f t="shared" si="19"/>
        <v>&lt;=1</v>
      </c>
      <c r="S582" s="6" t="str">
        <f t="shared" si="18"/>
        <v>met</v>
      </c>
      <c r="T582" s="5" t="s">
        <v>3378</v>
      </c>
      <c r="U582" s="2" t="s">
        <v>17</v>
      </c>
      <c r="V582" s="2" t="s">
        <v>16</v>
      </c>
      <c r="W582" s="2"/>
    </row>
    <row r="583" spans="1:23" ht="28.5" x14ac:dyDescent="0.45">
      <c r="A583" s="1">
        <v>1.56240740740759</v>
      </c>
      <c r="B583" s="2" t="s">
        <v>60</v>
      </c>
      <c r="C583" s="2" t="s">
        <v>3392</v>
      </c>
      <c r="D583" s="2" t="s">
        <v>12</v>
      </c>
      <c r="E583" s="4">
        <v>45133.424930555557</v>
      </c>
      <c r="F583" s="3" t="str">
        <f>TEXT(Table_query__6[[#This Row],[Closed]],"MMM")</f>
        <v>Jul</v>
      </c>
      <c r="G583" s="3">
        <v>45135.424930555557</v>
      </c>
      <c r="H583" s="4">
        <v>45134.562407407408</v>
      </c>
      <c r="I583" s="2" t="s">
        <v>971</v>
      </c>
      <c r="J583" t="s">
        <v>3898</v>
      </c>
      <c r="K583">
        <v>40131</v>
      </c>
      <c r="L583" t="s">
        <v>3899</v>
      </c>
      <c r="M583" t="s">
        <v>3545</v>
      </c>
      <c r="N583" s="2" t="s">
        <v>42</v>
      </c>
      <c r="O583" s="4" t="s">
        <v>1061</v>
      </c>
      <c r="P583" s="6">
        <f>NETWORKDAYS.INTL(Table_query__6[[#This Row],[Created]],Table_query__6[[#This Row],[Closed]],1,0)-1</f>
        <v>1</v>
      </c>
      <c r="Q583" s="6" t="s">
        <v>4272</v>
      </c>
      <c r="R583" s="6" t="str">
        <f t="shared" si="19"/>
        <v>&lt;=1</v>
      </c>
      <c r="S583" s="6" t="str">
        <f t="shared" si="18"/>
        <v>met</v>
      </c>
      <c r="T583" s="5" t="s">
        <v>3393</v>
      </c>
      <c r="U583" s="2" t="s">
        <v>17</v>
      </c>
      <c r="V583" s="2" t="s">
        <v>16</v>
      </c>
      <c r="W583" s="2"/>
    </row>
    <row r="584" spans="1:23" ht="42.75" x14ac:dyDescent="0.45">
      <c r="A584" s="1">
        <v>0.47430555555911302</v>
      </c>
      <c r="B584" s="2" t="s">
        <v>23</v>
      </c>
      <c r="C584" s="2" t="s">
        <v>3380</v>
      </c>
      <c r="D584" s="2" t="s">
        <v>12</v>
      </c>
      <c r="E584" s="4">
        <v>45133.474143518521</v>
      </c>
      <c r="F584" s="3" t="str">
        <f>TEXT(Table_query__6[[#This Row],[Closed]],"MMM")</f>
        <v>Jul</v>
      </c>
      <c r="G584" s="3">
        <v>45135.474143518521</v>
      </c>
      <c r="H584" s="4">
        <v>45133.474305555559</v>
      </c>
      <c r="I584" s="2" t="s">
        <v>1126</v>
      </c>
      <c r="J584" t="s">
        <v>3928</v>
      </c>
      <c r="K584">
        <v>10500</v>
      </c>
      <c r="L584" t="s">
        <v>3929</v>
      </c>
      <c r="M584" t="s">
        <v>3545</v>
      </c>
      <c r="N584" s="2" t="s">
        <v>42</v>
      </c>
      <c r="O584" s="4" t="s">
        <v>1061</v>
      </c>
      <c r="P584" s="6">
        <f>NETWORKDAYS.INTL(Table_query__6[[#This Row],[Created]],Table_query__6[[#This Row],[Closed]],1,0)-1</f>
        <v>0</v>
      </c>
      <c r="Q584" s="6" t="s">
        <v>4272</v>
      </c>
      <c r="R584" s="6" t="str">
        <f t="shared" si="19"/>
        <v>&lt;=1</v>
      </c>
      <c r="S584" s="6" t="str">
        <f t="shared" si="18"/>
        <v>met</v>
      </c>
      <c r="T584" s="5" t="s">
        <v>3381</v>
      </c>
      <c r="U584" s="2" t="s">
        <v>17</v>
      </c>
      <c r="V584" s="2" t="s">
        <v>16</v>
      </c>
      <c r="W584" s="2"/>
    </row>
    <row r="585" spans="1:23" x14ac:dyDescent="0.45">
      <c r="A585" s="1">
        <v>2.5451504629600099</v>
      </c>
      <c r="B585" s="2" t="s">
        <v>56</v>
      </c>
      <c r="C585" s="2" t="s">
        <v>3382</v>
      </c>
      <c r="D585" s="2" t="s">
        <v>12</v>
      </c>
      <c r="E585" s="4">
        <v>45133.533333333333</v>
      </c>
      <c r="F585" s="3" t="str">
        <f>TEXT(Table_query__6[[#This Row],[Closed]],"MMM")</f>
        <v>Jul</v>
      </c>
      <c r="G585" s="3">
        <v>45135.533333333333</v>
      </c>
      <c r="H585" s="4">
        <v>45135.54515046296</v>
      </c>
      <c r="I585" s="2" t="s">
        <v>3384</v>
      </c>
      <c r="J585" t="s">
        <v>3829</v>
      </c>
      <c r="K585">
        <v>939</v>
      </c>
      <c r="L585" t="s">
        <v>3549</v>
      </c>
      <c r="M585" t="s">
        <v>3545</v>
      </c>
      <c r="N585" s="2" t="s">
        <v>52</v>
      </c>
      <c r="O585" s="4" t="s">
        <v>1061</v>
      </c>
      <c r="P585" s="6">
        <f>NETWORKDAYS.INTL(Table_query__6[[#This Row],[Created]],Table_query__6[[#This Row],[Closed]],1,0)-1</f>
        <v>2</v>
      </c>
      <c r="Q585" s="6" t="s">
        <v>4273</v>
      </c>
      <c r="R585" s="6" t="str">
        <f t="shared" si="19"/>
        <v>&lt;=2</v>
      </c>
      <c r="S585" s="6" t="str">
        <f t="shared" si="18"/>
        <v>met</v>
      </c>
      <c r="T585" s="5" t="s">
        <v>3383</v>
      </c>
      <c r="U585" s="2" t="s">
        <v>17</v>
      </c>
      <c r="V585" s="2" t="s">
        <v>16</v>
      </c>
      <c r="W585" s="2"/>
    </row>
    <row r="586" spans="1:23" ht="42.75" x14ac:dyDescent="0.45">
      <c r="A586" s="1">
        <v>1.4373726851845301</v>
      </c>
      <c r="B586" s="2" t="s">
        <v>125</v>
      </c>
      <c r="C586" s="2" t="s">
        <v>3408</v>
      </c>
      <c r="D586" s="2" t="s">
        <v>12</v>
      </c>
      <c r="E586" s="4">
        <v>45133.562569444446</v>
      </c>
      <c r="F586" s="3" t="str">
        <f>TEXT(Table_query__6[[#This Row],[Closed]],"MMM")</f>
        <v>Jul</v>
      </c>
      <c r="G586" s="3">
        <v>45135.562569444446</v>
      </c>
      <c r="H586" s="4">
        <v>45134.437372685185</v>
      </c>
      <c r="I586" s="2" t="s">
        <v>673</v>
      </c>
      <c r="J586" t="s">
        <v>3823</v>
      </c>
      <c r="K586">
        <v>40227</v>
      </c>
      <c r="L586" t="s">
        <v>3824</v>
      </c>
      <c r="M586" t="s">
        <v>3545</v>
      </c>
      <c r="N586" s="2" t="s">
        <v>24</v>
      </c>
      <c r="O586" s="4" t="s">
        <v>1061</v>
      </c>
      <c r="P586" s="6">
        <f>NETWORKDAYS.INTL(Table_query__6[[#This Row],[Created]],Table_query__6[[#This Row],[Closed]],1,0)-1</f>
        <v>1</v>
      </c>
      <c r="Q586" s="6" t="s">
        <v>4272</v>
      </c>
      <c r="R586" s="6" t="str">
        <f t="shared" si="19"/>
        <v>&lt;=1</v>
      </c>
      <c r="S586" s="6" t="str">
        <f t="shared" si="18"/>
        <v>met</v>
      </c>
      <c r="T586" s="5" t="s">
        <v>3409</v>
      </c>
      <c r="U586" s="2" t="s">
        <v>17</v>
      </c>
      <c r="V586" s="2" t="s">
        <v>16</v>
      </c>
      <c r="W586" s="2"/>
    </row>
    <row r="587" spans="1:23" x14ac:dyDescent="0.45">
      <c r="A587" s="1">
        <v>1.3779629629643799</v>
      </c>
      <c r="B587" s="2" t="s">
        <v>161</v>
      </c>
      <c r="C587" s="2" t="s">
        <v>3410</v>
      </c>
      <c r="D587" s="2" t="s">
        <v>12</v>
      </c>
      <c r="E587" s="4">
        <v>45133.5778587963</v>
      </c>
      <c r="F587" s="3" t="str">
        <f>TEXT(Table_query__6[[#This Row],[Closed]],"MMM")</f>
        <v>Jul</v>
      </c>
      <c r="G587" s="3">
        <v>45135.5778587963</v>
      </c>
      <c r="H587" s="4">
        <v>45134.377962962964</v>
      </c>
      <c r="I587" s="2" t="s">
        <v>3412</v>
      </c>
      <c r="J587" t="s">
        <v>4226</v>
      </c>
      <c r="K587">
        <v>34692</v>
      </c>
      <c r="L587" t="s">
        <v>4227</v>
      </c>
      <c r="M587" t="s">
        <v>3629</v>
      </c>
      <c r="N587" s="2" t="s">
        <v>18</v>
      </c>
      <c r="O587" s="4" t="s">
        <v>1061</v>
      </c>
      <c r="P587" s="6">
        <f>NETWORKDAYS.INTL(Table_query__6[[#This Row],[Created]],Table_query__6[[#This Row],[Closed]],1,0)-1</f>
        <v>1</v>
      </c>
      <c r="Q587" s="6" t="s">
        <v>4272</v>
      </c>
      <c r="R587" s="6" t="str">
        <f t="shared" si="19"/>
        <v>&lt;=1</v>
      </c>
      <c r="S587" s="6" t="str">
        <f t="shared" si="18"/>
        <v>met</v>
      </c>
      <c r="T587" s="5" t="s">
        <v>3411</v>
      </c>
      <c r="U587" s="2" t="s">
        <v>17</v>
      </c>
      <c r="V587" s="2" t="s">
        <v>16</v>
      </c>
      <c r="W587" s="2"/>
    </row>
    <row r="588" spans="1:23" x14ac:dyDescent="0.45">
      <c r="A588" s="1">
        <v>7.5570370370405699</v>
      </c>
      <c r="B588" s="2" t="s">
        <v>56</v>
      </c>
      <c r="C588" s="2" t="s">
        <v>3342</v>
      </c>
      <c r="D588" s="2" t="s">
        <v>12</v>
      </c>
      <c r="E588" s="4">
        <v>45133.72587962963</v>
      </c>
      <c r="F588" s="3" t="str">
        <f>TEXT(Table_query__6[[#This Row],[Closed]],"MMM")</f>
        <v>Aug</v>
      </c>
      <c r="G588" s="3">
        <v>45135.72587962963</v>
      </c>
      <c r="H588" s="4">
        <v>45140.557037037041</v>
      </c>
      <c r="I588" s="2" t="s">
        <v>58</v>
      </c>
      <c r="J588" t="s">
        <v>3561</v>
      </c>
      <c r="K588">
        <v>40127</v>
      </c>
      <c r="L588" t="s">
        <v>3562</v>
      </c>
      <c r="M588" t="s">
        <v>3545</v>
      </c>
      <c r="N588" s="2" t="s">
        <v>52</v>
      </c>
      <c r="O588" s="4" t="s">
        <v>1061</v>
      </c>
      <c r="P588" s="6">
        <f>NETWORKDAYS.INTL(Table_query__6[[#This Row],[Created]],Table_query__6[[#This Row],[Closed]],1,0)-1</f>
        <v>5</v>
      </c>
      <c r="Q588" s="6" t="s">
        <v>4273</v>
      </c>
      <c r="R588" s="6" t="str">
        <f t="shared" si="19"/>
        <v>&gt;=5</v>
      </c>
      <c r="S588" s="6" t="str">
        <f t="shared" si="18"/>
        <v>not met</v>
      </c>
      <c r="T588" s="5" t="s">
        <v>3343</v>
      </c>
      <c r="U588" s="2" t="s">
        <v>17</v>
      </c>
      <c r="V588" s="2" t="s">
        <v>16</v>
      </c>
      <c r="W588" s="2"/>
    </row>
    <row r="589" spans="1:23" ht="57" x14ac:dyDescent="0.45">
      <c r="A589" s="1">
        <v>4.4916203703687598</v>
      </c>
      <c r="B589" s="2" t="s">
        <v>23</v>
      </c>
      <c r="C589" s="2" t="s">
        <v>3353</v>
      </c>
      <c r="D589" s="2" t="s">
        <v>12</v>
      </c>
      <c r="E589" s="4">
        <v>45134.400960648149</v>
      </c>
      <c r="F589" s="3" t="str">
        <f>TEXT(Table_query__6[[#This Row],[Closed]],"MMM")</f>
        <v>Jul</v>
      </c>
      <c r="G589" s="3">
        <v>45136.400960648149</v>
      </c>
      <c r="H589" s="4">
        <v>45138.491620370369</v>
      </c>
      <c r="I589" s="2" t="s">
        <v>144</v>
      </c>
      <c r="J589" t="s">
        <v>3614</v>
      </c>
      <c r="K589">
        <v>36436</v>
      </c>
      <c r="L589" t="s">
        <v>3615</v>
      </c>
      <c r="M589" t="s">
        <v>3570</v>
      </c>
      <c r="N589" s="2" t="s">
        <v>42</v>
      </c>
      <c r="O589" s="4" t="s">
        <v>1061</v>
      </c>
      <c r="P589" s="6">
        <f>NETWORKDAYS.INTL(Table_query__6[[#This Row],[Created]],Table_query__6[[#This Row],[Closed]],1,0)-1</f>
        <v>2</v>
      </c>
      <c r="Q589" s="6" t="s">
        <v>4273</v>
      </c>
      <c r="R589" s="6" t="str">
        <f t="shared" si="19"/>
        <v>&lt;=2</v>
      </c>
      <c r="S589" s="6" t="str">
        <f t="shared" si="18"/>
        <v>met</v>
      </c>
      <c r="T589" s="5" t="s">
        <v>3354</v>
      </c>
      <c r="U589" s="2" t="s">
        <v>17</v>
      </c>
      <c r="V589" s="2" t="s">
        <v>16</v>
      </c>
      <c r="W589" s="2"/>
    </row>
    <row r="590" spans="1:23" x14ac:dyDescent="0.45">
      <c r="A590" s="1">
        <v>0.53263888888613997</v>
      </c>
      <c r="B590" s="2" t="s">
        <v>97</v>
      </c>
      <c r="C590" s="2" t="s">
        <v>3394</v>
      </c>
      <c r="D590" s="2" t="s">
        <v>12</v>
      </c>
      <c r="E590" s="4">
        <v>45134.506284722222</v>
      </c>
      <c r="F590" s="3" t="str">
        <f>TEXT(Table_query__6[[#This Row],[Closed]],"MMM")</f>
        <v>Jul</v>
      </c>
      <c r="G590" s="3">
        <v>45136.506284722222</v>
      </c>
      <c r="H590" s="4">
        <v>45134.532638888886</v>
      </c>
      <c r="I590" s="2" t="s">
        <v>177</v>
      </c>
      <c r="J590" t="s">
        <v>3645</v>
      </c>
      <c r="K590">
        <v>34101</v>
      </c>
      <c r="L590" t="s">
        <v>3646</v>
      </c>
      <c r="M590" t="s">
        <v>3550</v>
      </c>
      <c r="N590" s="2" t="s">
        <v>107</v>
      </c>
      <c r="O590" s="4" t="s">
        <v>1061</v>
      </c>
      <c r="P590" s="6">
        <f>NETWORKDAYS.INTL(Table_query__6[[#This Row],[Created]],Table_query__6[[#This Row],[Closed]],1,0)-1</f>
        <v>0</v>
      </c>
      <c r="Q590" s="6" t="s">
        <v>4272</v>
      </c>
      <c r="R590" s="6" t="str">
        <f t="shared" si="19"/>
        <v>&lt;=1</v>
      </c>
      <c r="S590" s="6" t="str">
        <f t="shared" si="18"/>
        <v>met</v>
      </c>
      <c r="T590" s="5" t="s">
        <v>3395</v>
      </c>
      <c r="U590" s="2" t="s">
        <v>17</v>
      </c>
      <c r="V590" s="2" t="s">
        <v>16</v>
      </c>
      <c r="W590" s="2"/>
    </row>
    <row r="591" spans="1:23" ht="28.5" x14ac:dyDescent="0.45">
      <c r="A591" s="1">
        <v>1.4286921296297801</v>
      </c>
      <c r="B591" s="2" t="s">
        <v>3355</v>
      </c>
      <c r="C591" s="2" t="s">
        <v>3371</v>
      </c>
      <c r="D591" s="2" t="s">
        <v>12</v>
      </c>
      <c r="E591" s="4">
        <v>45134.529479166667</v>
      </c>
      <c r="F591" s="3" t="str">
        <f>TEXT(Table_query__6[[#This Row],[Closed]],"MMM")</f>
        <v>Jul</v>
      </c>
      <c r="G591" s="3">
        <v>45136.529479166667</v>
      </c>
      <c r="H591" s="4">
        <v>45135.42869212963</v>
      </c>
      <c r="I591" s="2" t="s">
        <v>3373</v>
      </c>
      <c r="J591" t="s">
        <v>4218</v>
      </c>
      <c r="K591">
        <v>6261</v>
      </c>
      <c r="L591" t="s">
        <v>4219</v>
      </c>
      <c r="M591" t="s">
        <v>3550</v>
      </c>
      <c r="N591" s="2" t="s">
        <v>107</v>
      </c>
      <c r="O591" s="4" t="s">
        <v>1061</v>
      </c>
      <c r="P591" s="6">
        <f>NETWORKDAYS.INTL(Table_query__6[[#This Row],[Created]],Table_query__6[[#This Row],[Closed]],1,0)-1</f>
        <v>1</v>
      </c>
      <c r="Q591" s="6" t="s">
        <v>4272</v>
      </c>
      <c r="R591" s="6" t="str">
        <f t="shared" si="19"/>
        <v>&lt;=1</v>
      </c>
      <c r="S591" s="6" t="str">
        <f t="shared" si="18"/>
        <v>met</v>
      </c>
      <c r="T591" s="5" t="s">
        <v>3372</v>
      </c>
      <c r="U591" s="2" t="s">
        <v>17</v>
      </c>
      <c r="V591" s="2" t="s">
        <v>16</v>
      </c>
      <c r="W591" s="2"/>
    </row>
    <row r="592" spans="1:23" ht="42.75" x14ac:dyDescent="0.45">
      <c r="A592" s="1">
        <v>0.59671296296437504</v>
      </c>
      <c r="B592" s="2" t="s">
        <v>161</v>
      </c>
      <c r="C592" s="2" t="s">
        <v>3368</v>
      </c>
      <c r="D592" s="2" t="s">
        <v>12</v>
      </c>
      <c r="E592" s="4">
        <v>45135.346979166665</v>
      </c>
      <c r="F592" s="3" t="str">
        <f>TEXT(Table_query__6[[#This Row],[Closed]],"MMM")</f>
        <v>Jul</v>
      </c>
      <c r="G592" s="3">
        <v>45137.346979166665</v>
      </c>
      <c r="H592" s="4">
        <v>45135.596712962964</v>
      </c>
      <c r="I592" s="2" t="s">
        <v>3370</v>
      </c>
      <c r="J592" t="s">
        <v>4216</v>
      </c>
      <c r="K592">
        <v>31806</v>
      </c>
      <c r="L592" t="s">
        <v>4217</v>
      </c>
      <c r="M592" t="s">
        <v>3629</v>
      </c>
      <c r="N592" s="2" t="s">
        <v>42</v>
      </c>
      <c r="O592" s="4" t="s">
        <v>1061</v>
      </c>
      <c r="P592" s="6">
        <f>NETWORKDAYS.INTL(Table_query__6[[#This Row],[Created]],Table_query__6[[#This Row],[Closed]],1,0)-1</f>
        <v>0</v>
      </c>
      <c r="Q592" s="6" t="s">
        <v>4272</v>
      </c>
      <c r="R592" s="6" t="str">
        <f t="shared" si="19"/>
        <v>&lt;=1</v>
      </c>
      <c r="S592" s="6" t="str">
        <f t="shared" si="18"/>
        <v>met</v>
      </c>
      <c r="T592" s="5" t="s">
        <v>3369</v>
      </c>
      <c r="U592" s="2" t="s">
        <v>17</v>
      </c>
      <c r="V592" s="2" t="s">
        <v>16</v>
      </c>
      <c r="W592" s="2"/>
    </row>
    <row r="593" spans="1:23" x14ac:dyDescent="0.45">
      <c r="A593" s="1">
        <v>3.4700000000011602</v>
      </c>
      <c r="B593" s="2" t="s">
        <v>28</v>
      </c>
      <c r="C593" s="2" t="s">
        <v>3346</v>
      </c>
      <c r="D593" s="2" t="s">
        <v>12</v>
      </c>
      <c r="E593" s="4">
        <v>45135.450231481482</v>
      </c>
      <c r="F593" s="3" t="str">
        <f>TEXT(Table_query__6[[#This Row],[Closed]],"MMM")</f>
        <v>Jul</v>
      </c>
      <c r="G593" s="3">
        <v>45137.450231481482</v>
      </c>
      <c r="H593" s="4">
        <v>45138.47</v>
      </c>
      <c r="I593" s="2" t="s">
        <v>186</v>
      </c>
      <c r="J593" t="s">
        <v>3657</v>
      </c>
      <c r="K593">
        <v>6009</v>
      </c>
      <c r="L593" t="s">
        <v>3658</v>
      </c>
      <c r="M593" t="s">
        <v>3545</v>
      </c>
      <c r="N593" s="2" t="s">
        <v>24</v>
      </c>
      <c r="O593" s="4" t="s">
        <v>1061</v>
      </c>
      <c r="P593" s="6">
        <f>NETWORKDAYS.INTL(Table_query__6[[#This Row],[Created]],Table_query__6[[#This Row],[Closed]],1,0)-1</f>
        <v>1</v>
      </c>
      <c r="Q593" s="6" t="s">
        <v>4272</v>
      </c>
      <c r="R593" s="6" t="str">
        <f t="shared" si="19"/>
        <v>&lt;=1</v>
      </c>
      <c r="S593" s="6" t="str">
        <f t="shared" si="18"/>
        <v>met</v>
      </c>
      <c r="T593" s="5" t="s">
        <v>3347</v>
      </c>
      <c r="U593" s="2" t="s">
        <v>17</v>
      </c>
      <c r="V593" s="2" t="s">
        <v>16</v>
      </c>
      <c r="W593" s="2"/>
    </row>
    <row r="594" spans="1:23" x14ac:dyDescent="0.45">
      <c r="A594" s="1">
        <v>60.494895833333402</v>
      </c>
      <c r="B594" s="2" t="s">
        <v>56</v>
      </c>
      <c r="C594" s="2" t="s">
        <v>1982</v>
      </c>
      <c r="D594" s="2" t="s">
        <v>12</v>
      </c>
      <c r="E594" s="4">
        <v>45135.504467592589</v>
      </c>
      <c r="F594" s="3" t="str">
        <f>TEXT(Table_query__6[[#This Row],[Closed]],"MMM")</f>
        <v>Sep</v>
      </c>
      <c r="G594" s="3">
        <v>45137.504467592589</v>
      </c>
      <c r="H594" s="4">
        <v>45195.494895833333</v>
      </c>
      <c r="I594" s="2" t="s">
        <v>157</v>
      </c>
      <c r="J594" t="s">
        <v>3627</v>
      </c>
      <c r="K594">
        <v>939</v>
      </c>
      <c r="L594" t="s">
        <v>3549</v>
      </c>
      <c r="M594" t="s">
        <v>3545</v>
      </c>
      <c r="N594" s="2" t="s">
        <v>52</v>
      </c>
      <c r="O594" s="4" t="s">
        <v>1061</v>
      </c>
      <c r="P594" s="6">
        <f>NETWORKDAYS.INTL(Table_query__6[[#This Row],[Created]],Table_query__6[[#This Row],[Closed]],1,0)-1</f>
        <v>42</v>
      </c>
      <c r="Q594" s="6" t="s">
        <v>4273</v>
      </c>
      <c r="R594" s="6" t="str">
        <f t="shared" si="19"/>
        <v>&gt;=5</v>
      </c>
      <c r="S594" s="6" t="str">
        <f t="shared" si="18"/>
        <v>not met</v>
      </c>
      <c r="T594" s="5" t="s">
        <v>1983</v>
      </c>
      <c r="U594" s="2" t="s">
        <v>17</v>
      </c>
      <c r="V594" s="2" t="s">
        <v>16</v>
      </c>
      <c r="W594" s="2"/>
    </row>
    <row r="595" spans="1:23" x14ac:dyDescent="0.45">
      <c r="A595" s="1">
        <v>6.4329398148111103</v>
      </c>
      <c r="B595" s="2" t="s">
        <v>56</v>
      </c>
      <c r="C595" s="2" t="s">
        <v>3315</v>
      </c>
      <c r="D595" s="2" t="s">
        <v>12</v>
      </c>
      <c r="E595" s="4">
        <v>45135.540706018517</v>
      </c>
      <c r="F595" s="3" t="str">
        <f>TEXT(Table_query__6[[#This Row],[Closed]],"MMM")</f>
        <v>Aug</v>
      </c>
      <c r="G595" s="3">
        <v>45137.540706018517</v>
      </c>
      <c r="H595" s="4">
        <v>45141.432939814818</v>
      </c>
      <c r="I595" s="2" t="s">
        <v>70</v>
      </c>
      <c r="J595" t="s">
        <v>3567</v>
      </c>
      <c r="K595">
        <v>8068</v>
      </c>
      <c r="L595" t="s">
        <v>3568</v>
      </c>
      <c r="M595" t="s">
        <v>3545</v>
      </c>
      <c r="N595" s="2" t="s">
        <v>68</v>
      </c>
      <c r="O595" s="4" t="s">
        <v>1061</v>
      </c>
      <c r="P595" s="6">
        <f>NETWORKDAYS.INTL(Table_query__6[[#This Row],[Created]],Table_query__6[[#This Row],[Closed]],1,0)-1</f>
        <v>4</v>
      </c>
      <c r="Q595" s="6" t="s">
        <v>4273</v>
      </c>
      <c r="R595" s="6" t="str">
        <f t="shared" si="19"/>
        <v>&lt;=4</v>
      </c>
      <c r="S595" s="6" t="str">
        <f t="shared" si="18"/>
        <v>not met</v>
      </c>
      <c r="T595" s="5" t="s">
        <v>3316</v>
      </c>
      <c r="U595" s="2" t="s">
        <v>17</v>
      </c>
      <c r="V595" s="2" t="s">
        <v>16</v>
      </c>
      <c r="W595" s="2"/>
    </row>
    <row r="596" spans="1:23" x14ac:dyDescent="0.45">
      <c r="A596" s="1">
        <v>3.4055555555532901</v>
      </c>
      <c r="B596" s="2" t="s">
        <v>97</v>
      </c>
      <c r="C596" s="2" t="s">
        <v>3350</v>
      </c>
      <c r="D596" s="2" t="s">
        <v>12</v>
      </c>
      <c r="E596" s="4">
        <v>45135.667662037034</v>
      </c>
      <c r="F596" s="3" t="str">
        <f>TEXT(Table_query__6[[#This Row],[Closed]],"MMM")</f>
        <v>Jul</v>
      </c>
      <c r="G596" s="3">
        <v>45137.667662037034</v>
      </c>
      <c r="H596" s="4">
        <v>45138.405555555553</v>
      </c>
      <c r="I596" s="2" t="s">
        <v>3352</v>
      </c>
      <c r="J596" t="s">
        <v>4210</v>
      </c>
      <c r="K596">
        <v>34792</v>
      </c>
      <c r="L596" t="s">
        <v>4211</v>
      </c>
      <c r="M596" t="s">
        <v>3550</v>
      </c>
      <c r="N596" s="2" t="s">
        <v>107</v>
      </c>
      <c r="O596" s="4" t="s">
        <v>1061</v>
      </c>
      <c r="P596" s="6">
        <f>NETWORKDAYS.INTL(Table_query__6[[#This Row],[Created]],Table_query__6[[#This Row],[Closed]],1,0)-1</f>
        <v>1</v>
      </c>
      <c r="Q596" s="6" t="s">
        <v>4272</v>
      </c>
      <c r="R596" s="6" t="str">
        <f t="shared" si="19"/>
        <v>&lt;=1</v>
      </c>
      <c r="S596" s="6" t="str">
        <f t="shared" si="18"/>
        <v>met</v>
      </c>
      <c r="T596" s="5" t="s">
        <v>3351</v>
      </c>
      <c r="U596" s="2" t="s">
        <v>17</v>
      </c>
      <c r="V596" s="2" t="s">
        <v>16</v>
      </c>
      <c r="W596" s="2"/>
    </row>
    <row r="597" spans="1:23" x14ac:dyDescent="0.45">
      <c r="A597" s="1">
        <v>60.517349537039998</v>
      </c>
      <c r="B597" s="2" t="s">
        <v>15</v>
      </c>
      <c r="C597" s="2" t="s">
        <v>1980</v>
      </c>
      <c r="D597" s="2" t="s">
        <v>12</v>
      </c>
      <c r="E597" s="4">
        <v>45135.692465277774</v>
      </c>
      <c r="F597" s="3" t="str">
        <f>TEXT(Table_query__6[[#This Row],[Closed]],"MMM")</f>
        <v>Sep</v>
      </c>
      <c r="G597" s="3">
        <v>45137.692465277774</v>
      </c>
      <c r="H597" s="4">
        <v>45195.51734953704</v>
      </c>
      <c r="I597" s="2" t="s">
        <v>914</v>
      </c>
      <c r="J597" t="s">
        <v>3884</v>
      </c>
      <c r="K597">
        <v>10290</v>
      </c>
      <c r="L597" t="s">
        <v>3652</v>
      </c>
      <c r="M597" t="s">
        <v>3570</v>
      </c>
      <c r="N597" s="2" t="s">
        <v>42</v>
      </c>
      <c r="O597" s="4" t="s">
        <v>1061</v>
      </c>
      <c r="P597" s="6">
        <f>NETWORKDAYS.INTL(Table_query__6[[#This Row],[Created]],Table_query__6[[#This Row],[Closed]],1,0)-1</f>
        <v>42</v>
      </c>
      <c r="Q597" s="6" t="s">
        <v>4273</v>
      </c>
      <c r="R597" s="6" t="str">
        <f t="shared" si="19"/>
        <v>&gt;=5</v>
      </c>
      <c r="S597" s="6" t="str">
        <f t="shared" si="18"/>
        <v>not met</v>
      </c>
      <c r="T597" s="5" t="s">
        <v>1981</v>
      </c>
      <c r="U597" s="2" t="s">
        <v>17</v>
      </c>
      <c r="V597" s="2" t="s">
        <v>16</v>
      </c>
      <c r="W597" s="2"/>
    </row>
    <row r="598" spans="1:23" ht="28.5" x14ac:dyDescent="0.45">
      <c r="A598" s="1">
        <v>2.4122453703676001</v>
      </c>
      <c r="B598" s="2" t="s">
        <v>120</v>
      </c>
      <c r="C598" s="2" t="s">
        <v>3332</v>
      </c>
      <c r="D598" s="2" t="s">
        <v>12</v>
      </c>
      <c r="E598" s="4">
        <v>45138.338148148148</v>
      </c>
      <c r="F598" s="3" t="str">
        <f>TEXT(Table_query__6[[#This Row],[Closed]],"MMM")</f>
        <v>Aug</v>
      </c>
      <c r="G598" s="3">
        <v>45140.338148148148</v>
      </c>
      <c r="H598" s="4">
        <v>45140.412245370368</v>
      </c>
      <c r="I598" s="2" t="s">
        <v>3334</v>
      </c>
      <c r="J598" t="s">
        <v>4209</v>
      </c>
      <c r="K598">
        <v>31218</v>
      </c>
      <c r="L598" t="s">
        <v>3544</v>
      </c>
      <c r="M598" t="s">
        <v>3545</v>
      </c>
      <c r="N598" s="2" t="s">
        <v>42</v>
      </c>
      <c r="O598" s="4" t="s">
        <v>1061</v>
      </c>
      <c r="P598" s="6">
        <f>NETWORKDAYS.INTL(Table_query__6[[#This Row],[Created]],Table_query__6[[#This Row],[Closed]],1,0)-1</f>
        <v>2</v>
      </c>
      <c r="Q598" s="6" t="s">
        <v>4273</v>
      </c>
      <c r="R598" s="6" t="str">
        <f t="shared" si="19"/>
        <v>&lt;=2</v>
      </c>
      <c r="S598" s="6" t="str">
        <f t="shared" si="18"/>
        <v>met</v>
      </c>
      <c r="T598" s="5" t="s">
        <v>3333</v>
      </c>
      <c r="U598" s="2" t="s">
        <v>17</v>
      </c>
      <c r="V598" s="2" t="s">
        <v>16</v>
      </c>
      <c r="W598" s="2"/>
    </row>
    <row r="599" spans="1:23" ht="28.5" x14ac:dyDescent="0.45">
      <c r="A599" s="1">
        <v>2.41417824073869</v>
      </c>
      <c r="B599" s="2" t="s">
        <v>120</v>
      </c>
      <c r="C599" s="2" t="s">
        <v>3337</v>
      </c>
      <c r="D599" s="2" t="s">
        <v>12</v>
      </c>
      <c r="E599" s="4">
        <v>45138.35497685185</v>
      </c>
      <c r="F599" s="3" t="str">
        <f>TEXT(Table_query__6[[#This Row],[Closed]],"MMM")</f>
        <v>Aug</v>
      </c>
      <c r="G599" s="3">
        <v>45140.35497685185</v>
      </c>
      <c r="H599" s="4">
        <v>45140.414178240739</v>
      </c>
      <c r="I599" s="2" t="s">
        <v>3334</v>
      </c>
      <c r="J599" t="s">
        <v>4209</v>
      </c>
      <c r="K599">
        <v>31218</v>
      </c>
      <c r="L599" t="s">
        <v>3544</v>
      </c>
      <c r="M599" t="s">
        <v>3545</v>
      </c>
      <c r="N599" s="2" t="s">
        <v>42</v>
      </c>
      <c r="O599" s="4" t="s">
        <v>1061</v>
      </c>
      <c r="P599" s="6">
        <f>NETWORKDAYS.INTL(Table_query__6[[#This Row],[Created]],Table_query__6[[#This Row],[Closed]],1,0)-1</f>
        <v>2</v>
      </c>
      <c r="Q599" s="6" t="s">
        <v>4273</v>
      </c>
      <c r="R599" s="6" t="str">
        <f t="shared" si="19"/>
        <v>&lt;=2</v>
      </c>
      <c r="S599" s="6" t="str">
        <f t="shared" si="18"/>
        <v>met</v>
      </c>
      <c r="T599" s="5" t="s">
        <v>3338</v>
      </c>
      <c r="U599" s="2" t="s">
        <v>17</v>
      </c>
      <c r="V599" s="2" t="s">
        <v>16</v>
      </c>
      <c r="W599" s="2"/>
    </row>
    <row r="600" spans="1:23" ht="85.5" x14ac:dyDescent="0.45">
      <c r="A600" s="1">
        <v>0.580601851848769</v>
      </c>
      <c r="B600" s="2" t="s">
        <v>159</v>
      </c>
      <c r="C600" s="2" t="s">
        <v>3348</v>
      </c>
      <c r="D600" s="2" t="s">
        <v>12</v>
      </c>
      <c r="E600" s="4">
        <v>45138.457743055558</v>
      </c>
      <c r="F600" s="3" t="str">
        <f>TEXT(Table_query__6[[#This Row],[Closed]],"MMM")</f>
        <v>Jul</v>
      </c>
      <c r="G600" s="3">
        <v>45140.457743055558</v>
      </c>
      <c r="H600" s="4">
        <v>45138.580601851849</v>
      </c>
      <c r="I600" s="2" t="s">
        <v>441</v>
      </c>
      <c r="J600" t="s">
        <v>3757</v>
      </c>
      <c r="K600">
        <v>32431</v>
      </c>
      <c r="L600" t="s">
        <v>3757</v>
      </c>
      <c r="M600" t="s">
        <v>3545</v>
      </c>
      <c r="N600" s="2" t="s">
        <v>107</v>
      </c>
      <c r="O600" s="4" t="s">
        <v>1061</v>
      </c>
      <c r="P600" s="6">
        <f>NETWORKDAYS.INTL(Table_query__6[[#This Row],[Created]],Table_query__6[[#This Row],[Closed]],1,0)-1</f>
        <v>0</v>
      </c>
      <c r="Q600" s="6" t="s">
        <v>4272</v>
      </c>
      <c r="R600" s="6" t="str">
        <f t="shared" si="19"/>
        <v>&lt;=1</v>
      </c>
      <c r="S600" s="6" t="str">
        <f t="shared" si="18"/>
        <v>met</v>
      </c>
      <c r="T600" s="5" t="s">
        <v>3349</v>
      </c>
      <c r="U600" s="2" t="s">
        <v>17</v>
      </c>
      <c r="V600" s="2" t="s">
        <v>16</v>
      </c>
      <c r="W600" s="2"/>
    </row>
    <row r="601" spans="1:23" ht="42.75" x14ac:dyDescent="0.45">
      <c r="A601" s="1">
        <v>2.70986111111415</v>
      </c>
      <c r="B601" s="2" t="s">
        <v>37</v>
      </c>
      <c r="C601" s="2" t="s">
        <v>3329</v>
      </c>
      <c r="D601" s="2" t="s">
        <v>12</v>
      </c>
      <c r="E601" s="4">
        <v>45138.636435185188</v>
      </c>
      <c r="F601" s="3" t="str">
        <f>TEXT(Table_query__6[[#This Row],[Closed]],"MMM")</f>
        <v>Aug</v>
      </c>
      <c r="G601" s="3">
        <v>45140.636435185188</v>
      </c>
      <c r="H601" s="4">
        <v>45140.709861111114</v>
      </c>
      <c r="I601" s="2" t="s">
        <v>3331</v>
      </c>
      <c r="J601" t="s">
        <v>4121</v>
      </c>
      <c r="K601">
        <v>7737</v>
      </c>
      <c r="L601" t="s">
        <v>3574</v>
      </c>
      <c r="M601" t="s">
        <v>3550</v>
      </c>
      <c r="N601" s="2" t="s">
        <v>42</v>
      </c>
      <c r="O601" s="4" t="s">
        <v>1061</v>
      </c>
      <c r="P601" s="6">
        <f>NETWORKDAYS.INTL(Table_query__6[[#This Row],[Created]],Table_query__6[[#This Row],[Closed]],1,0)-1</f>
        <v>2</v>
      </c>
      <c r="Q601" s="6" t="s">
        <v>4273</v>
      </c>
      <c r="R601" s="6" t="str">
        <f t="shared" si="19"/>
        <v>&lt;=2</v>
      </c>
      <c r="S601" s="6" t="str">
        <f t="shared" si="18"/>
        <v>met</v>
      </c>
      <c r="T601" s="5" t="s">
        <v>3330</v>
      </c>
      <c r="U601" s="2" t="s">
        <v>17</v>
      </c>
      <c r="V601" s="2" t="s">
        <v>16</v>
      </c>
      <c r="W601" s="2"/>
    </row>
    <row r="602" spans="1:23" x14ac:dyDescent="0.45">
      <c r="A602" s="1">
        <v>3.4251620370341702</v>
      </c>
      <c r="B602" s="2" t="s">
        <v>145</v>
      </c>
      <c r="C602" s="2" t="s">
        <v>3310</v>
      </c>
      <c r="D602" s="2" t="s">
        <v>12</v>
      </c>
      <c r="E602" s="4">
        <v>45138.673761574071</v>
      </c>
      <c r="F602" s="3" t="str">
        <f>TEXT(Table_query__6[[#This Row],[Closed]],"MMM")</f>
        <v>Aug</v>
      </c>
      <c r="G602" s="3">
        <v>45140.673761574071</v>
      </c>
      <c r="H602" s="4">
        <v>45141.425162037034</v>
      </c>
      <c r="I602" s="2" t="s">
        <v>3312</v>
      </c>
      <c r="J602" t="s">
        <v>4207</v>
      </c>
      <c r="K602">
        <v>40126</v>
      </c>
      <c r="L602" t="s">
        <v>3564</v>
      </c>
      <c r="M602" t="s">
        <v>3550</v>
      </c>
      <c r="N602" s="2" t="s">
        <v>52</v>
      </c>
      <c r="O602" s="4" t="s">
        <v>1061</v>
      </c>
      <c r="P602" s="6">
        <f>NETWORKDAYS.INTL(Table_query__6[[#This Row],[Created]],Table_query__6[[#This Row],[Closed]],1,0)-1</f>
        <v>3</v>
      </c>
      <c r="Q602" s="6" t="s">
        <v>4273</v>
      </c>
      <c r="R602" s="6" t="str">
        <f t="shared" si="19"/>
        <v>&lt;=3</v>
      </c>
      <c r="S602" s="6" t="str">
        <f t="shared" si="18"/>
        <v>not met</v>
      </c>
      <c r="T602" s="5" t="s">
        <v>3311</v>
      </c>
      <c r="U602" s="2" t="s">
        <v>17</v>
      </c>
      <c r="V602" s="2" t="s">
        <v>16</v>
      </c>
      <c r="W602" s="2"/>
    </row>
    <row r="603" spans="1:23" x14ac:dyDescent="0.45">
      <c r="A603" s="1">
        <v>1.4651736111118201</v>
      </c>
      <c r="B603" s="2" t="s">
        <v>125</v>
      </c>
      <c r="C603" s="2" t="s">
        <v>3344</v>
      </c>
      <c r="D603" s="2" t="s">
        <v>12</v>
      </c>
      <c r="E603" s="4">
        <v>45138.740567129629</v>
      </c>
      <c r="F603" s="3" t="str">
        <f>TEXT(Table_query__6[[#This Row],[Closed]],"MMM")</f>
        <v>Aug</v>
      </c>
      <c r="G603" s="3">
        <v>45140.740567129629</v>
      </c>
      <c r="H603" s="4">
        <v>45139.465173611112</v>
      </c>
      <c r="I603" s="2" t="s">
        <v>783</v>
      </c>
      <c r="J603" t="s">
        <v>3849</v>
      </c>
      <c r="K603">
        <v>12937</v>
      </c>
      <c r="L603" t="s">
        <v>3850</v>
      </c>
      <c r="M603" t="s">
        <v>3545</v>
      </c>
      <c r="N603" s="2" t="s">
        <v>24</v>
      </c>
      <c r="O603" s="4" t="s">
        <v>1061</v>
      </c>
      <c r="P603" s="6">
        <f>NETWORKDAYS.INTL(Table_query__6[[#This Row],[Created]],Table_query__6[[#This Row],[Closed]],1,0)-1</f>
        <v>1</v>
      </c>
      <c r="Q603" s="6" t="s">
        <v>4272</v>
      </c>
      <c r="R603" s="6" t="str">
        <f t="shared" si="19"/>
        <v>&lt;=1</v>
      </c>
      <c r="S603" s="6" t="str">
        <f t="shared" si="18"/>
        <v>met</v>
      </c>
      <c r="T603" s="5" t="s">
        <v>3345</v>
      </c>
      <c r="U603" s="2" t="s">
        <v>17</v>
      </c>
      <c r="V603" s="2" t="s">
        <v>16</v>
      </c>
      <c r="W603" s="2"/>
    </row>
    <row r="604" spans="1:23" ht="71.25" x14ac:dyDescent="0.45">
      <c r="A604" s="1">
        <v>37.452499999999397</v>
      </c>
      <c r="B604" s="2" t="s">
        <v>105</v>
      </c>
      <c r="C604" s="2" t="s">
        <v>2765</v>
      </c>
      <c r="D604" s="2" t="s">
        <v>12</v>
      </c>
      <c r="E604" s="4">
        <v>45139.519502314812</v>
      </c>
      <c r="F604" s="3" t="str">
        <f>TEXT(Table_query__6[[#This Row],[Closed]],"MMM")</f>
        <v>Sep</v>
      </c>
      <c r="G604" s="3">
        <v>45141.519502314812</v>
      </c>
      <c r="H604" s="4">
        <v>45176.452499999999</v>
      </c>
      <c r="I604" s="2" t="s">
        <v>112</v>
      </c>
      <c r="J604" t="s">
        <v>4256</v>
      </c>
      <c r="K604" t="s">
        <v>4256</v>
      </c>
      <c r="L604" t="s">
        <v>4256</v>
      </c>
      <c r="M604" t="s">
        <v>592</v>
      </c>
      <c r="N604" s="2" t="s">
        <v>111</v>
      </c>
      <c r="O604" s="4" t="s">
        <v>431</v>
      </c>
      <c r="P604" s="6">
        <f>NETWORKDAYS.INTL(Table_query__6[[#This Row],[Created]],Table_query__6[[#This Row],[Closed]],1,0)-1</f>
        <v>27</v>
      </c>
      <c r="Q604" s="6" t="s">
        <v>4273</v>
      </c>
      <c r="R604" s="6" t="str">
        <f t="shared" si="19"/>
        <v>&gt;=5</v>
      </c>
      <c r="S604" s="6" t="str">
        <f t="shared" si="18"/>
        <v>not met</v>
      </c>
      <c r="T604" s="5" t="s">
        <v>2766</v>
      </c>
      <c r="U604" s="2" t="s">
        <v>17</v>
      </c>
      <c r="V604" s="2" t="s">
        <v>16</v>
      </c>
      <c r="W604" s="2"/>
    </row>
    <row r="605" spans="1:23" x14ac:dyDescent="0.45">
      <c r="A605" s="1">
        <v>1.4263888888890499</v>
      </c>
      <c r="B605" s="2" t="s">
        <v>110</v>
      </c>
      <c r="C605" s="2" t="s">
        <v>3308</v>
      </c>
      <c r="D605" s="2" t="s">
        <v>12</v>
      </c>
      <c r="E605" s="4">
        <v>45140.465914351851</v>
      </c>
      <c r="F605" s="3" t="str">
        <f>TEXT(Table_query__6[[#This Row],[Closed]],"MMM")</f>
        <v>Aug</v>
      </c>
      <c r="G605" s="3">
        <v>45142.465914351851</v>
      </c>
      <c r="H605" s="4">
        <v>45141.426388888889</v>
      </c>
      <c r="I605" s="2" t="s">
        <v>3137</v>
      </c>
      <c r="J605" t="s">
        <v>4188</v>
      </c>
      <c r="K605">
        <v>27067</v>
      </c>
      <c r="L605" t="s">
        <v>4188</v>
      </c>
      <c r="M605" t="s">
        <v>3545</v>
      </c>
      <c r="N605" s="2" t="s">
        <v>29</v>
      </c>
      <c r="O605" s="4" t="s">
        <v>431</v>
      </c>
      <c r="P605" s="6">
        <f>NETWORKDAYS.INTL(Table_query__6[[#This Row],[Created]],Table_query__6[[#This Row],[Closed]],1,0)-1</f>
        <v>1</v>
      </c>
      <c r="Q605" s="6" t="s">
        <v>4272</v>
      </c>
      <c r="R605" s="6" t="str">
        <f t="shared" si="19"/>
        <v>&lt;=1</v>
      </c>
      <c r="S605" s="6" t="str">
        <f t="shared" si="18"/>
        <v>met</v>
      </c>
      <c r="T605" s="5" t="s">
        <v>2881</v>
      </c>
      <c r="U605" s="2" t="s">
        <v>17</v>
      </c>
      <c r="V605" s="2" t="s">
        <v>16</v>
      </c>
      <c r="W605" s="2"/>
    </row>
    <row r="606" spans="1:23" x14ac:dyDescent="0.45">
      <c r="A606" s="1">
        <v>1.6965277777781</v>
      </c>
      <c r="B606" s="2" t="s">
        <v>110</v>
      </c>
      <c r="C606" s="2" t="s">
        <v>3307</v>
      </c>
      <c r="D606" s="2" t="s">
        <v>12</v>
      </c>
      <c r="E606" s="4">
        <v>45140.480856481481</v>
      </c>
      <c r="F606" s="3" t="str">
        <f>TEXT(Table_query__6[[#This Row],[Closed]],"MMM")</f>
        <v>Aug</v>
      </c>
      <c r="G606" s="3">
        <v>45142.480856481481</v>
      </c>
      <c r="H606" s="4">
        <v>45141.696527777778</v>
      </c>
      <c r="I606" s="2" t="s">
        <v>411</v>
      </c>
      <c r="J606" t="s">
        <v>3749</v>
      </c>
      <c r="K606">
        <v>40013</v>
      </c>
      <c r="L606" t="s">
        <v>3750</v>
      </c>
      <c r="M606" t="s">
        <v>3545</v>
      </c>
      <c r="N606" s="2" t="s">
        <v>68</v>
      </c>
      <c r="O606" s="4" t="s">
        <v>431</v>
      </c>
      <c r="P606" s="6">
        <f>NETWORKDAYS.INTL(Table_query__6[[#This Row],[Created]],Table_query__6[[#This Row],[Closed]],1,0)-1</f>
        <v>1</v>
      </c>
      <c r="Q606" s="6" t="s">
        <v>4272</v>
      </c>
      <c r="R606" s="6" t="str">
        <f t="shared" si="19"/>
        <v>&lt;=1</v>
      </c>
      <c r="S606" s="6" t="str">
        <f t="shared" si="18"/>
        <v>met</v>
      </c>
      <c r="T606" s="5" t="s">
        <v>2881</v>
      </c>
      <c r="U606" s="2" t="s">
        <v>17</v>
      </c>
      <c r="V606" s="2" t="s">
        <v>16</v>
      </c>
      <c r="W606" s="2"/>
    </row>
    <row r="607" spans="1:23" ht="71.25" x14ac:dyDescent="0.45">
      <c r="A607" s="1">
        <v>19.344421296293099</v>
      </c>
      <c r="B607" s="2" t="s">
        <v>106</v>
      </c>
      <c r="C607" s="2" t="s">
        <v>3019</v>
      </c>
      <c r="D607" s="2" t="s">
        <v>12</v>
      </c>
      <c r="E607" s="4">
        <v>45140.611817129633</v>
      </c>
      <c r="F607" s="3" t="str">
        <f>TEXT(Table_query__6[[#This Row],[Closed]],"MMM")</f>
        <v>Aug</v>
      </c>
      <c r="G607" s="3">
        <v>45142.611817129633</v>
      </c>
      <c r="H607" s="4">
        <v>45159.344421296293</v>
      </c>
      <c r="I607" s="2" t="s">
        <v>3021</v>
      </c>
      <c r="J607" t="s">
        <v>4256</v>
      </c>
      <c r="K607" t="s">
        <v>4256</v>
      </c>
      <c r="L607" t="s">
        <v>4256</v>
      </c>
      <c r="M607" t="s">
        <v>592</v>
      </c>
      <c r="N607" s="2" t="s">
        <v>52</v>
      </c>
      <c r="O607" s="4" t="s">
        <v>431</v>
      </c>
      <c r="P607" s="6">
        <f>NETWORKDAYS.INTL(Table_query__6[[#This Row],[Created]],Table_query__6[[#This Row],[Closed]],1,0)-1</f>
        <v>13</v>
      </c>
      <c r="Q607" s="6" t="s">
        <v>4273</v>
      </c>
      <c r="R607" s="6" t="str">
        <f t="shared" si="19"/>
        <v>&gt;=5</v>
      </c>
      <c r="S607" s="6" t="str">
        <f t="shared" si="18"/>
        <v>not met</v>
      </c>
      <c r="T607" s="5" t="s">
        <v>3020</v>
      </c>
      <c r="U607" s="2" t="s">
        <v>17</v>
      </c>
      <c r="V607" s="2" t="s">
        <v>16</v>
      </c>
      <c r="W607" s="2"/>
    </row>
    <row r="608" spans="1:23" ht="28.5" x14ac:dyDescent="0.45">
      <c r="A608" s="1">
        <v>0.70974537036818197</v>
      </c>
      <c r="B608" s="2" t="s">
        <v>125</v>
      </c>
      <c r="C608" s="2" t="s">
        <v>3335</v>
      </c>
      <c r="D608" s="2" t="s">
        <v>12</v>
      </c>
      <c r="E608" s="4">
        <v>45140.675949074073</v>
      </c>
      <c r="F608" s="3" t="str">
        <f>TEXT(Table_query__6[[#This Row],[Closed]],"MMM")</f>
        <v>Aug</v>
      </c>
      <c r="G608" s="3">
        <v>45142.675949074073</v>
      </c>
      <c r="H608" s="4">
        <v>45140.709745370368</v>
      </c>
      <c r="I608" s="2" t="s">
        <v>795</v>
      </c>
      <c r="J608" t="s">
        <v>3850</v>
      </c>
      <c r="K608">
        <v>12937</v>
      </c>
      <c r="L608" t="s">
        <v>3850</v>
      </c>
      <c r="M608" t="s">
        <v>3545</v>
      </c>
      <c r="N608" s="2" t="s">
        <v>24</v>
      </c>
      <c r="O608" s="4" t="s">
        <v>431</v>
      </c>
      <c r="P608" s="6">
        <f>NETWORKDAYS.INTL(Table_query__6[[#This Row],[Created]],Table_query__6[[#This Row],[Closed]],1,0)-1</f>
        <v>0</v>
      </c>
      <c r="Q608" s="6" t="s">
        <v>4272</v>
      </c>
      <c r="R608" s="6" t="str">
        <f t="shared" si="19"/>
        <v>&lt;=1</v>
      </c>
      <c r="S608" s="6" t="str">
        <f t="shared" si="18"/>
        <v>met</v>
      </c>
      <c r="T608" s="5" t="s">
        <v>3336</v>
      </c>
      <c r="U608" s="2" t="s">
        <v>17</v>
      </c>
      <c r="V608" s="2" t="s">
        <v>16</v>
      </c>
      <c r="W608" s="2"/>
    </row>
    <row r="609" spans="1:23" x14ac:dyDescent="0.45">
      <c r="A609" s="1">
        <v>1.54738425926189</v>
      </c>
      <c r="B609" s="2" t="s">
        <v>125</v>
      </c>
      <c r="C609" s="2" t="s">
        <v>3313</v>
      </c>
      <c r="D609" s="2" t="s">
        <v>12</v>
      </c>
      <c r="E609" s="4">
        <v>45140.705520833333</v>
      </c>
      <c r="F609" s="3" t="str">
        <f>TEXT(Table_query__6[[#This Row],[Closed]],"MMM")</f>
        <v>Aug</v>
      </c>
      <c r="G609" s="3">
        <v>45142.705520833333</v>
      </c>
      <c r="H609" s="4">
        <v>45141.547384259262</v>
      </c>
      <c r="I609" s="2" t="s">
        <v>3287</v>
      </c>
      <c r="J609" t="s">
        <v>4202</v>
      </c>
      <c r="K609">
        <v>2046</v>
      </c>
      <c r="L609" t="s">
        <v>4203</v>
      </c>
      <c r="M609" t="s">
        <v>3550</v>
      </c>
      <c r="N609" s="2" t="s">
        <v>24</v>
      </c>
      <c r="O609" s="4" t="s">
        <v>431</v>
      </c>
      <c r="P609" s="6">
        <f>NETWORKDAYS.INTL(Table_query__6[[#This Row],[Created]],Table_query__6[[#This Row],[Closed]],1,0)-1</f>
        <v>1</v>
      </c>
      <c r="Q609" s="6" t="s">
        <v>4272</v>
      </c>
      <c r="R609" s="6" t="str">
        <f t="shared" si="19"/>
        <v>&lt;=1</v>
      </c>
      <c r="S609" s="6" t="str">
        <f t="shared" si="18"/>
        <v>met</v>
      </c>
      <c r="T609" s="5" t="s">
        <v>3314</v>
      </c>
      <c r="U609" s="2" t="s">
        <v>17</v>
      </c>
      <c r="V609" s="2" t="s">
        <v>16</v>
      </c>
      <c r="W609" s="2"/>
    </row>
    <row r="610" spans="1:23" x14ac:dyDescent="0.45">
      <c r="A610" s="1">
        <v>0.37968749999709001</v>
      </c>
      <c r="B610" s="2" t="s">
        <v>64</v>
      </c>
      <c r="C610" s="2" t="s">
        <v>3321</v>
      </c>
      <c r="D610" s="2" t="s">
        <v>12</v>
      </c>
      <c r="E610" s="4">
        <v>45141.306446759256</v>
      </c>
      <c r="F610" s="3" t="str">
        <f>TEXT(Table_query__6[[#This Row],[Closed]],"MMM")</f>
        <v>Aug</v>
      </c>
      <c r="G610" s="3">
        <v>45143.306446759256</v>
      </c>
      <c r="H610" s="4">
        <v>45141.379687499997</v>
      </c>
      <c r="I610" s="2" t="s">
        <v>3323</v>
      </c>
      <c r="J610" t="s">
        <v>4208</v>
      </c>
      <c r="K610">
        <v>36162</v>
      </c>
      <c r="L610" t="s">
        <v>4208</v>
      </c>
      <c r="M610" t="s">
        <v>3545</v>
      </c>
      <c r="N610" s="2" t="s">
        <v>42</v>
      </c>
      <c r="O610" s="4" t="s">
        <v>431</v>
      </c>
      <c r="P610" s="6">
        <f>NETWORKDAYS.INTL(Table_query__6[[#This Row],[Created]],Table_query__6[[#This Row],[Closed]],1,0)-1</f>
        <v>0</v>
      </c>
      <c r="Q610" s="6" t="s">
        <v>4272</v>
      </c>
      <c r="R610" s="6" t="str">
        <f t="shared" si="19"/>
        <v>&lt;=1</v>
      </c>
      <c r="S610" s="6" t="str">
        <f t="shared" si="18"/>
        <v>met</v>
      </c>
      <c r="T610" s="5" t="s">
        <v>3322</v>
      </c>
      <c r="U610" s="2" t="s">
        <v>17</v>
      </c>
      <c r="V610" s="2" t="s">
        <v>16</v>
      </c>
      <c r="W610" s="2"/>
    </row>
    <row r="611" spans="1:23" ht="57" x14ac:dyDescent="0.45">
      <c r="A611" s="1">
        <v>0.34027777777373602</v>
      </c>
      <c r="B611" s="2" t="s">
        <v>23</v>
      </c>
      <c r="C611" s="2" t="s">
        <v>3319</v>
      </c>
      <c r="D611" s="2" t="s">
        <v>12</v>
      </c>
      <c r="E611" s="4">
        <v>45141.340289351851</v>
      </c>
      <c r="F611" s="3" t="str">
        <f>TEXT(Table_query__6[[#This Row],[Closed]],"MMM")</f>
        <v>Aug</v>
      </c>
      <c r="G611" s="3">
        <v>45143.340289351851</v>
      </c>
      <c r="H611" s="4">
        <v>45141.340277777781</v>
      </c>
      <c r="I611" s="2" t="s">
        <v>648</v>
      </c>
      <c r="J611" t="s">
        <v>3814</v>
      </c>
      <c r="K611">
        <v>9356</v>
      </c>
      <c r="L611" t="s">
        <v>3544</v>
      </c>
      <c r="M611" t="s">
        <v>3545</v>
      </c>
      <c r="N611" s="2" t="s">
        <v>207</v>
      </c>
      <c r="O611" s="4" t="s">
        <v>431</v>
      </c>
      <c r="P611" s="6">
        <f>NETWORKDAYS.INTL(Table_query__6[[#This Row],[Created]],Table_query__6[[#This Row],[Closed]],1,0)-1</f>
        <v>0</v>
      </c>
      <c r="Q611" s="6" t="s">
        <v>4272</v>
      </c>
      <c r="R611" s="6" t="str">
        <f t="shared" si="19"/>
        <v>&lt;=1</v>
      </c>
      <c r="S611" s="6" t="str">
        <f t="shared" si="18"/>
        <v>met</v>
      </c>
      <c r="T611" s="5" t="s">
        <v>3320</v>
      </c>
      <c r="U611" s="2" t="s">
        <v>17</v>
      </c>
      <c r="V611" s="2" t="s">
        <v>16</v>
      </c>
      <c r="W611" s="2"/>
    </row>
    <row r="612" spans="1:23" ht="57" x14ac:dyDescent="0.45">
      <c r="A612" s="1">
        <v>0.34166666666715201</v>
      </c>
      <c r="B612" s="2" t="s">
        <v>23</v>
      </c>
      <c r="C612" s="2" t="s">
        <v>3324</v>
      </c>
      <c r="D612" s="2" t="s">
        <v>12</v>
      </c>
      <c r="E612" s="4">
        <v>45141.341805555552</v>
      </c>
      <c r="F612" s="3" t="str">
        <f>TEXT(Table_query__6[[#This Row],[Closed]],"MMM")</f>
        <v>Aug</v>
      </c>
      <c r="G612" s="3">
        <v>45143.341805555552</v>
      </c>
      <c r="H612" s="4">
        <v>45141.341666666667</v>
      </c>
      <c r="I612" s="2" t="s">
        <v>642</v>
      </c>
      <c r="J612" t="s">
        <v>3814</v>
      </c>
      <c r="K612">
        <v>9356</v>
      </c>
      <c r="L612" t="s">
        <v>3544</v>
      </c>
      <c r="M612" t="s">
        <v>3545</v>
      </c>
      <c r="N612" s="2" t="s">
        <v>207</v>
      </c>
      <c r="O612" s="4" t="s">
        <v>431</v>
      </c>
      <c r="P612" s="6">
        <f>NETWORKDAYS.INTL(Table_query__6[[#This Row],[Created]],Table_query__6[[#This Row],[Closed]],1,0)-1</f>
        <v>0</v>
      </c>
      <c r="Q612" s="6" t="s">
        <v>4272</v>
      </c>
      <c r="R612" s="6" t="str">
        <f t="shared" si="19"/>
        <v>&lt;=1</v>
      </c>
      <c r="S612" s="6" t="str">
        <f t="shared" si="18"/>
        <v>met</v>
      </c>
      <c r="T612" s="5" t="s">
        <v>3325</v>
      </c>
      <c r="U612" s="2" t="s">
        <v>17</v>
      </c>
      <c r="V612" s="2" t="s">
        <v>16</v>
      </c>
      <c r="W612" s="2"/>
    </row>
    <row r="613" spans="1:23" ht="57" x14ac:dyDescent="0.45">
      <c r="A613" s="1">
        <v>0.34305555555329198</v>
      </c>
      <c r="B613" s="2" t="s">
        <v>23</v>
      </c>
      <c r="C613" s="2" t="s">
        <v>3317</v>
      </c>
      <c r="D613" s="2" t="s">
        <v>12</v>
      </c>
      <c r="E613" s="4">
        <v>45141.343252314815</v>
      </c>
      <c r="F613" s="3" t="str">
        <f>TEXT(Table_query__6[[#This Row],[Closed]],"MMM")</f>
        <v>Aug</v>
      </c>
      <c r="G613" s="3">
        <v>45143.343252314815</v>
      </c>
      <c r="H613" s="4">
        <v>45141.343055555553</v>
      </c>
      <c r="I613" s="2" t="s">
        <v>642</v>
      </c>
      <c r="J613" t="s">
        <v>3814</v>
      </c>
      <c r="K613">
        <v>9356</v>
      </c>
      <c r="L613" t="s">
        <v>3544</v>
      </c>
      <c r="M613" t="s">
        <v>3545</v>
      </c>
      <c r="N613" s="2" t="s">
        <v>207</v>
      </c>
      <c r="O613" s="4" t="s">
        <v>431</v>
      </c>
      <c r="P613" s="6">
        <f>NETWORKDAYS.INTL(Table_query__6[[#This Row],[Created]],Table_query__6[[#This Row],[Closed]],1,0)-1</f>
        <v>0</v>
      </c>
      <c r="Q613" s="6" t="s">
        <v>4272</v>
      </c>
      <c r="R613" s="6" t="str">
        <f t="shared" si="19"/>
        <v>&lt;=1</v>
      </c>
      <c r="S613" s="6" t="str">
        <f t="shared" si="18"/>
        <v>met</v>
      </c>
      <c r="T613" s="5" t="s">
        <v>3318</v>
      </c>
      <c r="U613" s="2" t="s">
        <v>17</v>
      </c>
      <c r="V613" s="2" t="s">
        <v>16</v>
      </c>
      <c r="W613" s="2"/>
    </row>
    <row r="614" spans="1:23" ht="71.25" x14ac:dyDescent="0.45">
      <c r="A614" s="1">
        <v>0.46805555555329198</v>
      </c>
      <c r="B614" s="2" t="s">
        <v>23</v>
      </c>
      <c r="C614" s="2" t="s">
        <v>3326</v>
      </c>
      <c r="D614" s="2" t="s">
        <v>12</v>
      </c>
      <c r="E614" s="4">
        <v>45141.345069444447</v>
      </c>
      <c r="F614" s="3" t="str">
        <f>TEXT(Table_query__6[[#This Row],[Closed]],"MMM")</f>
        <v>Aug</v>
      </c>
      <c r="G614" s="3">
        <v>45143.345069444447</v>
      </c>
      <c r="H614" s="4">
        <v>45141.468055555553</v>
      </c>
      <c r="I614" s="2" t="s">
        <v>642</v>
      </c>
      <c r="J614" t="s">
        <v>3814</v>
      </c>
      <c r="K614">
        <v>9356</v>
      </c>
      <c r="L614" t="s">
        <v>3544</v>
      </c>
      <c r="M614" t="s">
        <v>3545</v>
      </c>
      <c r="N614" s="2" t="s">
        <v>207</v>
      </c>
      <c r="O614" s="4" t="s">
        <v>431</v>
      </c>
      <c r="P614" s="6">
        <f>NETWORKDAYS.INTL(Table_query__6[[#This Row],[Created]],Table_query__6[[#This Row],[Closed]],1,0)-1</f>
        <v>0</v>
      </c>
      <c r="Q614" s="6" t="s">
        <v>4272</v>
      </c>
      <c r="R614" s="6" t="str">
        <f t="shared" si="19"/>
        <v>&lt;=1</v>
      </c>
      <c r="S614" s="6" t="str">
        <f t="shared" si="18"/>
        <v>met</v>
      </c>
      <c r="T614" s="5" t="s">
        <v>3327</v>
      </c>
      <c r="U614" s="2" t="s">
        <v>17</v>
      </c>
      <c r="V614" s="2" t="s">
        <v>16</v>
      </c>
      <c r="W614" s="2"/>
    </row>
    <row r="615" spans="1:23" x14ac:dyDescent="0.45">
      <c r="A615" s="1">
        <v>1.4292939814840799</v>
      </c>
      <c r="B615" s="2" t="s">
        <v>110</v>
      </c>
      <c r="C615" s="2" t="s">
        <v>3309</v>
      </c>
      <c r="D615" s="2" t="s">
        <v>12</v>
      </c>
      <c r="E615" s="4">
        <v>45141.372916666667</v>
      </c>
      <c r="F615" s="3" t="str">
        <f>TEXT(Table_query__6[[#This Row],[Closed]],"MMM")</f>
        <v>Aug</v>
      </c>
      <c r="G615" s="3">
        <v>45143.372916666667</v>
      </c>
      <c r="H615" s="4">
        <v>45142.429293981484</v>
      </c>
      <c r="I615" s="2" t="s">
        <v>321</v>
      </c>
      <c r="J615" t="s">
        <v>3622</v>
      </c>
      <c r="K615">
        <v>11409</v>
      </c>
      <c r="L615" t="s">
        <v>3623</v>
      </c>
      <c r="M615" t="s">
        <v>3545</v>
      </c>
      <c r="N615" s="2" t="s">
        <v>29</v>
      </c>
      <c r="O615" s="4" t="s">
        <v>431</v>
      </c>
      <c r="P615" s="6">
        <f>NETWORKDAYS.INTL(Table_query__6[[#This Row],[Created]],Table_query__6[[#This Row],[Closed]],1,0)-1</f>
        <v>1</v>
      </c>
      <c r="Q615" s="6" t="s">
        <v>4272</v>
      </c>
      <c r="R615" s="6" t="str">
        <f t="shared" si="19"/>
        <v>&lt;=1</v>
      </c>
      <c r="S615" s="6" t="str">
        <f t="shared" si="18"/>
        <v>met</v>
      </c>
      <c r="T615" s="5" t="s">
        <v>2881</v>
      </c>
      <c r="U615" s="2" t="s">
        <v>17</v>
      </c>
      <c r="V615" s="2" t="s">
        <v>16</v>
      </c>
      <c r="W615" s="2"/>
    </row>
    <row r="616" spans="1:23" ht="28.5" x14ac:dyDescent="0.45">
      <c r="A616" s="1">
        <v>1.3612847222248099</v>
      </c>
      <c r="B616" s="2" t="s">
        <v>64</v>
      </c>
      <c r="C616" s="2" t="s">
        <v>3301</v>
      </c>
      <c r="D616" s="2" t="s">
        <v>12</v>
      </c>
      <c r="E616" s="4">
        <v>45141.439641203702</v>
      </c>
      <c r="F616" s="3" t="str">
        <f>TEXT(Table_query__6[[#This Row],[Closed]],"MMM")</f>
        <v>Aug</v>
      </c>
      <c r="G616" s="3">
        <v>45143.439641203702</v>
      </c>
      <c r="H616" s="4">
        <v>45142.361284722225</v>
      </c>
      <c r="I616" s="2" t="s">
        <v>108</v>
      </c>
      <c r="J616" t="s">
        <v>3591</v>
      </c>
      <c r="K616">
        <v>40062</v>
      </c>
      <c r="L616" t="s">
        <v>3564</v>
      </c>
      <c r="M616" t="s">
        <v>3550</v>
      </c>
      <c r="N616" s="2" t="s">
        <v>42</v>
      </c>
      <c r="O616" s="4" t="s">
        <v>431</v>
      </c>
      <c r="P616" s="6">
        <f>NETWORKDAYS.INTL(Table_query__6[[#This Row],[Created]],Table_query__6[[#This Row],[Closed]],1,0)-1</f>
        <v>1</v>
      </c>
      <c r="Q616" s="6" t="s">
        <v>4272</v>
      </c>
      <c r="R616" s="6" t="str">
        <f t="shared" si="19"/>
        <v>&lt;=1</v>
      </c>
      <c r="S616" s="6" t="str">
        <f t="shared" si="18"/>
        <v>met</v>
      </c>
      <c r="T616" s="5" t="s">
        <v>3302</v>
      </c>
      <c r="U616" s="2" t="s">
        <v>17</v>
      </c>
      <c r="V616" s="2" t="s">
        <v>16</v>
      </c>
      <c r="W616" s="2"/>
    </row>
    <row r="617" spans="1:23" ht="42.75" x14ac:dyDescent="0.45">
      <c r="A617" s="1">
        <v>5.4217939814843703</v>
      </c>
      <c r="B617" s="2" t="s">
        <v>56</v>
      </c>
      <c r="C617" s="2" t="s">
        <v>3276</v>
      </c>
      <c r="D617" s="2" t="s">
        <v>12</v>
      </c>
      <c r="E617" s="4">
        <v>45141.462256944447</v>
      </c>
      <c r="F617" s="3" t="str">
        <f>TEXT(Table_query__6[[#This Row],[Closed]],"MMM")</f>
        <v>Aug</v>
      </c>
      <c r="G617" s="3">
        <v>45143.462256944447</v>
      </c>
      <c r="H617" s="4">
        <v>45146.421793981484</v>
      </c>
      <c r="I617" s="2" t="s">
        <v>348</v>
      </c>
      <c r="J617" t="s">
        <v>3731</v>
      </c>
      <c r="K617">
        <v>40236</v>
      </c>
      <c r="L617" t="s">
        <v>3718</v>
      </c>
      <c r="M617" t="s">
        <v>3545</v>
      </c>
      <c r="N617" s="2" t="s">
        <v>68</v>
      </c>
      <c r="O617" s="4" t="s">
        <v>431</v>
      </c>
      <c r="P617" s="6">
        <f>NETWORKDAYS.INTL(Table_query__6[[#This Row],[Created]],Table_query__6[[#This Row],[Closed]],1,0)-1</f>
        <v>3</v>
      </c>
      <c r="Q617" s="6" t="s">
        <v>4273</v>
      </c>
      <c r="R617" s="6" t="str">
        <f t="shared" si="19"/>
        <v>&lt;=3</v>
      </c>
      <c r="S617" s="6" t="str">
        <f t="shared" si="18"/>
        <v>not met</v>
      </c>
      <c r="T617" s="5" t="s">
        <v>3277</v>
      </c>
      <c r="U617" s="2" t="s">
        <v>17</v>
      </c>
      <c r="V617" s="2" t="s">
        <v>16</v>
      </c>
      <c r="W617" s="2"/>
    </row>
    <row r="618" spans="1:23" x14ac:dyDescent="0.45">
      <c r="A618" s="1">
        <v>4.7090046296289101</v>
      </c>
      <c r="B618" s="2" t="s">
        <v>154</v>
      </c>
      <c r="C618" s="2" t="s">
        <v>3288</v>
      </c>
      <c r="D618" s="2" t="s">
        <v>12</v>
      </c>
      <c r="E618" s="4">
        <v>45141.597037037034</v>
      </c>
      <c r="F618" s="3" t="str">
        <f>TEXT(Table_query__6[[#This Row],[Closed]],"MMM")</f>
        <v>Aug</v>
      </c>
      <c r="G618" s="3">
        <v>45143.597037037034</v>
      </c>
      <c r="H618" s="4">
        <v>45145.709004629629</v>
      </c>
      <c r="I618" s="2" t="s">
        <v>3290</v>
      </c>
      <c r="J618" t="s">
        <v>3900</v>
      </c>
      <c r="K618">
        <v>40175</v>
      </c>
      <c r="L618" t="s">
        <v>3901</v>
      </c>
      <c r="M618" t="s">
        <v>3545</v>
      </c>
      <c r="N618" s="2" t="s">
        <v>52</v>
      </c>
      <c r="O618" s="4" t="s">
        <v>431</v>
      </c>
      <c r="P618" s="6">
        <f>NETWORKDAYS.INTL(Table_query__6[[#This Row],[Created]],Table_query__6[[#This Row],[Closed]],1,0)-1</f>
        <v>2</v>
      </c>
      <c r="Q618" s="6" t="s">
        <v>4273</v>
      </c>
      <c r="R618" s="6" t="str">
        <f t="shared" si="19"/>
        <v>&lt;=2</v>
      </c>
      <c r="S618" s="6" t="str">
        <f t="shared" si="18"/>
        <v>met</v>
      </c>
      <c r="T618" s="5" t="s">
        <v>3289</v>
      </c>
      <c r="U618" s="2" t="s">
        <v>17</v>
      </c>
      <c r="V618" s="2" t="s">
        <v>16</v>
      </c>
      <c r="W618" s="2"/>
    </row>
    <row r="619" spans="1:23" x14ac:dyDescent="0.45">
      <c r="A619" s="1">
        <v>54.540011574077703</v>
      </c>
      <c r="B619" s="2" t="s">
        <v>33</v>
      </c>
      <c r="C619" s="2" t="s">
        <v>1978</v>
      </c>
      <c r="D619" s="2" t="s">
        <v>12</v>
      </c>
      <c r="E619" s="4">
        <v>45141.710335648146</v>
      </c>
      <c r="F619" s="3" t="str">
        <f>TEXT(Table_query__6[[#This Row],[Closed]],"MMM")</f>
        <v>Sep</v>
      </c>
      <c r="G619" s="3">
        <v>45143.710335648146</v>
      </c>
      <c r="H619" s="4">
        <v>45195.540011574078</v>
      </c>
      <c r="I619" s="2" t="s">
        <v>121</v>
      </c>
      <c r="J619" t="s">
        <v>3598</v>
      </c>
      <c r="K619">
        <v>35778</v>
      </c>
      <c r="L619" t="s">
        <v>3599</v>
      </c>
      <c r="M619" t="s">
        <v>3570</v>
      </c>
      <c r="N619" s="2" t="s">
        <v>24</v>
      </c>
      <c r="O619" s="4" t="s">
        <v>431</v>
      </c>
      <c r="P619" s="6">
        <f>NETWORKDAYS.INTL(Table_query__6[[#This Row],[Created]],Table_query__6[[#This Row],[Closed]],1,0)-1</f>
        <v>38</v>
      </c>
      <c r="Q619" s="6" t="s">
        <v>4273</v>
      </c>
      <c r="R619" s="6" t="str">
        <f t="shared" si="19"/>
        <v>&gt;=5</v>
      </c>
      <c r="S619" s="6" t="str">
        <f t="shared" si="18"/>
        <v>not met</v>
      </c>
      <c r="T619" s="5" t="s">
        <v>1979</v>
      </c>
      <c r="U619" s="2" t="s">
        <v>17</v>
      </c>
      <c r="V619" s="2" t="s">
        <v>16</v>
      </c>
      <c r="W619" s="2"/>
    </row>
    <row r="620" spans="1:23" x14ac:dyDescent="0.45">
      <c r="A620" s="1">
        <v>54.6670833333337</v>
      </c>
      <c r="B620" s="2" t="s">
        <v>37</v>
      </c>
      <c r="C620" s="2" t="s">
        <v>1948</v>
      </c>
      <c r="D620" s="2" t="s">
        <v>12</v>
      </c>
      <c r="E620" s="4">
        <v>45141.719155092593</v>
      </c>
      <c r="F620" s="3" t="str">
        <f>TEXT(Table_query__6[[#This Row],[Closed]],"MMM")</f>
        <v>Sep</v>
      </c>
      <c r="G620" s="3">
        <v>45143.719155092593</v>
      </c>
      <c r="H620" s="4">
        <v>45195.667083333334</v>
      </c>
      <c r="I620" s="2" t="s">
        <v>1941</v>
      </c>
      <c r="J620" t="s">
        <v>4059</v>
      </c>
      <c r="K620">
        <v>32467</v>
      </c>
      <c r="L620" t="s">
        <v>4060</v>
      </c>
      <c r="M620" t="s">
        <v>3550</v>
      </c>
      <c r="N620" s="2" t="s">
        <v>42</v>
      </c>
      <c r="O620" s="4" t="s">
        <v>431</v>
      </c>
      <c r="P620" s="6">
        <f>NETWORKDAYS.INTL(Table_query__6[[#This Row],[Created]],Table_query__6[[#This Row],[Closed]],1,0)-1</f>
        <v>38</v>
      </c>
      <c r="Q620" s="6" t="s">
        <v>4273</v>
      </c>
      <c r="R620" s="6" t="str">
        <f t="shared" si="19"/>
        <v>&gt;=5</v>
      </c>
      <c r="S620" s="6" t="str">
        <f t="shared" si="18"/>
        <v>not met</v>
      </c>
      <c r="T620" s="5" t="s">
        <v>1949</v>
      </c>
      <c r="U620" s="2" t="s">
        <v>17</v>
      </c>
      <c r="V620" s="2" t="s">
        <v>16</v>
      </c>
      <c r="W620" s="2"/>
    </row>
    <row r="621" spans="1:23" x14ac:dyDescent="0.45">
      <c r="A621" s="1">
        <v>3.5499189814799998</v>
      </c>
      <c r="B621" s="2" t="s">
        <v>15</v>
      </c>
      <c r="C621" s="2" t="s">
        <v>3295</v>
      </c>
      <c r="D621" s="2" t="s">
        <v>12</v>
      </c>
      <c r="E621" s="4">
        <v>45142.351157407407</v>
      </c>
      <c r="F621" s="3" t="str">
        <f>TEXT(Table_query__6[[#This Row],[Closed]],"MMM")</f>
        <v>Aug</v>
      </c>
      <c r="G621" s="3">
        <v>45144.351157407407</v>
      </c>
      <c r="H621" s="4">
        <v>45145.54991898148</v>
      </c>
      <c r="I621" s="2" t="s">
        <v>3297</v>
      </c>
      <c r="J621" t="s">
        <v>4204</v>
      </c>
      <c r="K621">
        <v>35544</v>
      </c>
      <c r="L621" t="s">
        <v>4205</v>
      </c>
      <c r="M621" t="s">
        <v>3570</v>
      </c>
      <c r="N621" s="2" t="s">
        <v>107</v>
      </c>
      <c r="O621" s="4" t="s">
        <v>431</v>
      </c>
      <c r="P621" s="6">
        <f>NETWORKDAYS.INTL(Table_query__6[[#This Row],[Created]],Table_query__6[[#This Row],[Closed]],1,0)-1</f>
        <v>1</v>
      </c>
      <c r="Q621" s="6" t="s">
        <v>4272</v>
      </c>
      <c r="R621" s="6" t="str">
        <f t="shared" si="19"/>
        <v>&lt;=1</v>
      </c>
      <c r="S621" s="6" t="str">
        <f t="shared" si="18"/>
        <v>met</v>
      </c>
      <c r="T621" s="5" t="s">
        <v>3296</v>
      </c>
      <c r="U621" s="2" t="s">
        <v>17</v>
      </c>
      <c r="V621" s="2" t="s">
        <v>16</v>
      </c>
      <c r="W621" s="2"/>
    </row>
    <row r="622" spans="1:23" ht="28.5" x14ac:dyDescent="0.45">
      <c r="A622" s="1">
        <v>0.54269675925752403</v>
      </c>
      <c r="B622" s="2" t="s">
        <v>56</v>
      </c>
      <c r="C622" s="2" t="s">
        <v>3303</v>
      </c>
      <c r="D622" s="2" t="s">
        <v>12</v>
      </c>
      <c r="E622" s="4">
        <v>45142.434999999998</v>
      </c>
      <c r="F622" s="3" t="str">
        <f>TEXT(Table_query__6[[#This Row],[Closed]],"MMM")</f>
        <v>Aug</v>
      </c>
      <c r="G622" s="3">
        <v>45144.434999999998</v>
      </c>
      <c r="H622" s="4">
        <v>45142.542696759258</v>
      </c>
      <c r="I622" s="2" t="s">
        <v>157</v>
      </c>
      <c r="J622" t="s">
        <v>3627</v>
      </c>
      <c r="K622">
        <v>939</v>
      </c>
      <c r="L622" t="s">
        <v>3549</v>
      </c>
      <c r="M622" t="s">
        <v>3545</v>
      </c>
      <c r="N622" s="2" t="s">
        <v>52</v>
      </c>
      <c r="O622" s="4" t="s">
        <v>431</v>
      </c>
      <c r="P622" s="6">
        <f>NETWORKDAYS.INTL(Table_query__6[[#This Row],[Created]],Table_query__6[[#This Row],[Closed]],1,0)-1</f>
        <v>0</v>
      </c>
      <c r="Q622" s="6" t="s">
        <v>4272</v>
      </c>
      <c r="R622" s="6" t="str">
        <f t="shared" si="19"/>
        <v>&lt;=1</v>
      </c>
      <c r="S622" s="6" t="str">
        <f t="shared" si="18"/>
        <v>met</v>
      </c>
      <c r="T622" s="5" t="s">
        <v>3304</v>
      </c>
      <c r="U622" s="2" t="s">
        <v>17</v>
      </c>
      <c r="V622" s="2" t="s">
        <v>16</v>
      </c>
      <c r="W622" s="2"/>
    </row>
    <row r="623" spans="1:23" ht="42.75" x14ac:dyDescent="0.45">
      <c r="A623" s="1">
        <v>4.4762268518534301</v>
      </c>
      <c r="B623" s="2" t="s">
        <v>23</v>
      </c>
      <c r="C623" s="2" t="s">
        <v>3283</v>
      </c>
      <c r="D623" s="2" t="s">
        <v>12</v>
      </c>
      <c r="E623" s="4">
        <v>45142.44158564815</v>
      </c>
      <c r="F623" s="3" t="str">
        <f>TEXT(Table_query__6[[#This Row],[Closed]],"MMM")</f>
        <v>Aug</v>
      </c>
      <c r="G623" s="3">
        <v>45144.44158564815</v>
      </c>
      <c r="H623" s="4">
        <v>45146.476226851853</v>
      </c>
      <c r="I623" s="2" t="s">
        <v>168</v>
      </c>
      <c r="J623" t="s">
        <v>3637</v>
      </c>
      <c r="K623">
        <v>34488</v>
      </c>
      <c r="L623" t="s">
        <v>3638</v>
      </c>
      <c r="M623" t="s">
        <v>3570</v>
      </c>
      <c r="N623" s="2" t="s">
        <v>42</v>
      </c>
      <c r="O623" s="4" t="s">
        <v>431</v>
      </c>
      <c r="P623" s="6">
        <f>NETWORKDAYS.INTL(Table_query__6[[#This Row],[Created]],Table_query__6[[#This Row],[Closed]],1,0)-1</f>
        <v>2</v>
      </c>
      <c r="Q623" s="6" t="s">
        <v>4273</v>
      </c>
      <c r="R623" s="6" t="str">
        <f t="shared" si="19"/>
        <v>&lt;=2</v>
      </c>
      <c r="S623" s="6" t="str">
        <f t="shared" si="18"/>
        <v>met</v>
      </c>
      <c r="T623" s="5" t="s">
        <v>3284</v>
      </c>
      <c r="U623" s="2" t="s">
        <v>17</v>
      </c>
      <c r="V623" s="2" t="s">
        <v>16</v>
      </c>
      <c r="W623" s="2"/>
    </row>
    <row r="624" spans="1:23" ht="42.75" x14ac:dyDescent="0.45">
      <c r="A624" s="1">
        <v>3.5684374999982502</v>
      </c>
      <c r="B624" s="2" t="s">
        <v>56</v>
      </c>
      <c r="C624" s="2" t="s">
        <v>3293</v>
      </c>
      <c r="D624" s="2" t="s">
        <v>12</v>
      </c>
      <c r="E624" s="4">
        <v>45142.507453703707</v>
      </c>
      <c r="F624" s="3" t="str">
        <f>TEXT(Table_query__6[[#This Row],[Closed]],"MMM")</f>
        <v>Aug</v>
      </c>
      <c r="G624" s="3">
        <v>45144.507453703707</v>
      </c>
      <c r="H624" s="4">
        <v>45145.568437499998</v>
      </c>
      <c r="I624" s="2" t="s">
        <v>70</v>
      </c>
      <c r="J624" t="s">
        <v>3567</v>
      </c>
      <c r="K624">
        <v>8068</v>
      </c>
      <c r="L624" t="s">
        <v>3568</v>
      </c>
      <c r="M624" t="s">
        <v>3545</v>
      </c>
      <c r="N624" s="2" t="s">
        <v>68</v>
      </c>
      <c r="O624" s="4" t="s">
        <v>431</v>
      </c>
      <c r="P624" s="6">
        <f>NETWORKDAYS.INTL(Table_query__6[[#This Row],[Created]],Table_query__6[[#This Row],[Closed]],1,0)-1</f>
        <v>1</v>
      </c>
      <c r="Q624" s="6" t="s">
        <v>4272</v>
      </c>
      <c r="R624" s="6" t="str">
        <f t="shared" si="19"/>
        <v>&lt;=1</v>
      </c>
      <c r="S624" s="6" t="str">
        <f t="shared" si="18"/>
        <v>met</v>
      </c>
      <c r="T624" s="5" t="s">
        <v>3294</v>
      </c>
      <c r="U624" s="2" t="s">
        <v>17</v>
      </c>
      <c r="V624" s="2" t="s">
        <v>16</v>
      </c>
      <c r="W624" s="2"/>
    </row>
    <row r="625" spans="1:23" ht="28.5" x14ac:dyDescent="0.45">
      <c r="A625" s="1">
        <v>0.67657407407386905</v>
      </c>
      <c r="B625" s="2" t="s">
        <v>64</v>
      </c>
      <c r="C625" s="2" t="s">
        <v>3305</v>
      </c>
      <c r="D625" s="2" t="s">
        <v>12</v>
      </c>
      <c r="E625" s="4">
        <v>45142.576793981483</v>
      </c>
      <c r="F625" s="3" t="str">
        <f>TEXT(Table_query__6[[#This Row],[Closed]],"MMM")</f>
        <v>Aug</v>
      </c>
      <c r="G625" s="3">
        <v>45144.576793981483</v>
      </c>
      <c r="H625" s="4">
        <v>45142.676574074074</v>
      </c>
      <c r="I625" s="2" t="s">
        <v>434</v>
      </c>
      <c r="J625" t="s">
        <v>4256</v>
      </c>
      <c r="K625" t="s">
        <v>4256</v>
      </c>
      <c r="L625" t="s">
        <v>4256</v>
      </c>
      <c r="M625" t="s">
        <v>592</v>
      </c>
      <c r="N625" s="2" t="s">
        <v>42</v>
      </c>
      <c r="O625" s="4" t="s">
        <v>431</v>
      </c>
      <c r="P625" s="6">
        <f>NETWORKDAYS.INTL(Table_query__6[[#This Row],[Created]],Table_query__6[[#This Row],[Closed]],1,0)-1</f>
        <v>0</v>
      </c>
      <c r="Q625" s="6" t="s">
        <v>4272</v>
      </c>
      <c r="R625" s="6" t="str">
        <f t="shared" si="19"/>
        <v>&lt;=1</v>
      </c>
      <c r="S625" s="6" t="str">
        <f t="shared" si="18"/>
        <v>met</v>
      </c>
      <c r="T625" s="5" t="s">
        <v>3306</v>
      </c>
      <c r="U625" s="2" t="s">
        <v>17</v>
      </c>
      <c r="V625" s="2" t="s">
        <v>16</v>
      </c>
      <c r="W625" s="2"/>
    </row>
    <row r="626" spans="1:23" x14ac:dyDescent="0.45">
      <c r="A626" s="1">
        <v>3.5690162036989901</v>
      </c>
      <c r="B626" s="2" t="s">
        <v>154</v>
      </c>
      <c r="C626" s="2" t="s">
        <v>3291</v>
      </c>
      <c r="D626" s="2" t="s">
        <v>12</v>
      </c>
      <c r="E626" s="4">
        <v>45142.618923611109</v>
      </c>
      <c r="F626" s="3" t="str">
        <f>TEXT(Table_query__6[[#This Row],[Closed]],"MMM")</f>
        <v>Aug</v>
      </c>
      <c r="G626" s="3">
        <v>45144.618923611109</v>
      </c>
      <c r="H626" s="4">
        <v>45145.569016203706</v>
      </c>
      <c r="I626" s="2" t="s">
        <v>54</v>
      </c>
      <c r="J626" t="s">
        <v>3560</v>
      </c>
      <c r="K626">
        <v>10241</v>
      </c>
      <c r="L626" t="s">
        <v>3560</v>
      </c>
      <c r="M626" t="s">
        <v>3545</v>
      </c>
      <c r="N626" s="2" t="s">
        <v>52</v>
      </c>
      <c r="O626" s="4" t="s">
        <v>431</v>
      </c>
      <c r="P626" s="6">
        <f>NETWORKDAYS.INTL(Table_query__6[[#This Row],[Created]],Table_query__6[[#This Row],[Closed]],1,0)-1</f>
        <v>1</v>
      </c>
      <c r="Q626" s="6" t="s">
        <v>4272</v>
      </c>
      <c r="R626" s="6" t="str">
        <f t="shared" si="19"/>
        <v>&lt;=1</v>
      </c>
      <c r="S626" s="6" t="str">
        <f t="shared" si="18"/>
        <v>met</v>
      </c>
      <c r="T626" s="5" t="s">
        <v>3292</v>
      </c>
      <c r="U626" s="2" t="s">
        <v>17</v>
      </c>
      <c r="V626" s="2" t="s">
        <v>16</v>
      </c>
      <c r="W626" s="2"/>
    </row>
    <row r="627" spans="1:23" ht="42.75" x14ac:dyDescent="0.45">
      <c r="A627" s="1">
        <v>0.61329861110425599</v>
      </c>
      <c r="B627" s="2" t="s">
        <v>64</v>
      </c>
      <c r="C627" s="2" t="s">
        <v>3298</v>
      </c>
      <c r="D627" s="2" t="s">
        <v>12</v>
      </c>
      <c r="E627" s="4">
        <v>45145.316990740743</v>
      </c>
      <c r="F627" s="3" t="str">
        <f>TEXT(Table_query__6[[#This Row],[Closed]],"MMM")</f>
        <v>Aug</v>
      </c>
      <c r="G627" s="3">
        <v>45147.316990740743</v>
      </c>
      <c r="H627" s="4">
        <v>45145.613298611112</v>
      </c>
      <c r="I627" s="2" t="s">
        <v>3300</v>
      </c>
      <c r="J627" t="s">
        <v>4206</v>
      </c>
      <c r="K627">
        <v>35134</v>
      </c>
      <c r="L627" t="s">
        <v>3672</v>
      </c>
      <c r="M627" t="s">
        <v>3550</v>
      </c>
      <c r="N627" s="2" t="s">
        <v>42</v>
      </c>
      <c r="O627" s="4" t="s">
        <v>431</v>
      </c>
      <c r="P627" s="6">
        <f>NETWORKDAYS.INTL(Table_query__6[[#This Row],[Created]],Table_query__6[[#This Row],[Closed]],1,0)-1</f>
        <v>0</v>
      </c>
      <c r="Q627" s="6" t="s">
        <v>4272</v>
      </c>
      <c r="R627" s="6" t="str">
        <f t="shared" si="19"/>
        <v>&lt;=1</v>
      </c>
      <c r="S627" s="6" t="str">
        <f t="shared" si="18"/>
        <v>met</v>
      </c>
      <c r="T627" s="5" t="s">
        <v>3299</v>
      </c>
      <c r="U627" s="2" t="s">
        <v>17</v>
      </c>
      <c r="V627" s="2" t="s">
        <v>16</v>
      </c>
      <c r="W627" s="2"/>
    </row>
    <row r="628" spans="1:23" ht="85.5" x14ac:dyDescent="0.45">
      <c r="A628" s="1">
        <v>11.296666666661601</v>
      </c>
      <c r="B628" s="2" t="s">
        <v>166</v>
      </c>
      <c r="C628" s="2" t="s">
        <v>3047</v>
      </c>
      <c r="D628" s="2" t="s">
        <v>12</v>
      </c>
      <c r="E628" s="4">
        <v>45145.32917824074</v>
      </c>
      <c r="F628" s="3" t="str">
        <f>TEXT(Table_query__6[[#This Row],[Closed]],"MMM")</f>
        <v>Aug</v>
      </c>
      <c r="G628" s="3">
        <v>45147.32917824074</v>
      </c>
      <c r="H628" s="4">
        <v>45156.296666666669</v>
      </c>
      <c r="I628" s="2" t="s">
        <v>3049</v>
      </c>
      <c r="J628" t="s">
        <v>4256</v>
      </c>
      <c r="K628" t="s">
        <v>4256</v>
      </c>
      <c r="L628" t="s">
        <v>4256</v>
      </c>
      <c r="M628" t="s">
        <v>592</v>
      </c>
      <c r="N628" s="2" t="s">
        <v>52</v>
      </c>
      <c r="O628" s="4" t="s">
        <v>431</v>
      </c>
      <c r="P628" s="6">
        <f>NETWORKDAYS.INTL(Table_query__6[[#This Row],[Created]],Table_query__6[[#This Row],[Closed]],1,0)-1</f>
        <v>9</v>
      </c>
      <c r="Q628" s="6" t="s">
        <v>4273</v>
      </c>
      <c r="R628" s="6" t="str">
        <f t="shared" si="19"/>
        <v>&gt;=5</v>
      </c>
      <c r="S628" s="6" t="str">
        <f t="shared" si="18"/>
        <v>not met</v>
      </c>
      <c r="T628" s="5" t="s">
        <v>3048</v>
      </c>
      <c r="U628" s="2" t="s">
        <v>17</v>
      </c>
      <c r="V628" s="2" t="s">
        <v>16</v>
      </c>
      <c r="W628" s="2"/>
    </row>
    <row r="629" spans="1:23" x14ac:dyDescent="0.45">
      <c r="A629" s="1">
        <v>1.6253240740697901</v>
      </c>
      <c r="B629" s="2" t="s">
        <v>110</v>
      </c>
      <c r="C629" s="2" t="s">
        <v>3273</v>
      </c>
      <c r="D629" s="2" t="s">
        <v>12</v>
      </c>
      <c r="E629" s="4">
        <v>45145.408356481479</v>
      </c>
      <c r="F629" s="3" t="str">
        <f>TEXT(Table_query__6[[#This Row],[Closed]],"MMM")</f>
        <v>Aug</v>
      </c>
      <c r="G629" s="3">
        <v>45147.408356481479</v>
      </c>
      <c r="H629" s="4">
        <v>45146.625324074077</v>
      </c>
      <c r="I629" s="2" t="s">
        <v>3275</v>
      </c>
      <c r="J629" t="s">
        <v>4199</v>
      </c>
      <c r="K629">
        <v>40133</v>
      </c>
      <c r="L629" t="s">
        <v>3727</v>
      </c>
      <c r="M629" t="s">
        <v>3550</v>
      </c>
      <c r="N629" s="2" t="s">
        <v>52</v>
      </c>
      <c r="O629" s="4" t="s">
        <v>431</v>
      </c>
      <c r="P629" s="6">
        <f>NETWORKDAYS.INTL(Table_query__6[[#This Row],[Created]],Table_query__6[[#This Row],[Closed]],1,0)-1</f>
        <v>1</v>
      </c>
      <c r="Q629" s="6" t="s">
        <v>4272</v>
      </c>
      <c r="R629" s="6" t="str">
        <f t="shared" si="19"/>
        <v>&lt;=1</v>
      </c>
      <c r="S629" s="6" t="str">
        <f t="shared" si="18"/>
        <v>met</v>
      </c>
      <c r="T629" s="5" t="s">
        <v>3274</v>
      </c>
      <c r="U629" s="2" t="s">
        <v>17</v>
      </c>
      <c r="V629" s="2" t="s">
        <v>16</v>
      </c>
      <c r="W629" s="2"/>
    </row>
    <row r="630" spans="1:23" ht="28.5" x14ac:dyDescent="0.45">
      <c r="A630" s="1">
        <v>1.4553009259252601</v>
      </c>
      <c r="B630" s="2" t="s">
        <v>64</v>
      </c>
      <c r="C630" s="2" t="s">
        <v>3270</v>
      </c>
      <c r="D630" s="2" t="s">
        <v>12</v>
      </c>
      <c r="E630" s="4">
        <v>45145.410775462966</v>
      </c>
      <c r="F630" s="3" t="str">
        <f>TEXT(Table_query__6[[#This Row],[Closed]],"MMM")</f>
        <v>Aug</v>
      </c>
      <c r="G630" s="3">
        <v>45147.410775462966</v>
      </c>
      <c r="H630" s="4">
        <v>45146.455300925925</v>
      </c>
      <c r="I630" s="2" t="s">
        <v>3272</v>
      </c>
      <c r="J630" t="s">
        <v>4198</v>
      </c>
      <c r="K630">
        <v>32153</v>
      </c>
      <c r="L630" t="s">
        <v>3625</v>
      </c>
      <c r="M630" t="s">
        <v>3545</v>
      </c>
      <c r="N630" s="2" t="s">
        <v>52</v>
      </c>
      <c r="O630" s="4" t="s">
        <v>431</v>
      </c>
      <c r="P630" s="6">
        <f>NETWORKDAYS.INTL(Table_query__6[[#This Row],[Created]],Table_query__6[[#This Row],[Closed]],1,0)-1</f>
        <v>1</v>
      </c>
      <c r="Q630" s="6" t="s">
        <v>4272</v>
      </c>
      <c r="R630" s="6" t="str">
        <f t="shared" si="19"/>
        <v>&lt;=1</v>
      </c>
      <c r="S630" s="6" t="str">
        <f t="shared" si="18"/>
        <v>met</v>
      </c>
      <c r="T630" s="5" t="s">
        <v>3271</v>
      </c>
      <c r="U630" s="2" t="s">
        <v>17</v>
      </c>
      <c r="V630" s="2" t="s">
        <v>16</v>
      </c>
      <c r="W630" s="2"/>
    </row>
    <row r="631" spans="1:23" ht="28.5" x14ac:dyDescent="0.45">
      <c r="A631" s="1">
        <v>1.5116550925959</v>
      </c>
      <c r="B631" s="2" t="s">
        <v>110</v>
      </c>
      <c r="C631" s="2" t="s">
        <v>3280</v>
      </c>
      <c r="D631" s="2" t="s">
        <v>12</v>
      </c>
      <c r="E631" s="4">
        <v>45145.44190972222</v>
      </c>
      <c r="F631" s="3" t="str">
        <f>TEXT(Table_query__6[[#This Row],[Closed]],"MMM")</f>
        <v>Aug</v>
      </c>
      <c r="G631" s="3">
        <v>45147.44190972222</v>
      </c>
      <c r="H631" s="4">
        <v>45146.511655092596</v>
      </c>
      <c r="I631" s="2" t="s">
        <v>3282</v>
      </c>
      <c r="J631" t="s">
        <v>4200</v>
      </c>
      <c r="K631">
        <v>10155</v>
      </c>
      <c r="L631" t="s">
        <v>4201</v>
      </c>
      <c r="M631" t="s">
        <v>3545</v>
      </c>
      <c r="N631" s="2" t="s">
        <v>52</v>
      </c>
      <c r="O631" s="4" t="s">
        <v>431</v>
      </c>
      <c r="P631" s="6">
        <f>NETWORKDAYS.INTL(Table_query__6[[#This Row],[Created]],Table_query__6[[#This Row],[Closed]],1,0)-1</f>
        <v>1</v>
      </c>
      <c r="Q631" s="6" t="s">
        <v>4272</v>
      </c>
      <c r="R631" s="6" t="str">
        <f t="shared" si="19"/>
        <v>&lt;=1</v>
      </c>
      <c r="S631" s="6" t="str">
        <f t="shared" si="18"/>
        <v>met</v>
      </c>
      <c r="T631" s="5" t="s">
        <v>3281</v>
      </c>
      <c r="U631" s="2" t="s">
        <v>17</v>
      </c>
      <c r="V631" s="2" t="s">
        <v>16</v>
      </c>
      <c r="W631" s="2"/>
    </row>
    <row r="632" spans="1:23" ht="57" x14ac:dyDescent="0.45">
      <c r="A632" s="1">
        <v>1.47825231480965</v>
      </c>
      <c r="B632" s="2" t="s">
        <v>23</v>
      </c>
      <c r="C632" s="2" t="s">
        <v>3254</v>
      </c>
      <c r="D632" s="2" t="s">
        <v>12</v>
      </c>
      <c r="E632" s="4">
        <v>45145.469328703701</v>
      </c>
      <c r="F632" s="3" t="str">
        <f>TEXT(Table_query__6[[#This Row],[Closed]],"MMM")</f>
        <v>Aug</v>
      </c>
      <c r="G632" s="3">
        <v>45147.469328703701</v>
      </c>
      <c r="H632" s="4">
        <v>45146.478252314817</v>
      </c>
      <c r="I632" s="2" t="s">
        <v>163</v>
      </c>
      <c r="J632" t="s">
        <v>3632</v>
      </c>
      <c r="K632">
        <v>2014</v>
      </c>
      <c r="L632" t="s">
        <v>3633</v>
      </c>
      <c r="M632" t="s">
        <v>3570</v>
      </c>
      <c r="N632" s="2" t="s">
        <v>24</v>
      </c>
      <c r="O632" s="4" t="s">
        <v>431</v>
      </c>
      <c r="P632" s="6">
        <f>NETWORKDAYS.INTL(Table_query__6[[#This Row],[Created]],Table_query__6[[#This Row],[Closed]],1,0)-1</f>
        <v>1</v>
      </c>
      <c r="Q632" s="6" t="s">
        <v>4272</v>
      </c>
      <c r="R632" s="6" t="str">
        <f t="shared" si="19"/>
        <v>&lt;=1</v>
      </c>
      <c r="S632" s="6" t="str">
        <f t="shared" si="18"/>
        <v>met</v>
      </c>
      <c r="T632" s="5" t="s">
        <v>3255</v>
      </c>
      <c r="U632" s="2" t="s">
        <v>17</v>
      </c>
      <c r="V632" s="2" t="s">
        <v>16</v>
      </c>
      <c r="W632" s="2"/>
    </row>
    <row r="633" spans="1:23" ht="57" x14ac:dyDescent="0.45">
      <c r="A633" s="1">
        <v>1.4054513888841</v>
      </c>
      <c r="B633" s="2" t="s">
        <v>23</v>
      </c>
      <c r="C633" s="2" t="s">
        <v>3256</v>
      </c>
      <c r="D633" s="2" t="s">
        <v>12</v>
      </c>
      <c r="E633" s="4">
        <v>45145.497094907405</v>
      </c>
      <c r="F633" s="3" t="str">
        <f>TEXT(Table_query__6[[#This Row],[Closed]],"MMM")</f>
        <v>Aug</v>
      </c>
      <c r="G633" s="3">
        <v>45147.497094907405</v>
      </c>
      <c r="H633" s="4">
        <v>45146.405451388891</v>
      </c>
      <c r="I633" s="2" t="s">
        <v>408</v>
      </c>
      <c r="J633" t="s">
        <v>3748</v>
      </c>
      <c r="K633">
        <v>11485</v>
      </c>
      <c r="L633" t="s">
        <v>3748</v>
      </c>
      <c r="M633" t="s">
        <v>3570</v>
      </c>
      <c r="N633" s="2" t="s">
        <v>24</v>
      </c>
      <c r="O633" s="4" t="s">
        <v>431</v>
      </c>
      <c r="P633" s="6">
        <f>NETWORKDAYS.INTL(Table_query__6[[#This Row],[Created]],Table_query__6[[#This Row],[Closed]],1,0)-1</f>
        <v>1</v>
      </c>
      <c r="Q633" s="6" t="s">
        <v>4272</v>
      </c>
      <c r="R633" s="6" t="str">
        <f t="shared" si="19"/>
        <v>&lt;=1</v>
      </c>
      <c r="S633" s="6" t="str">
        <f t="shared" si="18"/>
        <v>met</v>
      </c>
      <c r="T633" s="5" t="s">
        <v>3257</v>
      </c>
      <c r="U633" s="2" t="s">
        <v>17</v>
      </c>
      <c r="V633" s="2" t="s">
        <v>16</v>
      </c>
      <c r="W633" s="2"/>
    </row>
    <row r="634" spans="1:23" ht="28.5" x14ac:dyDescent="0.45">
      <c r="A634" s="1">
        <v>1.49810185185197</v>
      </c>
      <c r="B634" s="2" t="s">
        <v>56</v>
      </c>
      <c r="C634" s="2" t="s">
        <v>3260</v>
      </c>
      <c r="D634" s="2" t="s">
        <v>12</v>
      </c>
      <c r="E634" s="4">
        <v>45145.497141203705</v>
      </c>
      <c r="F634" s="3" t="str">
        <f>TEXT(Table_query__6[[#This Row],[Closed]],"MMM")</f>
        <v>Aug</v>
      </c>
      <c r="G634" s="3">
        <v>45147.497141203705</v>
      </c>
      <c r="H634" s="4">
        <v>45146.498101851852</v>
      </c>
      <c r="I634" s="2" t="s">
        <v>348</v>
      </c>
      <c r="J634" t="s">
        <v>3731</v>
      </c>
      <c r="K634">
        <v>40236</v>
      </c>
      <c r="L634" t="s">
        <v>3718</v>
      </c>
      <c r="M634" t="s">
        <v>3545</v>
      </c>
      <c r="N634" s="2" t="s">
        <v>68</v>
      </c>
      <c r="O634" s="4" t="s">
        <v>431</v>
      </c>
      <c r="P634" s="6">
        <f>NETWORKDAYS.INTL(Table_query__6[[#This Row],[Created]],Table_query__6[[#This Row],[Closed]],1,0)-1</f>
        <v>1</v>
      </c>
      <c r="Q634" s="6" t="s">
        <v>4272</v>
      </c>
      <c r="R634" s="6" t="str">
        <f t="shared" si="19"/>
        <v>&lt;=1</v>
      </c>
      <c r="S634" s="6" t="str">
        <f t="shared" si="18"/>
        <v>met</v>
      </c>
      <c r="T634" s="5" t="s">
        <v>3261</v>
      </c>
      <c r="U634" s="2" t="s">
        <v>17</v>
      </c>
      <c r="V634" s="2" t="s">
        <v>16</v>
      </c>
      <c r="W634" s="2"/>
    </row>
    <row r="635" spans="1:23" x14ac:dyDescent="0.45">
      <c r="A635" s="1">
        <v>50.541192129632698</v>
      </c>
      <c r="B635" s="2" t="s">
        <v>15</v>
      </c>
      <c r="C635" s="2" t="s">
        <v>1975</v>
      </c>
      <c r="D635" s="2" t="s">
        <v>12</v>
      </c>
      <c r="E635" s="4">
        <v>45145.549432870372</v>
      </c>
      <c r="F635" s="3" t="str">
        <f>TEXT(Table_query__6[[#This Row],[Closed]],"MMM")</f>
        <v>Sep</v>
      </c>
      <c r="G635" s="3">
        <v>45147.549432870372</v>
      </c>
      <c r="H635" s="4">
        <v>45195.541192129633</v>
      </c>
      <c r="I635" s="2" t="s">
        <v>1977</v>
      </c>
      <c r="J635" t="s">
        <v>4064</v>
      </c>
      <c r="K635">
        <v>29088</v>
      </c>
      <c r="L635" t="s">
        <v>4065</v>
      </c>
      <c r="M635" t="s">
        <v>3545</v>
      </c>
      <c r="N635" s="2" t="s">
        <v>18</v>
      </c>
      <c r="O635" s="4" t="s">
        <v>431</v>
      </c>
      <c r="P635" s="6">
        <f>NETWORKDAYS.INTL(Table_query__6[[#This Row],[Created]],Table_query__6[[#This Row],[Closed]],1,0)-1</f>
        <v>36</v>
      </c>
      <c r="Q635" s="6" t="s">
        <v>4273</v>
      </c>
      <c r="R635" s="6" t="str">
        <f t="shared" si="19"/>
        <v>&gt;=5</v>
      </c>
      <c r="S635" s="6" t="str">
        <f t="shared" si="18"/>
        <v>not met</v>
      </c>
      <c r="T635" s="5" t="s">
        <v>1976</v>
      </c>
      <c r="U635" s="2" t="s">
        <v>17</v>
      </c>
      <c r="V635" s="2" t="s">
        <v>16</v>
      </c>
      <c r="W635" s="2"/>
    </row>
    <row r="636" spans="1:23" ht="57" x14ac:dyDescent="0.45">
      <c r="A636" s="1">
        <v>0.61577546296030095</v>
      </c>
      <c r="B636" s="2" t="s">
        <v>125</v>
      </c>
      <c r="C636" s="2" t="s">
        <v>3285</v>
      </c>
      <c r="D636" s="2" t="s">
        <v>12</v>
      </c>
      <c r="E636" s="4">
        <v>45145.582071759258</v>
      </c>
      <c r="F636" s="3" t="str">
        <f>TEXT(Table_query__6[[#This Row],[Closed]],"MMM")</f>
        <v>Aug</v>
      </c>
      <c r="G636" s="3">
        <v>45147.582071759258</v>
      </c>
      <c r="H636" s="4">
        <v>45145.61577546296</v>
      </c>
      <c r="I636" s="2" t="s">
        <v>3287</v>
      </c>
      <c r="J636" t="s">
        <v>4202</v>
      </c>
      <c r="K636">
        <v>2046</v>
      </c>
      <c r="L636" t="s">
        <v>4203</v>
      </c>
      <c r="M636" t="s">
        <v>3550</v>
      </c>
      <c r="N636" s="2" t="s">
        <v>24</v>
      </c>
      <c r="O636" s="4" t="s">
        <v>431</v>
      </c>
      <c r="P636" s="6">
        <f>NETWORKDAYS.INTL(Table_query__6[[#This Row],[Created]],Table_query__6[[#This Row],[Closed]],1,0)-1</f>
        <v>0</v>
      </c>
      <c r="Q636" s="6" t="s">
        <v>4272</v>
      </c>
      <c r="R636" s="6" t="str">
        <f t="shared" si="19"/>
        <v>&lt;=1</v>
      </c>
      <c r="S636" s="6" t="str">
        <f t="shared" si="18"/>
        <v>met</v>
      </c>
      <c r="T636" s="5" t="s">
        <v>3286</v>
      </c>
      <c r="U636" s="2" t="s">
        <v>17</v>
      </c>
      <c r="V636" s="2" t="s">
        <v>16</v>
      </c>
      <c r="W636" s="2"/>
    </row>
    <row r="637" spans="1:23" ht="57" x14ac:dyDescent="0.45">
      <c r="A637" s="1">
        <v>1.4742708333360499</v>
      </c>
      <c r="B637" s="2" t="s">
        <v>23</v>
      </c>
      <c r="C637" s="2" t="s">
        <v>3264</v>
      </c>
      <c r="D637" s="2" t="s">
        <v>12</v>
      </c>
      <c r="E637" s="4">
        <v>45145.621666666666</v>
      </c>
      <c r="F637" s="3" t="str">
        <f>TEXT(Table_query__6[[#This Row],[Closed]],"MMM")</f>
        <v>Aug</v>
      </c>
      <c r="G637" s="3">
        <v>45147.621666666666</v>
      </c>
      <c r="H637" s="4">
        <v>45146.474270833336</v>
      </c>
      <c r="I637" s="2" t="s">
        <v>389</v>
      </c>
      <c r="J637" t="s">
        <v>3742</v>
      </c>
      <c r="K637">
        <v>1379</v>
      </c>
      <c r="L637" t="s">
        <v>3743</v>
      </c>
      <c r="M637" t="s">
        <v>3545</v>
      </c>
      <c r="N637" s="2" t="s">
        <v>24</v>
      </c>
      <c r="O637" s="4" t="s">
        <v>431</v>
      </c>
      <c r="P637" s="6">
        <f>NETWORKDAYS.INTL(Table_query__6[[#This Row],[Created]],Table_query__6[[#This Row],[Closed]],1,0)-1</f>
        <v>1</v>
      </c>
      <c r="Q637" s="6" t="s">
        <v>4272</v>
      </c>
      <c r="R637" s="6" t="str">
        <f t="shared" si="19"/>
        <v>&lt;=1</v>
      </c>
      <c r="S637" s="6" t="str">
        <f t="shared" si="18"/>
        <v>met</v>
      </c>
      <c r="T637" s="5" t="s">
        <v>3265</v>
      </c>
      <c r="U637" s="2" t="s">
        <v>17</v>
      </c>
      <c r="V637" s="2" t="s">
        <v>16</v>
      </c>
      <c r="W637" s="2"/>
    </row>
    <row r="638" spans="1:23" ht="71.25" x14ac:dyDescent="0.45">
      <c r="A638" s="1">
        <v>11.308784722219601</v>
      </c>
      <c r="B638" s="2" t="s">
        <v>106</v>
      </c>
      <c r="C638" s="2" t="s">
        <v>3042</v>
      </c>
      <c r="D638" s="2" t="s">
        <v>12</v>
      </c>
      <c r="E638" s="4">
        <v>45145.70107638889</v>
      </c>
      <c r="F638" s="3" t="str">
        <f>TEXT(Table_query__6[[#This Row],[Closed]],"MMM")</f>
        <v>Aug</v>
      </c>
      <c r="G638" s="3">
        <v>45147.70107638889</v>
      </c>
      <c r="H638" s="4">
        <v>45156.30878472222</v>
      </c>
      <c r="I638" s="2" t="s">
        <v>3044</v>
      </c>
      <c r="J638" t="s">
        <v>4256</v>
      </c>
      <c r="K638" t="s">
        <v>4256</v>
      </c>
      <c r="L638" t="s">
        <v>4256</v>
      </c>
      <c r="M638" t="s">
        <v>592</v>
      </c>
      <c r="N638" s="2" t="s">
        <v>52</v>
      </c>
      <c r="O638" s="4" t="s">
        <v>431</v>
      </c>
      <c r="P638" s="6">
        <f>NETWORKDAYS.INTL(Table_query__6[[#This Row],[Created]],Table_query__6[[#This Row],[Closed]],1,0)-1</f>
        <v>9</v>
      </c>
      <c r="Q638" s="6" t="s">
        <v>4273</v>
      </c>
      <c r="R638" s="6" t="str">
        <f t="shared" si="19"/>
        <v>&gt;=5</v>
      </c>
      <c r="S638" s="6" t="str">
        <f t="shared" si="18"/>
        <v>not met</v>
      </c>
      <c r="T638" s="5" t="s">
        <v>3043</v>
      </c>
      <c r="U638" s="2" t="s">
        <v>17</v>
      </c>
      <c r="V638" s="2" t="s">
        <v>16</v>
      </c>
      <c r="W638" s="2"/>
    </row>
    <row r="639" spans="1:23" x14ac:dyDescent="0.45">
      <c r="A639" s="1">
        <v>2.75840277777752</v>
      </c>
      <c r="B639" s="2" t="s">
        <v>149</v>
      </c>
      <c r="C639" s="2" t="s">
        <v>3233</v>
      </c>
      <c r="D639" s="2" t="s">
        <v>12</v>
      </c>
      <c r="E639" s="4">
        <v>45145.749236111114</v>
      </c>
      <c r="F639" s="3" t="str">
        <f>TEXT(Table_query__6[[#This Row],[Closed]],"MMM")</f>
        <v>Aug</v>
      </c>
      <c r="G639" s="3">
        <v>45147.749236111114</v>
      </c>
      <c r="H639" s="4">
        <v>45147.758402777778</v>
      </c>
      <c r="I639" s="2" t="s">
        <v>150</v>
      </c>
      <c r="J639" t="s">
        <v>3617</v>
      </c>
      <c r="K639">
        <v>36404</v>
      </c>
      <c r="L639" t="s">
        <v>3595</v>
      </c>
      <c r="M639" t="s">
        <v>3570</v>
      </c>
      <c r="N639" s="2" t="s">
        <v>24</v>
      </c>
      <c r="O639" s="4" t="s">
        <v>431</v>
      </c>
      <c r="P639" s="6">
        <f>NETWORKDAYS.INTL(Table_query__6[[#This Row],[Created]],Table_query__6[[#This Row],[Closed]],1,0)-1</f>
        <v>2</v>
      </c>
      <c r="Q639" s="6" t="s">
        <v>4273</v>
      </c>
      <c r="R639" s="6" t="str">
        <f t="shared" si="19"/>
        <v>&lt;=2</v>
      </c>
      <c r="S639" s="6" t="str">
        <f t="shared" si="18"/>
        <v>met</v>
      </c>
      <c r="T639" s="5" t="s">
        <v>3234</v>
      </c>
      <c r="U639" s="2" t="s">
        <v>17</v>
      </c>
      <c r="V639" s="2" t="s">
        <v>16</v>
      </c>
      <c r="W639" s="2"/>
    </row>
    <row r="640" spans="1:23" x14ac:dyDescent="0.45">
      <c r="A640" s="1">
        <v>1.39770833333023</v>
      </c>
      <c r="B640" s="2" t="s">
        <v>154</v>
      </c>
      <c r="C640" s="2" t="s">
        <v>3247</v>
      </c>
      <c r="D640" s="2" t="s">
        <v>12</v>
      </c>
      <c r="E640" s="4">
        <v>45145.835162037038</v>
      </c>
      <c r="F640" s="3" t="str">
        <f>TEXT(Table_query__6[[#This Row],[Closed]],"MMM")</f>
        <v>Aug</v>
      </c>
      <c r="G640" s="3">
        <v>45147.835162037038</v>
      </c>
      <c r="H640" s="4">
        <v>45146.39770833333</v>
      </c>
      <c r="I640" s="2" t="s">
        <v>2887</v>
      </c>
      <c r="J640" t="s">
        <v>4173</v>
      </c>
      <c r="K640">
        <v>8998</v>
      </c>
      <c r="L640" t="s">
        <v>4141</v>
      </c>
      <c r="M640" t="s">
        <v>3545</v>
      </c>
      <c r="N640" s="2" t="s">
        <v>107</v>
      </c>
      <c r="O640" s="4" t="s">
        <v>431</v>
      </c>
      <c r="P640" s="6">
        <f>NETWORKDAYS.INTL(Table_query__6[[#This Row],[Created]],Table_query__6[[#This Row],[Closed]],1,0)-1</f>
        <v>1</v>
      </c>
      <c r="Q640" s="6" t="s">
        <v>4272</v>
      </c>
      <c r="R640" s="6" t="str">
        <f t="shared" si="19"/>
        <v>&lt;=1</v>
      </c>
      <c r="S640" s="6" t="str">
        <f t="shared" si="18"/>
        <v>met</v>
      </c>
      <c r="T640" s="5" t="s">
        <v>3248</v>
      </c>
      <c r="U640" s="2" t="s">
        <v>17</v>
      </c>
      <c r="V640" s="2" t="s">
        <v>16</v>
      </c>
      <c r="W640" s="2"/>
    </row>
    <row r="641" spans="1:23" ht="28.5" x14ac:dyDescent="0.45">
      <c r="A641" s="1">
        <v>1.43471064814366</v>
      </c>
      <c r="B641" s="2" t="s">
        <v>60</v>
      </c>
      <c r="C641" s="2" t="s">
        <v>3241</v>
      </c>
      <c r="D641" s="2" t="s">
        <v>12</v>
      </c>
      <c r="E641" s="4">
        <v>45146.385439814818</v>
      </c>
      <c r="F641" s="3" t="str">
        <f>TEXT(Table_query__6[[#This Row],[Closed]],"MMM")</f>
        <v>Aug</v>
      </c>
      <c r="G641" s="3">
        <v>45148.385439814818</v>
      </c>
      <c r="H641" s="4">
        <v>45147.434710648151</v>
      </c>
      <c r="I641" s="2" t="s">
        <v>1253</v>
      </c>
      <c r="J641" t="s">
        <v>3949</v>
      </c>
      <c r="K641">
        <v>40214</v>
      </c>
      <c r="L641" t="s">
        <v>3950</v>
      </c>
      <c r="M641" t="s">
        <v>3545</v>
      </c>
      <c r="N641" s="2" t="s">
        <v>42</v>
      </c>
      <c r="O641" s="4" t="s">
        <v>431</v>
      </c>
      <c r="P641" s="6">
        <f>NETWORKDAYS.INTL(Table_query__6[[#This Row],[Created]],Table_query__6[[#This Row],[Closed]],1,0)-1</f>
        <v>1</v>
      </c>
      <c r="Q641" s="6" t="s">
        <v>4272</v>
      </c>
      <c r="R641" s="6" t="str">
        <f t="shared" si="19"/>
        <v>&lt;=1</v>
      </c>
      <c r="S641" s="6" t="str">
        <f t="shared" si="18"/>
        <v>met</v>
      </c>
      <c r="T641" s="5" t="s">
        <v>3242</v>
      </c>
      <c r="U641" s="2" t="s">
        <v>17</v>
      </c>
      <c r="V641" s="2" t="s">
        <v>16</v>
      </c>
      <c r="W641" s="2"/>
    </row>
    <row r="642" spans="1:23" ht="28.5" x14ac:dyDescent="0.45">
      <c r="A642" s="1">
        <v>0.60283564814744695</v>
      </c>
      <c r="B642" s="2" t="s">
        <v>125</v>
      </c>
      <c r="C642" s="2" t="s">
        <v>3268</v>
      </c>
      <c r="D642" s="2" t="s">
        <v>12</v>
      </c>
      <c r="E642" s="4">
        <v>45146.432060185187</v>
      </c>
      <c r="F642" s="3" t="str">
        <f>TEXT(Table_query__6[[#This Row],[Closed]],"MMM")</f>
        <v>Aug</v>
      </c>
      <c r="G642" s="3">
        <v>45148.432060185187</v>
      </c>
      <c r="H642" s="4">
        <v>45146.602835648147</v>
      </c>
      <c r="I642" s="2" t="s">
        <v>673</v>
      </c>
      <c r="J642" t="s">
        <v>3823</v>
      </c>
      <c r="K642">
        <v>40227</v>
      </c>
      <c r="L642" t="s">
        <v>3824</v>
      </c>
      <c r="M642" t="s">
        <v>3545</v>
      </c>
      <c r="N642" s="2" t="s">
        <v>24</v>
      </c>
      <c r="O642" s="4" t="s">
        <v>431</v>
      </c>
      <c r="P642" s="6">
        <f>NETWORKDAYS.INTL(Table_query__6[[#This Row],[Created]],Table_query__6[[#This Row],[Closed]],1,0)-1</f>
        <v>0</v>
      </c>
      <c r="Q642" s="6" t="s">
        <v>4272</v>
      </c>
      <c r="R642" s="6" t="str">
        <f t="shared" si="19"/>
        <v>&lt;=1</v>
      </c>
      <c r="S642" s="6" t="str">
        <f t="shared" ref="S642:S705" si="20">IF(P642&lt;=2, "met", "not met")</f>
        <v>met</v>
      </c>
      <c r="T642" s="5" t="s">
        <v>3269</v>
      </c>
      <c r="U642" s="2" t="s">
        <v>17</v>
      </c>
      <c r="V642" s="2" t="s">
        <v>16</v>
      </c>
      <c r="W642" s="2"/>
    </row>
    <row r="643" spans="1:23" ht="28.5" x14ac:dyDescent="0.45">
      <c r="A643" s="1">
        <v>0.51958333332731899</v>
      </c>
      <c r="B643" s="2" t="s">
        <v>125</v>
      </c>
      <c r="C643" s="2" t="s">
        <v>3258</v>
      </c>
      <c r="D643" s="2" t="s">
        <v>12</v>
      </c>
      <c r="E643" s="4">
        <v>45146.433298611111</v>
      </c>
      <c r="F643" s="3" t="str">
        <f>TEXT(Table_query__6[[#This Row],[Closed]],"MMM")</f>
        <v>Aug</v>
      </c>
      <c r="G643" s="3">
        <v>45148.433298611111</v>
      </c>
      <c r="H643" s="4">
        <v>45146.519583333335</v>
      </c>
      <c r="I643" s="2" t="s">
        <v>546</v>
      </c>
      <c r="J643" t="s">
        <v>3790</v>
      </c>
      <c r="K643">
        <v>35535</v>
      </c>
      <c r="L643" t="s">
        <v>3769</v>
      </c>
      <c r="M643" t="s">
        <v>3545</v>
      </c>
      <c r="N643" s="2" t="s">
        <v>24</v>
      </c>
      <c r="O643" s="4" t="s">
        <v>431</v>
      </c>
      <c r="P643" s="6">
        <f>NETWORKDAYS.INTL(Table_query__6[[#This Row],[Created]],Table_query__6[[#This Row],[Closed]],1,0)-1</f>
        <v>0</v>
      </c>
      <c r="Q643" s="6" t="s">
        <v>4272</v>
      </c>
      <c r="R643" s="6" t="str">
        <f t="shared" ref="R643:R706" si="21">IF(P643&lt;2, "&lt;=1", IF(P643&lt;3, "&lt;=2", IF(P643&lt;4, "&lt;=3",IF(P643&lt;5,  "&lt;=4", "&gt;=5"))))</f>
        <v>&lt;=1</v>
      </c>
      <c r="S643" s="6" t="str">
        <f t="shared" si="20"/>
        <v>met</v>
      </c>
      <c r="T643" s="5" t="s">
        <v>3259</v>
      </c>
      <c r="U643" s="2" t="s">
        <v>17</v>
      </c>
      <c r="V643" s="2" t="s">
        <v>16</v>
      </c>
      <c r="W643" s="2"/>
    </row>
    <row r="644" spans="1:23" ht="42.75" x14ac:dyDescent="0.45">
      <c r="A644" s="1">
        <v>0.72454861111327795</v>
      </c>
      <c r="B644" s="2" t="s">
        <v>56</v>
      </c>
      <c r="C644" s="2" t="s">
        <v>3266</v>
      </c>
      <c r="D644" s="2" t="s">
        <v>12</v>
      </c>
      <c r="E644" s="4">
        <v>45146.449548611112</v>
      </c>
      <c r="F644" s="3" t="str">
        <f>TEXT(Table_query__6[[#This Row],[Closed]],"MMM")</f>
        <v>Aug</v>
      </c>
      <c r="G644" s="3">
        <v>45148.449548611112</v>
      </c>
      <c r="H644" s="4">
        <v>45146.724548611113</v>
      </c>
      <c r="I644" s="2" t="s">
        <v>348</v>
      </c>
      <c r="J644" t="s">
        <v>3731</v>
      </c>
      <c r="K644">
        <v>40236</v>
      </c>
      <c r="L644" t="s">
        <v>3718</v>
      </c>
      <c r="M644" t="s">
        <v>3545</v>
      </c>
      <c r="N644" s="2" t="s">
        <v>68</v>
      </c>
      <c r="O644" s="4" t="s">
        <v>431</v>
      </c>
      <c r="P644" s="6">
        <f>NETWORKDAYS.INTL(Table_query__6[[#This Row],[Created]],Table_query__6[[#This Row],[Closed]],1,0)-1</f>
        <v>0</v>
      </c>
      <c r="Q644" s="6" t="s">
        <v>4272</v>
      </c>
      <c r="R644" s="6" t="str">
        <f t="shared" si="21"/>
        <v>&lt;=1</v>
      </c>
      <c r="S644" s="6" t="str">
        <f t="shared" si="20"/>
        <v>met</v>
      </c>
      <c r="T644" s="5" t="s">
        <v>3267</v>
      </c>
      <c r="U644" s="2" t="s">
        <v>17</v>
      </c>
      <c r="V644" s="2" t="s">
        <v>16</v>
      </c>
      <c r="W644" s="2"/>
    </row>
    <row r="645" spans="1:23" ht="42.75" x14ac:dyDescent="0.45">
      <c r="A645" s="1">
        <v>1.4859606481477401</v>
      </c>
      <c r="B645" s="2" t="s">
        <v>56</v>
      </c>
      <c r="C645" s="2" t="s">
        <v>3245</v>
      </c>
      <c r="D645" s="2" t="s">
        <v>12</v>
      </c>
      <c r="E645" s="4">
        <v>45146.452951388892</v>
      </c>
      <c r="F645" s="3" t="str">
        <f>TEXT(Table_query__6[[#This Row],[Closed]],"MMM")</f>
        <v>Aug</v>
      </c>
      <c r="G645" s="3">
        <v>45148.452951388892</v>
      </c>
      <c r="H645" s="4">
        <v>45147.485960648148</v>
      </c>
      <c r="I645" s="2" t="s">
        <v>348</v>
      </c>
      <c r="J645" t="s">
        <v>3731</v>
      </c>
      <c r="K645">
        <v>40236</v>
      </c>
      <c r="L645" t="s">
        <v>3718</v>
      </c>
      <c r="M645" t="s">
        <v>3545</v>
      </c>
      <c r="N645" s="2" t="s">
        <v>68</v>
      </c>
      <c r="O645" s="4" t="s">
        <v>431</v>
      </c>
      <c r="P645" s="6">
        <f>NETWORKDAYS.INTL(Table_query__6[[#This Row],[Created]],Table_query__6[[#This Row],[Closed]],1,0)-1</f>
        <v>1</v>
      </c>
      <c r="Q645" s="6" t="s">
        <v>4272</v>
      </c>
      <c r="R645" s="6" t="str">
        <f t="shared" si="21"/>
        <v>&lt;=1</v>
      </c>
      <c r="S645" s="6" t="str">
        <f t="shared" si="20"/>
        <v>met</v>
      </c>
      <c r="T645" s="5" t="s">
        <v>3246</v>
      </c>
      <c r="U645" s="2" t="s">
        <v>17</v>
      </c>
      <c r="V645" s="2" t="s">
        <v>16</v>
      </c>
      <c r="W645" s="2"/>
    </row>
    <row r="646" spans="1:23" x14ac:dyDescent="0.45">
      <c r="A646" s="1">
        <v>0.64799768518423695</v>
      </c>
      <c r="B646" s="2" t="s">
        <v>110</v>
      </c>
      <c r="C646" s="2" t="s">
        <v>3251</v>
      </c>
      <c r="D646" s="2" t="s">
        <v>12</v>
      </c>
      <c r="E646" s="4">
        <v>45146.499918981484</v>
      </c>
      <c r="F646" s="3" t="str">
        <f>TEXT(Table_query__6[[#This Row],[Closed]],"MMM")</f>
        <v>Aug</v>
      </c>
      <c r="G646" s="3">
        <v>45148.499918981484</v>
      </c>
      <c r="H646" s="4">
        <v>45146.647997685184</v>
      </c>
      <c r="I646" s="2" t="s">
        <v>3253</v>
      </c>
      <c r="J646" t="s">
        <v>4197</v>
      </c>
      <c r="K646">
        <v>6781</v>
      </c>
      <c r="L646" t="s">
        <v>3774</v>
      </c>
      <c r="M646" t="s">
        <v>3553</v>
      </c>
      <c r="N646" s="2" t="s">
        <v>24</v>
      </c>
      <c r="O646" s="4" t="s">
        <v>431</v>
      </c>
      <c r="P646" s="6">
        <f>NETWORKDAYS.INTL(Table_query__6[[#This Row],[Created]],Table_query__6[[#This Row],[Closed]],1,0)-1</f>
        <v>0</v>
      </c>
      <c r="Q646" s="6" t="s">
        <v>4272</v>
      </c>
      <c r="R646" s="6" t="str">
        <f t="shared" si="21"/>
        <v>&lt;=1</v>
      </c>
      <c r="S646" s="6" t="str">
        <f t="shared" si="20"/>
        <v>met</v>
      </c>
      <c r="T646" s="5" t="s">
        <v>3252</v>
      </c>
      <c r="U646" s="2" t="s">
        <v>17</v>
      </c>
      <c r="V646" s="2" t="s">
        <v>16</v>
      </c>
      <c r="W646" s="2"/>
    </row>
    <row r="647" spans="1:23" x14ac:dyDescent="0.45">
      <c r="A647" s="1">
        <v>0.55173611111240495</v>
      </c>
      <c r="B647" s="2" t="s">
        <v>97</v>
      </c>
      <c r="C647" s="2" t="s">
        <v>3278</v>
      </c>
      <c r="D647" s="2" t="s">
        <v>12</v>
      </c>
      <c r="E647" s="4">
        <v>45146.507175925923</v>
      </c>
      <c r="F647" s="3" t="str">
        <f>TEXT(Table_query__6[[#This Row],[Closed]],"MMM")</f>
        <v>Aug</v>
      </c>
      <c r="G647" s="3">
        <v>45148.507175925923</v>
      </c>
      <c r="H647" s="4">
        <v>45146.551736111112</v>
      </c>
      <c r="I647" s="2" t="s">
        <v>530</v>
      </c>
      <c r="J647" t="s">
        <v>3785</v>
      </c>
      <c r="K647">
        <v>22098</v>
      </c>
      <c r="L647" t="s">
        <v>3786</v>
      </c>
      <c r="M647" t="s">
        <v>3553</v>
      </c>
      <c r="N647" s="2" t="s">
        <v>24</v>
      </c>
      <c r="O647" s="4" t="s">
        <v>431</v>
      </c>
      <c r="P647" s="6">
        <f>NETWORKDAYS.INTL(Table_query__6[[#This Row],[Created]],Table_query__6[[#This Row],[Closed]],1,0)-1</f>
        <v>0</v>
      </c>
      <c r="Q647" s="6" t="s">
        <v>4272</v>
      </c>
      <c r="R647" s="6" t="str">
        <f t="shared" si="21"/>
        <v>&lt;=1</v>
      </c>
      <c r="S647" s="6" t="str">
        <f t="shared" si="20"/>
        <v>met</v>
      </c>
      <c r="T647" s="5" t="s">
        <v>3279</v>
      </c>
      <c r="U647" s="2" t="s">
        <v>17</v>
      </c>
      <c r="V647" s="2" t="s">
        <v>16</v>
      </c>
      <c r="W647" s="2"/>
    </row>
    <row r="648" spans="1:23" ht="28.5" x14ac:dyDescent="0.45">
      <c r="A648" s="1">
        <v>0.64946759259328202</v>
      </c>
      <c r="B648" s="2" t="s">
        <v>110</v>
      </c>
      <c r="C648" s="2" t="s">
        <v>3249</v>
      </c>
      <c r="D648" s="2" t="s">
        <v>12</v>
      </c>
      <c r="E648" s="4">
        <v>45146.50880787037</v>
      </c>
      <c r="F648" s="3" t="str">
        <f>TEXT(Table_query__6[[#This Row],[Closed]],"MMM")</f>
        <v>Aug</v>
      </c>
      <c r="G648" s="3">
        <v>45148.50880787037</v>
      </c>
      <c r="H648" s="4">
        <v>45146.649467592593</v>
      </c>
      <c r="I648" s="2" t="s">
        <v>3250</v>
      </c>
      <c r="J648" t="s">
        <v>4195</v>
      </c>
      <c r="K648">
        <v>31306</v>
      </c>
      <c r="L648" t="s">
        <v>4196</v>
      </c>
      <c r="M648" t="s">
        <v>3545</v>
      </c>
      <c r="N648" s="2" t="s">
        <v>29</v>
      </c>
      <c r="O648" s="4" t="s">
        <v>431</v>
      </c>
      <c r="P648" s="6">
        <f>NETWORKDAYS.INTL(Table_query__6[[#This Row],[Created]],Table_query__6[[#This Row],[Closed]],1,0)-1</f>
        <v>0</v>
      </c>
      <c r="Q648" s="6" t="s">
        <v>4272</v>
      </c>
      <c r="R648" s="6" t="str">
        <f t="shared" si="21"/>
        <v>&lt;=1</v>
      </c>
      <c r="S648" s="6" t="str">
        <f t="shared" si="20"/>
        <v>met</v>
      </c>
      <c r="T648" s="5" t="s">
        <v>3016</v>
      </c>
      <c r="U648" s="2" t="s">
        <v>17</v>
      </c>
      <c r="V648" s="2" t="s">
        <v>16</v>
      </c>
      <c r="W648" s="2"/>
    </row>
    <row r="649" spans="1:23" x14ac:dyDescent="0.45">
      <c r="A649" s="1">
        <v>0.55526620370073898</v>
      </c>
      <c r="B649" s="2" t="s">
        <v>97</v>
      </c>
      <c r="C649" s="2" t="s">
        <v>3262</v>
      </c>
      <c r="D649" s="2" t="s">
        <v>12</v>
      </c>
      <c r="E649" s="4">
        <v>45146.511087962965</v>
      </c>
      <c r="F649" s="3" t="str">
        <f>TEXT(Table_query__6[[#This Row],[Closed]],"MMM")</f>
        <v>Aug</v>
      </c>
      <c r="G649" s="3">
        <v>45148.511087962965</v>
      </c>
      <c r="H649" s="4">
        <v>45146.555266203701</v>
      </c>
      <c r="I649" s="2" t="s">
        <v>530</v>
      </c>
      <c r="J649" t="s">
        <v>3785</v>
      </c>
      <c r="K649">
        <v>22098</v>
      </c>
      <c r="L649" t="s">
        <v>3786</v>
      </c>
      <c r="M649" t="s">
        <v>3553</v>
      </c>
      <c r="N649" s="2" t="s">
        <v>24</v>
      </c>
      <c r="O649" s="4" t="s">
        <v>431</v>
      </c>
      <c r="P649" s="6">
        <f>NETWORKDAYS.INTL(Table_query__6[[#This Row],[Created]],Table_query__6[[#This Row],[Closed]],1,0)-1</f>
        <v>0</v>
      </c>
      <c r="Q649" s="6" t="s">
        <v>4272</v>
      </c>
      <c r="R649" s="6" t="str">
        <f t="shared" si="21"/>
        <v>&lt;=1</v>
      </c>
      <c r="S649" s="6" t="str">
        <f t="shared" si="20"/>
        <v>met</v>
      </c>
      <c r="T649" s="5" t="s">
        <v>3263</v>
      </c>
      <c r="U649" s="2" t="s">
        <v>17</v>
      </c>
      <c r="V649" s="2" t="s">
        <v>16</v>
      </c>
      <c r="W649" s="2"/>
    </row>
    <row r="650" spans="1:23" ht="42.75" x14ac:dyDescent="0.45">
      <c r="A650" s="1">
        <v>1.34337962962309</v>
      </c>
      <c r="B650" s="2" t="s">
        <v>64</v>
      </c>
      <c r="C650" s="2" t="s">
        <v>3243</v>
      </c>
      <c r="D650" s="2" t="s">
        <v>12</v>
      </c>
      <c r="E650" s="4">
        <v>45146.599490740744</v>
      </c>
      <c r="F650" s="3" t="str">
        <f>TEXT(Table_query__6[[#This Row],[Closed]],"MMM")</f>
        <v>Aug</v>
      </c>
      <c r="G650" s="3">
        <v>45148.599490740744</v>
      </c>
      <c r="H650" s="4">
        <v>45147.34337962963</v>
      </c>
      <c r="I650" s="2" t="s">
        <v>66</v>
      </c>
      <c r="J650" t="s">
        <v>3565</v>
      </c>
      <c r="K650">
        <v>375</v>
      </c>
      <c r="L650" t="s">
        <v>3566</v>
      </c>
      <c r="M650" t="s">
        <v>3550</v>
      </c>
      <c r="N650" s="2" t="s">
        <v>42</v>
      </c>
      <c r="O650" s="4" t="s">
        <v>431</v>
      </c>
      <c r="P650" s="6">
        <f>NETWORKDAYS.INTL(Table_query__6[[#This Row],[Created]],Table_query__6[[#This Row],[Closed]],1,0)-1</f>
        <v>1</v>
      </c>
      <c r="Q650" s="6" t="s">
        <v>4272</v>
      </c>
      <c r="R650" s="6" t="str">
        <f t="shared" si="21"/>
        <v>&lt;=1</v>
      </c>
      <c r="S650" s="6" t="str">
        <f t="shared" si="20"/>
        <v>met</v>
      </c>
      <c r="T650" s="5" t="s">
        <v>3244</v>
      </c>
      <c r="U650" s="2" t="s">
        <v>17</v>
      </c>
      <c r="V650" s="2" t="s">
        <v>16</v>
      </c>
      <c r="W650" s="2"/>
    </row>
    <row r="651" spans="1:23" x14ac:dyDescent="0.45">
      <c r="A651" s="1">
        <v>0.63888888889050599</v>
      </c>
      <c r="B651" s="2" t="s">
        <v>149</v>
      </c>
      <c r="C651" s="2" t="s">
        <v>3126</v>
      </c>
      <c r="D651" s="2" t="s">
        <v>12</v>
      </c>
      <c r="E651" s="4">
        <v>45146.603506944448</v>
      </c>
      <c r="F651" s="3" t="str">
        <f>TEXT(Table_query__6[[#This Row],[Closed]],"MMM")</f>
        <v>Aug</v>
      </c>
      <c r="G651" s="3">
        <v>45148.603506944448</v>
      </c>
      <c r="H651" s="4">
        <v>45146.638888888891</v>
      </c>
      <c r="I651" s="2" t="s">
        <v>2456</v>
      </c>
      <c r="J651" t="s">
        <v>4127</v>
      </c>
      <c r="K651">
        <v>34050</v>
      </c>
      <c r="L651" t="s">
        <v>4128</v>
      </c>
      <c r="M651" t="s">
        <v>3570</v>
      </c>
      <c r="N651" s="2" t="s">
        <v>24</v>
      </c>
      <c r="O651" s="4" t="s">
        <v>431</v>
      </c>
      <c r="P651" s="6">
        <f>NETWORKDAYS.INTL(Table_query__6[[#This Row],[Created]],Table_query__6[[#This Row],[Closed]],1,0)-1</f>
        <v>0</v>
      </c>
      <c r="Q651" s="6" t="s">
        <v>4272</v>
      </c>
      <c r="R651" s="6" t="str">
        <f t="shared" si="21"/>
        <v>&lt;=1</v>
      </c>
      <c r="S651" s="6" t="str">
        <f t="shared" si="20"/>
        <v>met</v>
      </c>
      <c r="T651" s="5" t="s">
        <v>3127</v>
      </c>
      <c r="U651" s="2" t="s">
        <v>17</v>
      </c>
      <c r="V651" s="2" t="s">
        <v>16</v>
      </c>
      <c r="W651" s="2"/>
    </row>
    <row r="652" spans="1:23" ht="28.5" x14ac:dyDescent="0.45">
      <c r="A652" s="1">
        <v>49.347465277780401</v>
      </c>
      <c r="B652" s="2" t="s">
        <v>120</v>
      </c>
      <c r="C652" s="2" t="s">
        <v>1993</v>
      </c>
      <c r="D652" s="2" t="s">
        <v>12</v>
      </c>
      <c r="E652" s="4">
        <v>45146.618391203701</v>
      </c>
      <c r="F652" s="3" t="str">
        <f>TEXT(Table_query__6[[#This Row],[Closed]],"MMM")</f>
        <v>Sep</v>
      </c>
      <c r="G652" s="3">
        <v>45148.618391203701</v>
      </c>
      <c r="H652" s="4">
        <v>45195.34746527778</v>
      </c>
      <c r="I652" s="2" t="s">
        <v>1029</v>
      </c>
      <c r="J652" t="s">
        <v>3909</v>
      </c>
      <c r="K652">
        <v>22050</v>
      </c>
      <c r="L652" t="s">
        <v>3888</v>
      </c>
      <c r="M652" t="s">
        <v>3570</v>
      </c>
      <c r="N652" s="2" t="s">
        <v>24</v>
      </c>
      <c r="O652" s="4" t="s">
        <v>431</v>
      </c>
      <c r="P652" s="6">
        <f>NETWORKDAYS.INTL(Table_query__6[[#This Row],[Created]],Table_query__6[[#This Row],[Closed]],1,0)-1</f>
        <v>35</v>
      </c>
      <c r="Q652" s="6" t="s">
        <v>4273</v>
      </c>
      <c r="R652" s="6" t="str">
        <f t="shared" si="21"/>
        <v>&gt;=5</v>
      </c>
      <c r="S652" s="6" t="str">
        <f t="shared" si="20"/>
        <v>not met</v>
      </c>
      <c r="T652" s="5" t="s">
        <v>1994</v>
      </c>
      <c r="U652" s="2" t="s">
        <v>17</v>
      </c>
      <c r="V652" s="2" t="s">
        <v>16</v>
      </c>
      <c r="W652" s="2"/>
    </row>
    <row r="653" spans="1:23" ht="28.5" x14ac:dyDescent="0.45">
      <c r="A653" s="1">
        <v>49.345138888886098</v>
      </c>
      <c r="B653" s="2" t="s">
        <v>120</v>
      </c>
      <c r="C653" s="2" t="s">
        <v>1997</v>
      </c>
      <c r="D653" s="2" t="s">
        <v>12</v>
      </c>
      <c r="E653" s="4">
        <v>45146.620416666665</v>
      </c>
      <c r="F653" s="3" t="str">
        <f>TEXT(Table_query__6[[#This Row],[Closed]],"MMM")</f>
        <v>Sep</v>
      </c>
      <c r="G653" s="3">
        <v>45148.620416666665</v>
      </c>
      <c r="H653" s="4">
        <v>45195.345138888886</v>
      </c>
      <c r="I653" s="2" t="s">
        <v>1029</v>
      </c>
      <c r="J653" t="s">
        <v>3909</v>
      </c>
      <c r="K653">
        <v>22050</v>
      </c>
      <c r="L653" t="s">
        <v>3888</v>
      </c>
      <c r="M653" t="s">
        <v>3570</v>
      </c>
      <c r="N653" s="2" t="s">
        <v>24</v>
      </c>
      <c r="O653" s="4" t="s">
        <v>431</v>
      </c>
      <c r="P653" s="6">
        <f>NETWORKDAYS.INTL(Table_query__6[[#This Row],[Created]],Table_query__6[[#This Row],[Closed]],1,0)-1</f>
        <v>35</v>
      </c>
      <c r="Q653" s="6" t="s">
        <v>4273</v>
      </c>
      <c r="R653" s="6" t="str">
        <f t="shared" si="21"/>
        <v>&gt;=5</v>
      </c>
      <c r="S653" s="6" t="str">
        <f t="shared" si="20"/>
        <v>not met</v>
      </c>
      <c r="T653" s="5" t="s">
        <v>1998</v>
      </c>
      <c r="U653" s="2" t="s">
        <v>17</v>
      </c>
      <c r="V653" s="2" t="s">
        <v>16</v>
      </c>
      <c r="W653" s="2"/>
    </row>
    <row r="654" spans="1:23" ht="28.5" x14ac:dyDescent="0.45">
      <c r="A654" s="1">
        <v>49.346678240741298</v>
      </c>
      <c r="B654" s="2" t="s">
        <v>120</v>
      </c>
      <c r="C654" s="2" t="s">
        <v>1995</v>
      </c>
      <c r="D654" s="2" t="s">
        <v>12</v>
      </c>
      <c r="E654" s="4">
        <v>45146.629710648151</v>
      </c>
      <c r="F654" s="3" t="str">
        <f>TEXT(Table_query__6[[#This Row],[Closed]],"MMM")</f>
        <v>Sep</v>
      </c>
      <c r="G654" s="3">
        <v>45148.629710648151</v>
      </c>
      <c r="H654" s="4">
        <v>45195.346678240741</v>
      </c>
      <c r="I654" s="2" t="s">
        <v>1029</v>
      </c>
      <c r="J654" t="s">
        <v>3909</v>
      </c>
      <c r="K654">
        <v>22050</v>
      </c>
      <c r="L654" t="s">
        <v>3888</v>
      </c>
      <c r="M654" t="s">
        <v>3570</v>
      </c>
      <c r="N654" s="2" t="s">
        <v>24</v>
      </c>
      <c r="O654" s="4" t="s">
        <v>431</v>
      </c>
      <c r="P654" s="6">
        <f>NETWORKDAYS.INTL(Table_query__6[[#This Row],[Created]],Table_query__6[[#This Row],[Closed]],1,0)-1</f>
        <v>35</v>
      </c>
      <c r="Q654" s="6" t="s">
        <v>4273</v>
      </c>
      <c r="R654" s="6" t="str">
        <f t="shared" si="21"/>
        <v>&gt;=5</v>
      </c>
      <c r="S654" s="6" t="str">
        <f t="shared" si="20"/>
        <v>not met</v>
      </c>
      <c r="T654" s="5" t="s">
        <v>1996</v>
      </c>
      <c r="U654" s="2" t="s">
        <v>17</v>
      </c>
      <c r="V654" s="2" t="s">
        <v>16</v>
      </c>
      <c r="W654" s="2"/>
    </row>
    <row r="655" spans="1:23" x14ac:dyDescent="0.45">
      <c r="A655" s="1">
        <v>49.598344907404702</v>
      </c>
      <c r="B655" s="2" t="s">
        <v>33</v>
      </c>
      <c r="C655" s="2" t="s">
        <v>1959</v>
      </c>
      <c r="D655" s="2" t="s">
        <v>12</v>
      </c>
      <c r="E655" s="4">
        <v>45146.632777777777</v>
      </c>
      <c r="F655" s="3" t="str">
        <f>TEXT(Table_query__6[[#This Row],[Closed]],"MMM")</f>
        <v>Sep</v>
      </c>
      <c r="G655" s="3">
        <v>45148.632777777777</v>
      </c>
      <c r="H655" s="4">
        <v>45195.598344907405</v>
      </c>
      <c r="I655" s="2" t="s">
        <v>158</v>
      </c>
      <c r="J655" t="s">
        <v>3628</v>
      </c>
      <c r="K655">
        <v>35778</v>
      </c>
      <c r="L655" t="s">
        <v>3599</v>
      </c>
      <c r="M655" t="s">
        <v>3570</v>
      </c>
      <c r="N655" s="2" t="s">
        <v>24</v>
      </c>
      <c r="O655" s="4" t="s">
        <v>431</v>
      </c>
      <c r="P655" s="6">
        <f>NETWORKDAYS.INTL(Table_query__6[[#This Row],[Created]],Table_query__6[[#This Row],[Closed]],1,0)-1</f>
        <v>35</v>
      </c>
      <c r="Q655" s="6" t="s">
        <v>4273</v>
      </c>
      <c r="R655" s="6" t="str">
        <f t="shared" si="21"/>
        <v>&gt;=5</v>
      </c>
      <c r="S655" s="6" t="str">
        <f t="shared" si="20"/>
        <v>not met</v>
      </c>
      <c r="T655" s="5" t="s">
        <v>951</v>
      </c>
      <c r="U655" s="2" t="s">
        <v>17</v>
      </c>
      <c r="V655" s="2" t="s">
        <v>16</v>
      </c>
      <c r="W655" s="2"/>
    </row>
    <row r="656" spans="1:23" ht="28.5" x14ac:dyDescent="0.45">
      <c r="A656" s="1">
        <v>1.3173611111124</v>
      </c>
      <c r="B656" s="2" t="s">
        <v>120</v>
      </c>
      <c r="C656" s="2" t="s">
        <v>3056</v>
      </c>
      <c r="D656" s="2" t="s">
        <v>12</v>
      </c>
      <c r="E656" s="4">
        <v>45146.634155092594</v>
      </c>
      <c r="F656" s="3" t="str">
        <f>TEXT(Table_query__6[[#This Row],[Closed]],"MMM")</f>
        <v>Aug</v>
      </c>
      <c r="G656" s="3">
        <v>45148.634155092594</v>
      </c>
      <c r="H656" s="4">
        <v>45147.317361111112</v>
      </c>
      <c r="I656" s="2" t="s">
        <v>1029</v>
      </c>
      <c r="J656" t="s">
        <v>3909</v>
      </c>
      <c r="K656">
        <v>22050</v>
      </c>
      <c r="L656" t="s">
        <v>3888</v>
      </c>
      <c r="M656" t="s">
        <v>3570</v>
      </c>
      <c r="N656" s="2" t="s">
        <v>24</v>
      </c>
      <c r="O656" s="4" t="s">
        <v>431</v>
      </c>
      <c r="P656" s="6">
        <f>NETWORKDAYS.INTL(Table_query__6[[#This Row],[Created]],Table_query__6[[#This Row],[Closed]],1,0)-1</f>
        <v>1</v>
      </c>
      <c r="Q656" s="6" t="s">
        <v>4272</v>
      </c>
      <c r="R656" s="6" t="str">
        <f t="shared" si="21"/>
        <v>&lt;=1</v>
      </c>
      <c r="S656" s="6" t="str">
        <f t="shared" si="20"/>
        <v>met</v>
      </c>
      <c r="T656" s="5" t="s">
        <v>3057</v>
      </c>
      <c r="U656" s="2" t="s">
        <v>17</v>
      </c>
      <c r="V656" s="2" t="s">
        <v>16</v>
      </c>
      <c r="W656" s="2"/>
    </row>
    <row r="657" spans="1:23" ht="28.5" x14ac:dyDescent="0.45">
      <c r="A657" s="1">
        <v>49.343437499999702</v>
      </c>
      <c r="B657" s="2" t="s">
        <v>120</v>
      </c>
      <c r="C657" s="2" t="s">
        <v>1999</v>
      </c>
      <c r="D657" s="2" t="s">
        <v>12</v>
      </c>
      <c r="E657" s="4">
        <v>45146.652812499997</v>
      </c>
      <c r="F657" s="3" t="str">
        <f>TEXT(Table_query__6[[#This Row],[Closed]],"MMM")</f>
        <v>Sep</v>
      </c>
      <c r="G657" s="3">
        <v>45148.652812499997</v>
      </c>
      <c r="H657" s="4">
        <v>45195.3434375</v>
      </c>
      <c r="I657" s="2" t="s">
        <v>1029</v>
      </c>
      <c r="J657" t="s">
        <v>3909</v>
      </c>
      <c r="K657">
        <v>22050</v>
      </c>
      <c r="L657" t="s">
        <v>3888</v>
      </c>
      <c r="M657" t="s">
        <v>3570</v>
      </c>
      <c r="N657" s="2" t="s">
        <v>24</v>
      </c>
      <c r="O657" s="4" t="s">
        <v>431</v>
      </c>
      <c r="P657" s="6">
        <f>NETWORKDAYS.INTL(Table_query__6[[#This Row],[Created]],Table_query__6[[#This Row],[Closed]],1,0)-1</f>
        <v>35</v>
      </c>
      <c r="Q657" s="6" t="s">
        <v>4273</v>
      </c>
      <c r="R657" s="6" t="str">
        <f t="shared" si="21"/>
        <v>&gt;=5</v>
      </c>
      <c r="S657" s="6" t="str">
        <f t="shared" si="20"/>
        <v>not met</v>
      </c>
      <c r="T657" s="5" t="s">
        <v>2000</v>
      </c>
      <c r="U657" s="2" t="s">
        <v>17</v>
      </c>
      <c r="V657" s="2" t="s">
        <v>16</v>
      </c>
      <c r="W657" s="2"/>
    </row>
    <row r="658" spans="1:23" ht="42.75" x14ac:dyDescent="0.45">
      <c r="A658" s="1">
        <v>1.36921296295623</v>
      </c>
      <c r="B658" s="2" t="s">
        <v>23</v>
      </c>
      <c r="C658" s="2" t="s">
        <v>3237</v>
      </c>
      <c r="D658" s="2" t="s">
        <v>12</v>
      </c>
      <c r="E658" s="4">
        <v>45146.656400462962</v>
      </c>
      <c r="F658" s="3" t="str">
        <f>TEXT(Table_query__6[[#This Row],[Closed]],"MMM")</f>
        <v>Aug</v>
      </c>
      <c r="G658" s="3">
        <v>45148.656400462962</v>
      </c>
      <c r="H658" s="4">
        <v>45147.369212962964</v>
      </c>
      <c r="I658" s="2" t="s">
        <v>121</v>
      </c>
      <c r="J658" t="s">
        <v>3598</v>
      </c>
      <c r="K658">
        <v>35778</v>
      </c>
      <c r="L658" t="s">
        <v>3599</v>
      </c>
      <c r="M658" t="s">
        <v>3570</v>
      </c>
      <c r="N658" s="2" t="s">
        <v>24</v>
      </c>
      <c r="O658" s="4" t="s">
        <v>431</v>
      </c>
      <c r="P658" s="6">
        <f>NETWORKDAYS.INTL(Table_query__6[[#This Row],[Created]],Table_query__6[[#This Row],[Closed]],1,0)-1</f>
        <v>1</v>
      </c>
      <c r="Q658" s="6" t="s">
        <v>4272</v>
      </c>
      <c r="R658" s="6" t="str">
        <f t="shared" si="21"/>
        <v>&lt;=1</v>
      </c>
      <c r="S658" s="6" t="str">
        <f t="shared" si="20"/>
        <v>met</v>
      </c>
      <c r="T658" s="5" t="s">
        <v>3238</v>
      </c>
      <c r="U658" s="2" t="s">
        <v>17</v>
      </c>
      <c r="V658" s="2" t="s">
        <v>16</v>
      </c>
      <c r="W658" s="2"/>
    </row>
    <row r="659" spans="1:23" ht="28.5" x14ac:dyDescent="0.45">
      <c r="A659" s="1">
        <v>15.5439583333355</v>
      </c>
      <c r="B659" s="2" t="s">
        <v>120</v>
      </c>
      <c r="C659" s="2" t="s">
        <v>2987</v>
      </c>
      <c r="D659" s="2" t="s">
        <v>12</v>
      </c>
      <c r="E659" s="4">
        <v>45146.657407407409</v>
      </c>
      <c r="F659" s="3" t="str">
        <f>TEXT(Table_query__6[[#This Row],[Closed]],"MMM")</f>
        <v>Aug</v>
      </c>
      <c r="G659" s="3">
        <v>45148.657407407409</v>
      </c>
      <c r="H659" s="4">
        <v>45161.543958333335</v>
      </c>
      <c r="I659" s="2" t="s">
        <v>930</v>
      </c>
      <c r="J659" t="s">
        <v>3887</v>
      </c>
      <c r="K659">
        <v>22050</v>
      </c>
      <c r="L659" t="s">
        <v>3888</v>
      </c>
      <c r="M659" t="s">
        <v>3570</v>
      </c>
      <c r="N659" s="2" t="s">
        <v>24</v>
      </c>
      <c r="O659" s="4" t="s">
        <v>431</v>
      </c>
      <c r="P659" s="6">
        <f>NETWORKDAYS.INTL(Table_query__6[[#This Row],[Created]],Table_query__6[[#This Row],[Closed]],1,0)-1</f>
        <v>11</v>
      </c>
      <c r="Q659" s="6" t="s">
        <v>4273</v>
      </c>
      <c r="R659" s="6" t="str">
        <f t="shared" si="21"/>
        <v>&gt;=5</v>
      </c>
      <c r="S659" s="6" t="str">
        <f t="shared" si="20"/>
        <v>not met</v>
      </c>
      <c r="T659" s="5" t="s">
        <v>2988</v>
      </c>
      <c r="U659" s="2" t="s">
        <v>17</v>
      </c>
      <c r="V659" s="2" t="s">
        <v>16</v>
      </c>
      <c r="W659" s="2"/>
    </row>
    <row r="660" spans="1:23" ht="28.5" x14ac:dyDescent="0.45">
      <c r="A660" s="1">
        <v>15.545717592591201</v>
      </c>
      <c r="B660" s="2" t="s">
        <v>120</v>
      </c>
      <c r="C660" s="2" t="s">
        <v>2983</v>
      </c>
      <c r="D660" s="2" t="s">
        <v>12</v>
      </c>
      <c r="E660" s="4">
        <v>45146.660543981481</v>
      </c>
      <c r="F660" s="3" t="str">
        <f>TEXT(Table_query__6[[#This Row],[Closed]],"MMM")</f>
        <v>Aug</v>
      </c>
      <c r="G660" s="3">
        <v>45148.660543981481</v>
      </c>
      <c r="H660" s="4">
        <v>45161.545717592591</v>
      </c>
      <c r="I660" s="2" t="s">
        <v>930</v>
      </c>
      <c r="J660" t="s">
        <v>3887</v>
      </c>
      <c r="K660">
        <v>22050</v>
      </c>
      <c r="L660" t="s">
        <v>3888</v>
      </c>
      <c r="M660" t="s">
        <v>3570</v>
      </c>
      <c r="N660" s="2" t="s">
        <v>24</v>
      </c>
      <c r="O660" s="4" t="s">
        <v>431</v>
      </c>
      <c r="P660" s="6">
        <f>NETWORKDAYS.INTL(Table_query__6[[#This Row],[Created]],Table_query__6[[#This Row],[Closed]],1,0)-1</f>
        <v>11</v>
      </c>
      <c r="Q660" s="6" t="s">
        <v>4273</v>
      </c>
      <c r="R660" s="6" t="str">
        <f t="shared" si="21"/>
        <v>&gt;=5</v>
      </c>
      <c r="S660" s="6" t="str">
        <f t="shared" si="20"/>
        <v>not met</v>
      </c>
      <c r="T660" s="5" t="s">
        <v>2984</v>
      </c>
      <c r="U660" s="2" t="s">
        <v>17</v>
      </c>
      <c r="V660" s="2" t="s">
        <v>16</v>
      </c>
      <c r="W660" s="2"/>
    </row>
    <row r="661" spans="1:23" x14ac:dyDescent="0.45">
      <c r="A661" s="1">
        <v>52.6736921296324</v>
      </c>
      <c r="B661" s="2" t="s">
        <v>145</v>
      </c>
      <c r="C661" s="2" t="s">
        <v>1014</v>
      </c>
      <c r="D661" s="2" t="s">
        <v>12</v>
      </c>
      <c r="E661" s="4">
        <v>45146.660879629628</v>
      </c>
      <c r="F661" s="3" t="str">
        <f>TEXT(Table_query__6[[#This Row],[Closed]],"MMM")</f>
        <v>Sep</v>
      </c>
      <c r="G661" s="3">
        <v>45148.660879629628</v>
      </c>
      <c r="H661" s="4">
        <v>45198.673692129632</v>
      </c>
      <c r="I661" s="2" t="s">
        <v>1016</v>
      </c>
      <c r="J661" t="s">
        <v>4256</v>
      </c>
      <c r="K661" t="s">
        <v>4256</v>
      </c>
      <c r="L661" t="s">
        <v>4256</v>
      </c>
      <c r="M661" t="s">
        <v>592</v>
      </c>
      <c r="N661" s="2" t="s">
        <v>52</v>
      </c>
      <c r="O661" s="4" t="s">
        <v>431</v>
      </c>
      <c r="P661" s="6">
        <f>NETWORKDAYS.INTL(Table_query__6[[#This Row],[Created]],Table_query__6[[#This Row],[Closed]],1,0)-1</f>
        <v>38</v>
      </c>
      <c r="Q661" s="6" t="s">
        <v>4273</v>
      </c>
      <c r="R661" s="6" t="str">
        <f t="shared" si="21"/>
        <v>&gt;=5</v>
      </c>
      <c r="S661" s="6" t="str">
        <f t="shared" si="20"/>
        <v>not met</v>
      </c>
      <c r="T661" s="5" t="s">
        <v>1015</v>
      </c>
      <c r="U661" s="2" t="s">
        <v>17</v>
      </c>
      <c r="V661" s="2" t="s">
        <v>16</v>
      </c>
      <c r="W661" s="2"/>
    </row>
    <row r="662" spans="1:23" ht="28.5" x14ac:dyDescent="0.45">
      <c r="A662" s="1">
        <v>15.5410532407404</v>
      </c>
      <c r="B662" s="2" t="s">
        <v>120</v>
      </c>
      <c r="C662" s="2" t="s">
        <v>2985</v>
      </c>
      <c r="D662" s="2" t="s">
        <v>12</v>
      </c>
      <c r="E662" s="4">
        <v>45146.663622685184</v>
      </c>
      <c r="F662" s="3" t="str">
        <f>TEXT(Table_query__6[[#This Row],[Closed]],"MMM")</f>
        <v>Aug</v>
      </c>
      <c r="G662" s="3">
        <v>45148.663622685184</v>
      </c>
      <c r="H662" s="4">
        <v>45161.54105324074</v>
      </c>
      <c r="I662" s="2" t="s">
        <v>930</v>
      </c>
      <c r="J662" t="s">
        <v>3887</v>
      </c>
      <c r="K662">
        <v>22050</v>
      </c>
      <c r="L662" t="s">
        <v>3888</v>
      </c>
      <c r="M662" t="s">
        <v>3570</v>
      </c>
      <c r="N662" s="2" t="s">
        <v>24</v>
      </c>
      <c r="O662" s="4" t="s">
        <v>431</v>
      </c>
      <c r="P662" s="6">
        <f>NETWORKDAYS.INTL(Table_query__6[[#This Row],[Created]],Table_query__6[[#This Row],[Closed]],1,0)-1</f>
        <v>11</v>
      </c>
      <c r="Q662" s="6" t="s">
        <v>4273</v>
      </c>
      <c r="R662" s="6" t="str">
        <f t="shared" si="21"/>
        <v>&gt;=5</v>
      </c>
      <c r="S662" s="6" t="str">
        <f t="shared" si="20"/>
        <v>not met</v>
      </c>
      <c r="T662" s="5" t="s">
        <v>2986</v>
      </c>
      <c r="U662" s="2" t="s">
        <v>17</v>
      </c>
      <c r="V662" s="2" t="s">
        <v>16</v>
      </c>
      <c r="W662" s="2"/>
    </row>
    <row r="663" spans="1:23" ht="28.5" x14ac:dyDescent="0.45">
      <c r="A663" s="1">
        <v>21.697847222218101</v>
      </c>
      <c r="B663" s="2" t="s">
        <v>125</v>
      </c>
      <c r="C663" s="2" t="s">
        <v>2912</v>
      </c>
      <c r="D663" s="2" t="s">
        <v>12</v>
      </c>
      <c r="E663" s="4">
        <v>45146.704756944448</v>
      </c>
      <c r="F663" s="3" t="str">
        <f>TEXT(Table_query__6[[#This Row],[Closed]],"MMM")</f>
        <v>Aug</v>
      </c>
      <c r="G663" s="3">
        <v>45148.704756944448</v>
      </c>
      <c r="H663" s="4">
        <v>45167.697847222225</v>
      </c>
      <c r="I663" s="2" t="s">
        <v>546</v>
      </c>
      <c r="J663" t="s">
        <v>3790</v>
      </c>
      <c r="K663">
        <v>35535</v>
      </c>
      <c r="L663" t="s">
        <v>3769</v>
      </c>
      <c r="M663" t="s">
        <v>3545</v>
      </c>
      <c r="N663" s="2" t="s">
        <v>24</v>
      </c>
      <c r="O663" s="4" t="s">
        <v>431</v>
      </c>
      <c r="P663" s="6">
        <f>NETWORKDAYS.INTL(Table_query__6[[#This Row],[Created]],Table_query__6[[#This Row],[Closed]],1,0)-1</f>
        <v>15</v>
      </c>
      <c r="Q663" s="6" t="s">
        <v>4273</v>
      </c>
      <c r="R663" s="6" t="str">
        <f t="shared" si="21"/>
        <v>&gt;=5</v>
      </c>
      <c r="S663" s="6" t="str">
        <f t="shared" si="20"/>
        <v>not met</v>
      </c>
      <c r="T663" s="5" t="s">
        <v>2913</v>
      </c>
      <c r="U663" s="2" t="s">
        <v>17</v>
      </c>
      <c r="V663" s="2" t="s">
        <v>16</v>
      </c>
      <c r="W663" s="2"/>
    </row>
    <row r="664" spans="1:23" x14ac:dyDescent="0.45">
      <c r="A664" s="1">
        <v>2.4322337962948999</v>
      </c>
      <c r="B664" s="2" t="s">
        <v>28</v>
      </c>
      <c r="C664" s="2" t="s">
        <v>3213</v>
      </c>
      <c r="D664" s="2" t="s">
        <v>12</v>
      </c>
      <c r="E664" s="4">
        <v>45146.711030092592</v>
      </c>
      <c r="F664" s="3" t="str">
        <f>TEXT(Table_query__6[[#This Row],[Closed]],"MMM")</f>
        <v>Aug</v>
      </c>
      <c r="G664" s="3">
        <v>45148.711030092592</v>
      </c>
      <c r="H664" s="4">
        <v>45148.432233796295</v>
      </c>
      <c r="I664" s="2" t="s">
        <v>50</v>
      </c>
      <c r="J664" t="s">
        <v>3558</v>
      </c>
      <c r="K664">
        <v>40184</v>
      </c>
      <c r="L664" t="s">
        <v>3559</v>
      </c>
      <c r="M664" t="s">
        <v>3545</v>
      </c>
      <c r="N664" s="2" t="s">
        <v>24</v>
      </c>
      <c r="O664" s="4" t="s">
        <v>431</v>
      </c>
      <c r="P664" s="6">
        <f>NETWORKDAYS.INTL(Table_query__6[[#This Row],[Created]],Table_query__6[[#This Row],[Closed]],1,0)-1</f>
        <v>2</v>
      </c>
      <c r="Q664" s="6" t="s">
        <v>4273</v>
      </c>
      <c r="R664" s="6" t="str">
        <f t="shared" si="21"/>
        <v>&lt;=2</v>
      </c>
      <c r="S664" s="6" t="str">
        <f t="shared" si="20"/>
        <v>met</v>
      </c>
      <c r="T664" s="5" t="s">
        <v>3214</v>
      </c>
      <c r="U664" s="2" t="s">
        <v>17</v>
      </c>
      <c r="V664" s="2" t="s">
        <v>16</v>
      </c>
      <c r="W664" s="2"/>
    </row>
    <row r="665" spans="1:23" ht="85.5" x14ac:dyDescent="0.45">
      <c r="A665" s="1">
        <v>0.65239583333459406</v>
      </c>
      <c r="B665" s="2" t="s">
        <v>23</v>
      </c>
      <c r="C665" s="2" t="s">
        <v>3235</v>
      </c>
      <c r="D665" s="2" t="s">
        <v>12</v>
      </c>
      <c r="E665" s="4">
        <v>45147.401539351849</v>
      </c>
      <c r="F665" s="3" t="str">
        <f>TEXT(Table_query__6[[#This Row],[Closed]],"MMM")</f>
        <v>Aug</v>
      </c>
      <c r="G665" s="3">
        <v>45149.401539351849</v>
      </c>
      <c r="H665" s="4">
        <v>45147.652395833335</v>
      </c>
      <c r="I665" s="2" t="s">
        <v>421</v>
      </c>
      <c r="J665" t="s">
        <v>3751</v>
      </c>
      <c r="K665">
        <v>32500</v>
      </c>
      <c r="L665" t="s">
        <v>3751</v>
      </c>
      <c r="M665" t="s">
        <v>3570</v>
      </c>
      <c r="N665" s="2" t="s">
        <v>68</v>
      </c>
      <c r="O665" s="4" t="s">
        <v>431</v>
      </c>
      <c r="P665" s="6">
        <f>NETWORKDAYS.INTL(Table_query__6[[#This Row],[Created]],Table_query__6[[#This Row],[Closed]],1,0)-1</f>
        <v>0</v>
      </c>
      <c r="Q665" s="6" t="s">
        <v>4272</v>
      </c>
      <c r="R665" s="6" t="str">
        <f t="shared" si="21"/>
        <v>&lt;=1</v>
      </c>
      <c r="S665" s="6" t="str">
        <f t="shared" si="20"/>
        <v>met</v>
      </c>
      <c r="T665" s="5" t="s">
        <v>3236</v>
      </c>
      <c r="U665" s="2" t="s">
        <v>17</v>
      </c>
      <c r="V665" s="2" t="s">
        <v>16</v>
      </c>
      <c r="W665" s="2"/>
    </row>
    <row r="666" spans="1:23" ht="28.5" x14ac:dyDescent="0.45">
      <c r="A666" s="1">
        <v>2.4162615740715401</v>
      </c>
      <c r="B666" s="2" t="s">
        <v>161</v>
      </c>
      <c r="C666" s="2" t="s">
        <v>3207</v>
      </c>
      <c r="D666" s="2" t="s">
        <v>12</v>
      </c>
      <c r="E666" s="4">
        <v>45147.43949074074</v>
      </c>
      <c r="F666" s="3" t="str">
        <f>TEXT(Table_query__6[[#This Row],[Closed]],"MMM")</f>
        <v>Aug</v>
      </c>
      <c r="G666" s="3">
        <v>45149.43949074074</v>
      </c>
      <c r="H666" s="4">
        <v>45149.416261574072</v>
      </c>
      <c r="I666" s="2" t="s">
        <v>3209</v>
      </c>
      <c r="J666" t="s">
        <v>3738</v>
      </c>
      <c r="K666">
        <v>11861</v>
      </c>
      <c r="L666" t="s">
        <v>3739</v>
      </c>
      <c r="M666" t="s">
        <v>3545</v>
      </c>
      <c r="N666" s="2" t="s">
        <v>107</v>
      </c>
      <c r="O666" s="4" t="s">
        <v>431</v>
      </c>
      <c r="P666" s="6">
        <f>NETWORKDAYS.INTL(Table_query__6[[#This Row],[Created]],Table_query__6[[#This Row],[Closed]],1,0)-1</f>
        <v>2</v>
      </c>
      <c r="Q666" s="6" t="s">
        <v>4273</v>
      </c>
      <c r="R666" s="6" t="str">
        <f t="shared" si="21"/>
        <v>&lt;=2</v>
      </c>
      <c r="S666" s="6" t="str">
        <f t="shared" si="20"/>
        <v>met</v>
      </c>
      <c r="T666" s="5" t="s">
        <v>3208</v>
      </c>
      <c r="U666" s="2" t="s">
        <v>17</v>
      </c>
      <c r="V666" s="2" t="s">
        <v>16</v>
      </c>
      <c r="W666" s="2"/>
    </row>
    <row r="667" spans="1:23" ht="42.75" x14ac:dyDescent="0.45">
      <c r="A667" s="1">
        <v>0.75069444443943201</v>
      </c>
      <c r="B667" s="2" t="s">
        <v>56</v>
      </c>
      <c r="C667" s="2" t="s">
        <v>3239</v>
      </c>
      <c r="D667" s="2" t="s">
        <v>12</v>
      </c>
      <c r="E667" s="4">
        <v>45147.501192129632</v>
      </c>
      <c r="F667" s="3" t="str">
        <f>TEXT(Table_query__6[[#This Row],[Closed]],"MMM")</f>
        <v>Aug</v>
      </c>
      <c r="G667" s="3">
        <v>45149.501192129632</v>
      </c>
      <c r="H667" s="4">
        <v>45147.750694444447</v>
      </c>
      <c r="I667" s="2" t="s">
        <v>58</v>
      </c>
      <c r="J667" t="s">
        <v>3561</v>
      </c>
      <c r="K667">
        <v>40127</v>
      </c>
      <c r="L667" t="s">
        <v>3562</v>
      </c>
      <c r="M667" t="s">
        <v>3545</v>
      </c>
      <c r="N667" s="2" t="s">
        <v>24</v>
      </c>
      <c r="O667" s="4" t="s">
        <v>431</v>
      </c>
      <c r="P667" s="6">
        <f>NETWORKDAYS.INTL(Table_query__6[[#This Row],[Created]],Table_query__6[[#This Row],[Closed]],1,0)-1</f>
        <v>0</v>
      </c>
      <c r="Q667" s="6" t="s">
        <v>4272</v>
      </c>
      <c r="R667" s="6" t="str">
        <f t="shared" si="21"/>
        <v>&lt;=1</v>
      </c>
      <c r="S667" s="6" t="str">
        <f t="shared" si="20"/>
        <v>met</v>
      </c>
      <c r="T667" s="5" t="s">
        <v>3240</v>
      </c>
      <c r="U667" s="2" t="s">
        <v>17</v>
      </c>
      <c r="V667" s="2" t="s">
        <v>16</v>
      </c>
      <c r="W667" s="2"/>
    </row>
    <row r="668" spans="1:23" ht="28.5" x14ac:dyDescent="0.45">
      <c r="A668" s="1">
        <v>16.463958333326399</v>
      </c>
      <c r="B668" s="2" t="s">
        <v>125</v>
      </c>
      <c r="C668" s="2" t="s">
        <v>2955</v>
      </c>
      <c r="D668" s="2" t="s">
        <v>12</v>
      </c>
      <c r="E668" s="4">
        <v>45147.508368055554</v>
      </c>
      <c r="F668" s="3" t="str">
        <f>TEXT(Table_query__6[[#This Row],[Closed]],"MMM")</f>
        <v>Aug</v>
      </c>
      <c r="G668" s="3">
        <v>45149.508368055554</v>
      </c>
      <c r="H668" s="4">
        <v>45163.463958333334</v>
      </c>
      <c r="I668" s="2" t="s">
        <v>453</v>
      </c>
      <c r="J668" t="s">
        <v>3761</v>
      </c>
      <c r="K668">
        <v>1496</v>
      </c>
      <c r="L668" t="s">
        <v>3762</v>
      </c>
      <c r="M668" t="s">
        <v>3545</v>
      </c>
      <c r="N668" s="2" t="s">
        <v>24</v>
      </c>
      <c r="O668" s="4" t="s">
        <v>431</v>
      </c>
      <c r="P668" s="6">
        <f>NETWORKDAYS.INTL(Table_query__6[[#This Row],[Created]],Table_query__6[[#This Row],[Closed]],1,0)-1</f>
        <v>12</v>
      </c>
      <c r="Q668" s="6" t="s">
        <v>4273</v>
      </c>
      <c r="R668" s="6" t="str">
        <f t="shared" si="21"/>
        <v>&gt;=5</v>
      </c>
      <c r="S668" s="6" t="str">
        <f t="shared" si="20"/>
        <v>not met</v>
      </c>
      <c r="T668" s="5" t="s">
        <v>2956</v>
      </c>
      <c r="U668" s="2" t="s">
        <v>17</v>
      </c>
      <c r="V668" s="2" t="s">
        <v>16</v>
      </c>
      <c r="W668" s="2"/>
    </row>
    <row r="669" spans="1:23" x14ac:dyDescent="0.45">
      <c r="A669" s="1">
        <v>48.600324074075601</v>
      </c>
      <c r="B669" s="2" t="s">
        <v>33</v>
      </c>
      <c r="C669" s="2" t="s">
        <v>1958</v>
      </c>
      <c r="D669" s="2" t="s">
        <v>12</v>
      </c>
      <c r="E669" s="4">
        <v>45147.586817129632</v>
      </c>
      <c r="F669" s="3" t="str">
        <f>TEXT(Table_query__6[[#This Row],[Closed]],"MMM")</f>
        <v>Sep</v>
      </c>
      <c r="G669" s="3">
        <v>45149.586817129632</v>
      </c>
      <c r="H669" s="4">
        <v>45195.600324074076</v>
      </c>
      <c r="I669" s="2" t="s">
        <v>158</v>
      </c>
      <c r="J669" t="s">
        <v>3628</v>
      </c>
      <c r="K669">
        <v>35778</v>
      </c>
      <c r="L669" t="s">
        <v>3599</v>
      </c>
      <c r="M669" t="s">
        <v>3570</v>
      </c>
      <c r="N669" s="2" t="s">
        <v>24</v>
      </c>
      <c r="O669" s="4" t="s">
        <v>431</v>
      </c>
      <c r="P669" s="6">
        <f>NETWORKDAYS.INTL(Table_query__6[[#This Row],[Created]],Table_query__6[[#This Row],[Closed]],1,0)-1</f>
        <v>34</v>
      </c>
      <c r="Q669" s="6" t="s">
        <v>4273</v>
      </c>
      <c r="R669" s="6" t="str">
        <f t="shared" si="21"/>
        <v>&gt;=5</v>
      </c>
      <c r="S669" s="6" t="str">
        <f t="shared" si="20"/>
        <v>not met</v>
      </c>
      <c r="T669" s="5" t="s">
        <v>537</v>
      </c>
      <c r="U669" s="2" t="s">
        <v>17</v>
      </c>
      <c r="V669" s="2" t="s">
        <v>16</v>
      </c>
      <c r="W669" s="2"/>
    </row>
    <row r="670" spans="1:23" x14ac:dyDescent="0.45">
      <c r="A670" s="1">
        <v>48.338541666664199</v>
      </c>
      <c r="B670" s="2" t="s">
        <v>60</v>
      </c>
      <c r="C670" s="2" t="s">
        <v>2001</v>
      </c>
      <c r="D670" s="2" t="s">
        <v>12</v>
      </c>
      <c r="E670" s="4">
        <v>45147.58966435185</v>
      </c>
      <c r="F670" s="3" t="str">
        <f>TEXT(Table_query__6[[#This Row],[Closed]],"MMM")</f>
        <v>Sep</v>
      </c>
      <c r="G670" s="3">
        <v>45149.58966435185</v>
      </c>
      <c r="H670" s="4">
        <v>45195.338541666664</v>
      </c>
      <c r="I670" s="2" t="s">
        <v>2003</v>
      </c>
      <c r="J670" t="s">
        <v>3616</v>
      </c>
      <c r="K670">
        <v>40126</v>
      </c>
      <c r="L670" t="s">
        <v>3564</v>
      </c>
      <c r="M670" t="s">
        <v>3550</v>
      </c>
      <c r="N670" s="2" t="s">
        <v>52</v>
      </c>
      <c r="O670" s="4" t="s">
        <v>431</v>
      </c>
      <c r="P670" s="6">
        <f>NETWORKDAYS.INTL(Table_query__6[[#This Row],[Created]],Table_query__6[[#This Row],[Closed]],1,0)-1</f>
        <v>34</v>
      </c>
      <c r="Q670" s="6" t="s">
        <v>4273</v>
      </c>
      <c r="R670" s="6" t="str">
        <f t="shared" si="21"/>
        <v>&gt;=5</v>
      </c>
      <c r="S670" s="6" t="str">
        <f t="shared" si="20"/>
        <v>not met</v>
      </c>
      <c r="T670" s="5" t="s">
        <v>2002</v>
      </c>
      <c r="U670" s="2" t="s">
        <v>17</v>
      </c>
      <c r="V670" s="2" t="s">
        <v>16</v>
      </c>
      <c r="W670" s="2"/>
    </row>
    <row r="671" spans="1:23" ht="71.25" x14ac:dyDescent="0.45">
      <c r="A671" s="1">
        <v>0.63932870369899297</v>
      </c>
      <c r="B671" s="2" t="s">
        <v>23</v>
      </c>
      <c r="C671" s="2" t="s">
        <v>3231</v>
      </c>
      <c r="D671" s="2" t="s">
        <v>12</v>
      </c>
      <c r="E671" s="4">
        <v>45147.639270833337</v>
      </c>
      <c r="F671" s="3" t="str">
        <f>TEXT(Table_query__6[[#This Row],[Closed]],"MMM")</f>
        <v>Aug</v>
      </c>
      <c r="G671" s="3">
        <v>45149.639270833337</v>
      </c>
      <c r="H671" s="4">
        <v>45147.639328703706</v>
      </c>
      <c r="I671" s="2" t="s">
        <v>3217</v>
      </c>
      <c r="J671" t="s">
        <v>4193</v>
      </c>
      <c r="K671">
        <v>36770</v>
      </c>
      <c r="L671" t="s">
        <v>4193</v>
      </c>
      <c r="M671" t="s">
        <v>3570</v>
      </c>
      <c r="N671" s="2" t="s">
        <v>77</v>
      </c>
      <c r="O671" s="4" t="s">
        <v>431</v>
      </c>
      <c r="P671" s="6">
        <f>NETWORKDAYS.INTL(Table_query__6[[#This Row],[Created]],Table_query__6[[#This Row],[Closed]],1,0)-1</f>
        <v>0</v>
      </c>
      <c r="Q671" s="6" t="s">
        <v>4272</v>
      </c>
      <c r="R671" s="6" t="str">
        <f t="shared" si="21"/>
        <v>&lt;=1</v>
      </c>
      <c r="S671" s="6" t="str">
        <f t="shared" si="20"/>
        <v>met</v>
      </c>
      <c r="T671" s="5" t="s">
        <v>3232</v>
      </c>
      <c r="U671" s="2" t="s">
        <v>17</v>
      </c>
      <c r="V671" s="2" t="s">
        <v>16</v>
      </c>
      <c r="W671" s="2"/>
    </row>
    <row r="672" spans="1:23" ht="99.75" x14ac:dyDescent="0.45">
      <c r="A672" s="1">
        <v>0.64173611110891204</v>
      </c>
      <c r="B672" s="2" t="s">
        <v>23</v>
      </c>
      <c r="C672" s="2" t="s">
        <v>3229</v>
      </c>
      <c r="D672" s="2" t="s">
        <v>12</v>
      </c>
      <c r="E672" s="4">
        <v>45147.641539351855</v>
      </c>
      <c r="F672" s="3" t="str">
        <f>TEXT(Table_query__6[[#This Row],[Closed]],"MMM")</f>
        <v>Aug</v>
      </c>
      <c r="G672" s="3">
        <v>45149.641539351855</v>
      </c>
      <c r="H672" s="4">
        <v>45147.641736111109</v>
      </c>
      <c r="I672" s="2" t="s">
        <v>421</v>
      </c>
      <c r="J672" t="s">
        <v>3751</v>
      </c>
      <c r="K672">
        <v>32500</v>
      </c>
      <c r="L672" t="s">
        <v>3751</v>
      </c>
      <c r="M672" t="s">
        <v>3570</v>
      </c>
      <c r="N672" s="2" t="s">
        <v>68</v>
      </c>
      <c r="O672" s="4" t="s">
        <v>431</v>
      </c>
      <c r="P672" s="6">
        <f>NETWORKDAYS.INTL(Table_query__6[[#This Row],[Created]],Table_query__6[[#This Row],[Closed]],1,0)-1</f>
        <v>0</v>
      </c>
      <c r="Q672" s="6" t="s">
        <v>4272</v>
      </c>
      <c r="R672" s="6" t="str">
        <f t="shared" si="21"/>
        <v>&lt;=1</v>
      </c>
      <c r="S672" s="6" t="str">
        <f t="shared" si="20"/>
        <v>met</v>
      </c>
      <c r="T672" s="5" t="s">
        <v>3230</v>
      </c>
      <c r="U672" s="2" t="s">
        <v>17</v>
      </c>
      <c r="V672" s="2" t="s">
        <v>16</v>
      </c>
      <c r="W672" s="2"/>
    </row>
    <row r="673" spans="1:23" ht="71.25" x14ac:dyDescent="0.45">
      <c r="A673" s="1">
        <v>8.3845023148096498</v>
      </c>
      <c r="B673" s="2" t="s">
        <v>106</v>
      </c>
      <c r="C673" s="2" t="s">
        <v>3068</v>
      </c>
      <c r="D673" s="2" t="s">
        <v>12</v>
      </c>
      <c r="E673" s="4">
        <v>45147.655358796299</v>
      </c>
      <c r="F673" s="3" t="str">
        <f>TEXT(Table_query__6[[#This Row],[Closed]],"MMM")</f>
        <v>Aug</v>
      </c>
      <c r="G673" s="3">
        <v>45149.655358796299</v>
      </c>
      <c r="H673" s="4">
        <v>45155.384502314817</v>
      </c>
      <c r="I673" s="2" t="s">
        <v>3070</v>
      </c>
      <c r="J673" t="s">
        <v>4256</v>
      </c>
      <c r="K673" t="s">
        <v>4256</v>
      </c>
      <c r="L673" t="s">
        <v>4256</v>
      </c>
      <c r="M673" t="s">
        <v>592</v>
      </c>
      <c r="N673" s="2" t="s">
        <v>107</v>
      </c>
      <c r="O673" s="4" t="s">
        <v>431</v>
      </c>
      <c r="P673" s="6">
        <f>NETWORKDAYS.INTL(Table_query__6[[#This Row],[Created]],Table_query__6[[#This Row],[Closed]],1,0)-1</f>
        <v>6</v>
      </c>
      <c r="Q673" s="6" t="s">
        <v>4273</v>
      </c>
      <c r="R673" s="6" t="str">
        <f t="shared" si="21"/>
        <v>&gt;=5</v>
      </c>
      <c r="S673" s="6" t="str">
        <f t="shared" si="20"/>
        <v>not met</v>
      </c>
      <c r="T673" s="5" t="s">
        <v>3069</v>
      </c>
      <c r="U673" s="2" t="s">
        <v>17</v>
      </c>
      <c r="V673" s="2" t="s">
        <v>16</v>
      </c>
      <c r="W673" s="2"/>
    </row>
    <row r="674" spans="1:23" ht="114" x14ac:dyDescent="0.45">
      <c r="A674" s="1">
        <v>76.446898148147696</v>
      </c>
      <c r="B674" s="2" t="s">
        <v>439</v>
      </c>
      <c r="C674" s="2" t="s">
        <v>438</v>
      </c>
      <c r="D674" s="2" t="s">
        <v>12</v>
      </c>
      <c r="E674" s="4">
        <v>45147.658958333333</v>
      </c>
      <c r="F674" s="3" t="str">
        <f>TEXT(Table_query__6[[#This Row],[Closed]],"MMM")</f>
        <v>Oct</v>
      </c>
      <c r="G674" s="3">
        <v>45149.658958333333</v>
      </c>
      <c r="H674" s="4">
        <v>45223.446898148148</v>
      </c>
      <c r="I674" s="2" t="s">
        <v>441</v>
      </c>
      <c r="J674" t="s">
        <v>3757</v>
      </c>
      <c r="K674">
        <v>32431</v>
      </c>
      <c r="L674" t="s">
        <v>3757</v>
      </c>
      <c r="M674" t="s">
        <v>3545</v>
      </c>
      <c r="N674" s="2" t="s">
        <v>29</v>
      </c>
      <c r="O674" s="4" t="s">
        <v>431</v>
      </c>
      <c r="P674" s="6">
        <f>NETWORKDAYS.INTL(Table_query__6[[#This Row],[Created]],Table_query__6[[#This Row],[Closed]],1,0)-1</f>
        <v>54</v>
      </c>
      <c r="Q674" s="6" t="s">
        <v>4273</v>
      </c>
      <c r="R674" s="6" t="str">
        <f t="shared" si="21"/>
        <v>&gt;=5</v>
      </c>
      <c r="S674" s="6" t="str">
        <f t="shared" si="20"/>
        <v>not met</v>
      </c>
      <c r="T674" s="5" t="s">
        <v>440</v>
      </c>
      <c r="U674" s="2" t="s">
        <v>17</v>
      </c>
      <c r="V674" s="2" t="s">
        <v>16</v>
      </c>
      <c r="W674" s="2"/>
    </row>
    <row r="675" spans="1:23" x14ac:dyDescent="0.45">
      <c r="A675" s="1">
        <v>48.687048611114697</v>
      </c>
      <c r="B675" s="2" t="s">
        <v>33</v>
      </c>
      <c r="C675" s="2" t="s">
        <v>1931</v>
      </c>
      <c r="D675" s="2" t="s">
        <v>12</v>
      </c>
      <c r="E675" s="4">
        <v>45147.688009259262</v>
      </c>
      <c r="F675" s="3" t="str">
        <f>TEXT(Table_query__6[[#This Row],[Closed]],"MMM")</f>
        <v>Sep</v>
      </c>
      <c r="G675" s="3">
        <v>45149.688009259262</v>
      </c>
      <c r="H675" s="4">
        <v>45195.687048611115</v>
      </c>
      <c r="I675" s="2" t="s">
        <v>158</v>
      </c>
      <c r="J675" t="s">
        <v>3628</v>
      </c>
      <c r="K675">
        <v>35778</v>
      </c>
      <c r="L675" t="s">
        <v>3599</v>
      </c>
      <c r="M675" t="s">
        <v>3570</v>
      </c>
      <c r="N675" s="2" t="s">
        <v>24</v>
      </c>
      <c r="O675" s="4" t="s">
        <v>431</v>
      </c>
      <c r="P675" s="6">
        <f>NETWORKDAYS.INTL(Table_query__6[[#This Row],[Created]],Table_query__6[[#This Row],[Closed]],1,0)-1</f>
        <v>34</v>
      </c>
      <c r="Q675" s="6" t="s">
        <v>4273</v>
      </c>
      <c r="R675" s="6" t="str">
        <f t="shared" si="21"/>
        <v>&gt;=5</v>
      </c>
      <c r="S675" s="6" t="str">
        <f t="shared" si="20"/>
        <v>not met</v>
      </c>
      <c r="T675" s="5" t="s">
        <v>1932</v>
      </c>
      <c r="U675" s="2" t="s">
        <v>17</v>
      </c>
      <c r="V675" s="2" t="s">
        <v>16</v>
      </c>
      <c r="W675" s="2"/>
    </row>
    <row r="676" spans="1:23" ht="28.5" x14ac:dyDescent="0.45">
      <c r="A676" s="1">
        <v>48.555625000000902</v>
      </c>
      <c r="B676" s="2" t="s">
        <v>41</v>
      </c>
      <c r="C676" s="2" t="s">
        <v>1968</v>
      </c>
      <c r="D676" s="2" t="s">
        <v>12</v>
      </c>
      <c r="E676" s="4">
        <v>45147.700752314813</v>
      </c>
      <c r="F676" s="3" t="str">
        <f>TEXT(Table_query__6[[#This Row],[Closed]],"MMM")</f>
        <v>Sep</v>
      </c>
      <c r="G676" s="3">
        <v>45149.700752314813</v>
      </c>
      <c r="H676" s="4">
        <v>45195.555625000001</v>
      </c>
      <c r="I676" s="2" t="s">
        <v>1326</v>
      </c>
      <c r="J676" t="s">
        <v>3560</v>
      </c>
      <c r="K676">
        <v>10241</v>
      </c>
      <c r="L676" t="s">
        <v>3560</v>
      </c>
      <c r="M676" t="s">
        <v>3545</v>
      </c>
      <c r="N676" s="2" t="s">
        <v>42</v>
      </c>
      <c r="O676" s="4" t="s">
        <v>431</v>
      </c>
      <c r="P676" s="6">
        <f>NETWORKDAYS.INTL(Table_query__6[[#This Row],[Created]],Table_query__6[[#This Row],[Closed]],1,0)-1</f>
        <v>34</v>
      </c>
      <c r="Q676" s="6" t="s">
        <v>4273</v>
      </c>
      <c r="R676" s="6" t="str">
        <f t="shared" si="21"/>
        <v>&gt;=5</v>
      </c>
      <c r="S676" s="6" t="str">
        <f t="shared" si="20"/>
        <v>not met</v>
      </c>
      <c r="T676" s="5" t="s">
        <v>1969</v>
      </c>
      <c r="U676" s="2" t="s">
        <v>17</v>
      </c>
      <c r="V676" s="2" t="s">
        <v>16</v>
      </c>
      <c r="W676" s="2"/>
    </row>
    <row r="677" spans="1:23" x14ac:dyDescent="0.45">
      <c r="A677" s="1">
        <v>2.7139930555567799</v>
      </c>
      <c r="B677" s="2" t="s">
        <v>145</v>
      </c>
      <c r="C677" s="2" t="s">
        <v>3201</v>
      </c>
      <c r="D677" s="2" t="s">
        <v>12</v>
      </c>
      <c r="E677" s="4">
        <v>45147.705960648149</v>
      </c>
      <c r="F677" s="3" t="str">
        <f>TEXT(Table_query__6[[#This Row],[Closed]],"MMM")</f>
        <v>Aug</v>
      </c>
      <c r="G677" s="3">
        <v>45149.705960648149</v>
      </c>
      <c r="H677" s="4">
        <v>45149.713993055557</v>
      </c>
      <c r="I677" s="2" t="s">
        <v>801</v>
      </c>
      <c r="J677" t="s">
        <v>3856</v>
      </c>
      <c r="K677">
        <v>31564</v>
      </c>
      <c r="L677" t="s">
        <v>3856</v>
      </c>
      <c r="M677" t="s">
        <v>3545</v>
      </c>
      <c r="N677" s="2" t="s">
        <v>29</v>
      </c>
      <c r="O677" s="4" t="s">
        <v>431</v>
      </c>
      <c r="P677" s="6">
        <f>NETWORKDAYS.INTL(Table_query__6[[#This Row],[Created]],Table_query__6[[#This Row],[Closed]],1,0)-1</f>
        <v>2</v>
      </c>
      <c r="Q677" s="6" t="s">
        <v>4273</v>
      </c>
      <c r="R677" s="6" t="str">
        <f t="shared" si="21"/>
        <v>&lt;=2</v>
      </c>
      <c r="S677" s="6" t="str">
        <f t="shared" si="20"/>
        <v>met</v>
      </c>
      <c r="T677" s="5" t="s">
        <v>1392</v>
      </c>
      <c r="U677" s="2" t="s">
        <v>17</v>
      </c>
      <c r="V677" s="2" t="s">
        <v>16</v>
      </c>
      <c r="W677" s="2"/>
    </row>
    <row r="678" spans="1:23" ht="42.75" x14ac:dyDescent="0.45">
      <c r="A678" s="1">
        <v>1.4308564814782601</v>
      </c>
      <c r="B678" s="2" t="s">
        <v>56</v>
      </c>
      <c r="C678" s="2" t="s">
        <v>3218</v>
      </c>
      <c r="D678" s="2" t="s">
        <v>12</v>
      </c>
      <c r="E678" s="4">
        <v>45147.783854166664</v>
      </c>
      <c r="F678" s="3" t="str">
        <f>TEXT(Table_query__6[[#This Row],[Closed]],"MMM")</f>
        <v>Aug</v>
      </c>
      <c r="G678" s="3">
        <v>45149.783854166664</v>
      </c>
      <c r="H678" s="4">
        <v>45148.430856481478</v>
      </c>
      <c r="I678" s="2" t="s">
        <v>3220</v>
      </c>
      <c r="J678" t="s">
        <v>4194</v>
      </c>
      <c r="K678">
        <v>35171</v>
      </c>
      <c r="L678" t="s">
        <v>3878</v>
      </c>
      <c r="M678" t="s">
        <v>3550</v>
      </c>
      <c r="N678" s="2" t="s">
        <v>68</v>
      </c>
      <c r="O678" s="4" t="s">
        <v>431</v>
      </c>
      <c r="P678" s="6">
        <f>NETWORKDAYS.INTL(Table_query__6[[#This Row],[Created]],Table_query__6[[#This Row],[Closed]],1,0)-1</f>
        <v>1</v>
      </c>
      <c r="Q678" s="6" t="s">
        <v>4272</v>
      </c>
      <c r="R678" s="6" t="str">
        <f t="shared" si="21"/>
        <v>&lt;=1</v>
      </c>
      <c r="S678" s="6" t="str">
        <f t="shared" si="20"/>
        <v>met</v>
      </c>
      <c r="T678" s="5" t="s">
        <v>3219</v>
      </c>
      <c r="U678" s="2" t="s">
        <v>17</v>
      </c>
      <c r="V678" s="2" t="s">
        <v>16</v>
      </c>
      <c r="W678" s="2"/>
    </row>
    <row r="679" spans="1:23" x14ac:dyDescent="0.45">
      <c r="A679" s="1">
        <v>1.2995370370335899</v>
      </c>
      <c r="B679" s="2" t="s">
        <v>159</v>
      </c>
      <c r="C679" s="2" t="s">
        <v>3205</v>
      </c>
      <c r="D679" s="2" t="s">
        <v>12</v>
      </c>
      <c r="E679" s="4">
        <v>45148.387962962966</v>
      </c>
      <c r="F679" s="3" t="str">
        <f>TEXT(Table_query__6[[#This Row],[Closed]],"MMM")</f>
        <v>Aug</v>
      </c>
      <c r="G679" s="3">
        <v>45150.387962962966</v>
      </c>
      <c r="H679" s="4">
        <v>45149.299537037034</v>
      </c>
      <c r="I679" s="2" t="s">
        <v>256</v>
      </c>
      <c r="J679" t="s">
        <v>3703</v>
      </c>
      <c r="K679">
        <v>40051</v>
      </c>
      <c r="L679" t="s">
        <v>3704</v>
      </c>
      <c r="M679" t="s">
        <v>3545</v>
      </c>
      <c r="N679" s="2" t="s">
        <v>29</v>
      </c>
      <c r="O679" s="4" t="s">
        <v>431</v>
      </c>
      <c r="P679" s="6">
        <f>NETWORKDAYS.INTL(Table_query__6[[#This Row],[Created]],Table_query__6[[#This Row],[Closed]],1,0)-1</f>
        <v>1</v>
      </c>
      <c r="Q679" s="6" t="s">
        <v>4272</v>
      </c>
      <c r="R679" s="6" t="str">
        <f t="shared" si="21"/>
        <v>&lt;=1</v>
      </c>
      <c r="S679" s="6" t="str">
        <f t="shared" si="20"/>
        <v>met</v>
      </c>
      <c r="T679" s="5" t="s">
        <v>3206</v>
      </c>
      <c r="U679" s="2" t="s">
        <v>17</v>
      </c>
      <c r="V679" s="2" t="s">
        <v>16</v>
      </c>
      <c r="W679" s="2"/>
    </row>
    <row r="680" spans="1:23" x14ac:dyDescent="0.45">
      <c r="A680" s="1">
        <v>0.42771990740584398</v>
      </c>
      <c r="B680" s="2" t="s">
        <v>110</v>
      </c>
      <c r="C680" s="2" t="s">
        <v>3228</v>
      </c>
      <c r="D680" s="2" t="s">
        <v>12</v>
      </c>
      <c r="E680" s="4">
        <v>45148.421006944445</v>
      </c>
      <c r="F680" s="3" t="str">
        <f>TEXT(Table_query__6[[#This Row],[Closed]],"MMM")</f>
        <v>Aug</v>
      </c>
      <c r="G680" s="3">
        <v>45150.421006944445</v>
      </c>
      <c r="H680" s="4">
        <v>45148.427719907406</v>
      </c>
      <c r="I680" s="2" t="s">
        <v>3137</v>
      </c>
      <c r="J680" t="s">
        <v>4188</v>
      </c>
      <c r="K680">
        <v>27067</v>
      </c>
      <c r="L680" t="s">
        <v>4188</v>
      </c>
      <c r="M680" t="s">
        <v>3545</v>
      </c>
      <c r="N680" s="2" t="s">
        <v>29</v>
      </c>
      <c r="O680" s="4" t="s">
        <v>431</v>
      </c>
      <c r="P680" s="6">
        <f>NETWORKDAYS.INTL(Table_query__6[[#This Row],[Created]],Table_query__6[[#This Row],[Closed]],1,0)-1</f>
        <v>0</v>
      </c>
      <c r="Q680" s="6" t="s">
        <v>4272</v>
      </c>
      <c r="R680" s="6" t="str">
        <f t="shared" si="21"/>
        <v>&lt;=1</v>
      </c>
      <c r="S680" s="6" t="str">
        <f t="shared" si="20"/>
        <v>met</v>
      </c>
      <c r="T680" s="5" t="s">
        <v>2881</v>
      </c>
      <c r="U680" s="2" t="s">
        <v>17</v>
      </c>
      <c r="V680" s="2" t="s">
        <v>16</v>
      </c>
      <c r="W680" s="2"/>
    </row>
    <row r="681" spans="1:23" ht="57" x14ac:dyDescent="0.45">
      <c r="A681" s="1">
        <v>47.668634259258397</v>
      </c>
      <c r="B681" s="2" t="s">
        <v>37</v>
      </c>
      <c r="C681" s="2" t="s">
        <v>1946</v>
      </c>
      <c r="D681" s="2" t="s">
        <v>12</v>
      </c>
      <c r="E681" s="4">
        <v>45148.433240740742</v>
      </c>
      <c r="F681" s="3" t="str">
        <f>TEXT(Table_query__6[[#This Row],[Closed]],"MMM")</f>
        <v>Sep</v>
      </c>
      <c r="G681" s="3">
        <v>45150.433240740742</v>
      </c>
      <c r="H681" s="4">
        <v>45195.668634259258</v>
      </c>
      <c r="I681" s="2" t="s">
        <v>178</v>
      </c>
      <c r="J681" t="s">
        <v>3647</v>
      </c>
      <c r="K681">
        <v>10127</v>
      </c>
      <c r="L681" t="s">
        <v>3648</v>
      </c>
      <c r="M681" t="s">
        <v>3545</v>
      </c>
      <c r="N681" s="2" t="s">
        <v>42</v>
      </c>
      <c r="O681" s="4" t="s">
        <v>431</v>
      </c>
      <c r="P681" s="6">
        <f>NETWORKDAYS.INTL(Table_query__6[[#This Row],[Created]],Table_query__6[[#This Row],[Closed]],1,0)-1</f>
        <v>33</v>
      </c>
      <c r="Q681" s="6" t="s">
        <v>4273</v>
      </c>
      <c r="R681" s="6" t="str">
        <f t="shared" si="21"/>
        <v>&gt;=5</v>
      </c>
      <c r="S681" s="6" t="str">
        <f t="shared" si="20"/>
        <v>not met</v>
      </c>
      <c r="T681" s="5" t="s">
        <v>1947</v>
      </c>
      <c r="U681" s="2" t="s">
        <v>17</v>
      </c>
      <c r="V681" s="2" t="s">
        <v>16</v>
      </c>
      <c r="W681" s="2"/>
    </row>
    <row r="682" spans="1:23" ht="42.75" x14ac:dyDescent="0.45">
      <c r="A682" s="1">
        <v>0.46131944444641698</v>
      </c>
      <c r="B682" s="2" t="s">
        <v>23</v>
      </c>
      <c r="C682" s="2" t="s">
        <v>3215</v>
      </c>
      <c r="D682" s="2" t="s">
        <v>12</v>
      </c>
      <c r="E682" s="4">
        <v>45148.46125</v>
      </c>
      <c r="F682" s="3" t="str">
        <f>TEXT(Table_query__6[[#This Row],[Closed]],"MMM")</f>
        <v>Aug</v>
      </c>
      <c r="G682" s="3">
        <v>45150.46125</v>
      </c>
      <c r="H682" s="4">
        <v>45148.461319444446</v>
      </c>
      <c r="I682" s="2" t="s">
        <v>3217</v>
      </c>
      <c r="J682" t="s">
        <v>4193</v>
      </c>
      <c r="K682">
        <v>36770</v>
      </c>
      <c r="L682" t="s">
        <v>4193</v>
      </c>
      <c r="M682" t="s">
        <v>3570</v>
      </c>
      <c r="N682" s="2" t="s">
        <v>77</v>
      </c>
      <c r="O682" s="4" t="s">
        <v>431</v>
      </c>
      <c r="P682" s="6">
        <f>NETWORKDAYS.INTL(Table_query__6[[#This Row],[Created]],Table_query__6[[#This Row],[Closed]],1,0)-1</f>
        <v>0</v>
      </c>
      <c r="Q682" s="6" t="s">
        <v>4272</v>
      </c>
      <c r="R682" s="6" t="str">
        <f t="shared" si="21"/>
        <v>&lt;=1</v>
      </c>
      <c r="S682" s="6" t="str">
        <f t="shared" si="20"/>
        <v>met</v>
      </c>
      <c r="T682" s="5" t="s">
        <v>3216</v>
      </c>
      <c r="U682" s="2" t="s">
        <v>17</v>
      </c>
      <c r="V682" s="2" t="s">
        <v>16</v>
      </c>
      <c r="W682" s="2"/>
    </row>
    <row r="683" spans="1:23" ht="42.75" x14ac:dyDescent="0.45">
      <c r="A683" s="1">
        <v>47.669456018520599</v>
      </c>
      <c r="B683" s="2" t="s">
        <v>37</v>
      </c>
      <c r="C683" s="2" t="s">
        <v>1944</v>
      </c>
      <c r="D683" s="2" t="s">
        <v>12</v>
      </c>
      <c r="E683" s="4">
        <v>45148.513078703705</v>
      </c>
      <c r="F683" s="3" t="str">
        <f>TEXT(Table_query__6[[#This Row],[Closed]],"MMM")</f>
        <v>Sep</v>
      </c>
      <c r="G683" s="3">
        <v>45150.513078703705</v>
      </c>
      <c r="H683" s="4">
        <v>45195.669456018521</v>
      </c>
      <c r="I683" s="2" t="s">
        <v>243</v>
      </c>
      <c r="J683" t="s">
        <v>3698</v>
      </c>
      <c r="K683">
        <v>31688</v>
      </c>
      <c r="L683" t="s">
        <v>3699</v>
      </c>
      <c r="M683" t="s">
        <v>3545</v>
      </c>
      <c r="N683" s="2" t="s">
        <v>42</v>
      </c>
      <c r="O683" s="4" t="s">
        <v>431</v>
      </c>
      <c r="P683" s="6">
        <f>NETWORKDAYS.INTL(Table_query__6[[#This Row],[Created]],Table_query__6[[#This Row],[Closed]],1,0)-1</f>
        <v>33</v>
      </c>
      <c r="Q683" s="6" t="s">
        <v>4273</v>
      </c>
      <c r="R683" s="6" t="str">
        <f t="shared" si="21"/>
        <v>&gt;=5</v>
      </c>
      <c r="S683" s="6" t="str">
        <f t="shared" si="20"/>
        <v>not met</v>
      </c>
      <c r="T683" s="5" t="s">
        <v>1945</v>
      </c>
      <c r="U683" s="2" t="s">
        <v>17</v>
      </c>
      <c r="V683" s="2" t="s">
        <v>16</v>
      </c>
      <c r="W683" s="2"/>
    </row>
    <row r="684" spans="1:23" ht="28.5" x14ac:dyDescent="0.45">
      <c r="A684" s="1">
        <v>0.554583333330811</v>
      </c>
      <c r="B684" s="2" t="s">
        <v>125</v>
      </c>
      <c r="C684" s="2" t="s">
        <v>3221</v>
      </c>
      <c r="D684" s="2" t="s">
        <v>12</v>
      </c>
      <c r="E684" s="4">
        <v>45148.536111111112</v>
      </c>
      <c r="F684" s="3" t="str">
        <f>TEXT(Table_query__6[[#This Row],[Closed]],"MMM")</f>
        <v>Aug</v>
      </c>
      <c r="G684" s="3">
        <v>45150.536111111112</v>
      </c>
      <c r="H684" s="4">
        <v>45148.554583333331</v>
      </c>
      <c r="I684" s="2" t="s">
        <v>2827</v>
      </c>
      <c r="J684" t="s">
        <v>4256</v>
      </c>
      <c r="K684" t="s">
        <v>4256</v>
      </c>
      <c r="L684" t="s">
        <v>4256</v>
      </c>
      <c r="M684" t="s">
        <v>592</v>
      </c>
      <c r="N684" s="2" t="s">
        <v>24</v>
      </c>
      <c r="O684" s="4" t="s">
        <v>431</v>
      </c>
      <c r="P684" s="6">
        <f>NETWORKDAYS.INTL(Table_query__6[[#This Row],[Created]],Table_query__6[[#This Row],[Closed]],1,0)-1</f>
        <v>0</v>
      </c>
      <c r="Q684" s="6" t="s">
        <v>4272</v>
      </c>
      <c r="R684" s="6" t="str">
        <f t="shared" si="21"/>
        <v>&lt;=1</v>
      </c>
      <c r="S684" s="6" t="str">
        <f t="shared" si="20"/>
        <v>met</v>
      </c>
      <c r="T684" s="5" t="s">
        <v>3222</v>
      </c>
      <c r="U684" s="2" t="s">
        <v>17</v>
      </c>
      <c r="V684" s="2" t="s">
        <v>16</v>
      </c>
      <c r="W684" s="2"/>
    </row>
    <row r="685" spans="1:23" ht="28.5" x14ac:dyDescent="0.45">
      <c r="A685" s="1">
        <v>0.57638888889050599</v>
      </c>
      <c r="B685" s="2" t="s">
        <v>125</v>
      </c>
      <c r="C685" s="2" t="s">
        <v>3197</v>
      </c>
      <c r="D685" s="2" t="s">
        <v>12</v>
      </c>
      <c r="E685" s="4">
        <v>45148.548252314817</v>
      </c>
      <c r="F685" s="3" t="str">
        <f>TEXT(Table_query__6[[#This Row],[Closed]],"MMM")</f>
        <v>Aug</v>
      </c>
      <c r="G685" s="3">
        <v>45150.548252314817</v>
      </c>
      <c r="H685" s="4">
        <v>45148.576388888891</v>
      </c>
      <c r="I685" s="2" t="s">
        <v>285</v>
      </c>
      <c r="J685" t="s">
        <v>3715</v>
      </c>
      <c r="K685">
        <v>10324</v>
      </c>
      <c r="L685" t="s">
        <v>3716</v>
      </c>
      <c r="M685" t="s">
        <v>3545</v>
      </c>
      <c r="N685" s="2" t="s">
        <v>24</v>
      </c>
      <c r="O685" s="4" t="s">
        <v>431</v>
      </c>
      <c r="P685" s="6">
        <f>NETWORKDAYS.INTL(Table_query__6[[#This Row],[Created]],Table_query__6[[#This Row],[Closed]],1,0)-1</f>
        <v>0</v>
      </c>
      <c r="Q685" s="6" t="s">
        <v>4272</v>
      </c>
      <c r="R685" s="6" t="str">
        <f t="shared" si="21"/>
        <v>&lt;=1</v>
      </c>
      <c r="S685" s="6" t="str">
        <f t="shared" si="20"/>
        <v>met</v>
      </c>
      <c r="T685" s="5" t="s">
        <v>3198</v>
      </c>
      <c r="U685" s="2" t="s">
        <v>17</v>
      </c>
      <c r="V685" s="2" t="s">
        <v>16</v>
      </c>
      <c r="W685" s="2"/>
    </row>
    <row r="686" spans="1:23" ht="28.5" x14ac:dyDescent="0.45">
      <c r="A686" s="1">
        <v>0.65748842592438494</v>
      </c>
      <c r="B686" s="2" t="s">
        <v>125</v>
      </c>
      <c r="C686" s="2" t="s">
        <v>3223</v>
      </c>
      <c r="D686" s="2" t="s">
        <v>12</v>
      </c>
      <c r="E686" s="4">
        <v>45148.552037037036</v>
      </c>
      <c r="F686" s="3" t="str">
        <f>TEXT(Table_query__6[[#This Row],[Closed]],"MMM")</f>
        <v>Aug</v>
      </c>
      <c r="G686" s="3">
        <v>45150.552037037036</v>
      </c>
      <c r="H686" s="4">
        <v>45148.657488425924</v>
      </c>
      <c r="I686" s="2" t="s">
        <v>1276</v>
      </c>
      <c r="J686" t="s">
        <v>3955</v>
      </c>
      <c r="K686">
        <v>1124</v>
      </c>
      <c r="L686" t="s">
        <v>3956</v>
      </c>
      <c r="M686" t="s">
        <v>3545</v>
      </c>
      <c r="N686" s="2" t="s">
        <v>24</v>
      </c>
      <c r="O686" s="4" t="s">
        <v>431</v>
      </c>
      <c r="P686" s="6">
        <f>NETWORKDAYS.INTL(Table_query__6[[#This Row],[Created]],Table_query__6[[#This Row],[Closed]],1,0)-1</f>
        <v>0</v>
      </c>
      <c r="Q686" s="6" t="s">
        <v>4272</v>
      </c>
      <c r="R686" s="6" t="str">
        <f t="shared" si="21"/>
        <v>&lt;=1</v>
      </c>
      <c r="S686" s="6" t="str">
        <f t="shared" si="20"/>
        <v>met</v>
      </c>
      <c r="T686" s="5" t="s">
        <v>3224</v>
      </c>
      <c r="U686" s="2" t="s">
        <v>17</v>
      </c>
      <c r="V686" s="2" t="s">
        <v>16</v>
      </c>
      <c r="W686" s="2"/>
    </row>
    <row r="687" spans="1:23" ht="57" x14ac:dyDescent="0.45">
      <c r="A687" s="1">
        <v>47.367569444446403</v>
      </c>
      <c r="B687" s="2" t="s">
        <v>60</v>
      </c>
      <c r="C687" s="2" t="s">
        <v>1988</v>
      </c>
      <c r="D687" s="2" t="s">
        <v>12</v>
      </c>
      <c r="E687" s="4">
        <v>45148.558425925927</v>
      </c>
      <c r="F687" s="3" t="str">
        <f>TEXT(Table_query__6[[#This Row],[Closed]],"MMM")</f>
        <v>Sep</v>
      </c>
      <c r="G687" s="3">
        <v>45150.558425925927</v>
      </c>
      <c r="H687" s="4">
        <v>45195.367569444446</v>
      </c>
      <c r="I687" s="2" t="s">
        <v>1253</v>
      </c>
      <c r="J687" t="s">
        <v>3949</v>
      </c>
      <c r="K687">
        <v>40214</v>
      </c>
      <c r="L687" t="s">
        <v>3950</v>
      </c>
      <c r="M687" t="s">
        <v>3545</v>
      </c>
      <c r="N687" s="2" t="s">
        <v>42</v>
      </c>
      <c r="O687" s="4" t="s">
        <v>431</v>
      </c>
      <c r="P687" s="6">
        <f>NETWORKDAYS.INTL(Table_query__6[[#This Row],[Created]],Table_query__6[[#This Row],[Closed]],1,0)-1</f>
        <v>33</v>
      </c>
      <c r="Q687" s="6" t="s">
        <v>4273</v>
      </c>
      <c r="R687" s="6" t="str">
        <f t="shared" si="21"/>
        <v>&gt;=5</v>
      </c>
      <c r="S687" s="6" t="str">
        <f t="shared" si="20"/>
        <v>not met</v>
      </c>
      <c r="T687" s="5" t="s">
        <v>1989</v>
      </c>
      <c r="U687" s="2" t="s">
        <v>17</v>
      </c>
      <c r="V687" s="2" t="s">
        <v>16</v>
      </c>
      <c r="W687" s="2"/>
    </row>
    <row r="688" spans="1:23" x14ac:dyDescent="0.45">
      <c r="A688" s="1">
        <v>1.31078703703679</v>
      </c>
      <c r="B688" s="2" t="s">
        <v>159</v>
      </c>
      <c r="C688" s="2" t="s">
        <v>3202</v>
      </c>
      <c r="D688" s="2" t="s">
        <v>12</v>
      </c>
      <c r="E688" s="4">
        <v>45148.561435185184</v>
      </c>
      <c r="F688" s="3" t="str">
        <f>TEXT(Table_query__6[[#This Row],[Closed]],"MMM")</f>
        <v>Aug</v>
      </c>
      <c r="G688" s="3">
        <v>45150.561435185184</v>
      </c>
      <c r="H688" s="4">
        <v>45149.310787037037</v>
      </c>
      <c r="I688" s="2" t="s">
        <v>3204</v>
      </c>
      <c r="J688" t="s">
        <v>4192</v>
      </c>
      <c r="K688">
        <v>30985</v>
      </c>
      <c r="L688" t="s">
        <v>3784</v>
      </c>
      <c r="M688" t="s">
        <v>3545</v>
      </c>
      <c r="N688" s="2" t="s">
        <v>24</v>
      </c>
      <c r="O688" s="4" t="s">
        <v>431</v>
      </c>
      <c r="P688" s="6">
        <f>NETWORKDAYS.INTL(Table_query__6[[#This Row],[Created]],Table_query__6[[#This Row],[Closed]],1,0)-1</f>
        <v>1</v>
      </c>
      <c r="Q688" s="6" t="s">
        <v>4272</v>
      </c>
      <c r="R688" s="6" t="str">
        <f t="shared" si="21"/>
        <v>&lt;=1</v>
      </c>
      <c r="S688" s="6" t="str">
        <f t="shared" si="20"/>
        <v>met</v>
      </c>
      <c r="T688" s="5" t="s">
        <v>3203</v>
      </c>
      <c r="U688" s="2" t="s">
        <v>17</v>
      </c>
      <c r="V688" s="2" t="s">
        <v>16</v>
      </c>
      <c r="W688" s="2"/>
    </row>
    <row r="689" spans="1:23" ht="28.5" x14ac:dyDescent="0.45">
      <c r="A689" s="1">
        <v>4.5993749999979601</v>
      </c>
      <c r="B689" s="2" t="s">
        <v>60</v>
      </c>
      <c r="C689" s="2" t="s">
        <v>3159</v>
      </c>
      <c r="D689" s="2" t="s">
        <v>12</v>
      </c>
      <c r="E689" s="4">
        <v>45148.56145833333</v>
      </c>
      <c r="F689" s="3" t="str">
        <f>TEXT(Table_query__6[[#This Row],[Closed]],"MMM")</f>
        <v>Aug</v>
      </c>
      <c r="G689" s="3">
        <v>45150.56145833333</v>
      </c>
      <c r="H689" s="4">
        <v>45152.599374999998</v>
      </c>
      <c r="I689" s="2" t="s">
        <v>1253</v>
      </c>
      <c r="J689" t="s">
        <v>3949</v>
      </c>
      <c r="K689">
        <v>40214</v>
      </c>
      <c r="L689" t="s">
        <v>3950</v>
      </c>
      <c r="M689" t="s">
        <v>3545</v>
      </c>
      <c r="N689" s="2" t="s">
        <v>42</v>
      </c>
      <c r="O689" s="4" t="s">
        <v>431</v>
      </c>
      <c r="P689" s="6">
        <f>NETWORKDAYS.INTL(Table_query__6[[#This Row],[Created]],Table_query__6[[#This Row],[Closed]],1,0)-1</f>
        <v>2</v>
      </c>
      <c r="Q689" s="6" t="s">
        <v>4273</v>
      </c>
      <c r="R689" s="6" t="str">
        <f t="shared" si="21"/>
        <v>&lt;=2</v>
      </c>
      <c r="S689" s="6" t="str">
        <f t="shared" si="20"/>
        <v>met</v>
      </c>
      <c r="T689" s="5" t="s">
        <v>3160</v>
      </c>
      <c r="U689" s="2" t="s">
        <v>17</v>
      </c>
      <c r="V689" s="2" t="s">
        <v>16</v>
      </c>
      <c r="W689" s="2"/>
    </row>
    <row r="690" spans="1:23" x14ac:dyDescent="0.45">
      <c r="A690" s="1">
        <v>0.57452546295826301</v>
      </c>
      <c r="B690" s="2" t="s">
        <v>28</v>
      </c>
      <c r="C690" s="2" t="s">
        <v>3210</v>
      </c>
      <c r="D690" s="2" t="s">
        <v>12</v>
      </c>
      <c r="E690" s="4">
        <v>45148.566493055558</v>
      </c>
      <c r="F690" s="3" t="str">
        <f>TEXT(Table_query__6[[#This Row],[Closed]],"MMM")</f>
        <v>Aug</v>
      </c>
      <c r="G690" s="3">
        <v>45150.566493055558</v>
      </c>
      <c r="H690" s="4">
        <v>45148.574525462966</v>
      </c>
      <c r="I690" s="2" t="s">
        <v>3212</v>
      </c>
      <c r="J690" t="s">
        <v>3577</v>
      </c>
      <c r="K690">
        <v>85</v>
      </c>
      <c r="L690" t="s">
        <v>3578</v>
      </c>
      <c r="M690" t="s">
        <v>3545</v>
      </c>
      <c r="N690" s="2" t="s">
        <v>24</v>
      </c>
      <c r="O690" s="4" t="s">
        <v>431</v>
      </c>
      <c r="P690" s="6">
        <f>NETWORKDAYS.INTL(Table_query__6[[#This Row],[Created]],Table_query__6[[#This Row],[Closed]],1,0)-1</f>
        <v>0</v>
      </c>
      <c r="Q690" s="6" t="s">
        <v>4272</v>
      </c>
      <c r="R690" s="6" t="str">
        <f t="shared" si="21"/>
        <v>&lt;=1</v>
      </c>
      <c r="S690" s="6" t="str">
        <f t="shared" si="20"/>
        <v>met</v>
      </c>
      <c r="T690" s="5" t="s">
        <v>3211</v>
      </c>
      <c r="U690" s="2" t="s">
        <v>17</v>
      </c>
      <c r="V690" s="2" t="s">
        <v>16</v>
      </c>
      <c r="W690" s="2"/>
    </row>
    <row r="691" spans="1:23" ht="42.75" x14ac:dyDescent="0.45">
      <c r="A691" s="1">
        <v>0.59571759258687995</v>
      </c>
      <c r="B691" s="2" t="s">
        <v>23</v>
      </c>
      <c r="C691" s="2" t="s">
        <v>3225</v>
      </c>
      <c r="D691" s="2" t="s">
        <v>12</v>
      </c>
      <c r="E691" s="4">
        <v>45148.573564814818</v>
      </c>
      <c r="F691" s="3" t="str">
        <f>TEXT(Table_query__6[[#This Row],[Closed]],"MMM")</f>
        <v>Aug</v>
      </c>
      <c r="G691" s="3">
        <v>45150.573564814818</v>
      </c>
      <c r="H691" s="4">
        <v>45148.595717592594</v>
      </c>
      <c r="I691" s="2" t="s">
        <v>3227</v>
      </c>
      <c r="J691" t="s">
        <v>4256</v>
      </c>
      <c r="K691" t="s">
        <v>4256</v>
      </c>
      <c r="L691" t="s">
        <v>4256</v>
      </c>
      <c r="M691" t="s">
        <v>592</v>
      </c>
      <c r="N691" s="2" t="s">
        <v>24</v>
      </c>
      <c r="O691" s="4" t="s">
        <v>431</v>
      </c>
      <c r="P691" s="6">
        <f>NETWORKDAYS.INTL(Table_query__6[[#This Row],[Created]],Table_query__6[[#This Row],[Closed]],1,0)-1</f>
        <v>0</v>
      </c>
      <c r="Q691" s="6" t="s">
        <v>4272</v>
      </c>
      <c r="R691" s="6" t="str">
        <f t="shared" si="21"/>
        <v>&lt;=1</v>
      </c>
      <c r="S691" s="6" t="str">
        <f t="shared" si="20"/>
        <v>met</v>
      </c>
      <c r="T691" s="5" t="s">
        <v>3226</v>
      </c>
      <c r="U691" s="2" t="s">
        <v>17</v>
      </c>
      <c r="V691" s="2" t="s">
        <v>16</v>
      </c>
      <c r="W691" s="2"/>
    </row>
    <row r="692" spans="1:23" ht="28.5" x14ac:dyDescent="0.45">
      <c r="A692" s="1">
        <v>47.554884259261598</v>
      </c>
      <c r="B692" s="2" t="s">
        <v>41</v>
      </c>
      <c r="C692" s="2" t="s">
        <v>1970</v>
      </c>
      <c r="D692" s="2" t="s">
        <v>12</v>
      </c>
      <c r="E692" s="4">
        <v>45148.692789351851</v>
      </c>
      <c r="F692" s="3" t="str">
        <f>TEXT(Table_query__6[[#This Row],[Closed]],"MMM")</f>
        <v>Sep</v>
      </c>
      <c r="G692" s="3">
        <v>45150.692789351851</v>
      </c>
      <c r="H692" s="4">
        <v>45195.554884259262</v>
      </c>
      <c r="I692" s="2" t="s">
        <v>1972</v>
      </c>
      <c r="J692" t="s">
        <v>4063</v>
      </c>
      <c r="K692">
        <v>30363</v>
      </c>
      <c r="L692" t="s">
        <v>3656</v>
      </c>
      <c r="M692" t="s">
        <v>3545</v>
      </c>
      <c r="N692" s="2" t="s">
        <v>29</v>
      </c>
      <c r="O692" s="4" t="s">
        <v>431</v>
      </c>
      <c r="P692" s="6">
        <f>NETWORKDAYS.INTL(Table_query__6[[#This Row],[Created]],Table_query__6[[#This Row],[Closed]],1,0)-1</f>
        <v>33</v>
      </c>
      <c r="Q692" s="6" t="s">
        <v>4273</v>
      </c>
      <c r="R692" s="6" t="str">
        <f t="shared" si="21"/>
        <v>&gt;=5</v>
      </c>
      <c r="S692" s="6" t="str">
        <f t="shared" si="20"/>
        <v>not met</v>
      </c>
      <c r="T692" s="5" t="s">
        <v>1971</v>
      </c>
      <c r="U692" s="2" t="s">
        <v>17</v>
      </c>
      <c r="V692" s="2" t="s">
        <v>16</v>
      </c>
      <c r="W692" s="2"/>
    </row>
    <row r="693" spans="1:23" ht="42.75" x14ac:dyDescent="0.45">
      <c r="A693" s="1">
        <v>4.4545370370397004</v>
      </c>
      <c r="B693" s="2" t="s">
        <v>56</v>
      </c>
      <c r="C693" s="2" t="s">
        <v>3172</v>
      </c>
      <c r="D693" s="2" t="s">
        <v>12</v>
      </c>
      <c r="E693" s="4">
        <v>45148.695555555554</v>
      </c>
      <c r="F693" s="3" t="str">
        <f>TEXT(Table_query__6[[#This Row],[Closed]],"MMM")</f>
        <v>Aug</v>
      </c>
      <c r="G693" s="3">
        <v>45150.695555555554</v>
      </c>
      <c r="H693" s="4">
        <v>45152.45453703704</v>
      </c>
      <c r="I693" s="2" t="s">
        <v>3174</v>
      </c>
      <c r="J693" t="s">
        <v>3627</v>
      </c>
      <c r="K693">
        <v>939</v>
      </c>
      <c r="L693" t="s">
        <v>3549</v>
      </c>
      <c r="M693" t="s">
        <v>3545</v>
      </c>
      <c r="N693" s="2" t="s">
        <v>68</v>
      </c>
      <c r="O693" s="4" t="s">
        <v>431</v>
      </c>
      <c r="P693" s="6">
        <f>NETWORKDAYS.INTL(Table_query__6[[#This Row],[Created]],Table_query__6[[#This Row],[Closed]],1,0)-1</f>
        <v>2</v>
      </c>
      <c r="Q693" s="6" t="s">
        <v>4273</v>
      </c>
      <c r="R693" s="6" t="str">
        <f t="shared" si="21"/>
        <v>&lt;=2</v>
      </c>
      <c r="S693" s="6" t="str">
        <f t="shared" si="20"/>
        <v>met</v>
      </c>
      <c r="T693" s="5" t="s">
        <v>3173</v>
      </c>
      <c r="U693" s="2" t="s">
        <v>17</v>
      </c>
      <c r="V693" s="2" t="s">
        <v>16</v>
      </c>
      <c r="W693" s="2"/>
    </row>
    <row r="694" spans="1:23" ht="85.5" x14ac:dyDescent="0.45">
      <c r="A694" s="1">
        <v>47.670127314813698</v>
      </c>
      <c r="B694" s="2" t="s">
        <v>37</v>
      </c>
      <c r="C694" s="2" t="s">
        <v>1942</v>
      </c>
      <c r="D694" s="2" t="s">
        <v>12</v>
      </c>
      <c r="E694" s="4">
        <v>45148.72111111111</v>
      </c>
      <c r="F694" s="3" t="str">
        <f>TEXT(Table_query__6[[#This Row],[Closed]],"MMM")</f>
        <v>Sep</v>
      </c>
      <c r="G694" s="3">
        <v>45150.72111111111</v>
      </c>
      <c r="H694" s="4">
        <v>45195.670127314814</v>
      </c>
      <c r="I694" s="2" t="s">
        <v>279</v>
      </c>
      <c r="J694" t="s">
        <v>3590</v>
      </c>
      <c r="K694">
        <v>10629</v>
      </c>
      <c r="L694" t="s">
        <v>3557</v>
      </c>
      <c r="M694" t="s">
        <v>3545</v>
      </c>
      <c r="N694" s="2" t="s">
        <v>29</v>
      </c>
      <c r="O694" s="4" t="s">
        <v>431</v>
      </c>
      <c r="P694" s="6">
        <f>NETWORKDAYS.INTL(Table_query__6[[#This Row],[Created]],Table_query__6[[#This Row],[Closed]],1,0)-1</f>
        <v>33</v>
      </c>
      <c r="Q694" s="6" t="s">
        <v>4273</v>
      </c>
      <c r="R694" s="6" t="str">
        <f t="shared" si="21"/>
        <v>&gt;=5</v>
      </c>
      <c r="S694" s="6" t="str">
        <f t="shared" si="20"/>
        <v>not met</v>
      </c>
      <c r="T694" s="5" t="s">
        <v>1943</v>
      </c>
      <c r="U694" s="2" t="s">
        <v>17</v>
      </c>
      <c r="V694" s="2" t="s">
        <v>16</v>
      </c>
      <c r="W694" s="2"/>
    </row>
    <row r="695" spans="1:23" ht="114" x14ac:dyDescent="0.45">
      <c r="A695" s="1">
        <v>3.3241666666654099</v>
      </c>
      <c r="B695" s="2" t="s">
        <v>439</v>
      </c>
      <c r="C695" s="2" t="s">
        <v>3161</v>
      </c>
      <c r="D695" s="2" t="s">
        <v>12</v>
      </c>
      <c r="E695" s="4">
        <v>45149.360810185186</v>
      </c>
      <c r="F695" s="3" t="str">
        <f>TEXT(Table_query__6[[#This Row],[Closed]],"MMM")</f>
        <v>Aug</v>
      </c>
      <c r="G695" s="3">
        <v>45151.360810185186</v>
      </c>
      <c r="H695" s="4">
        <v>45152.324166666665</v>
      </c>
      <c r="I695" s="2" t="s">
        <v>3163</v>
      </c>
      <c r="J695" t="s">
        <v>3686</v>
      </c>
      <c r="K695">
        <v>20143</v>
      </c>
      <c r="L695" t="s">
        <v>3686</v>
      </c>
      <c r="M695" t="s">
        <v>3545</v>
      </c>
      <c r="N695" s="2" t="s">
        <v>107</v>
      </c>
      <c r="O695" s="4" t="s">
        <v>431</v>
      </c>
      <c r="P695" s="6">
        <f>NETWORKDAYS.INTL(Table_query__6[[#This Row],[Created]],Table_query__6[[#This Row],[Closed]],1,0)-1</f>
        <v>1</v>
      </c>
      <c r="Q695" s="6" t="s">
        <v>4272</v>
      </c>
      <c r="R695" s="6" t="str">
        <f t="shared" si="21"/>
        <v>&lt;=1</v>
      </c>
      <c r="S695" s="6" t="str">
        <f t="shared" si="20"/>
        <v>met</v>
      </c>
      <c r="T695" s="5" t="s">
        <v>3162</v>
      </c>
      <c r="U695" s="2" t="s">
        <v>17</v>
      </c>
      <c r="V695" s="2" t="s">
        <v>16</v>
      </c>
      <c r="W695" s="2"/>
    </row>
    <row r="696" spans="1:23" ht="28.5" x14ac:dyDescent="0.45">
      <c r="A696" s="1">
        <v>46.3668287037071</v>
      </c>
      <c r="B696" s="2" t="s">
        <v>60</v>
      </c>
      <c r="C696" s="2" t="s">
        <v>1990</v>
      </c>
      <c r="D696" s="2" t="s">
        <v>12</v>
      </c>
      <c r="E696" s="4">
        <v>45149.408391203702</v>
      </c>
      <c r="F696" s="3" t="str">
        <f>TEXT(Table_query__6[[#This Row],[Closed]],"MMM")</f>
        <v>Sep</v>
      </c>
      <c r="G696" s="3">
        <v>45151.408391203702</v>
      </c>
      <c r="H696" s="4">
        <v>45195.366828703707</v>
      </c>
      <c r="I696" s="2" t="s">
        <v>1992</v>
      </c>
      <c r="J696" t="s">
        <v>4066</v>
      </c>
      <c r="K696">
        <v>40139</v>
      </c>
      <c r="L696" t="s">
        <v>4067</v>
      </c>
      <c r="M696" t="s">
        <v>3545</v>
      </c>
      <c r="N696" s="2" t="s">
        <v>42</v>
      </c>
      <c r="O696" s="4" t="s">
        <v>431</v>
      </c>
      <c r="P696" s="6">
        <f>NETWORKDAYS.INTL(Table_query__6[[#This Row],[Created]],Table_query__6[[#This Row],[Closed]],1,0)-1</f>
        <v>32</v>
      </c>
      <c r="Q696" s="6" t="s">
        <v>4273</v>
      </c>
      <c r="R696" s="6" t="str">
        <f t="shared" si="21"/>
        <v>&gt;=5</v>
      </c>
      <c r="S696" s="6" t="str">
        <f t="shared" si="20"/>
        <v>not met</v>
      </c>
      <c r="T696" s="5" t="s">
        <v>1991</v>
      </c>
      <c r="U696" s="2" t="s">
        <v>17</v>
      </c>
      <c r="V696" s="2" t="s">
        <v>16</v>
      </c>
      <c r="W696" s="2"/>
    </row>
    <row r="697" spans="1:23" ht="42.75" x14ac:dyDescent="0.45">
      <c r="A697" s="1">
        <v>73.645682870374003</v>
      </c>
      <c r="B697" s="2" t="s">
        <v>448</v>
      </c>
      <c r="C697" s="2" t="s">
        <v>466</v>
      </c>
      <c r="D697" s="2" t="s">
        <v>12</v>
      </c>
      <c r="E697" s="4">
        <v>45149.440925925926</v>
      </c>
      <c r="F697" s="3" t="str">
        <f>TEXT(Table_query__6[[#This Row],[Closed]],"MMM")</f>
        <v>Oct</v>
      </c>
      <c r="G697" s="3">
        <v>45151.440925925926</v>
      </c>
      <c r="H697" s="4">
        <v>45222.645682870374</v>
      </c>
      <c r="I697" s="2" t="s">
        <v>468</v>
      </c>
      <c r="J697" t="s">
        <v>3766</v>
      </c>
      <c r="K697">
        <v>10552</v>
      </c>
      <c r="L697" t="s">
        <v>3767</v>
      </c>
      <c r="M697" t="s">
        <v>3545</v>
      </c>
      <c r="N697" s="2" t="s">
        <v>52</v>
      </c>
      <c r="O697" s="4" t="s">
        <v>431</v>
      </c>
      <c r="P697" s="6">
        <f>NETWORKDAYS.INTL(Table_query__6[[#This Row],[Created]],Table_query__6[[#This Row],[Closed]],1,0)-1</f>
        <v>51</v>
      </c>
      <c r="Q697" s="6" t="s">
        <v>4273</v>
      </c>
      <c r="R697" s="6" t="str">
        <f t="shared" si="21"/>
        <v>&gt;=5</v>
      </c>
      <c r="S697" s="6" t="str">
        <f t="shared" si="20"/>
        <v>not met</v>
      </c>
      <c r="T697" s="5" t="s">
        <v>467</v>
      </c>
      <c r="U697" s="2" t="s">
        <v>17</v>
      </c>
      <c r="V697" s="2" t="s">
        <v>16</v>
      </c>
      <c r="W697" s="2"/>
    </row>
    <row r="698" spans="1:23" x14ac:dyDescent="0.45">
      <c r="A698" s="1">
        <v>46.602430555554697</v>
      </c>
      <c r="B698" s="2" t="s">
        <v>33</v>
      </c>
      <c r="C698" s="2" t="s">
        <v>1956</v>
      </c>
      <c r="D698" s="2" t="s">
        <v>12</v>
      </c>
      <c r="E698" s="4">
        <v>45149.528101851851</v>
      </c>
      <c r="F698" s="3" t="str">
        <f>TEXT(Table_query__6[[#This Row],[Closed]],"MMM")</f>
        <v>Sep</v>
      </c>
      <c r="G698" s="3">
        <v>45151.528101851851</v>
      </c>
      <c r="H698" s="4">
        <v>45195.602430555555</v>
      </c>
      <c r="I698" s="2" t="s">
        <v>408</v>
      </c>
      <c r="J698" t="s">
        <v>3748</v>
      </c>
      <c r="K698">
        <v>11485</v>
      </c>
      <c r="L698" t="s">
        <v>3748</v>
      </c>
      <c r="M698" t="s">
        <v>3570</v>
      </c>
      <c r="N698" s="2" t="s">
        <v>24</v>
      </c>
      <c r="O698" s="4" t="s">
        <v>431</v>
      </c>
      <c r="P698" s="6">
        <f>NETWORKDAYS.INTL(Table_query__6[[#This Row],[Created]],Table_query__6[[#This Row],[Closed]],1,0)-1</f>
        <v>32</v>
      </c>
      <c r="Q698" s="6" t="s">
        <v>4273</v>
      </c>
      <c r="R698" s="6" t="str">
        <f t="shared" si="21"/>
        <v>&gt;=5</v>
      </c>
      <c r="S698" s="6" t="str">
        <f t="shared" si="20"/>
        <v>not met</v>
      </c>
      <c r="T698" s="5" t="s">
        <v>1957</v>
      </c>
      <c r="U698" s="2" t="s">
        <v>17</v>
      </c>
      <c r="V698" s="2" t="s">
        <v>16</v>
      </c>
      <c r="W698" s="2"/>
    </row>
    <row r="699" spans="1:23" ht="42.75" x14ac:dyDescent="0.45">
      <c r="A699" s="1">
        <v>0.56993055555358296</v>
      </c>
      <c r="B699" s="2" t="s">
        <v>56</v>
      </c>
      <c r="C699" s="2" t="s">
        <v>3199</v>
      </c>
      <c r="D699" s="2" t="s">
        <v>12</v>
      </c>
      <c r="E699" s="4">
        <v>45149.556608796294</v>
      </c>
      <c r="F699" s="3" t="str">
        <f>TEXT(Table_query__6[[#This Row],[Closed]],"MMM")</f>
        <v>Aug</v>
      </c>
      <c r="G699" s="3">
        <v>45151.556608796294</v>
      </c>
      <c r="H699" s="4">
        <v>45149.569930555554</v>
      </c>
      <c r="I699" s="2" t="s">
        <v>1676</v>
      </c>
      <c r="J699" t="s">
        <v>4020</v>
      </c>
      <c r="K699">
        <v>36344</v>
      </c>
      <c r="L699" t="s">
        <v>4021</v>
      </c>
      <c r="M699" t="s">
        <v>3545</v>
      </c>
      <c r="N699" s="2" t="s">
        <v>24</v>
      </c>
      <c r="O699" s="4" t="s">
        <v>431</v>
      </c>
      <c r="P699" s="6">
        <f>NETWORKDAYS.INTL(Table_query__6[[#This Row],[Created]],Table_query__6[[#This Row],[Closed]],1,0)-1</f>
        <v>0</v>
      </c>
      <c r="Q699" s="6" t="s">
        <v>4272</v>
      </c>
      <c r="R699" s="6" t="str">
        <f t="shared" si="21"/>
        <v>&lt;=1</v>
      </c>
      <c r="S699" s="6" t="str">
        <f t="shared" si="20"/>
        <v>met</v>
      </c>
      <c r="T699" s="5" t="s">
        <v>3200</v>
      </c>
      <c r="U699" s="2" t="s">
        <v>17</v>
      </c>
      <c r="V699" s="2" t="s">
        <v>16</v>
      </c>
      <c r="W699" s="2"/>
    </row>
    <row r="700" spans="1:23" ht="57" x14ac:dyDescent="0.45">
      <c r="A700" s="1">
        <v>6.4770023148084901</v>
      </c>
      <c r="B700" s="2" t="s">
        <v>159</v>
      </c>
      <c r="C700" s="2" t="s">
        <v>3065</v>
      </c>
      <c r="D700" s="2" t="s">
        <v>12</v>
      </c>
      <c r="E700" s="4">
        <v>45149.60833333333</v>
      </c>
      <c r="F700" s="3" t="str">
        <f>TEXT(Table_query__6[[#This Row],[Closed]],"MMM")</f>
        <v>Aug</v>
      </c>
      <c r="G700" s="3">
        <v>45151.60833333333</v>
      </c>
      <c r="H700" s="4">
        <v>45155.477002314816</v>
      </c>
      <c r="I700" s="2" t="s">
        <v>499</v>
      </c>
      <c r="J700" t="s">
        <v>3777</v>
      </c>
      <c r="K700">
        <v>10527</v>
      </c>
      <c r="L700" t="s">
        <v>3778</v>
      </c>
      <c r="M700" t="s">
        <v>3545</v>
      </c>
      <c r="N700" s="2" t="s">
        <v>29</v>
      </c>
      <c r="O700" s="4" t="s">
        <v>431</v>
      </c>
      <c r="P700" s="6">
        <f>NETWORKDAYS.INTL(Table_query__6[[#This Row],[Created]],Table_query__6[[#This Row],[Closed]],1,0)-1</f>
        <v>4</v>
      </c>
      <c r="Q700" s="6" t="s">
        <v>4273</v>
      </c>
      <c r="R700" s="6" t="str">
        <f t="shared" si="21"/>
        <v>&lt;=4</v>
      </c>
      <c r="S700" s="6" t="str">
        <f t="shared" si="20"/>
        <v>not met</v>
      </c>
      <c r="T700" s="5" t="s">
        <v>3066</v>
      </c>
      <c r="U700" s="2" t="s">
        <v>17</v>
      </c>
      <c r="V700" s="2" t="s">
        <v>16</v>
      </c>
      <c r="W700" s="2"/>
    </row>
    <row r="701" spans="1:23" ht="28.5" x14ac:dyDescent="0.45">
      <c r="A701" s="1">
        <v>3.5986226851819101</v>
      </c>
      <c r="B701" s="2" t="s">
        <v>125</v>
      </c>
      <c r="C701" s="2" t="s">
        <v>3193</v>
      </c>
      <c r="D701" s="2" t="s">
        <v>12</v>
      </c>
      <c r="E701" s="4">
        <v>45149.643020833333</v>
      </c>
      <c r="F701" s="3" t="str">
        <f>TEXT(Table_query__6[[#This Row],[Closed]],"MMM")</f>
        <v>Aug</v>
      </c>
      <c r="G701" s="3">
        <v>45151.643020833333</v>
      </c>
      <c r="H701" s="4">
        <v>45152.598622685182</v>
      </c>
      <c r="I701" s="2" t="s">
        <v>489</v>
      </c>
      <c r="J701" t="s">
        <v>3773</v>
      </c>
      <c r="K701">
        <v>6781</v>
      </c>
      <c r="L701" t="s">
        <v>3774</v>
      </c>
      <c r="M701" t="s">
        <v>3553</v>
      </c>
      <c r="N701" s="2" t="s">
        <v>24</v>
      </c>
      <c r="O701" s="4" t="s">
        <v>431</v>
      </c>
      <c r="P701" s="6">
        <f>NETWORKDAYS.INTL(Table_query__6[[#This Row],[Created]],Table_query__6[[#This Row],[Closed]],1,0)-1</f>
        <v>1</v>
      </c>
      <c r="Q701" s="6" t="s">
        <v>4272</v>
      </c>
      <c r="R701" s="6" t="str">
        <f t="shared" si="21"/>
        <v>&lt;=1</v>
      </c>
      <c r="S701" s="6" t="str">
        <f t="shared" si="20"/>
        <v>met</v>
      </c>
      <c r="T701" s="5" t="s">
        <v>3194</v>
      </c>
      <c r="U701" s="2" t="s">
        <v>17</v>
      </c>
      <c r="V701" s="2" t="s">
        <v>16</v>
      </c>
      <c r="W701" s="2"/>
    </row>
    <row r="702" spans="1:23" ht="42.75" x14ac:dyDescent="0.45">
      <c r="A702" s="1">
        <v>3.4439814814832101</v>
      </c>
      <c r="B702" s="2" t="s">
        <v>125</v>
      </c>
      <c r="C702" s="2" t="s">
        <v>3166</v>
      </c>
      <c r="D702" s="2" t="s">
        <v>12</v>
      </c>
      <c r="E702" s="4">
        <v>45149.718842592592</v>
      </c>
      <c r="F702" s="3" t="str">
        <f>TEXT(Table_query__6[[#This Row],[Closed]],"MMM")</f>
        <v>Aug</v>
      </c>
      <c r="G702" s="3">
        <v>45151.718842592592</v>
      </c>
      <c r="H702" s="4">
        <v>45152.443981481483</v>
      </c>
      <c r="I702" s="2" t="s">
        <v>789</v>
      </c>
      <c r="J702" t="s">
        <v>3853</v>
      </c>
      <c r="K702">
        <v>938</v>
      </c>
      <c r="L702" t="s">
        <v>3714</v>
      </c>
      <c r="M702" t="s">
        <v>3545</v>
      </c>
      <c r="N702" s="2" t="s">
        <v>24</v>
      </c>
      <c r="O702" s="4" t="s">
        <v>431</v>
      </c>
      <c r="P702" s="6">
        <f>NETWORKDAYS.INTL(Table_query__6[[#This Row],[Created]],Table_query__6[[#This Row],[Closed]],1,0)-1</f>
        <v>1</v>
      </c>
      <c r="Q702" s="6" t="s">
        <v>4272</v>
      </c>
      <c r="R702" s="6" t="str">
        <f t="shared" si="21"/>
        <v>&lt;=1</v>
      </c>
      <c r="S702" s="6" t="str">
        <f t="shared" si="20"/>
        <v>met</v>
      </c>
      <c r="T702" s="5" t="s">
        <v>3167</v>
      </c>
      <c r="U702" s="2" t="s">
        <v>17</v>
      </c>
      <c r="V702" s="2" t="s">
        <v>16</v>
      </c>
      <c r="W702" s="2"/>
    </row>
    <row r="703" spans="1:23" ht="28.5" x14ac:dyDescent="0.45">
      <c r="A703" s="1">
        <v>3.4361111111065799</v>
      </c>
      <c r="B703" s="2" t="s">
        <v>125</v>
      </c>
      <c r="C703" s="2" t="s">
        <v>3175</v>
      </c>
      <c r="D703" s="2" t="s">
        <v>12</v>
      </c>
      <c r="E703" s="4">
        <v>45149.723229166666</v>
      </c>
      <c r="F703" s="3" t="str">
        <f>TEXT(Table_query__6[[#This Row],[Closed]],"MMM")</f>
        <v>Aug</v>
      </c>
      <c r="G703" s="3">
        <v>45151.723229166666</v>
      </c>
      <c r="H703" s="4">
        <v>45152.436111111114</v>
      </c>
      <c r="I703" s="2" t="s">
        <v>175</v>
      </c>
      <c r="J703" t="s">
        <v>3642</v>
      </c>
      <c r="K703">
        <v>723</v>
      </c>
      <c r="L703" t="s">
        <v>3643</v>
      </c>
      <c r="M703" t="s">
        <v>3545</v>
      </c>
      <c r="N703" s="2" t="s">
        <v>24</v>
      </c>
      <c r="O703" s="4" t="s">
        <v>431</v>
      </c>
      <c r="P703" s="6">
        <f>NETWORKDAYS.INTL(Table_query__6[[#This Row],[Created]],Table_query__6[[#This Row],[Closed]],1,0)-1</f>
        <v>1</v>
      </c>
      <c r="Q703" s="6" t="s">
        <v>4272</v>
      </c>
      <c r="R703" s="6" t="str">
        <f t="shared" si="21"/>
        <v>&lt;=1</v>
      </c>
      <c r="S703" s="6" t="str">
        <f t="shared" si="20"/>
        <v>met</v>
      </c>
      <c r="T703" s="5" t="s">
        <v>3176</v>
      </c>
      <c r="U703" s="2" t="s">
        <v>17</v>
      </c>
      <c r="V703" s="2" t="s">
        <v>16</v>
      </c>
      <c r="W703" s="2"/>
    </row>
    <row r="704" spans="1:23" ht="28.5" x14ac:dyDescent="0.45">
      <c r="A704" s="1">
        <v>3.6249768518537202</v>
      </c>
      <c r="B704" s="2" t="s">
        <v>125</v>
      </c>
      <c r="C704" s="2" t="s">
        <v>3170</v>
      </c>
      <c r="D704" s="2" t="s">
        <v>12</v>
      </c>
      <c r="E704" s="4">
        <v>45149.727893518517</v>
      </c>
      <c r="F704" s="3" t="str">
        <f>TEXT(Table_query__6[[#This Row],[Closed]],"MMM")</f>
        <v>Aug</v>
      </c>
      <c r="G704" s="3">
        <v>45151.727893518517</v>
      </c>
      <c r="H704" s="4">
        <v>45152.624976851854</v>
      </c>
      <c r="I704" s="2" t="s">
        <v>175</v>
      </c>
      <c r="J704" t="s">
        <v>3642</v>
      </c>
      <c r="K704">
        <v>723</v>
      </c>
      <c r="L704" t="s">
        <v>3643</v>
      </c>
      <c r="M704" t="s">
        <v>3545</v>
      </c>
      <c r="N704" s="2" t="s">
        <v>24</v>
      </c>
      <c r="O704" s="4" t="s">
        <v>431</v>
      </c>
      <c r="P704" s="6">
        <f>NETWORKDAYS.INTL(Table_query__6[[#This Row],[Created]],Table_query__6[[#This Row],[Closed]],1,0)-1</f>
        <v>1</v>
      </c>
      <c r="Q704" s="6" t="s">
        <v>4272</v>
      </c>
      <c r="R704" s="6" t="str">
        <f t="shared" si="21"/>
        <v>&lt;=1</v>
      </c>
      <c r="S704" s="6" t="str">
        <f t="shared" si="20"/>
        <v>met</v>
      </c>
      <c r="T704" s="5" t="s">
        <v>3171</v>
      </c>
      <c r="U704" s="2" t="s">
        <v>17</v>
      </c>
      <c r="V704" s="2" t="s">
        <v>16</v>
      </c>
      <c r="W704" s="2"/>
    </row>
    <row r="705" spans="1:23" ht="28.5" x14ac:dyDescent="0.45">
      <c r="A705" s="1">
        <v>0.50998842592525795</v>
      </c>
      <c r="B705" s="2" t="s">
        <v>161</v>
      </c>
      <c r="C705" s="2" t="s">
        <v>3179</v>
      </c>
      <c r="D705" s="2" t="s">
        <v>12</v>
      </c>
      <c r="E705" s="4">
        <v>45152.414548611108</v>
      </c>
      <c r="F705" s="3" t="str">
        <f>TEXT(Table_query__6[[#This Row],[Closed]],"MMM")</f>
        <v>Aug</v>
      </c>
      <c r="G705" s="3">
        <v>45154.414548611108</v>
      </c>
      <c r="H705" s="4">
        <v>45152.509988425925</v>
      </c>
      <c r="I705" s="2" t="s">
        <v>3181</v>
      </c>
      <c r="J705" t="s">
        <v>4189</v>
      </c>
      <c r="K705">
        <v>11861</v>
      </c>
      <c r="L705" t="s">
        <v>3739</v>
      </c>
      <c r="M705" t="s">
        <v>3545</v>
      </c>
      <c r="N705" s="2" t="s">
        <v>29</v>
      </c>
      <c r="O705" s="4" t="s">
        <v>431</v>
      </c>
      <c r="P705" s="6">
        <f>NETWORKDAYS.INTL(Table_query__6[[#This Row],[Created]],Table_query__6[[#This Row],[Closed]],1,0)-1</f>
        <v>0</v>
      </c>
      <c r="Q705" s="6" t="s">
        <v>4272</v>
      </c>
      <c r="R705" s="6" t="str">
        <f t="shared" si="21"/>
        <v>&lt;=1</v>
      </c>
      <c r="S705" s="6" t="str">
        <f t="shared" si="20"/>
        <v>met</v>
      </c>
      <c r="T705" s="5" t="s">
        <v>3180</v>
      </c>
      <c r="U705" s="2" t="s">
        <v>17</v>
      </c>
      <c r="V705" s="2" t="s">
        <v>16</v>
      </c>
      <c r="W705" s="2"/>
    </row>
    <row r="706" spans="1:23" ht="28.5" x14ac:dyDescent="0.45">
      <c r="A706" s="1">
        <v>0.62393518518365498</v>
      </c>
      <c r="B706" s="2" t="s">
        <v>125</v>
      </c>
      <c r="C706" s="2" t="s">
        <v>3168</v>
      </c>
      <c r="D706" s="2" t="s">
        <v>12</v>
      </c>
      <c r="E706" s="4">
        <v>45152.454988425925</v>
      </c>
      <c r="F706" s="3" t="str">
        <f>TEXT(Table_query__6[[#This Row],[Closed]],"MMM")</f>
        <v>Aug</v>
      </c>
      <c r="G706" s="3">
        <v>45154.454988425925</v>
      </c>
      <c r="H706" s="4">
        <v>45152.623935185184</v>
      </c>
      <c r="I706" s="2" t="s">
        <v>795</v>
      </c>
      <c r="J706" t="s">
        <v>3850</v>
      </c>
      <c r="K706">
        <v>12937</v>
      </c>
      <c r="L706" t="s">
        <v>3850</v>
      </c>
      <c r="M706" t="s">
        <v>3545</v>
      </c>
      <c r="N706" s="2" t="s">
        <v>24</v>
      </c>
      <c r="O706" s="4" t="s">
        <v>431</v>
      </c>
      <c r="P706" s="6">
        <f>NETWORKDAYS.INTL(Table_query__6[[#This Row],[Created]],Table_query__6[[#This Row],[Closed]],1,0)-1</f>
        <v>0</v>
      </c>
      <c r="Q706" s="6" t="s">
        <v>4272</v>
      </c>
      <c r="R706" s="6" t="str">
        <f t="shared" si="21"/>
        <v>&lt;=1</v>
      </c>
      <c r="S706" s="6" t="str">
        <f t="shared" ref="S706:S769" si="22">IF(P706&lt;=2, "met", "not met")</f>
        <v>met</v>
      </c>
      <c r="T706" s="5" t="s">
        <v>3169</v>
      </c>
      <c r="U706" s="2" t="s">
        <v>17</v>
      </c>
      <c r="V706" s="2" t="s">
        <v>16</v>
      </c>
      <c r="W706" s="2"/>
    </row>
    <row r="707" spans="1:23" ht="28.5" x14ac:dyDescent="0.45">
      <c r="A707" s="1">
        <v>0.62284722222102595</v>
      </c>
      <c r="B707" s="2" t="s">
        <v>125</v>
      </c>
      <c r="C707" s="2" t="s">
        <v>3186</v>
      </c>
      <c r="D707" s="2" t="s">
        <v>12</v>
      </c>
      <c r="E707" s="4">
        <v>45152.459583333337</v>
      </c>
      <c r="F707" s="3" t="str">
        <f>TEXT(Table_query__6[[#This Row],[Closed]],"MMM")</f>
        <v>Aug</v>
      </c>
      <c r="G707" s="3">
        <v>45154.459583333337</v>
      </c>
      <c r="H707" s="4">
        <v>45152.622847222221</v>
      </c>
      <c r="I707" s="2" t="s">
        <v>783</v>
      </c>
      <c r="J707" t="s">
        <v>3849</v>
      </c>
      <c r="K707">
        <v>12937</v>
      </c>
      <c r="L707" t="s">
        <v>3850</v>
      </c>
      <c r="M707" t="s">
        <v>3545</v>
      </c>
      <c r="N707" s="2" t="s">
        <v>24</v>
      </c>
      <c r="O707" s="4" t="s">
        <v>431</v>
      </c>
      <c r="P707" s="6">
        <f>NETWORKDAYS.INTL(Table_query__6[[#This Row],[Created]],Table_query__6[[#This Row],[Closed]],1,0)-1</f>
        <v>0</v>
      </c>
      <c r="Q707" s="6" t="s">
        <v>4272</v>
      </c>
      <c r="R707" s="6" t="str">
        <f t="shared" ref="R707:R770" si="23">IF(P707&lt;2, "&lt;=1", IF(P707&lt;3, "&lt;=2", IF(P707&lt;4, "&lt;=3",IF(P707&lt;5,  "&lt;=4", "&gt;=5"))))</f>
        <v>&lt;=1</v>
      </c>
      <c r="S707" s="6" t="str">
        <f t="shared" si="22"/>
        <v>met</v>
      </c>
      <c r="T707" s="5" t="s">
        <v>3187</v>
      </c>
      <c r="U707" s="2" t="s">
        <v>17</v>
      </c>
      <c r="V707" s="2" t="s">
        <v>16</v>
      </c>
      <c r="W707" s="2"/>
    </row>
    <row r="708" spans="1:23" x14ac:dyDescent="0.45">
      <c r="A708" s="1">
        <v>0.60393518517958</v>
      </c>
      <c r="B708" s="2" t="s">
        <v>97</v>
      </c>
      <c r="C708" s="2" t="s">
        <v>3184</v>
      </c>
      <c r="D708" s="2" t="s">
        <v>12</v>
      </c>
      <c r="E708" s="4">
        <v>45152.480937499997</v>
      </c>
      <c r="F708" s="3" t="str">
        <f>TEXT(Table_query__6[[#This Row],[Closed]],"MMM")</f>
        <v>Aug</v>
      </c>
      <c r="G708" s="3">
        <v>45154.480937499997</v>
      </c>
      <c r="H708" s="4">
        <v>45152.603935185187</v>
      </c>
      <c r="I708" s="2" t="s">
        <v>817</v>
      </c>
      <c r="J708" t="s">
        <v>3859</v>
      </c>
      <c r="K708">
        <v>9965</v>
      </c>
      <c r="L708" t="s">
        <v>3860</v>
      </c>
      <c r="M708" t="s">
        <v>3545</v>
      </c>
      <c r="N708" s="2" t="s">
        <v>29</v>
      </c>
      <c r="O708" s="4" t="s">
        <v>431</v>
      </c>
      <c r="P708" s="6">
        <f>NETWORKDAYS.INTL(Table_query__6[[#This Row],[Created]],Table_query__6[[#This Row],[Closed]],1,0)-1</f>
        <v>0</v>
      </c>
      <c r="Q708" s="6" t="s">
        <v>4272</v>
      </c>
      <c r="R708" s="6" t="str">
        <f t="shared" si="23"/>
        <v>&lt;=1</v>
      </c>
      <c r="S708" s="6" t="str">
        <f t="shared" si="22"/>
        <v>met</v>
      </c>
      <c r="T708" s="5" t="s">
        <v>3185</v>
      </c>
      <c r="U708" s="2" t="s">
        <v>17</v>
      </c>
      <c r="V708" s="2" t="s">
        <v>16</v>
      </c>
      <c r="W708" s="2"/>
    </row>
    <row r="709" spans="1:23" ht="28.5" x14ac:dyDescent="0.45">
      <c r="A709" s="1">
        <v>0.60712962962861605</v>
      </c>
      <c r="B709" s="2" t="s">
        <v>125</v>
      </c>
      <c r="C709" s="2" t="s">
        <v>3164</v>
      </c>
      <c r="D709" s="2" t="s">
        <v>12</v>
      </c>
      <c r="E709" s="4">
        <v>45152.486238425925</v>
      </c>
      <c r="F709" s="3" t="str">
        <f>TEXT(Table_query__6[[#This Row],[Closed]],"MMM")</f>
        <v>Aug</v>
      </c>
      <c r="G709" s="3">
        <v>45154.486238425925</v>
      </c>
      <c r="H709" s="4">
        <v>45152.607129629629</v>
      </c>
      <c r="I709" s="2" t="s">
        <v>776</v>
      </c>
      <c r="J709" t="s">
        <v>3765</v>
      </c>
      <c r="K709">
        <v>35023</v>
      </c>
      <c r="L709" t="s">
        <v>3706</v>
      </c>
      <c r="M709" t="s">
        <v>3545</v>
      </c>
      <c r="N709" s="2" t="s">
        <v>29</v>
      </c>
      <c r="O709" s="4" t="s">
        <v>431</v>
      </c>
      <c r="P709" s="6">
        <f>NETWORKDAYS.INTL(Table_query__6[[#This Row],[Created]],Table_query__6[[#This Row],[Closed]],1,0)-1</f>
        <v>0</v>
      </c>
      <c r="Q709" s="6" t="s">
        <v>4272</v>
      </c>
      <c r="R709" s="6" t="str">
        <f t="shared" si="23"/>
        <v>&lt;=1</v>
      </c>
      <c r="S709" s="6" t="str">
        <f t="shared" si="22"/>
        <v>met</v>
      </c>
      <c r="T709" s="5" t="s">
        <v>3165</v>
      </c>
      <c r="U709" s="2" t="s">
        <v>17</v>
      </c>
      <c r="V709" s="2" t="s">
        <v>16</v>
      </c>
      <c r="W709" s="2"/>
    </row>
    <row r="710" spans="1:23" x14ac:dyDescent="0.45">
      <c r="A710" s="1">
        <v>0.58340277777460903</v>
      </c>
      <c r="B710" s="2" t="s">
        <v>97</v>
      </c>
      <c r="C710" s="2" t="s">
        <v>3195</v>
      </c>
      <c r="D710" s="2" t="s">
        <v>12</v>
      </c>
      <c r="E710" s="4">
        <v>45152.492372685185</v>
      </c>
      <c r="F710" s="3" t="str">
        <f>TEXT(Table_query__6[[#This Row],[Closed]],"MMM")</f>
        <v>Aug</v>
      </c>
      <c r="G710" s="3">
        <v>45154.492372685185</v>
      </c>
      <c r="H710" s="4">
        <v>45152.583402777775</v>
      </c>
      <c r="I710" s="2" t="s">
        <v>530</v>
      </c>
      <c r="J710" t="s">
        <v>3785</v>
      </c>
      <c r="K710">
        <v>22098</v>
      </c>
      <c r="L710" t="s">
        <v>3786</v>
      </c>
      <c r="M710" t="s">
        <v>3553</v>
      </c>
      <c r="N710" s="2" t="s">
        <v>24</v>
      </c>
      <c r="O710" s="4" t="s">
        <v>431</v>
      </c>
      <c r="P710" s="6">
        <f>NETWORKDAYS.INTL(Table_query__6[[#This Row],[Created]],Table_query__6[[#This Row],[Closed]],1,0)-1</f>
        <v>0</v>
      </c>
      <c r="Q710" s="6" t="s">
        <v>4272</v>
      </c>
      <c r="R710" s="6" t="str">
        <f t="shared" si="23"/>
        <v>&lt;=1</v>
      </c>
      <c r="S710" s="6" t="str">
        <f t="shared" si="22"/>
        <v>met</v>
      </c>
      <c r="T710" s="5" t="s">
        <v>3196</v>
      </c>
      <c r="U710" s="2" t="s">
        <v>17</v>
      </c>
      <c r="V710" s="2" t="s">
        <v>16</v>
      </c>
      <c r="W710" s="2"/>
    </row>
    <row r="711" spans="1:23" x14ac:dyDescent="0.45">
      <c r="A711" s="1">
        <v>0.53714120369841101</v>
      </c>
      <c r="B711" s="2" t="s">
        <v>28</v>
      </c>
      <c r="C711" s="2" t="s">
        <v>3177</v>
      </c>
      <c r="D711" s="2" t="s">
        <v>12</v>
      </c>
      <c r="E711" s="4">
        <v>45152.524421296293</v>
      </c>
      <c r="F711" s="3" t="str">
        <f>TEXT(Table_query__6[[#This Row],[Closed]],"MMM")</f>
        <v>Aug</v>
      </c>
      <c r="G711" s="3">
        <v>45154.524421296293</v>
      </c>
      <c r="H711" s="4">
        <v>45152.537141203706</v>
      </c>
      <c r="I711" s="2" t="s">
        <v>50</v>
      </c>
      <c r="J711" t="s">
        <v>3558</v>
      </c>
      <c r="K711">
        <v>40184</v>
      </c>
      <c r="L711" t="s">
        <v>3559</v>
      </c>
      <c r="M711" t="s">
        <v>3545</v>
      </c>
      <c r="N711" s="2" t="s">
        <v>24</v>
      </c>
      <c r="O711" s="4" t="s">
        <v>431</v>
      </c>
      <c r="P711" s="6">
        <f>NETWORKDAYS.INTL(Table_query__6[[#This Row],[Created]],Table_query__6[[#This Row],[Closed]],1,0)-1</f>
        <v>0</v>
      </c>
      <c r="Q711" s="6" t="s">
        <v>4272</v>
      </c>
      <c r="R711" s="6" t="str">
        <f t="shared" si="23"/>
        <v>&lt;=1</v>
      </c>
      <c r="S711" s="6" t="str">
        <f t="shared" si="22"/>
        <v>met</v>
      </c>
      <c r="T711" s="5" t="s">
        <v>3178</v>
      </c>
      <c r="U711" s="2" t="s">
        <v>17</v>
      </c>
      <c r="V711" s="2" t="s">
        <v>16</v>
      </c>
      <c r="W711" s="2"/>
    </row>
    <row r="712" spans="1:23" x14ac:dyDescent="0.45">
      <c r="A712" s="1">
        <v>1.5416087962949001</v>
      </c>
      <c r="B712" s="2" t="s">
        <v>110</v>
      </c>
      <c r="C712" s="2" t="s">
        <v>3135</v>
      </c>
      <c r="D712" s="2" t="s">
        <v>12</v>
      </c>
      <c r="E712" s="4">
        <v>45152.530115740738</v>
      </c>
      <c r="F712" s="3" t="str">
        <f>TEXT(Table_query__6[[#This Row],[Closed]],"MMM")</f>
        <v>Aug</v>
      </c>
      <c r="G712" s="3">
        <v>45154.530115740738</v>
      </c>
      <c r="H712" s="4">
        <v>45153.541608796295</v>
      </c>
      <c r="I712" s="2" t="s">
        <v>3137</v>
      </c>
      <c r="J712" t="s">
        <v>4188</v>
      </c>
      <c r="K712">
        <v>27067</v>
      </c>
      <c r="L712" t="s">
        <v>4188</v>
      </c>
      <c r="M712" t="s">
        <v>3545</v>
      </c>
      <c r="N712" s="2" t="s">
        <v>29</v>
      </c>
      <c r="O712" s="4" t="s">
        <v>431</v>
      </c>
      <c r="P712" s="6">
        <f>NETWORKDAYS.INTL(Table_query__6[[#This Row],[Created]],Table_query__6[[#This Row],[Closed]],1,0)-1</f>
        <v>1</v>
      </c>
      <c r="Q712" s="6" t="s">
        <v>4272</v>
      </c>
      <c r="R712" s="6" t="str">
        <f t="shared" si="23"/>
        <v>&lt;=1</v>
      </c>
      <c r="S712" s="6" t="str">
        <f t="shared" si="22"/>
        <v>met</v>
      </c>
      <c r="T712" s="5" t="s">
        <v>3136</v>
      </c>
      <c r="U712" s="2" t="s">
        <v>17</v>
      </c>
      <c r="V712" s="2" t="s">
        <v>16</v>
      </c>
      <c r="W712" s="2"/>
    </row>
    <row r="713" spans="1:23" ht="28.5" x14ac:dyDescent="0.45">
      <c r="A713" s="1">
        <v>4.5092476851859802</v>
      </c>
      <c r="B713" s="2" t="s">
        <v>15</v>
      </c>
      <c r="C713" s="2" t="s">
        <v>3053</v>
      </c>
      <c r="D713" s="2" t="s">
        <v>12</v>
      </c>
      <c r="E713" s="4">
        <v>45152.580104166664</v>
      </c>
      <c r="F713" s="3" t="str">
        <f>TEXT(Table_query__6[[#This Row],[Closed]],"MMM")</f>
        <v>Aug</v>
      </c>
      <c r="G713" s="3">
        <v>45154.580104166664</v>
      </c>
      <c r="H713" s="4">
        <v>45156.509247685186</v>
      </c>
      <c r="I713" s="2" t="s">
        <v>3055</v>
      </c>
      <c r="J713" t="s">
        <v>4256</v>
      </c>
      <c r="K713" t="s">
        <v>4256</v>
      </c>
      <c r="L713" t="s">
        <v>4256</v>
      </c>
      <c r="M713" t="s">
        <v>592</v>
      </c>
      <c r="N713" s="2" t="s">
        <v>52</v>
      </c>
      <c r="O713" s="4" t="s">
        <v>431</v>
      </c>
      <c r="P713" s="6">
        <f>NETWORKDAYS.INTL(Table_query__6[[#This Row],[Created]],Table_query__6[[#This Row],[Closed]],1,0)-1</f>
        <v>4</v>
      </c>
      <c r="Q713" s="6" t="s">
        <v>4273</v>
      </c>
      <c r="R713" s="6" t="str">
        <f t="shared" si="23"/>
        <v>&lt;=4</v>
      </c>
      <c r="S713" s="6" t="str">
        <f t="shared" si="22"/>
        <v>not met</v>
      </c>
      <c r="T713" s="5" t="s">
        <v>3054</v>
      </c>
      <c r="U713" s="2" t="s">
        <v>17</v>
      </c>
      <c r="V713" s="2" t="s">
        <v>16</v>
      </c>
      <c r="W713" s="2"/>
    </row>
    <row r="714" spans="1:23" ht="71.25" x14ac:dyDescent="0.45">
      <c r="A714" s="1">
        <v>2.3713078703731298</v>
      </c>
      <c r="B714" s="2" t="s">
        <v>23</v>
      </c>
      <c r="C714" s="2" t="s">
        <v>3101</v>
      </c>
      <c r="D714" s="2" t="s">
        <v>12</v>
      </c>
      <c r="E714" s="4">
        <v>45152.586805555555</v>
      </c>
      <c r="F714" s="3" t="str">
        <f>TEXT(Table_query__6[[#This Row],[Closed]],"MMM")</f>
        <v>Aug</v>
      </c>
      <c r="G714" s="3">
        <v>45154.586805555555</v>
      </c>
      <c r="H714" s="4">
        <v>45154.371307870373</v>
      </c>
      <c r="I714" s="2" t="s">
        <v>421</v>
      </c>
      <c r="J714" t="s">
        <v>3751</v>
      </c>
      <c r="K714">
        <v>32500</v>
      </c>
      <c r="L714" t="s">
        <v>3751</v>
      </c>
      <c r="M714" t="s">
        <v>3570</v>
      </c>
      <c r="N714" s="2" t="s">
        <v>68</v>
      </c>
      <c r="O714" s="4" t="s">
        <v>431</v>
      </c>
      <c r="P714" s="6">
        <f>NETWORKDAYS.INTL(Table_query__6[[#This Row],[Created]],Table_query__6[[#This Row],[Closed]],1,0)-1</f>
        <v>2</v>
      </c>
      <c r="Q714" s="6" t="s">
        <v>4273</v>
      </c>
      <c r="R714" s="6" t="str">
        <f t="shared" si="23"/>
        <v>&lt;=2</v>
      </c>
      <c r="S714" s="6" t="str">
        <f t="shared" si="22"/>
        <v>met</v>
      </c>
      <c r="T714" s="5" t="s">
        <v>3102</v>
      </c>
      <c r="U714" s="2" t="s">
        <v>17</v>
      </c>
      <c r="V714" s="2" t="s">
        <v>16</v>
      </c>
      <c r="W714" s="2"/>
    </row>
    <row r="715" spans="1:23" ht="57" x14ac:dyDescent="0.45">
      <c r="A715" s="1">
        <v>0.60347222222480901</v>
      </c>
      <c r="B715" s="2" t="s">
        <v>23</v>
      </c>
      <c r="C715" s="2" t="s">
        <v>3157</v>
      </c>
      <c r="D715" s="2" t="s">
        <v>12</v>
      </c>
      <c r="E715" s="4">
        <v>45152.603425925925</v>
      </c>
      <c r="F715" s="3" t="str">
        <f>TEXT(Table_query__6[[#This Row],[Closed]],"MMM")</f>
        <v>Aug</v>
      </c>
      <c r="G715" s="3">
        <v>45154.603425925925</v>
      </c>
      <c r="H715" s="4">
        <v>45152.603472222225</v>
      </c>
      <c r="I715" s="2" t="s">
        <v>2507</v>
      </c>
      <c r="J715" t="s">
        <v>4256</v>
      </c>
      <c r="K715" t="s">
        <v>4256</v>
      </c>
      <c r="L715" t="s">
        <v>4256</v>
      </c>
      <c r="M715" t="s">
        <v>592</v>
      </c>
      <c r="N715" s="2" t="s">
        <v>42</v>
      </c>
      <c r="O715" s="4" t="s">
        <v>431</v>
      </c>
      <c r="P715" s="6">
        <f>NETWORKDAYS.INTL(Table_query__6[[#This Row],[Created]],Table_query__6[[#This Row],[Closed]],1,0)-1</f>
        <v>0</v>
      </c>
      <c r="Q715" s="6" t="s">
        <v>4272</v>
      </c>
      <c r="R715" s="6" t="str">
        <f t="shared" si="23"/>
        <v>&lt;=1</v>
      </c>
      <c r="S715" s="6" t="str">
        <f t="shared" si="22"/>
        <v>met</v>
      </c>
      <c r="T715" s="5" t="s">
        <v>3158</v>
      </c>
      <c r="U715" s="2" t="s">
        <v>17</v>
      </c>
      <c r="V715" s="2" t="s">
        <v>16</v>
      </c>
      <c r="W715" s="2"/>
    </row>
    <row r="716" spans="1:23" x14ac:dyDescent="0.45">
      <c r="A716" s="1">
        <v>4.2892939814846596</v>
      </c>
      <c r="B716" s="2" t="s">
        <v>97</v>
      </c>
      <c r="C716" s="2" t="s">
        <v>3034</v>
      </c>
      <c r="D716" s="2" t="s">
        <v>12</v>
      </c>
      <c r="E716" s="4">
        <v>45152.610034722224</v>
      </c>
      <c r="F716" s="3" t="str">
        <f>TEXT(Table_query__6[[#This Row],[Closed]],"MMM")</f>
        <v>Aug</v>
      </c>
      <c r="G716" s="3">
        <v>45154.610034722224</v>
      </c>
      <c r="H716" s="4">
        <v>45156.289293981485</v>
      </c>
      <c r="I716" s="2" t="s">
        <v>3033</v>
      </c>
      <c r="J716" t="s">
        <v>4256</v>
      </c>
      <c r="K716" t="s">
        <v>4256</v>
      </c>
      <c r="L716" t="s">
        <v>4256</v>
      </c>
      <c r="M716" t="s">
        <v>592</v>
      </c>
      <c r="N716" s="2" t="s">
        <v>24</v>
      </c>
      <c r="O716" s="4" t="s">
        <v>431</v>
      </c>
      <c r="P716" s="6">
        <f>NETWORKDAYS.INTL(Table_query__6[[#This Row],[Created]],Table_query__6[[#This Row],[Closed]],1,0)-1</f>
        <v>4</v>
      </c>
      <c r="Q716" s="6" t="s">
        <v>4273</v>
      </c>
      <c r="R716" s="6" t="str">
        <f t="shared" si="23"/>
        <v>&lt;=4</v>
      </c>
      <c r="S716" s="6" t="str">
        <f t="shared" si="22"/>
        <v>not met</v>
      </c>
      <c r="T716" s="5" t="s">
        <v>3035</v>
      </c>
      <c r="U716" s="2" t="s">
        <v>17</v>
      </c>
      <c r="V716" s="2" t="s">
        <v>16</v>
      </c>
      <c r="W716" s="2"/>
    </row>
    <row r="717" spans="1:23" x14ac:dyDescent="0.45">
      <c r="A717" s="1">
        <v>4.5292476851827796</v>
      </c>
      <c r="B717" s="2" t="s">
        <v>97</v>
      </c>
      <c r="C717" s="2" t="s">
        <v>3031</v>
      </c>
      <c r="D717" s="2" t="s">
        <v>12</v>
      </c>
      <c r="E717" s="4">
        <v>45152.612500000003</v>
      </c>
      <c r="F717" s="3" t="str">
        <f>TEXT(Table_query__6[[#This Row],[Closed]],"MMM")</f>
        <v>Aug</v>
      </c>
      <c r="G717" s="3">
        <v>45154.612500000003</v>
      </c>
      <c r="H717" s="4">
        <v>45156.529247685183</v>
      </c>
      <c r="I717" s="2" t="s">
        <v>3033</v>
      </c>
      <c r="J717" t="s">
        <v>4256</v>
      </c>
      <c r="K717" t="s">
        <v>4256</v>
      </c>
      <c r="L717" t="s">
        <v>4256</v>
      </c>
      <c r="M717" t="s">
        <v>592</v>
      </c>
      <c r="N717" s="2" t="s">
        <v>24</v>
      </c>
      <c r="O717" s="4" t="s">
        <v>431</v>
      </c>
      <c r="P717" s="6">
        <f>NETWORKDAYS.INTL(Table_query__6[[#This Row],[Created]],Table_query__6[[#This Row],[Closed]],1,0)-1</f>
        <v>4</v>
      </c>
      <c r="Q717" s="6" t="s">
        <v>4273</v>
      </c>
      <c r="R717" s="6" t="str">
        <f t="shared" si="23"/>
        <v>&lt;=4</v>
      </c>
      <c r="S717" s="6" t="str">
        <f t="shared" si="22"/>
        <v>not met</v>
      </c>
      <c r="T717" s="5" t="s">
        <v>3032</v>
      </c>
      <c r="U717" s="2" t="s">
        <v>17</v>
      </c>
      <c r="V717" s="2" t="s">
        <v>16</v>
      </c>
      <c r="W717" s="2"/>
    </row>
    <row r="718" spans="1:23" ht="28.5" x14ac:dyDescent="0.45">
      <c r="A718" s="1">
        <v>0.65107638888730401</v>
      </c>
      <c r="B718" s="2" t="s">
        <v>161</v>
      </c>
      <c r="C718" s="2" t="s">
        <v>3190</v>
      </c>
      <c r="D718" s="2" t="s">
        <v>12</v>
      </c>
      <c r="E718" s="4">
        <v>45152.631516203706</v>
      </c>
      <c r="F718" s="3" t="str">
        <f>TEXT(Table_query__6[[#This Row],[Closed]],"MMM")</f>
        <v>Aug</v>
      </c>
      <c r="G718" s="3">
        <v>45154.631516203706</v>
      </c>
      <c r="H718" s="4">
        <v>45152.651076388887</v>
      </c>
      <c r="I718" s="2" t="s">
        <v>3192</v>
      </c>
      <c r="J718" t="s">
        <v>4190</v>
      </c>
      <c r="K718">
        <v>160</v>
      </c>
      <c r="L718" t="s">
        <v>4191</v>
      </c>
      <c r="M718" t="s">
        <v>3545</v>
      </c>
      <c r="N718" s="2" t="s">
        <v>24</v>
      </c>
      <c r="O718" s="4" t="s">
        <v>431</v>
      </c>
      <c r="P718" s="6">
        <f>NETWORKDAYS.INTL(Table_query__6[[#This Row],[Created]],Table_query__6[[#This Row],[Closed]],1,0)-1</f>
        <v>0</v>
      </c>
      <c r="Q718" s="6" t="s">
        <v>4272</v>
      </c>
      <c r="R718" s="6" t="str">
        <f t="shared" si="23"/>
        <v>&lt;=1</v>
      </c>
      <c r="S718" s="6" t="str">
        <f t="shared" si="22"/>
        <v>met</v>
      </c>
      <c r="T718" s="5" t="s">
        <v>3191</v>
      </c>
      <c r="U718" s="2" t="s">
        <v>17</v>
      </c>
      <c r="V718" s="2" t="s">
        <v>16</v>
      </c>
      <c r="W718" s="2"/>
    </row>
    <row r="719" spans="1:23" ht="71.25" x14ac:dyDescent="0.45">
      <c r="A719" s="1">
        <v>0.63581018518743804</v>
      </c>
      <c r="B719" s="2" t="s">
        <v>23</v>
      </c>
      <c r="C719" s="2" t="s">
        <v>3188</v>
      </c>
      <c r="D719" s="2" t="s">
        <v>12</v>
      </c>
      <c r="E719" s="4">
        <v>45152.635717592595</v>
      </c>
      <c r="F719" s="3" t="str">
        <f>TEXT(Table_query__6[[#This Row],[Closed]],"MMM")</f>
        <v>Aug</v>
      </c>
      <c r="G719" s="3">
        <v>45154.635717592595</v>
      </c>
      <c r="H719" s="4">
        <v>45152.635810185187</v>
      </c>
      <c r="I719" s="2" t="s">
        <v>103</v>
      </c>
      <c r="J719" t="s">
        <v>3588</v>
      </c>
      <c r="K719">
        <v>34260</v>
      </c>
      <c r="L719" t="s">
        <v>3589</v>
      </c>
      <c r="M719" t="s">
        <v>3570</v>
      </c>
      <c r="N719" s="2" t="s">
        <v>42</v>
      </c>
      <c r="O719" s="4" t="s">
        <v>431</v>
      </c>
      <c r="P719" s="6">
        <f>NETWORKDAYS.INTL(Table_query__6[[#This Row],[Created]],Table_query__6[[#This Row],[Closed]],1,0)-1</f>
        <v>0</v>
      </c>
      <c r="Q719" s="6" t="s">
        <v>4272</v>
      </c>
      <c r="R719" s="6" t="str">
        <f t="shared" si="23"/>
        <v>&lt;=1</v>
      </c>
      <c r="S719" s="6" t="str">
        <f t="shared" si="22"/>
        <v>met</v>
      </c>
      <c r="T719" s="5" t="s">
        <v>3189</v>
      </c>
      <c r="U719" s="2" t="s">
        <v>17</v>
      </c>
      <c r="V719" s="2" t="s">
        <v>16</v>
      </c>
      <c r="W719" s="2"/>
    </row>
    <row r="720" spans="1:23" ht="156.75" x14ac:dyDescent="0.45">
      <c r="A720" s="1">
        <v>0.63931712962948894</v>
      </c>
      <c r="B720" s="2" t="s">
        <v>23</v>
      </c>
      <c r="C720" s="2" t="s">
        <v>3182</v>
      </c>
      <c r="D720" s="2" t="s">
        <v>12</v>
      </c>
      <c r="E720" s="4">
        <v>45152.639293981483</v>
      </c>
      <c r="F720" s="3" t="str">
        <f>TEXT(Table_query__6[[#This Row],[Closed]],"MMM")</f>
        <v>Aug</v>
      </c>
      <c r="G720" s="3">
        <v>45154.639293981483</v>
      </c>
      <c r="H720" s="4">
        <v>45152.639317129629</v>
      </c>
      <c r="I720" s="2" t="s">
        <v>124</v>
      </c>
      <c r="J720" t="s">
        <v>3603</v>
      </c>
      <c r="K720">
        <v>20882</v>
      </c>
      <c r="L720" t="s">
        <v>3603</v>
      </c>
      <c r="M720" t="s">
        <v>3545</v>
      </c>
      <c r="N720" s="2" t="s">
        <v>42</v>
      </c>
      <c r="O720" s="4" t="s">
        <v>431</v>
      </c>
      <c r="P720" s="6">
        <f>NETWORKDAYS.INTL(Table_query__6[[#This Row],[Created]],Table_query__6[[#This Row],[Closed]],1,0)-1</f>
        <v>0</v>
      </c>
      <c r="Q720" s="6" t="s">
        <v>4272</v>
      </c>
      <c r="R720" s="6" t="str">
        <f t="shared" si="23"/>
        <v>&lt;=1</v>
      </c>
      <c r="S720" s="6" t="str">
        <f t="shared" si="22"/>
        <v>met</v>
      </c>
      <c r="T720" s="5" t="s">
        <v>3183</v>
      </c>
      <c r="U720" s="2" t="s">
        <v>17</v>
      </c>
      <c r="V720" s="2" t="s">
        <v>16</v>
      </c>
      <c r="W720" s="2"/>
    </row>
    <row r="721" spans="1:23" x14ac:dyDescent="0.45">
      <c r="A721" s="1">
        <v>1.34434027777752</v>
      </c>
      <c r="B721" s="2" t="s">
        <v>3131</v>
      </c>
      <c r="C721" s="2" t="s">
        <v>3130</v>
      </c>
      <c r="D721" s="2" t="s">
        <v>12</v>
      </c>
      <c r="E721" s="4">
        <v>45152.660520833335</v>
      </c>
      <c r="F721" s="3" t="str">
        <f>TEXT(Table_query__6[[#This Row],[Closed]],"MMM")</f>
        <v>Aug</v>
      </c>
      <c r="G721" s="3">
        <v>45154.660520833335</v>
      </c>
      <c r="H721" s="4">
        <v>45153.344340277778</v>
      </c>
      <c r="I721" s="2" t="s">
        <v>86</v>
      </c>
      <c r="J721" t="s">
        <v>3573</v>
      </c>
      <c r="K721">
        <v>7737</v>
      </c>
      <c r="L721" t="s">
        <v>3574</v>
      </c>
      <c r="M721" t="s">
        <v>3545</v>
      </c>
      <c r="N721" s="2" t="s">
        <v>42</v>
      </c>
      <c r="O721" s="4" t="s">
        <v>431</v>
      </c>
      <c r="P721" s="6">
        <f>NETWORKDAYS.INTL(Table_query__6[[#This Row],[Created]],Table_query__6[[#This Row],[Closed]],1,0)-1</f>
        <v>1</v>
      </c>
      <c r="Q721" s="6" t="s">
        <v>4272</v>
      </c>
      <c r="R721" s="6" t="str">
        <f t="shared" si="23"/>
        <v>&lt;=1</v>
      </c>
      <c r="S721" s="6" t="str">
        <f t="shared" si="22"/>
        <v>met</v>
      </c>
      <c r="T721" s="5" t="s">
        <v>3132</v>
      </c>
      <c r="U721" s="2" t="s">
        <v>17</v>
      </c>
      <c r="V721" s="2" t="s">
        <v>16</v>
      </c>
      <c r="W721" s="2"/>
    </row>
    <row r="722" spans="1:23" x14ac:dyDescent="0.45">
      <c r="A722" s="1">
        <v>1.3723726851822</v>
      </c>
      <c r="B722" s="2" t="s">
        <v>145</v>
      </c>
      <c r="C722" s="2" t="s">
        <v>3147</v>
      </c>
      <c r="D722" s="2" t="s">
        <v>12</v>
      </c>
      <c r="E722" s="4">
        <v>45152.707800925928</v>
      </c>
      <c r="F722" s="3" t="str">
        <f>TEXT(Table_query__6[[#This Row],[Closed]],"MMM")</f>
        <v>Aug</v>
      </c>
      <c r="G722" s="3">
        <v>45154.707800925928</v>
      </c>
      <c r="H722" s="4">
        <v>45153.372372685182</v>
      </c>
      <c r="I722" s="2" t="s">
        <v>801</v>
      </c>
      <c r="J722" t="s">
        <v>3856</v>
      </c>
      <c r="K722">
        <v>31564</v>
      </c>
      <c r="L722" t="s">
        <v>3856</v>
      </c>
      <c r="M722" t="s">
        <v>3545</v>
      </c>
      <c r="N722" s="2" t="s">
        <v>29</v>
      </c>
      <c r="O722" s="4" t="s">
        <v>431</v>
      </c>
      <c r="P722" s="6">
        <f>NETWORKDAYS.INTL(Table_query__6[[#This Row],[Created]],Table_query__6[[#This Row],[Closed]],1,0)-1</f>
        <v>1</v>
      </c>
      <c r="Q722" s="6" t="s">
        <v>4272</v>
      </c>
      <c r="R722" s="6" t="str">
        <f t="shared" si="23"/>
        <v>&lt;=1</v>
      </c>
      <c r="S722" s="6" t="str">
        <f t="shared" si="22"/>
        <v>met</v>
      </c>
      <c r="T722" s="5" t="s">
        <v>3148</v>
      </c>
      <c r="U722" s="2" t="s">
        <v>17</v>
      </c>
      <c r="V722" s="2" t="s">
        <v>16</v>
      </c>
      <c r="W722" s="2"/>
    </row>
    <row r="723" spans="1:23" x14ac:dyDescent="0.45">
      <c r="A723" s="1">
        <v>51.6981712962952</v>
      </c>
      <c r="B723" s="2" t="s">
        <v>630</v>
      </c>
      <c r="C723" s="2" t="s">
        <v>950</v>
      </c>
      <c r="D723" s="2" t="s">
        <v>12</v>
      </c>
      <c r="E723" s="4">
        <v>45152.716041666667</v>
      </c>
      <c r="F723" s="3" t="str">
        <f>TEXT(Table_query__6[[#This Row],[Closed]],"MMM")</f>
        <v>Oct</v>
      </c>
      <c r="G723" s="3">
        <v>45154.716041666667</v>
      </c>
      <c r="H723" s="4">
        <v>45203.698171296295</v>
      </c>
      <c r="I723" s="2" t="s">
        <v>952</v>
      </c>
      <c r="J723" t="s">
        <v>3894</v>
      </c>
      <c r="K723">
        <v>40119</v>
      </c>
      <c r="L723" t="s">
        <v>3895</v>
      </c>
      <c r="M723" t="s">
        <v>3545</v>
      </c>
      <c r="N723" s="2" t="s">
        <v>68</v>
      </c>
      <c r="O723" s="4" t="s">
        <v>431</v>
      </c>
      <c r="P723" s="6">
        <f>NETWORKDAYS.INTL(Table_query__6[[#This Row],[Created]],Table_query__6[[#This Row],[Closed]],1,0)-1</f>
        <v>37</v>
      </c>
      <c r="Q723" s="6" t="s">
        <v>4273</v>
      </c>
      <c r="R723" s="6" t="str">
        <f t="shared" si="23"/>
        <v>&gt;=5</v>
      </c>
      <c r="S723" s="6" t="str">
        <f t="shared" si="22"/>
        <v>not met</v>
      </c>
      <c r="T723" s="5" t="s">
        <v>951</v>
      </c>
      <c r="U723" s="2" t="s">
        <v>17</v>
      </c>
      <c r="V723" s="2" t="s">
        <v>16</v>
      </c>
      <c r="W723" s="2"/>
    </row>
    <row r="724" spans="1:23" x14ac:dyDescent="0.45">
      <c r="A724" s="1">
        <v>2.6907870370341702</v>
      </c>
      <c r="B724" s="2" t="s">
        <v>110</v>
      </c>
      <c r="C724" s="2" t="s">
        <v>3092</v>
      </c>
      <c r="D724" s="2" t="s">
        <v>12</v>
      </c>
      <c r="E724" s="4">
        <v>45152.744444444441</v>
      </c>
      <c r="F724" s="3" t="str">
        <f>TEXT(Table_query__6[[#This Row],[Closed]],"MMM")</f>
        <v>Aug</v>
      </c>
      <c r="G724" s="3">
        <v>45154.744444444441</v>
      </c>
      <c r="H724" s="4">
        <v>45154.690787037034</v>
      </c>
      <c r="I724" s="2" t="s">
        <v>717</v>
      </c>
      <c r="J724" t="s">
        <v>3834</v>
      </c>
      <c r="K724">
        <v>40212</v>
      </c>
      <c r="L724" t="s">
        <v>3818</v>
      </c>
      <c r="M724" t="s">
        <v>3545</v>
      </c>
      <c r="N724" s="2" t="s">
        <v>24</v>
      </c>
      <c r="O724" s="4" t="s">
        <v>431</v>
      </c>
      <c r="P724" s="6">
        <f>NETWORKDAYS.INTL(Table_query__6[[#This Row],[Created]],Table_query__6[[#This Row],[Closed]],1,0)-1</f>
        <v>2</v>
      </c>
      <c r="Q724" s="6" t="s">
        <v>4273</v>
      </c>
      <c r="R724" s="6" t="str">
        <f t="shared" si="23"/>
        <v>&lt;=2</v>
      </c>
      <c r="S724" s="6" t="str">
        <f t="shared" si="22"/>
        <v>met</v>
      </c>
      <c r="T724" s="5" t="s">
        <v>3093</v>
      </c>
      <c r="U724" s="2" t="s">
        <v>17</v>
      </c>
      <c r="V724" s="2" t="s">
        <v>16</v>
      </c>
      <c r="W724" s="2"/>
    </row>
    <row r="725" spans="1:23" x14ac:dyDescent="0.45">
      <c r="A725" s="1">
        <v>1.6545023148137299</v>
      </c>
      <c r="B725" s="2" t="s">
        <v>110</v>
      </c>
      <c r="C725" s="2" t="s">
        <v>3149</v>
      </c>
      <c r="D725" s="2" t="s">
        <v>12</v>
      </c>
      <c r="E725" s="4">
        <v>45152.747303240743</v>
      </c>
      <c r="F725" s="3" t="str">
        <f>TEXT(Table_query__6[[#This Row],[Closed]],"MMM")</f>
        <v>Aug</v>
      </c>
      <c r="G725" s="3">
        <v>45154.747303240743</v>
      </c>
      <c r="H725" s="4">
        <v>45153.654502314814</v>
      </c>
      <c r="I725" s="2" t="s">
        <v>332</v>
      </c>
      <c r="J725" t="s">
        <v>3726</v>
      </c>
      <c r="K725">
        <v>40133</v>
      </c>
      <c r="L725" t="s">
        <v>3727</v>
      </c>
      <c r="M725" t="s">
        <v>3545</v>
      </c>
      <c r="N725" s="2" t="s">
        <v>29</v>
      </c>
      <c r="O725" s="4" t="s">
        <v>431</v>
      </c>
      <c r="P725" s="6">
        <f>NETWORKDAYS.INTL(Table_query__6[[#This Row],[Created]],Table_query__6[[#This Row],[Closed]],1,0)-1</f>
        <v>1</v>
      </c>
      <c r="Q725" s="6" t="s">
        <v>4272</v>
      </c>
      <c r="R725" s="6" t="str">
        <f t="shared" si="23"/>
        <v>&lt;=1</v>
      </c>
      <c r="S725" s="6" t="str">
        <f t="shared" si="22"/>
        <v>met</v>
      </c>
      <c r="T725" s="5" t="s">
        <v>3150</v>
      </c>
      <c r="U725" s="2" t="s">
        <v>17</v>
      </c>
      <c r="V725" s="2" t="s">
        <v>16</v>
      </c>
      <c r="W725" s="2"/>
    </row>
    <row r="726" spans="1:23" x14ac:dyDescent="0.45">
      <c r="A726" s="1">
        <v>1.52090277777461</v>
      </c>
      <c r="B726" s="2" t="s">
        <v>110</v>
      </c>
      <c r="C726" s="2" t="s">
        <v>3143</v>
      </c>
      <c r="D726" s="2" t="s">
        <v>12</v>
      </c>
      <c r="E726" s="4">
        <v>45152.752152777779</v>
      </c>
      <c r="F726" s="3" t="str">
        <f>TEXT(Table_query__6[[#This Row],[Closed]],"MMM")</f>
        <v>Aug</v>
      </c>
      <c r="G726" s="3">
        <v>45154.752152777779</v>
      </c>
      <c r="H726" s="4">
        <v>45153.520902777775</v>
      </c>
      <c r="I726" s="2" t="s">
        <v>332</v>
      </c>
      <c r="J726" t="s">
        <v>3726</v>
      </c>
      <c r="K726">
        <v>40133</v>
      </c>
      <c r="L726" t="s">
        <v>3727</v>
      </c>
      <c r="M726" t="s">
        <v>3545</v>
      </c>
      <c r="N726" s="2" t="s">
        <v>29</v>
      </c>
      <c r="O726" s="4" t="s">
        <v>431</v>
      </c>
      <c r="P726" s="6">
        <f>NETWORKDAYS.INTL(Table_query__6[[#This Row],[Created]],Table_query__6[[#This Row],[Closed]],1,0)-1</f>
        <v>1</v>
      </c>
      <c r="Q726" s="6" t="s">
        <v>4272</v>
      </c>
      <c r="R726" s="6" t="str">
        <f t="shared" si="23"/>
        <v>&lt;=1</v>
      </c>
      <c r="S726" s="6" t="str">
        <f t="shared" si="22"/>
        <v>met</v>
      </c>
      <c r="T726" s="5" t="s">
        <v>3144</v>
      </c>
      <c r="U726" s="2" t="s">
        <v>17</v>
      </c>
      <c r="V726" s="2" t="s">
        <v>16</v>
      </c>
      <c r="W726" s="2"/>
    </row>
    <row r="727" spans="1:23" ht="28.5" x14ac:dyDescent="0.45">
      <c r="A727" s="1">
        <v>1.6359953703649801</v>
      </c>
      <c r="B727" s="2" t="s">
        <v>60</v>
      </c>
      <c r="C727" s="2" t="s">
        <v>3141</v>
      </c>
      <c r="D727" s="2" t="s">
        <v>12</v>
      </c>
      <c r="E727" s="4">
        <v>45152.753854166665</v>
      </c>
      <c r="F727" s="3" t="str">
        <f>TEXT(Table_query__6[[#This Row],[Closed]],"MMM")</f>
        <v>Aug</v>
      </c>
      <c r="G727" s="3">
        <v>45154.753854166665</v>
      </c>
      <c r="H727" s="4">
        <v>45153.635995370372</v>
      </c>
      <c r="I727" s="2" t="s">
        <v>1691</v>
      </c>
      <c r="J727" t="s">
        <v>4023</v>
      </c>
      <c r="K727">
        <v>6059</v>
      </c>
      <c r="L727" t="s">
        <v>4024</v>
      </c>
      <c r="M727" t="s">
        <v>3545</v>
      </c>
      <c r="N727" s="2" t="s">
        <v>42</v>
      </c>
      <c r="O727" s="4" t="s">
        <v>431</v>
      </c>
      <c r="P727" s="6">
        <f>NETWORKDAYS.INTL(Table_query__6[[#This Row],[Created]],Table_query__6[[#This Row],[Closed]],1,0)-1</f>
        <v>1</v>
      </c>
      <c r="Q727" s="6" t="s">
        <v>4272</v>
      </c>
      <c r="R727" s="6" t="str">
        <f t="shared" si="23"/>
        <v>&lt;=1</v>
      </c>
      <c r="S727" s="6" t="str">
        <f t="shared" si="22"/>
        <v>met</v>
      </c>
      <c r="T727" s="5" t="s">
        <v>3142</v>
      </c>
      <c r="U727" s="2" t="s">
        <v>17</v>
      </c>
      <c r="V727" s="2" t="s">
        <v>16</v>
      </c>
      <c r="W727" s="2"/>
    </row>
    <row r="728" spans="1:23" ht="28.5" x14ac:dyDescent="0.45">
      <c r="A728" s="1">
        <v>1.63655092591944</v>
      </c>
      <c r="B728" s="2" t="s">
        <v>60</v>
      </c>
      <c r="C728" s="2" t="s">
        <v>3133</v>
      </c>
      <c r="D728" s="2" t="s">
        <v>12</v>
      </c>
      <c r="E728" s="4">
        <v>45152.772222222222</v>
      </c>
      <c r="F728" s="3" t="str">
        <f>TEXT(Table_query__6[[#This Row],[Closed]],"MMM")</f>
        <v>Aug</v>
      </c>
      <c r="G728" s="3">
        <v>45154.772222222222</v>
      </c>
      <c r="H728" s="4">
        <v>45153.636550925927</v>
      </c>
      <c r="I728" s="2" t="s">
        <v>1253</v>
      </c>
      <c r="J728" t="s">
        <v>3949</v>
      </c>
      <c r="K728">
        <v>40214</v>
      </c>
      <c r="L728" t="s">
        <v>3950</v>
      </c>
      <c r="M728" t="s">
        <v>3545</v>
      </c>
      <c r="N728" s="2" t="s">
        <v>42</v>
      </c>
      <c r="O728" s="4" t="s">
        <v>431</v>
      </c>
      <c r="P728" s="6">
        <f>NETWORKDAYS.INTL(Table_query__6[[#This Row],[Created]],Table_query__6[[#This Row],[Closed]],1,0)-1</f>
        <v>1</v>
      </c>
      <c r="Q728" s="6" t="s">
        <v>4272</v>
      </c>
      <c r="R728" s="6" t="str">
        <f t="shared" si="23"/>
        <v>&lt;=1</v>
      </c>
      <c r="S728" s="6" t="str">
        <f t="shared" si="22"/>
        <v>met</v>
      </c>
      <c r="T728" s="5" t="s">
        <v>3134</v>
      </c>
      <c r="U728" s="2" t="s">
        <v>17</v>
      </c>
      <c r="V728" s="2" t="s">
        <v>16</v>
      </c>
      <c r="W728" s="2"/>
    </row>
    <row r="729" spans="1:23" ht="57" x14ac:dyDescent="0.45">
      <c r="A729" s="1">
        <v>0.36738425926159801</v>
      </c>
      <c r="B729" s="2" t="s">
        <v>23</v>
      </c>
      <c r="C729" s="2" t="s">
        <v>3155</v>
      </c>
      <c r="D729" s="2" t="s">
        <v>12</v>
      </c>
      <c r="E729" s="4">
        <v>45153.367337962962</v>
      </c>
      <c r="F729" s="3" t="str">
        <f>TEXT(Table_query__6[[#This Row],[Closed]],"MMM")</f>
        <v>Aug</v>
      </c>
      <c r="G729" s="3">
        <v>45155.367337962962</v>
      </c>
      <c r="H729" s="4">
        <v>45153.367384259262</v>
      </c>
      <c r="I729" s="2" t="s">
        <v>168</v>
      </c>
      <c r="J729" t="s">
        <v>3637</v>
      </c>
      <c r="K729">
        <v>34488</v>
      </c>
      <c r="L729" t="s">
        <v>3638</v>
      </c>
      <c r="M729" t="s">
        <v>3570</v>
      </c>
      <c r="N729" s="2" t="s">
        <v>42</v>
      </c>
      <c r="O729" s="4" t="s">
        <v>431</v>
      </c>
      <c r="P729" s="6">
        <f>NETWORKDAYS.INTL(Table_query__6[[#This Row],[Created]],Table_query__6[[#This Row],[Closed]],1,0)-1</f>
        <v>0</v>
      </c>
      <c r="Q729" s="6" t="s">
        <v>4272</v>
      </c>
      <c r="R729" s="6" t="str">
        <f t="shared" si="23"/>
        <v>&lt;=1</v>
      </c>
      <c r="S729" s="6" t="str">
        <f t="shared" si="22"/>
        <v>met</v>
      </c>
      <c r="T729" s="5" t="s">
        <v>3156</v>
      </c>
      <c r="U729" s="2" t="s">
        <v>17</v>
      </c>
      <c r="V729" s="2" t="s">
        <v>16</v>
      </c>
      <c r="W729" s="2"/>
    </row>
    <row r="730" spans="1:23" ht="42.75" x14ac:dyDescent="0.45">
      <c r="A730" s="1">
        <v>2.47785879629373</v>
      </c>
      <c r="B730" s="2" t="s">
        <v>159</v>
      </c>
      <c r="C730" s="2" t="s">
        <v>3073</v>
      </c>
      <c r="D730" s="2" t="s">
        <v>12</v>
      </c>
      <c r="E730" s="4">
        <v>45153.390810185185</v>
      </c>
      <c r="F730" s="3" t="str">
        <f>TEXT(Table_query__6[[#This Row],[Closed]],"MMM")</f>
        <v>Aug</v>
      </c>
      <c r="G730" s="3">
        <v>45155.390810185185</v>
      </c>
      <c r="H730" s="4">
        <v>45155.477858796294</v>
      </c>
      <c r="I730" s="2" t="s">
        <v>786</v>
      </c>
      <c r="J730" t="s">
        <v>3851</v>
      </c>
      <c r="K730">
        <v>10146</v>
      </c>
      <c r="L730" t="s">
        <v>3852</v>
      </c>
      <c r="M730" t="s">
        <v>3545</v>
      </c>
      <c r="N730" s="2" t="s">
        <v>29</v>
      </c>
      <c r="O730" s="4" t="s">
        <v>431</v>
      </c>
      <c r="P730" s="6">
        <f>NETWORKDAYS.INTL(Table_query__6[[#This Row],[Created]],Table_query__6[[#This Row],[Closed]],1,0)-1</f>
        <v>2</v>
      </c>
      <c r="Q730" s="6" t="s">
        <v>4273</v>
      </c>
      <c r="R730" s="6" t="str">
        <f t="shared" si="23"/>
        <v>&lt;=2</v>
      </c>
      <c r="S730" s="6" t="str">
        <f t="shared" si="22"/>
        <v>met</v>
      </c>
      <c r="T730" s="5" t="s">
        <v>3074</v>
      </c>
      <c r="U730" s="2" t="s">
        <v>17</v>
      </c>
      <c r="V730" s="2" t="s">
        <v>16</v>
      </c>
      <c r="W730" s="2"/>
    </row>
    <row r="731" spans="1:23" ht="28.5" x14ac:dyDescent="0.45">
      <c r="A731" s="1">
        <v>42.553831018521997</v>
      </c>
      <c r="B731" s="2" t="s">
        <v>41</v>
      </c>
      <c r="C731" s="2" t="s">
        <v>1973</v>
      </c>
      <c r="D731" s="2" t="s">
        <v>12</v>
      </c>
      <c r="E731" s="4">
        <v>45153.440138888887</v>
      </c>
      <c r="F731" s="3" t="str">
        <f>TEXT(Table_query__6[[#This Row],[Closed]],"MMM")</f>
        <v>Sep</v>
      </c>
      <c r="G731" s="3">
        <v>45155.440138888887</v>
      </c>
      <c r="H731" s="4">
        <v>45195.553831018522</v>
      </c>
      <c r="I731" s="2" t="s">
        <v>980</v>
      </c>
      <c r="J731" t="s">
        <v>3900</v>
      </c>
      <c r="K731">
        <v>40175</v>
      </c>
      <c r="L731" t="s">
        <v>3901</v>
      </c>
      <c r="M731" t="s">
        <v>3545</v>
      </c>
      <c r="N731" s="2" t="s">
        <v>42</v>
      </c>
      <c r="O731" s="4" t="s">
        <v>431</v>
      </c>
      <c r="P731" s="6">
        <f>NETWORKDAYS.INTL(Table_query__6[[#This Row],[Created]],Table_query__6[[#This Row],[Closed]],1,0)-1</f>
        <v>30</v>
      </c>
      <c r="Q731" s="6" t="s">
        <v>4273</v>
      </c>
      <c r="R731" s="6" t="str">
        <f t="shared" si="23"/>
        <v>&gt;=5</v>
      </c>
      <c r="S731" s="6" t="str">
        <f t="shared" si="22"/>
        <v>not met</v>
      </c>
      <c r="T731" s="5" t="s">
        <v>1974</v>
      </c>
      <c r="U731" s="2" t="s">
        <v>17</v>
      </c>
      <c r="V731" s="2" t="s">
        <v>16</v>
      </c>
      <c r="W731" s="2"/>
    </row>
    <row r="732" spans="1:23" ht="28.5" x14ac:dyDescent="0.45">
      <c r="A732" s="1">
        <v>0.64696759259095404</v>
      </c>
      <c r="B732" s="2" t="s">
        <v>161</v>
      </c>
      <c r="C732" s="2" t="s">
        <v>3151</v>
      </c>
      <c r="D732" s="2" t="s">
        <v>12</v>
      </c>
      <c r="E732" s="4">
        <v>45153.440613425926</v>
      </c>
      <c r="F732" s="3" t="str">
        <f>TEXT(Table_query__6[[#This Row],[Closed]],"MMM")</f>
        <v>Aug</v>
      </c>
      <c r="G732" s="3">
        <v>45155.440613425926</v>
      </c>
      <c r="H732" s="4">
        <v>45153.646967592591</v>
      </c>
      <c r="I732" s="2" t="s">
        <v>855</v>
      </c>
      <c r="J732" t="s">
        <v>3869</v>
      </c>
      <c r="K732">
        <v>40155</v>
      </c>
      <c r="L732" t="s">
        <v>3870</v>
      </c>
      <c r="M732" t="s">
        <v>3545</v>
      </c>
      <c r="N732" s="2" t="s">
        <v>24</v>
      </c>
      <c r="O732" s="4" t="s">
        <v>431</v>
      </c>
      <c r="P732" s="6">
        <f>NETWORKDAYS.INTL(Table_query__6[[#This Row],[Created]],Table_query__6[[#This Row],[Closed]],1,0)-1</f>
        <v>0</v>
      </c>
      <c r="Q732" s="6" t="s">
        <v>4272</v>
      </c>
      <c r="R732" s="6" t="str">
        <f t="shared" si="23"/>
        <v>&lt;=1</v>
      </c>
      <c r="S732" s="6" t="str">
        <f t="shared" si="22"/>
        <v>met</v>
      </c>
      <c r="T732" s="5" t="s">
        <v>3152</v>
      </c>
      <c r="U732" s="2" t="s">
        <v>17</v>
      </c>
      <c r="V732" s="2" t="s">
        <v>16</v>
      </c>
      <c r="W732" s="2"/>
    </row>
    <row r="733" spans="1:23" ht="28.5" x14ac:dyDescent="0.45">
      <c r="A733" s="1">
        <v>1.6326388888919601</v>
      </c>
      <c r="B733" s="2" t="s">
        <v>56</v>
      </c>
      <c r="C733" s="2" t="s">
        <v>3094</v>
      </c>
      <c r="D733" s="2" t="s">
        <v>12</v>
      </c>
      <c r="E733" s="4">
        <v>45153.445810185185</v>
      </c>
      <c r="F733" s="3" t="str">
        <f>TEXT(Table_query__6[[#This Row],[Closed]],"MMM")</f>
        <v>Aug</v>
      </c>
      <c r="G733" s="3">
        <v>45155.445810185185</v>
      </c>
      <c r="H733" s="4">
        <v>45154.632638888892</v>
      </c>
      <c r="I733" s="2" t="s">
        <v>3096</v>
      </c>
      <c r="J733" t="s">
        <v>4185</v>
      </c>
      <c r="K733">
        <v>9553</v>
      </c>
      <c r="L733" t="s">
        <v>3963</v>
      </c>
      <c r="M733" t="s">
        <v>3550</v>
      </c>
      <c r="N733" s="2" t="s">
        <v>24</v>
      </c>
      <c r="O733" s="4" t="s">
        <v>431</v>
      </c>
      <c r="P733" s="6">
        <f>NETWORKDAYS.INTL(Table_query__6[[#This Row],[Created]],Table_query__6[[#This Row],[Closed]],1,0)-1</f>
        <v>1</v>
      </c>
      <c r="Q733" s="6" t="s">
        <v>4272</v>
      </c>
      <c r="R733" s="6" t="str">
        <f t="shared" si="23"/>
        <v>&lt;=1</v>
      </c>
      <c r="S733" s="6" t="str">
        <f t="shared" si="22"/>
        <v>met</v>
      </c>
      <c r="T733" s="5" t="s">
        <v>3095</v>
      </c>
      <c r="U733" s="2" t="s">
        <v>17</v>
      </c>
      <c r="V733" s="2" t="s">
        <v>16</v>
      </c>
      <c r="W733" s="2"/>
    </row>
    <row r="734" spans="1:23" ht="28.5" x14ac:dyDescent="0.45">
      <c r="A734" s="1">
        <v>42.670451388890797</v>
      </c>
      <c r="B734" s="2" t="s">
        <v>37</v>
      </c>
      <c r="C734" s="2" t="s">
        <v>1939</v>
      </c>
      <c r="D734" s="2" t="s">
        <v>12</v>
      </c>
      <c r="E734" s="4">
        <v>45153.447025462963</v>
      </c>
      <c r="F734" s="3" t="str">
        <f>TEXT(Table_query__6[[#This Row],[Closed]],"MMM")</f>
        <v>Sep</v>
      </c>
      <c r="G734" s="3">
        <v>45155.447025462963</v>
      </c>
      <c r="H734" s="4">
        <v>45195.670451388891</v>
      </c>
      <c r="I734" s="2" t="s">
        <v>1941</v>
      </c>
      <c r="J734" t="s">
        <v>4059</v>
      </c>
      <c r="K734">
        <v>32467</v>
      </c>
      <c r="L734" t="s">
        <v>4060</v>
      </c>
      <c r="M734" t="s">
        <v>3550</v>
      </c>
      <c r="N734" s="2" t="s">
        <v>42</v>
      </c>
      <c r="O734" s="4" t="s">
        <v>431</v>
      </c>
      <c r="P734" s="6">
        <f>NETWORKDAYS.INTL(Table_query__6[[#This Row],[Created]],Table_query__6[[#This Row],[Closed]],1,0)-1</f>
        <v>30</v>
      </c>
      <c r="Q734" s="6" t="s">
        <v>4273</v>
      </c>
      <c r="R734" s="6" t="str">
        <f t="shared" si="23"/>
        <v>&gt;=5</v>
      </c>
      <c r="S734" s="6" t="str">
        <f t="shared" si="22"/>
        <v>not met</v>
      </c>
      <c r="T734" s="5" t="s">
        <v>1940</v>
      </c>
      <c r="U734" s="2" t="s">
        <v>17</v>
      </c>
      <c r="V734" s="2" t="s">
        <v>16</v>
      </c>
      <c r="W734" s="2"/>
    </row>
    <row r="735" spans="1:23" ht="28.5" x14ac:dyDescent="0.45">
      <c r="A735" s="1">
        <v>0.60248842592409302</v>
      </c>
      <c r="B735" s="2" t="s">
        <v>161</v>
      </c>
      <c r="C735" s="2" t="s">
        <v>3138</v>
      </c>
      <c r="D735" s="2" t="s">
        <v>12</v>
      </c>
      <c r="E735" s="4">
        <v>45153.462754629632</v>
      </c>
      <c r="F735" s="3" t="str">
        <f>TEXT(Table_query__6[[#This Row],[Closed]],"MMM")</f>
        <v>Aug</v>
      </c>
      <c r="G735" s="3">
        <v>45155.462754629632</v>
      </c>
      <c r="H735" s="4">
        <v>45153.602488425924</v>
      </c>
      <c r="I735" s="2" t="s">
        <v>3140</v>
      </c>
      <c r="J735" t="s">
        <v>4256</v>
      </c>
      <c r="K735" t="s">
        <v>4256</v>
      </c>
      <c r="L735" t="s">
        <v>4256</v>
      </c>
      <c r="M735" t="s">
        <v>592</v>
      </c>
      <c r="N735" s="2" t="s">
        <v>24</v>
      </c>
      <c r="O735" s="4" t="s">
        <v>431</v>
      </c>
      <c r="P735" s="6">
        <f>NETWORKDAYS.INTL(Table_query__6[[#This Row],[Created]],Table_query__6[[#This Row],[Closed]],1,0)-1</f>
        <v>0</v>
      </c>
      <c r="Q735" s="6" t="s">
        <v>4272</v>
      </c>
      <c r="R735" s="6" t="str">
        <f t="shared" si="23"/>
        <v>&lt;=1</v>
      </c>
      <c r="S735" s="6" t="str">
        <f t="shared" si="22"/>
        <v>met</v>
      </c>
      <c r="T735" s="5" t="s">
        <v>3139</v>
      </c>
      <c r="U735" s="2" t="s">
        <v>17</v>
      </c>
      <c r="V735" s="2" t="s">
        <v>16</v>
      </c>
      <c r="W735" s="2"/>
    </row>
    <row r="736" spans="1:23" ht="57" x14ac:dyDescent="0.45">
      <c r="A736" s="1">
        <v>1.6501388888864299</v>
      </c>
      <c r="B736" s="2" t="s">
        <v>125</v>
      </c>
      <c r="C736" s="2" t="s">
        <v>3107</v>
      </c>
      <c r="D736" s="2" t="s">
        <v>12</v>
      </c>
      <c r="E736" s="4">
        <v>45153.463171296295</v>
      </c>
      <c r="F736" s="3" t="str">
        <f>TEXT(Table_query__6[[#This Row],[Closed]],"MMM")</f>
        <v>Aug</v>
      </c>
      <c r="G736" s="3">
        <v>45155.463171296295</v>
      </c>
      <c r="H736" s="4">
        <v>45154.650138888886</v>
      </c>
      <c r="I736" s="2" t="s">
        <v>465</v>
      </c>
      <c r="J736" t="s">
        <v>3765</v>
      </c>
      <c r="K736">
        <v>35023</v>
      </c>
      <c r="L736" t="s">
        <v>3706</v>
      </c>
      <c r="M736" t="s">
        <v>3545</v>
      </c>
      <c r="N736" s="2" t="s">
        <v>24</v>
      </c>
      <c r="O736" s="4" t="s">
        <v>431</v>
      </c>
      <c r="P736" s="6">
        <f>NETWORKDAYS.INTL(Table_query__6[[#This Row],[Created]],Table_query__6[[#This Row],[Closed]],1,0)-1</f>
        <v>1</v>
      </c>
      <c r="Q736" s="6" t="s">
        <v>4272</v>
      </c>
      <c r="R736" s="6" t="str">
        <f t="shared" si="23"/>
        <v>&lt;=1</v>
      </c>
      <c r="S736" s="6" t="str">
        <f t="shared" si="22"/>
        <v>met</v>
      </c>
      <c r="T736" s="5" t="s">
        <v>3108</v>
      </c>
      <c r="U736" s="2" t="s">
        <v>17</v>
      </c>
      <c r="V736" s="2" t="s">
        <v>16</v>
      </c>
      <c r="W736" s="2"/>
    </row>
    <row r="737" spans="1:23" ht="85.5" x14ac:dyDescent="0.45">
      <c r="A737" s="1">
        <v>0.48623842592496702</v>
      </c>
      <c r="B737" s="2" t="s">
        <v>23</v>
      </c>
      <c r="C737" s="2" t="s">
        <v>3153</v>
      </c>
      <c r="D737" s="2" t="s">
        <v>12</v>
      </c>
      <c r="E737" s="4">
        <v>45153.486180555556</v>
      </c>
      <c r="F737" s="3" t="str">
        <f>TEXT(Table_query__6[[#This Row],[Closed]],"MMM")</f>
        <v>Aug</v>
      </c>
      <c r="G737" s="3">
        <v>45155.486180555556</v>
      </c>
      <c r="H737" s="4">
        <v>45153.486238425925</v>
      </c>
      <c r="I737" s="2" t="s">
        <v>181</v>
      </c>
      <c r="J737" t="s">
        <v>3651</v>
      </c>
      <c r="K737">
        <v>10290</v>
      </c>
      <c r="L737" t="s">
        <v>3652</v>
      </c>
      <c r="M737" t="s">
        <v>3570</v>
      </c>
      <c r="N737" s="2" t="s">
        <v>52</v>
      </c>
      <c r="O737" s="4" t="s">
        <v>431</v>
      </c>
      <c r="P737" s="6">
        <f>NETWORKDAYS.INTL(Table_query__6[[#This Row],[Created]],Table_query__6[[#This Row],[Closed]],1,0)-1</f>
        <v>0</v>
      </c>
      <c r="Q737" s="6" t="s">
        <v>4272</v>
      </c>
      <c r="R737" s="6" t="str">
        <f t="shared" si="23"/>
        <v>&lt;=1</v>
      </c>
      <c r="S737" s="6" t="str">
        <f t="shared" si="22"/>
        <v>met</v>
      </c>
      <c r="T737" s="5" t="s">
        <v>3154</v>
      </c>
      <c r="U737" s="2" t="s">
        <v>17</v>
      </c>
      <c r="V737" s="2" t="s">
        <v>16</v>
      </c>
      <c r="W737" s="2"/>
    </row>
    <row r="738" spans="1:23" x14ac:dyDescent="0.45">
      <c r="A738" s="1">
        <v>30.4222800925854</v>
      </c>
      <c r="B738" s="2" t="s">
        <v>630</v>
      </c>
      <c r="C738" s="2" t="s">
        <v>2536</v>
      </c>
      <c r="D738" s="2" t="s">
        <v>12</v>
      </c>
      <c r="E738" s="4">
        <v>45153.561793981484</v>
      </c>
      <c r="F738" s="3" t="str">
        <f>TEXT(Table_query__6[[#This Row],[Closed]],"MMM")</f>
        <v>Sep</v>
      </c>
      <c r="G738" s="3">
        <v>45155.561793981484</v>
      </c>
      <c r="H738" s="4">
        <v>45183.422280092593</v>
      </c>
      <c r="I738" s="2" t="s">
        <v>2538</v>
      </c>
      <c r="J738" t="s">
        <v>4138</v>
      </c>
      <c r="K738">
        <v>11399</v>
      </c>
      <c r="L738" t="s">
        <v>3989</v>
      </c>
      <c r="M738" t="s">
        <v>3550</v>
      </c>
      <c r="N738" s="2" t="s">
        <v>24</v>
      </c>
      <c r="O738" s="4" t="s">
        <v>431</v>
      </c>
      <c r="P738" s="6">
        <f>NETWORKDAYS.INTL(Table_query__6[[#This Row],[Created]],Table_query__6[[#This Row],[Closed]],1,0)-1</f>
        <v>22</v>
      </c>
      <c r="Q738" s="6" t="s">
        <v>4273</v>
      </c>
      <c r="R738" s="6" t="str">
        <f t="shared" si="23"/>
        <v>&gt;=5</v>
      </c>
      <c r="S738" s="6" t="str">
        <f t="shared" si="22"/>
        <v>not met</v>
      </c>
      <c r="T738" s="5" t="s">
        <v>2537</v>
      </c>
      <c r="U738" s="2" t="s">
        <v>17</v>
      </c>
      <c r="V738" s="2" t="s">
        <v>16</v>
      </c>
      <c r="W738" s="2"/>
    </row>
    <row r="739" spans="1:23" ht="156.75" x14ac:dyDescent="0.45">
      <c r="A739" s="1">
        <v>0.56200231480761398</v>
      </c>
      <c r="B739" s="2" t="s">
        <v>23</v>
      </c>
      <c r="C739" s="2" t="s">
        <v>3128</v>
      </c>
      <c r="D739" s="2" t="s">
        <v>12</v>
      </c>
      <c r="E739" s="4">
        <v>45153.561932870369</v>
      </c>
      <c r="F739" s="3" t="str">
        <f>TEXT(Table_query__6[[#This Row],[Closed]],"MMM")</f>
        <v>Aug</v>
      </c>
      <c r="G739" s="3">
        <v>45155.561932870369</v>
      </c>
      <c r="H739" s="4">
        <v>45153.562002314815</v>
      </c>
      <c r="I739" s="2" t="s">
        <v>1635</v>
      </c>
      <c r="J739" t="s">
        <v>4013</v>
      </c>
      <c r="K739">
        <v>31100</v>
      </c>
      <c r="L739" t="s">
        <v>3583</v>
      </c>
      <c r="M739" t="s">
        <v>3570</v>
      </c>
      <c r="N739" s="2" t="s">
        <v>24</v>
      </c>
      <c r="O739" s="4" t="s">
        <v>431</v>
      </c>
      <c r="P739" s="6">
        <f>NETWORKDAYS.INTL(Table_query__6[[#This Row],[Created]],Table_query__6[[#This Row],[Closed]],1,0)-1</f>
        <v>0</v>
      </c>
      <c r="Q739" s="6" t="s">
        <v>4272</v>
      </c>
      <c r="R739" s="6" t="str">
        <f t="shared" si="23"/>
        <v>&lt;=1</v>
      </c>
      <c r="S739" s="6" t="str">
        <f t="shared" si="22"/>
        <v>met</v>
      </c>
      <c r="T739" s="5" t="s">
        <v>3129</v>
      </c>
      <c r="U739" s="2" t="s">
        <v>17</v>
      </c>
      <c r="V739" s="2" t="s">
        <v>16</v>
      </c>
      <c r="W739" s="2"/>
    </row>
    <row r="740" spans="1:23" x14ac:dyDescent="0.45">
      <c r="A740" s="1">
        <v>0.683981481481169</v>
      </c>
      <c r="B740" s="2" t="s">
        <v>149</v>
      </c>
      <c r="C740" s="2" t="s">
        <v>3145</v>
      </c>
      <c r="D740" s="2" t="s">
        <v>12</v>
      </c>
      <c r="E740" s="4">
        <v>45153.638680555552</v>
      </c>
      <c r="F740" s="3" t="str">
        <f>TEXT(Table_query__6[[#This Row],[Closed]],"MMM")</f>
        <v>Aug</v>
      </c>
      <c r="G740" s="3">
        <v>45155.638680555552</v>
      </c>
      <c r="H740" s="4">
        <v>45153.683981481481</v>
      </c>
      <c r="I740" s="2" t="s">
        <v>2456</v>
      </c>
      <c r="J740" t="s">
        <v>4127</v>
      </c>
      <c r="K740">
        <v>34050</v>
      </c>
      <c r="L740" t="s">
        <v>4128</v>
      </c>
      <c r="M740" t="s">
        <v>3570</v>
      </c>
      <c r="N740" s="2" t="s">
        <v>24</v>
      </c>
      <c r="O740" s="4" t="s">
        <v>431</v>
      </c>
      <c r="P740" s="6">
        <f>NETWORKDAYS.INTL(Table_query__6[[#This Row],[Created]],Table_query__6[[#This Row],[Closed]],1,0)-1</f>
        <v>0</v>
      </c>
      <c r="Q740" s="6" t="s">
        <v>4272</v>
      </c>
      <c r="R740" s="6" t="str">
        <f t="shared" si="23"/>
        <v>&lt;=1</v>
      </c>
      <c r="S740" s="6" t="str">
        <f t="shared" si="22"/>
        <v>met</v>
      </c>
      <c r="T740" s="5" t="s">
        <v>3146</v>
      </c>
      <c r="U740" s="2" t="s">
        <v>17</v>
      </c>
      <c r="V740" s="2" t="s">
        <v>16</v>
      </c>
      <c r="W740" s="2"/>
    </row>
    <row r="741" spans="1:23" ht="28.5" x14ac:dyDescent="0.45">
      <c r="A741" s="1">
        <v>1.4813194444432201</v>
      </c>
      <c r="B741" s="2" t="s">
        <v>60</v>
      </c>
      <c r="C741" s="2" t="s">
        <v>3097</v>
      </c>
      <c r="D741" s="2" t="s">
        <v>12</v>
      </c>
      <c r="E741" s="4">
        <v>45153.640173611115</v>
      </c>
      <c r="F741" s="3" t="str">
        <f>TEXT(Table_query__6[[#This Row],[Closed]],"MMM")</f>
        <v>Aug</v>
      </c>
      <c r="G741" s="3">
        <v>45155.640173611115</v>
      </c>
      <c r="H741" s="4">
        <v>45154.481319444443</v>
      </c>
      <c r="I741" s="2" t="s">
        <v>971</v>
      </c>
      <c r="J741" t="s">
        <v>3898</v>
      </c>
      <c r="K741">
        <v>40131</v>
      </c>
      <c r="L741" t="s">
        <v>3899</v>
      </c>
      <c r="M741" t="s">
        <v>3545</v>
      </c>
      <c r="N741" s="2" t="s">
        <v>42</v>
      </c>
      <c r="O741" s="4" t="s">
        <v>431</v>
      </c>
      <c r="P741" s="6">
        <f>NETWORKDAYS.INTL(Table_query__6[[#This Row],[Created]],Table_query__6[[#This Row],[Closed]],1,0)-1</f>
        <v>1</v>
      </c>
      <c r="Q741" s="6" t="s">
        <v>4272</v>
      </c>
      <c r="R741" s="6" t="str">
        <f t="shared" si="23"/>
        <v>&lt;=1</v>
      </c>
      <c r="S741" s="6" t="str">
        <f t="shared" si="22"/>
        <v>met</v>
      </c>
      <c r="T741" s="5" t="s">
        <v>3098</v>
      </c>
      <c r="U741" s="2" t="s">
        <v>17</v>
      </c>
      <c r="V741" s="2" t="s">
        <v>16</v>
      </c>
      <c r="W741" s="2"/>
    </row>
    <row r="742" spans="1:23" ht="28.5" x14ac:dyDescent="0.45">
      <c r="A742" s="1">
        <v>1.3859722222187001</v>
      </c>
      <c r="B742" s="2" t="s">
        <v>28</v>
      </c>
      <c r="C742" s="2" t="s">
        <v>3085</v>
      </c>
      <c r="D742" s="2" t="s">
        <v>12</v>
      </c>
      <c r="E742" s="4">
        <v>45153.649710648147</v>
      </c>
      <c r="F742" s="3" t="str">
        <f>TEXT(Table_query__6[[#This Row],[Closed]],"MMM")</f>
        <v>Aug</v>
      </c>
      <c r="G742" s="3">
        <v>45155.649710648147</v>
      </c>
      <c r="H742" s="4">
        <v>45154.385972222219</v>
      </c>
      <c r="I742" s="2" t="s">
        <v>2573</v>
      </c>
      <c r="J742" t="s">
        <v>4142</v>
      </c>
      <c r="K742">
        <v>27661</v>
      </c>
      <c r="L742" t="s">
        <v>4142</v>
      </c>
      <c r="M742" t="s">
        <v>3545</v>
      </c>
      <c r="N742" s="2" t="s">
        <v>29</v>
      </c>
      <c r="O742" s="4" t="s">
        <v>431</v>
      </c>
      <c r="P742" s="6">
        <f>NETWORKDAYS.INTL(Table_query__6[[#This Row],[Created]],Table_query__6[[#This Row],[Closed]],1,0)-1</f>
        <v>1</v>
      </c>
      <c r="Q742" s="6" t="s">
        <v>4272</v>
      </c>
      <c r="R742" s="6" t="str">
        <f t="shared" si="23"/>
        <v>&lt;=1</v>
      </c>
      <c r="S742" s="6" t="str">
        <f t="shared" si="22"/>
        <v>met</v>
      </c>
      <c r="T742" s="5" t="s">
        <v>3086</v>
      </c>
      <c r="U742" s="2" t="s">
        <v>17</v>
      </c>
      <c r="V742" s="2" t="s">
        <v>16</v>
      </c>
      <c r="W742" s="2"/>
    </row>
    <row r="743" spans="1:23" ht="28.5" x14ac:dyDescent="0.45">
      <c r="A743" s="1">
        <v>1.4292939814768</v>
      </c>
      <c r="B743" s="2" t="s">
        <v>161</v>
      </c>
      <c r="C743" s="2" t="s">
        <v>3121</v>
      </c>
      <c r="D743" s="2" t="s">
        <v>12</v>
      </c>
      <c r="E743" s="4">
        <v>45153.652939814812</v>
      </c>
      <c r="F743" s="3" t="str">
        <f>TEXT(Table_query__6[[#This Row],[Closed]],"MMM")</f>
        <v>Aug</v>
      </c>
      <c r="G743" s="3">
        <v>45155.652939814812</v>
      </c>
      <c r="H743" s="4">
        <v>45154.429293981484</v>
      </c>
      <c r="I743" s="2" t="s">
        <v>1805</v>
      </c>
      <c r="J743" t="s">
        <v>4041</v>
      </c>
      <c r="K743">
        <v>40188</v>
      </c>
      <c r="L743" t="s">
        <v>4042</v>
      </c>
      <c r="M743" t="s">
        <v>3545</v>
      </c>
      <c r="N743" s="2" t="s">
        <v>24</v>
      </c>
      <c r="O743" s="4" t="s">
        <v>431</v>
      </c>
      <c r="P743" s="6">
        <f>NETWORKDAYS.INTL(Table_query__6[[#This Row],[Created]],Table_query__6[[#This Row],[Closed]],1,0)-1</f>
        <v>1</v>
      </c>
      <c r="Q743" s="6" t="s">
        <v>4272</v>
      </c>
      <c r="R743" s="6" t="str">
        <f t="shared" si="23"/>
        <v>&lt;=1</v>
      </c>
      <c r="S743" s="6" t="str">
        <f t="shared" si="22"/>
        <v>met</v>
      </c>
      <c r="T743" s="5" t="s">
        <v>3122</v>
      </c>
      <c r="U743" s="2" t="s">
        <v>17</v>
      </c>
      <c r="V743" s="2" t="s">
        <v>16</v>
      </c>
      <c r="W743" s="2"/>
    </row>
    <row r="744" spans="1:23" ht="28.5" x14ac:dyDescent="0.45">
      <c r="A744" s="1">
        <v>1.37166666666599</v>
      </c>
      <c r="B744" s="2" t="s">
        <v>28</v>
      </c>
      <c r="C744" s="2" t="s">
        <v>3103</v>
      </c>
      <c r="D744" s="2" t="s">
        <v>12</v>
      </c>
      <c r="E744" s="4">
        <v>45153.653113425928</v>
      </c>
      <c r="F744" s="3" t="str">
        <f>TEXT(Table_query__6[[#This Row],[Closed]],"MMM")</f>
        <v>Aug</v>
      </c>
      <c r="G744" s="3">
        <v>45155.653113425928</v>
      </c>
      <c r="H744" s="4">
        <v>45154.371666666666</v>
      </c>
      <c r="I744" s="2" t="s">
        <v>92</v>
      </c>
      <c r="J744" t="s">
        <v>3577</v>
      </c>
      <c r="K744">
        <v>85</v>
      </c>
      <c r="L744" t="s">
        <v>3578</v>
      </c>
      <c r="M744" t="s">
        <v>3545</v>
      </c>
      <c r="N744" s="2" t="s">
        <v>29</v>
      </c>
      <c r="O744" s="4" t="s">
        <v>431</v>
      </c>
      <c r="P744" s="6">
        <f>NETWORKDAYS.INTL(Table_query__6[[#This Row],[Created]],Table_query__6[[#This Row],[Closed]],1,0)-1</f>
        <v>1</v>
      </c>
      <c r="Q744" s="6" t="s">
        <v>4272</v>
      </c>
      <c r="R744" s="6" t="str">
        <f t="shared" si="23"/>
        <v>&lt;=1</v>
      </c>
      <c r="S744" s="6" t="str">
        <f t="shared" si="22"/>
        <v>met</v>
      </c>
      <c r="T744" s="5" t="s">
        <v>3104</v>
      </c>
      <c r="U744" s="2" t="s">
        <v>17</v>
      </c>
      <c r="V744" s="2" t="s">
        <v>16</v>
      </c>
      <c r="W744" s="2"/>
    </row>
    <row r="745" spans="1:23" ht="28.5" x14ac:dyDescent="0.45">
      <c r="A745" s="1">
        <v>1.3892592592528701</v>
      </c>
      <c r="B745" s="2" t="s">
        <v>28</v>
      </c>
      <c r="C745" s="2" t="s">
        <v>3105</v>
      </c>
      <c r="D745" s="2" t="s">
        <v>12</v>
      </c>
      <c r="E745" s="4">
        <v>45153.655706018515</v>
      </c>
      <c r="F745" s="3" t="str">
        <f>TEXT(Table_query__6[[#This Row],[Closed]],"MMM")</f>
        <v>Aug</v>
      </c>
      <c r="G745" s="3">
        <v>45155.655706018515</v>
      </c>
      <c r="H745" s="4">
        <v>45154.38925925926</v>
      </c>
      <c r="I745" s="2" t="s">
        <v>298</v>
      </c>
      <c r="J745" t="s">
        <v>3719</v>
      </c>
      <c r="K745">
        <v>27418</v>
      </c>
      <c r="L745" t="s">
        <v>3719</v>
      </c>
      <c r="M745" t="s">
        <v>3545</v>
      </c>
      <c r="N745" s="2" t="s">
        <v>29</v>
      </c>
      <c r="O745" s="4" t="s">
        <v>431</v>
      </c>
      <c r="P745" s="6">
        <f>NETWORKDAYS.INTL(Table_query__6[[#This Row],[Created]],Table_query__6[[#This Row],[Closed]],1,0)-1</f>
        <v>1</v>
      </c>
      <c r="Q745" s="6" t="s">
        <v>4272</v>
      </c>
      <c r="R745" s="6" t="str">
        <f t="shared" si="23"/>
        <v>&lt;=1</v>
      </c>
      <c r="S745" s="6" t="str">
        <f t="shared" si="22"/>
        <v>met</v>
      </c>
      <c r="T745" s="5" t="s">
        <v>3106</v>
      </c>
      <c r="U745" s="2" t="s">
        <v>17</v>
      </c>
      <c r="V745" s="2" t="s">
        <v>16</v>
      </c>
      <c r="W745" s="2"/>
    </row>
    <row r="746" spans="1:23" ht="85.5" x14ac:dyDescent="0.45">
      <c r="A746" s="1">
        <v>42.558645833334602</v>
      </c>
      <c r="B746" s="2" t="s">
        <v>41</v>
      </c>
      <c r="C746" s="2" t="s">
        <v>1965</v>
      </c>
      <c r="D746" s="2" t="s">
        <v>12</v>
      </c>
      <c r="E746" s="4">
        <v>45153.6721412037</v>
      </c>
      <c r="F746" s="3" t="str">
        <f>TEXT(Table_query__6[[#This Row],[Closed]],"MMM")</f>
        <v>Sep</v>
      </c>
      <c r="G746" s="3">
        <v>45155.6721412037</v>
      </c>
      <c r="H746" s="4">
        <v>45195.558645833335</v>
      </c>
      <c r="I746" s="2" t="s">
        <v>1967</v>
      </c>
      <c r="J746" t="s">
        <v>4061</v>
      </c>
      <c r="K746">
        <v>40004</v>
      </c>
      <c r="L746" t="s">
        <v>4062</v>
      </c>
      <c r="M746" t="s">
        <v>3545</v>
      </c>
      <c r="N746" s="2" t="s">
        <v>42</v>
      </c>
      <c r="O746" s="4" t="s">
        <v>431</v>
      </c>
      <c r="P746" s="6">
        <f>NETWORKDAYS.INTL(Table_query__6[[#This Row],[Created]],Table_query__6[[#This Row],[Closed]],1,0)-1</f>
        <v>30</v>
      </c>
      <c r="Q746" s="6" t="s">
        <v>4273</v>
      </c>
      <c r="R746" s="6" t="str">
        <f t="shared" si="23"/>
        <v>&gt;=5</v>
      </c>
      <c r="S746" s="6" t="str">
        <f t="shared" si="22"/>
        <v>not met</v>
      </c>
      <c r="T746" s="5" t="s">
        <v>1966</v>
      </c>
      <c r="U746" s="2" t="s">
        <v>17</v>
      </c>
      <c r="V746" s="2" t="s">
        <v>16</v>
      </c>
      <c r="W746" s="2"/>
    </row>
    <row r="747" spans="1:23" x14ac:dyDescent="0.45">
      <c r="A747" s="1">
        <v>1.4935416666630801</v>
      </c>
      <c r="B747" s="2" t="s">
        <v>149</v>
      </c>
      <c r="C747" s="2" t="s">
        <v>3111</v>
      </c>
      <c r="D747" s="2" t="s">
        <v>12</v>
      </c>
      <c r="E747" s="4">
        <v>45153.679502314815</v>
      </c>
      <c r="F747" s="3" t="str">
        <f>TEXT(Table_query__6[[#This Row],[Closed]],"MMM")</f>
        <v>Aug</v>
      </c>
      <c r="G747" s="3">
        <v>45155.679502314815</v>
      </c>
      <c r="H747" s="4">
        <v>45154.493541666663</v>
      </c>
      <c r="I747" s="2" t="s">
        <v>150</v>
      </c>
      <c r="J747" t="s">
        <v>3617</v>
      </c>
      <c r="K747">
        <v>36404</v>
      </c>
      <c r="L747" t="s">
        <v>3595</v>
      </c>
      <c r="M747" t="s">
        <v>3570</v>
      </c>
      <c r="N747" s="2" t="s">
        <v>24</v>
      </c>
      <c r="O747" s="4" t="s">
        <v>431</v>
      </c>
      <c r="P747" s="6">
        <f>NETWORKDAYS.INTL(Table_query__6[[#This Row],[Created]],Table_query__6[[#This Row],[Closed]],1,0)-1</f>
        <v>1</v>
      </c>
      <c r="Q747" s="6" t="s">
        <v>4272</v>
      </c>
      <c r="R747" s="6" t="str">
        <f t="shared" si="23"/>
        <v>&lt;=1</v>
      </c>
      <c r="S747" s="6" t="str">
        <f t="shared" si="22"/>
        <v>met</v>
      </c>
      <c r="T747" s="5" t="s">
        <v>3112</v>
      </c>
      <c r="U747" s="2" t="s">
        <v>17</v>
      </c>
      <c r="V747" s="2" t="s">
        <v>16</v>
      </c>
      <c r="W747" s="2"/>
    </row>
    <row r="748" spans="1:23" ht="42.75" x14ac:dyDescent="0.45">
      <c r="A748" s="1">
        <v>1.5802777777717001</v>
      </c>
      <c r="B748" s="2" t="s">
        <v>56</v>
      </c>
      <c r="C748" s="2" t="s">
        <v>3090</v>
      </c>
      <c r="D748" s="2" t="s">
        <v>12</v>
      </c>
      <c r="E748" s="4">
        <v>45153.697638888887</v>
      </c>
      <c r="F748" s="3" t="str">
        <f>TEXT(Table_query__6[[#This Row],[Closed]],"MMM")</f>
        <v>Aug</v>
      </c>
      <c r="G748" s="3">
        <v>45155.697638888887</v>
      </c>
      <c r="H748" s="4">
        <v>45154.580277777779</v>
      </c>
      <c r="I748" s="2" t="s">
        <v>348</v>
      </c>
      <c r="J748" t="s">
        <v>3731</v>
      </c>
      <c r="K748">
        <v>40236</v>
      </c>
      <c r="L748" t="s">
        <v>3718</v>
      </c>
      <c r="M748" t="s">
        <v>3545</v>
      </c>
      <c r="N748" s="2" t="s">
        <v>68</v>
      </c>
      <c r="O748" s="4" t="s">
        <v>431</v>
      </c>
      <c r="P748" s="6">
        <f>NETWORKDAYS.INTL(Table_query__6[[#This Row],[Created]],Table_query__6[[#This Row],[Closed]],1,0)-1</f>
        <v>1</v>
      </c>
      <c r="Q748" s="6" t="s">
        <v>4272</v>
      </c>
      <c r="R748" s="6" t="str">
        <f t="shared" si="23"/>
        <v>&lt;=1</v>
      </c>
      <c r="S748" s="6" t="str">
        <f t="shared" si="22"/>
        <v>met</v>
      </c>
      <c r="T748" s="5" t="s">
        <v>3091</v>
      </c>
      <c r="U748" s="2" t="s">
        <v>17</v>
      </c>
      <c r="V748" s="2" t="s">
        <v>16</v>
      </c>
      <c r="W748" s="2"/>
    </row>
    <row r="749" spans="1:23" ht="28.5" x14ac:dyDescent="0.45">
      <c r="A749" s="1">
        <v>1.3758796296242499</v>
      </c>
      <c r="B749" s="2" t="s">
        <v>28</v>
      </c>
      <c r="C749" s="2" t="s">
        <v>3063</v>
      </c>
      <c r="D749" s="2" t="s">
        <v>12</v>
      </c>
      <c r="E749" s="4">
        <v>45154.397013888891</v>
      </c>
      <c r="F749" s="3" t="str">
        <f>TEXT(Table_query__6[[#This Row],[Closed]],"MMM")</f>
        <v>Aug</v>
      </c>
      <c r="G749" s="3">
        <v>45156.397013888891</v>
      </c>
      <c r="H749" s="4">
        <v>45155.375879629632</v>
      </c>
      <c r="I749" s="2" t="s">
        <v>155</v>
      </c>
      <c r="J749" t="s">
        <v>3624</v>
      </c>
      <c r="K749">
        <v>32153</v>
      </c>
      <c r="L749" t="s">
        <v>3625</v>
      </c>
      <c r="M749" t="s">
        <v>3550</v>
      </c>
      <c r="N749" s="2" t="s">
        <v>24</v>
      </c>
      <c r="O749" s="4" t="s">
        <v>431</v>
      </c>
      <c r="P749" s="6">
        <f>NETWORKDAYS.INTL(Table_query__6[[#This Row],[Created]],Table_query__6[[#This Row],[Closed]],1,0)-1</f>
        <v>1</v>
      </c>
      <c r="Q749" s="6" t="s">
        <v>4272</v>
      </c>
      <c r="R749" s="6" t="str">
        <f t="shared" si="23"/>
        <v>&lt;=1</v>
      </c>
      <c r="S749" s="6" t="str">
        <f t="shared" si="22"/>
        <v>met</v>
      </c>
      <c r="T749" s="5" t="s">
        <v>3064</v>
      </c>
      <c r="U749" s="2" t="s">
        <v>17</v>
      </c>
      <c r="V749" s="2" t="s">
        <v>16</v>
      </c>
      <c r="W749" s="2"/>
    </row>
    <row r="750" spans="1:23" x14ac:dyDescent="0.45">
      <c r="A750" s="1">
        <v>0.67472222222568201</v>
      </c>
      <c r="B750" s="2" t="s">
        <v>149</v>
      </c>
      <c r="C750" s="2" t="s">
        <v>3099</v>
      </c>
      <c r="D750" s="2" t="s">
        <v>12</v>
      </c>
      <c r="E750" s="4">
        <v>45154.479178240741</v>
      </c>
      <c r="F750" s="3" t="str">
        <f>TEXT(Table_query__6[[#This Row],[Closed]],"MMM")</f>
        <v>Aug</v>
      </c>
      <c r="G750" s="3">
        <v>45156.479178240741</v>
      </c>
      <c r="H750" s="4">
        <v>45154.674722222226</v>
      </c>
      <c r="I750" s="2" t="s">
        <v>2456</v>
      </c>
      <c r="J750" t="s">
        <v>4127</v>
      </c>
      <c r="K750">
        <v>34050</v>
      </c>
      <c r="L750" t="s">
        <v>4128</v>
      </c>
      <c r="M750" t="s">
        <v>3570</v>
      </c>
      <c r="N750" s="2" t="s">
        <v>24</v>
      </c>
      <c r="O750" s="4" t="s">
        <v>431</v>
      </c>
      <c r="P750" s="6">
        <f>NETWORKDAYS.INTL(Table_query__6[[#This Row],[Created]],Table_query__6[[#This Row],[Closed]],1,0)-1</f>
        <v>0</v>
      </c>
      <c r="Q750" s="6" t="s">
        <v>4272</v>
      </c>
      <c r="R750" s="6" t="str">
        <f t="shared" si="23"/>
        <v>&lt;=1</v>
      </c>
      <c r="S750" s="6" t="str">
        <f t="shared" si="22"/>
        <v>met</v>
      </c>
      <c r="T750" s="5" t="s">
        <v>3100</v>
      </c>
      <c r="U750" s="2" t="s">
        <v>17</v>
      </c>
      <c r="V750" s="2" t="s">
        <v>16</v>
      </c>
      <c r="W750" s="2"/>
    </row>
    <row r="751" spans="1:23" ht="28.5" x14ac:dyDescent="0.45">
      <c r="A751" s="1">
        <v>0.65221064814249996</v>
      </c>
      <c r="B751" s="2" t="s">
        <v>161</v>
      </c>
      <c r="C751" s="2" t="s">
        <v>3087</v>
      </c>
      <c r="D751" s="2" t="s">
        <v>12</v>
      </c>
      <c r="E751" s="4">
        <v>45154.482800925929</v>
      </c>
      <c r="F751" s="3" t="str">
        <f>TEXT(Table_query__6[[#This Row],[Closed]],"MMM")</f>
        <v>Aug</v>
      </c>
      <c r="G751" s="3">
        <v>45156.482800925929</v>
      </c>
      <c r="H751" s="4">
        <v>45154.65221064815</v>
      </c>
      <c r="I751" s="2" t="s">
        <v>3089</v>
      </c>
      <c r="J751" t="s">
        <v>4256</v>
      </c>
      <c r="K751" t="s">
        <v>4256</v>
      </c>
      <c r="L751" t="s">
        <v>4256</v>
      </c>
      <c r="M751" t="s">
        <v>592</v>
      </c>
      <c r="N751" s="2" t="s">
        <v>18</v>
      </c>
      <c r="O751" s="4" t="s">
        <v>431</v>
      </c>
      <c r="P751" s="6">
        <f>NETWORKDAYS.INTL(Table_query__6[[#This Row],[Created]],Table_query__6[[#This Row],[Closed]],1,0)-1</f>
        <v>0</v>
      </c>
      <c r="Q751" s="6" t="s">
        <v>4272</v>
      </c>
      <c r="R751" s="6" t="str">
        <f t="shared" si="23"/>
        <v>&lt;=1</v>
      </c>
      <c r="S751" s="6" t="str">
        <f t="shared" si="22"/>
        <v>met</v>
      </c>
      <c r="T751" s="5" t="s">
        <v>3088</v>
      </c>
      <c r="U751" s="2" t="s">
        <v>17</v>
      </c>
      <c r="V751" s="2" t="s">
        <v>16</v>
      </c>
      <c r="W751" s="2"/>
    </row>
    <row r="752" spans="1:23" ht="28.5" x14ac:dyDescent="0.45">
      <c r="A752" s="1">
        <v>0.76406249999854503</v>
      </c>
      <c r="B752" s="2" t="s">
        <v>125</v>
      </c>
      <c r="C752" s="2" t="s">
        <v>3109</v>
      </c>
      <c r="D752" s="2" t="s">
        <v>12</v>
      </c>
      <c r="E752" s="4">
        <v>45154.491967592592</v>
      </c>
      <c r="F752" s="3" t="str">
        <f>TEXT(Table_query__6[[#This Row],[Closed]],"MMM")</f>
        <v>Aug</v>
      </c>
      <c r="G752" s="3">
        <v>45156.491967592592</v>
      </c>
      <c r="H752" s="4">
        <v>45154.764062499999</v>
      </c>
      <c r="I752" s="2" t="s">
        <v>673</v>
      </c>
      <c r="J752" t="s">
        <v>3823</v>
      </c>
      <c r="K752">
        <v>40227</v>
      </c>
      <c r="L752" t="s">
        <v>3824</v>
      </c>
      <c r="M752" t="s">
        <v>3545</v>
      </c>
      <c r="N752" s="2" t="s">
        <v>24</v>
      </c>
      <c r="O752" s="4" t="s">
        <v>431</v>
      </c>
      <c r="P752" s="6">
        <f>NETWORKDAYS.INTL(Table_query__6[[#This Row],[Created]],Table_query__6[[#This Row],[Closed]],1,0)-1</f>
        <v>0</v>
      </c>
      <c r="Q752" s="6" t="s">
        <v>4272</v>
      </c>
      <c r="R752" s="6" t="str">
        <f t="shared" si="23"/>
        <v>&lt;=1</v>
      </c>
      <c r="S752" s="6" t="str">
        <f t="shared" si="22"/>
        <v>met</v>
      </c>
      <c r="T752" s="5" t="s">
        <v>3110</v>
      </c>
      <c r="U752" s="2" t="s">
        <v>17</v>
      </c>
      <c r="V752" s="2" t="s">
        <v>16</v>
      </c>
      <c r="W752" s="2"/>
    </row>
    <row r="753" spans="1:23" ht="28.5" x14ac:dyDescent="0.45">
      <c r="A753" s="1">
        <v>5.4315972222248101</v>
      </c>
      <c r="B753" s="2" t="s">
        <v>125</v>
      </c>
      <c r="C753" s="2" t="s">
        <v>3001</v>
      </c>
      <c r="D753" s="2" t="s">
        <v>12</v>
      </c>
      <c r="E753" s="4">
        <v>45154.507789351854</v>
      </c>
      <c r="F753" s="3" t="str">
        <f>TEXT(Table_query__6[[#This Row],[Closed]],"MMM")</f>
        <v>Aug</v>
      </c>
      <c r="G753" s="3">
        <v>45156.507789351854</v>
      </c>
      <c r="H753" s="4">
        <v>45159.431597222225</v>
      </c>
      <c r="I753" s="2" t="s">
        <v>546</v>
      </c>
      <c r="J753" t="s">
        <v>3790</v>
      </c>
      <c r="K753">
        <v>35535</v>
      </c>
      <c r="L753" t="s">
        <v>3769</v>
      </c>
      <c r="M753" t="s">
        <v>3545</v>
      </c>
      <c r="N753" s="2" t="s">
        <v>24</v>
      </c>
      <c r="O753" s="4" t="s">
        <v>431</v>
      </c>
      <c r="P753" s="6">
        <f>NETWORKDAYS.INTL(Table_query__6[[#This Row],[Created]],Table_query__6[[#This Row],[Closed]],1,0)-1</f>
        <v>3</v>
      </c>
      <c r="Q753" s="6" t="s">
        <v>4273</v>
      </c>
      <c r="R753" s="6" t="str">
        <f t="shared" si="23"/>
        <v>&lt;=3</v>
      </c>
      <c r="S753" s="6" t="str">
        <f t="shared" si="22"/>
        <v>not met</v>
      </c>
      <c r="T753" s="5" t="s">
        <v>3002</v>
      </c>
      <c r="U753" s="2" t="s">
        <v>17</v>
      </c>
      <c r="V753" s="2" t="s">
        <v>16</v>
      </c>
      <c r="W753" s="2"/>
    </row>
    <row r="754" spans="1:23" ht="28.5" x14ac:dyDescent="0.45">
      <c r="A754" s="1">
        <v>0.64003472222248103</v>
      </c>
      <c r="B754" s="2" t="s">
        <v>125</v>
      </c>
      <c r="C754" s="2" t="s">
        <v>3115</v>
      </c>
      <c r="D754" s="2" t="s">
        <v>12</v>
      </c>
      <c r="E754" s="4">
        <v>45154.517569444448</v>
      </c>
      <c r="F754" s="3" t="str">
        <f>TEXT(Table_query__6[[#This Row],[Closed]],"MMM")</f>
        <v>Aug</v>
      </c>
      <c r="G754" s="3">
        <v>45156.517569444448</v>
      </c>
      <c r="H754" s="4">
        <v>45154.640034722222</v>
      </c>
      <c r="I754" s="2" t="s">
        <v>3117</v>
      </c>
      <c r="J754" t="s">
        <v>4186</v>
      </c>
      <c r="K754">
        <v>35535</v>
      </c>
      <c r="L754" t="s">
        <v>3769</v>
      </c>
      <c r="M754" t="s">
        <v>3550</v>
      </c>
      <c r="N754" s="2" t="s">
        <v>24</v>
      </c>
      <c r="O754" s="4" t="s">
        <v>431</v>
      </c>
      <c r="P754" s="6">
        <f>NETWORKDAYS.INTL(Table_query__6[[#This Row],[Created]],Table_query__6[[#This Row],[Closed]],1,0)-1</f>
        <v>0</v>
      </c>
      <c r="Q754" s="6" t="s">
        <v>4272</v>
      </c>
      <c r="R754" s="6" t="str">
        <f t="shared" si="23"/>
        <v>&lt;=1</v>
      </c>
      <c r="S754" s="6" t="str">
        <f t="shared" si="22"/>
        <v>met</v>
      </c>
      <c r="T754" s="5" t="s">
        <v>3116</v>
      </c>
      <c r="U754" s="2" t="s">
        <v>17</v>
      </c>
      <c r="V754" s="2" t="s">
        <v>16</v>
      </c>
      <c r="W754" s="2"/>
    </row>
    <row r="755" spans="1:23" ht="28.5" x14ac:dyDescent="0.45">
      <c r="A755" s="1">
        <v>0.63895833333663199</v>
      </c>
      <c r="B755" s="2" t="s">
        <v>125</v>
      </c>
      <c r="C755" s="2" t="s">
        <v>3081</v>
      </c>
      <c r="D755" s="2" t="s">
        <v>12</v>
      </c>
      <c r="E755" s="4">
        <v>45154.526574074072</v>
      </c>
      <c r="F755" s="3" t="str">
        <f>TEXT(Table_query__6[[#This Row],[Closed]],"MMM")</f>
        <v>Aug</v>
      </c>
      <c r="G755" s="3">
        <v>45156.526574074072</v>
      </c>
      <c r="H755" s="4">
        <v>45154.638958333337</v>
      </c>
      <c r="I755" s="2" t="s">
        <v>673</v>
      </c>
      <c r="J755" t="s">
        <v>3823</v>
      </c>
      <c r="K755">
        <v>40227</v>
      </c>
      <c r="L755" t="s">
        <v>3824</v>
      </c>
      <c r="M755" t="s">
        <v>3545</v>
      </c>
      <c r="N755" s="2" t="s">
        <v>24</v>
      </c>
      <c r="O755" s="4" t="s">
        <v>431</v>
      </c>
      <c r="P755" s="6">
        <f>NETWORKDAYS.INTL(Table_query__6[[#This Row],[Created]],Table_query__6[[#This Row],[Closed]],1,0)-1</f>
        <v>0</v>
      </c>
      <c r="Q755" s="6" t="s">
        <v>4272</v>
      </c>
      <c r="R755" s="6" t="str">
        <f t="shared" si="23"/>
        <v>&lt;=1</v>
      </c>
      <c r="S755" s="6" t="str">
        <f t="shared" si="22"/>
        <v>met</v>
      </c>
      <c r="T755" s="5" t="s">
        <v>3082</v>
      </c>
      <c r="U755" s="2" t="s">
        <v>17</v>
      </c>
      <c r="V755" s="2" t="s">
        <v>16</v>
      </c>
      <c r="W755" s="2"/>
    </row>
    <row r="756" spans="1:23" ht="28.5" x14ac:dyDescent="0.45">
      <c r="A756" s="1">
        <v>0.70934027777548203</v>
      </c>
      <c r="B756" s="2" t="s">
        <v>37</v>
      </c>
      <c r="C756" s="2" t="s">
        <v>3118</v>
      </c>
      <c r="D756" s="2" t="s">
        <v>12</v>
      </c>
      <c r="E756" s="4">
        <v>45154.529988425929</v>
      </c>
      <c r="F756" s="3" t="str">
        <f>TEXT(Table_query__6[[#This Row],[Closed]],"MMM")</f>
        <v>Aug</v>
      </c>
      <c r="G756" s="3">
        <v>45156.529988425929</v>
      </c>
      <c r="H756" s="4">
        <v>45154.709340277775</v>
      </c>
      <c r="I756" s="2" t="s">
        <v>3120</v>
      </c>
      <c r="J756" t="s">
        <v>4187</v>
      </c>
      <c r="K756">
        <v>10629</v>
      </c>
      <c r="L756" t="s">
        <v>3557</v>
      </c>
      <c r="M756" t="s">
        <v>3545</v>
      </c>
      <c r="N756" s="2" t="s">
        <v>29</v>
      </c>
      <c r="O756" s="4" t="s">
        <v>431</v>
      </c>
      <c r="P756" s="6">
        <f>NETWORKDAYS.INTL(Table_query__6[[#This Row],[Created]],Table_query__6[[#This Row],[Closed]],1,0)-1</f>
        <v>0</v>
      </c>
      <c r="Q756" s="6" t="s">
        <v>4272</v>
      </c>
      <c r="R756" s="6" t="str">
        <f t="shared" si="23"/>
        <v>&lt;=1</v>
      </c>
      <c r="S756" s="6" t="str">
        <f t="shared" si="22"/>
        <v>met</v>
      </c>
      <c r="T756" s="5" t="s">
        <v>3119</v>
      </c>
      <c r="U756" s="2" t="s">
        <v>17</v>
      </c>
      <c r="V756" s="2" t="s">
        <v>16</v>
      </c>
      <c r="W756" s="2"/>
    </row>
    <row r="757" spans="1:23" ht="28.5" x14ac:dyDescent="0.45">
      <c r="A757" s="1">
        <v>2.5920254629600099</v>
      </c>
      <c r="B757" s="2" t="s">
        <v>37</v>
      </c>
      <c r="C757" s="2" t="s">
        <v>3050</v>
      </c>
      <c r="D757" s="2" t="s">
        <v>12</v>
      </c>
      <c r="E757" s="4">
        <v>45154.531944444447</v>
      </c>
      <c r="F757" s="3" t="str">
        <f>TEXT(Table_query__6[[#This Row],[Closed]],"MMM")</f>
        <v>Aug</v>
      </c>
      <c r="G757" s="3">
        <v>45156.531944444447</v>
      </c>
      <c r="H757" s="4">
        <v>45156.59202546296</v>
      </c>
      <c r="I757" s="2" t="s">
        <v>3052</v>
      </c>
      <c r="J757" t="s">
        <v>4182</v>
      </c>
      <c r="K757">
        <v>10629</v>
      </c>
      <c r="L757" t="s">
        <v>3557</v>
      </c>
      <c r="M757" t="s">
        <v>3545</v>
      </c>
      <c r="N757" s="2" t="s">
        <v>29</v>
      </c>
      <c r="O757" s="4" t="s">
        <v>431</v>
      </c>
      <c r="P757" s="6">
        <f>NETWORKDAYS.INTL(Table_query__6[[#This Row],[Created]],Table_query__6[[#This Row],[Closed]],1,0)-1</f>
        <v>2</v>
      </c>
      <c r="Q757" s="6" t="s">
        <v>4273</v>
      </c>
      <c r="R757" s="6" t="str">
        <f t="shared" si="23"/>
        <v>&lt;=2</v>
      </c>
      <c r="S757" s="6" t="str">
        <f t="shared" si="22"/>
        <v>met</v>
      </c>
      <c r="T757" s="5" t="s">
        <v>3051</v>
      </c>
      <c r="U757" s="2" t="s">
        <v>17</v>
      </c>
      <c r="V757" s="2" t="s">
        <v>16</v>
      </c>
      <c r="W757" s="2"/>
    </row>
    <row r="758" spans="1:23" ht="28.5" x14ac:dyDescent="0.45">
      <c r="A758" s="1">
        <v>0.71668981481343497</v>
      </c>
      <c r="B758" s="2" t="s">
        <v>37</v>
      </c>
      <c r="C758" s="2" t="s">
        <v>3123</v>
      </c>
      <c r="D758" s="2" t="s">
        <v>12</v>
      </c>
      <c r="E758" s="4">
        <v>45154.543043981481</v>
      </c>
      <c r="F758" s="3" t="str">
        <f>TEXT(Table_query__6[[#This Row],[Closed]],"MMM")</f>
        <v>Aug</v>
      </c>
      <c r="G758" s="3">
        <v>45156.543043981481</v>
      </c>
      <c r="H758" s="4">
        <v>45154.716689814813</v>
      </c>
      <c r="I758" s="2" t="s">
        <v>3125</v>
      </c>
      <c r="J758" t="s">
        <v>4256</v>
      </c>
      <c r="K758" t="s">
        <v>4256</v>
      </c>
      <c r="L758" t="s">
        <v>4256</v>
      </c>
      <c r="M758" t="s">
        <v>592</v>
      </c>
      <c r="N758" s="2" t="s">
        <v>42</v>
      </c>
      <c r="O758" s="4" t="s">
        <v>431</v>
      </c>
      <c r="P758" s="6">
        <f>NETWORKDAYS.INTL(Table_query__6[[#This Row],[Created]],Table_query__6[[#This Row],[Closed]],1,0)-1</f>
        <v>0</v>
      </c>
      <c r="Q758" s="6" t="s">
        <v>4272</v>
      </c>
      <c r="R758" s="6" t="str">
        <f t="shared" si="23"/>
        <v>&lt;=1</v>
      </c>
      <c r="S758" s="6" t="str">
        <f t="shared" si="22"/>
        <v>met</v>
      </c>
      <c r="T758" s="5" t="s">
        <v>3124</v>
      </c>
      <c r="U758" s="2" t="s">
        <v>17</v>
      </c>
      <c r="V758" s="2" t="s">
        <v>16</v>
      </c>
      <c r="W758" s="2"/>
    </row>
    <row r="759" spans="1:23" ht="28.5" x14ac:dyDescent="0.45">
      <c r="A759" s="1">
        <v>0.71997685184760496</v>
      </c>
      <c r="B759" s="2" t="s">
        <v>37</v>
      </c>
      <c r="C759" s="2" t="s">
        <v>3113</v>
      </c>
      <c r="D759" s="2" t="s">
        <v>12</v>
      </c>
      <c r="E759" s="4">
        <v>45154.554918981485</v>
      </c>
      <c r="F759" s="3" t="str">
        <f>TEXT(Table_query__6[[#This Row],[Closed]],"MMM")</f>
        <v>Aug</v>
      </c>
      <c r="G759" s="3">
        <v>45156.554918981485</v>
      </c>
      <c r="H759" s="4">
        <v>45154.719976851855</v>
      </c>
      <c r="I759" s="2" t="s">
        <v>760</v>
      </c>
      <c r="J759" t="s">
        <v>3843</v>
      </c>
      <c r="K759">
        <v>10629</v>
      </c>
      <c r="L759" t="s">
        <v>3557</v>
      </c>
      <c r="M759" t="s">
        <v>3545</v>
      </c>
      <c r="N759" s="2" t="s">
        <v>29</v>
      </c>
      <c r="O759" s="4" t="s">
        <v>431</v>
      </c>
      <c r="P759" s="6">
        <f>NETWORKDAYS.INTL(Table_query__6[[#This Row],[Created]],Table_query__6[[#This Row],[Closed]],1,0)-1</f>
        <v>0</v>
      </c>
      <c r="Q759" s="6" t="s">
        <v>4272</v>
      </c>
      <c r="R759" s="6" t="str">
        <f t="shared" si="23"/>
        <v>&lt;=1</v>
      </c>
      <c r="S759" s="6" t="str">
        <f t="shared" si="22"/>
        <v>met</v>
      </c>
      <c r="T759" s="5" t="s">
        <v>3114</v>
      </c>
      <c r="U759" s="2" t="s">
        <v>17</v>
      </c>
      <c r="V759" s="2" t="s">
        <v>16</v>
      </c>
      <c r="W759" s="2"/>
    </row>
    <row r="760" spans="1:23" x14ac:dyDescent="0.45">
      <c r="A760" s="1">
        <v>41.603344907409301</v>
      </c>
      <c r="B760" s="2" t="s">
        <v>15</v>
      </c>
      <c r="C760" s="2" t="s">
        <v>1954</v>
      </c>
      <c r="D760" s="2" t="s">
        <v>12</v>
      </c>
      <c r="E760" s="4">
        <v>45154.579594907409</v>
      </c>
      <c r="F760" s="3" t="str">
        <f>TEXT(Table_query__6[[#This Row],[Closed]],"MMM")</f>
        <v>Sep</v>
      </c>
      <c r="G760" s="3">
        <v>45156.579594907409</v>
      </c>
      <c r="H760" s="4">
        <v>45195.603344907409</v>
      </c>
      <c r="I760" s="2" t="s">
        <v>1635</v>
      </c>
      <c r="J760" t="s">
        <v>4013</v>
      </c>
      <c r="K760">
        <v>31100</v>
      </c>
      <c r="L760" t="s">
        <v>3583</v>
      </c>
      <c r="M760" t="s">
        <v>3570</v>
      </c>
      <c r="N760" s="2" t="s">
        <v>24</v>
      </c>
      <c r="O760" s="4" t="s">
        <v>431</v>
      </c>
      <c r="P760" s="6">
        <f>NETWORKDAYS.INTL(Table_query__6[[#This Row],[Created]],Table_query__6[[#This Row],[Closed]],1,0)-1</f>
        <v>29</v>
      </c>
      <c r="Q760" s="6" t="s">
        <v>4273</v>
      </c>
      <c r="R760" s="6" t="str">
        <f t="shared" si="23"/>
        <v>&gt;=5</v>
      </c>
      <c r="S760" s="6" t="str">
        <f t="shared" si="22"/>
        <v>not met</v>
      </c>
      <c r="T760" s="5" t="s">
        <v>1955</v>
      </c>
      <c r="U760" s="2" t="s">
        <v>17</v>
      </c>
      <c r="V760" s="2" t="s">
        <v>16</v>
      </c>
      <c r="W760" s="2"/>
    </row>
    <row r="761" spans="1:23" ht="28.5" x14ac:dyDescent="0.45">
      <c r="A761" s="1">
        <v>1.350555555553</v>
      </c>
      <c r="B761" s="2" t="s">
        <v>161</v>
      </c>
      <c r="C761" s="2" t="s">
        <v>3079</v>
      </c>
      <c r="D761" s="2" t="s">
        <v>12</v>
      </c>
      <c r="E761" s="4">
        <v>45154.664594907408</v>
      </c>
      <c r="F761" s="3" t="str">
        <f>TEXT(Table_query__6[[#This Row],[Closed]],"MMM")</f>
        <v>Aug</v>
      </c>
      <c r="G761" s="3">
        <v>45156.664594907408</v>
      </c>
      <c r="H761" s="4">
        <v>45155.350555555553</v>
      </c>
      <c r="I761" s="2" t="s">
        <v>1174</v>
      </c>
      <c r="J761" t="s">
        <v>3935</v>
      </c>
      <c r="K761">
        <v>11502</v>
      </c>
      <c r="L761" t="s">
        <v>3936</v>
      </c>
      <c r="M761" t="s">
        <v>3629</v>
      </c>
      <c r="N761" s="2" t="s">
        <v>42</v>
      </c>
      <c r="O761" s="4" t="s">
        <v>431</v>
      </c>
      <c r="P761" s="6">
        <f>NETWORKDAYS.INTL(Table_query__6[[#This Row],[Created]],Table_query__6[[#This Row],[Closed]],1,0)-1</f>
        <v>1</v>
      </c>
      <c r="Q761" s="6" t="s">
        <v>4272</v>
      </c>
      <c r="R761" s="6" t="str">
        <f t="shared" si="23"/>
        <v>&lt;=1</v>
      </c>
      <c r="S761" s="6" t="str">
        <f t="shared" si="22"/>
        <v>met</v>
      </c>
      <c r="T761" s="5" t="s">
        <v>3080</v>
      </c>
      <c r="U761" s="2" t="s">
        <v>17</v>
      </c>
      <c r="V761" s="2" t="s">
        <v>16</v>
      </c>
      <c r="W761" s="2"/>
    </row>
    <row r="762" spans="1:23" x14ac:dyDescent="0.45">
      <c r="A762" s="1">
        <v>5.5551157407389802</v>
      </c>
      <c r="B762" s="2" t="s">
        <v>149</v>
      </c>
      <c r="C762" s="2" t="s">
        <v>3017</v>
      </c>
      <c r="D762" s="2" t="s">
        <v>12</v>
      </c>
      <c r="E762" s="4">
        <v>45154.688900462963</v>
      </c>
      <c r="F762" s="3" t="str">
        <f>TEXT(Table_query__6[[#This Row],[Closed]],"MMM")</f>
        <v>Aug</v>
      </c>
      <c r="G762" s="3">
        <v>45156.688900462963</v>
      </c>
      <c r="H762" s="4">
        <v>45159.555115740739</v>
      </c>
      <c r="I762" s="2" t="s">
        <v>2384</v>
      </c>
      <c r="J762" t="s">
        <v>4116</v>
      </c>
      <c r="K762">
        <v>36404</v>
      </c>
      <c r="L762" t="s">
        <v>3595</v>
      </c>
      <c r="M762" t="s">
        <v>3570</v>
      </c>
      <c r="N762" s="2" t="s">
        <v>24</v>
      </c>
      <c r="O762" s="4" t="s">
        <v>431</v>
      </c>
      <c r="P762" s="6">
        <f>NETWORKDAYS.INTL(Table_query__6[[#This Row],[Created]],Table_query__6[[#This Row],[Closed]],1,0)-1</f>
        <v>3</v>
      </c>
      <c r="Q762" s="6" t="s">
        <v>4273</v>
      </c>
      <c r="R762" s="6" t="str">
        <f t="shared" si="23"/>
        <v>&lt;=3</v>
      </c>
      <c r="S762" s="6" t="str">
        <f t="shared" si="22"/>
        <v>not met</v>
      </c>
      <c r="T762" s="5" t="s">
        <v>3018</v>
      </c>
      <c r="U762" s="2" t="s">
        <v>17</v>
      </c>
      <c r="V762" s="2" t="s">
        <v>16</v>
      </c>
      <c r="W762" s="2"/>
    </row>
    <row r="763" spans="1:23" x14ac:dyDescent="0.45">
      <c r="A763" s="1">
        <v>1.4261805555506699</v>
      </c>
      <c r="B763" s="2" t="s">
        <v>145</v>
      </c>
      <c r="C763" s="2" t="s">
        <v>3059</v>
      </c>
      <c r="D763" s="2" t="s">
        <v>12</v>
      </c>
      <c r="E763" s="4">
        <v>45154.727071759262</v>
      </c>
      <c r="F763" s="3" t="str">
        <f>TEXT(Table_query__6[[#This Row],[Closed]],"MMM")</f>
        <v>Aug</v>
      </c>
      <c r="G763" s="3">
        <v>45156.727071759262</v>
      </c>
      <c r="H763" s="4">
        <v>45155.426180555558</v>
      </c>
      <c r="I763" s="2" t="s">
        <v>801</v>
      </c>
      <c r="J763" t="s">
        <v>3856</v>
      </c>
      <c r="K763">
        <v>31564</v>
      </c>
      <c r="L763" t="s">
        <v>3856</v>
      </c>
      <c r="M763" t="s">
        <v>3545</v>
      </c>
      <c r="N763" s="2" t="s">
        <v>29</v>
      </c>
      <c r="O763" s="4" t="s">
        <v>431</v>
      </c>
      <c r="P763" s="6">
        <f>NETWORKDAYS.INTL(Table_query__6[[#This Row],[Created]],Table_query__6[[#This Row],[Closed]],1,0)-1</f>
        <v>1</v>
      </c>
      <c r="Q763" s="6" t="s">
        <v>4272</v>
      </c>
      <c r="R763" s="6" t="str">
        <f t="shared" si="23"/>
        <v>&lt;=1</v>
      </c>
      <c r="S763" s="6" t="str">
        <f t="shared" si="22"/>
        <v>met</v>
      </c>
      <c r="T763" s="5" t="s">
        <v>3060</v>
      </c>
      <c r="U763" s="2" t="s">
        <v>17</v>
      </c>
      <c r="V763" s="2" t="s">
        <v>16</v>
      </c>
      <c r="W763" s="2"/>
    </row>
    <row r="764" spans="1:23" x14ac:dyDescent="0.45">
      <c r="A764" s="1">
        <v>0.40340277777431799</v>
      </c>
      <c r="B764" s="2" t="s">
        <v>15</v>
      </c>
      <c r="C764" s="2" t="s">
        <v>3078</v>
      </c>
      <c r="D764" s="2" t="s">
        <v>12</v>
      </c>
      <c r="E764" s="4">
        <v>45155.403321759259</v>
      </c>
      <c r="F764" s="3" t="str">
        <f>TEXT(Table_query__6[[#This Row],[Closed]],"MMM")</f>
        <v>Aug</v>
      </c>
      <c r="G764" s="3">
        <v>45157.403321759259</v>
      </c>
      <c r="H764" s="4">
        <v>45155.403402777774</v>
      </c>
      <c r="I764" s="2" t="s">
        <v>389</v>
      </c>
      <c r="J764" t="s">
        <v>3742</v>
      </c>
      <c r="K764">
        <v>1379</v>
      </c>
      <c r="L764" t="s">
        <v>3743</v>
      </c>
      <c r="M764" t="s">
        <v>3545</v>
      </c>
      <c r="N764" s="2" t="s">
        <v>42</v>
      </c>
      <c r="O764" s="4" t="s">
        <v>431</v>
      </c>
      <c r="P764" s="6">
        <f>NETWORKDAYS.INTL(Table_query__6[[#This Row],[Created]],Table_query__6[[#This Row],[Closed]],1,0)-1</f>
        <v>0</v>
      </c>
      <c r="Q764" s="6" t="s">
        <v>4272</v>
      </c>
      <c r="R764" s="6" t="str">
        <f t="shared" si="23"/>
        <v>&lt;=1</v>
      </c>
      <c r="S764" s="6" t="str">
        <f t="shared" si="22"/>
        <v>met</v>
      </c>
      <c r="T764" s="5" t="s">
        <v>152</v>
      </c>
      <c r="U764" s="2" t="s">
        <v>17</v>
      </c>
      <c r="V764" s="2" t="s">
        <v>16</v>
      </c>
      <c r="W764" s="2"/>
    </row>
    <row r="765" spans="1:23" x14ac:dyDescent="0.45">
      <c r="A765" s="1">
        <v>0.72895833333313897</v>
      </c>
      <c r="B765" s="2" t="s">
        <v>110</v>
      </c>
      <c r="C765" s="2" t="s">
        <v>3067</v>
      </c>
      <c r="D765" s="2" t="s">
        <v>12</v>
      </c>
      <c r="E765" s="4">
        <v>45155.404097222221</v>
      </c>
      <c r="F765" s="3" t="str">
        <f>TEXT(Table_query__6[[#This Row],[Closed]],"MMM")</f>
        <v>Aug</v>
      </c>
      <c r="G765" s="3">
        <v>45157.404097222221</v>
      </c>
      <c r="H765" s="4">
        <v>45155.728958333333</v>
      </c>
      <c r="I765" s="2" t="s">
        <v>870</v>
      </c>
      <c r="J765" t="s">
        <v>3873</v>
      </c>
      <c r="K765">
        <v>40065</v>
      </c>
      <c r="L765" t="s">
        <v>3874</v>
      </c>
      <c r="M765" t="s">
        <v>3545</v>
      </c>
      <c r="N765" s="2" t="s">
        <v>29</v>
      </c>
      <c r="O765" s="4" t="s">
        <v>431</v>
      </c>
      <c r="P765" s="6">
        <f>NETWORKDAYS.INTL(Table_query__6[[#This Row],[Created]],Table_query__6[[#This Row],[Closed]],1,0)-1</f>
        <v>0</v>
      </c>
      <c r="Q765" s="6" t="s">
        <v>4272</v>
      </c>
      <c r="R765" s="6" t="str">
        <f t="shared" si="23"/>
        <v>&lt;=1</v>
      </c>
      <c r="S765" s="6" t="str">
        <f t="shared" si="22"/>
        <v>met</v>
      </c>
      <c r="T765" s="5" t="s">
        <v>2881</v>
      </c>
      <c r="U765" s="2" t="s">
        <v>17</v>
      </c>
      <c r="V765" s="2" t="s">
        <v>16</v>
      </c>
      <c r="W765" s="2"/>
    </row>
    <row r="766" spans="1:23" ht="28.5" x14ac:dyDescent="0.45">
      <c r="A766" s="1">
        <v>0.48690972221811502</v>
      </c>
      <c r="B766" s="2" t="s">
        <v>28</v>
      </c>
      <c r="C766" s="2" t="s">
        <v>3061</v>
      </c>
      <c r="D766" s="2" t="s">
        <v>12</v>
      </c>
      <c r="E766" s="4">
        <v>45155.404421296298</v>
      </c>
      <c r="F766" s="3" t="str">
        <f>TEXT(Table_query__6[[#This Row],[Closed]],"MMM")</f>
        <v>Aug</v>
      </c>
      <c r="G766" s="3">
        <v>45157.404421296298</v>
      </c>
      <c r="H766" s="4">
        <v>45155.486909722225</v>
      </c>
      <c r="I766" s="2" t="s">
        <v>399</v>
      </c>
      <c r="J766" t="s">
        <v>3746</v>
      </c>
      <c r="K766">
        <v>40104</v>
      </c>
      <c r="L766" t="s">
        <v>3747</v>
      </c>
      <c r="M766" t="s">
        <v>3545</v>
      </c>
      <c r="N766" s="2" t="s">
        <v>29</v>
      </c>
      <c r="O766" s="4" t="s">
        <v>431</v>
      </c>
      <c r="P766" s="6">
        <f>NETWORKDAYS.INTL(Table_query__6[[#This Row],[Created]],Table_query__6[[#This Row],[Closed]],1,0)-1</f>
        <v>0</v>
      </c>
      <c r="Q766" s="6" t="s">
        <v>4272</v>
      </c>
      <c r="R766" s="6" t="str">
        <f t="shared" si="23"/>
        <v>&lt;=1</v>
      </c>
      <c r="S766" s="6" t="str">
        <f t="shared" si="22"/>
        <v>met</v>
      </c>
      <c r="T766" s="5" t="s">
        <v>3062</v>
      </c>
      <c r="U766" s="2" t="s">
        <v>17</v>
      </c>
      <c r="V766" s="2" t="s">
        <v>16</v>
      </c>
      <c r="W766" s="2"/>
    </row>
    <row r="767" spans="1:23" x14ac:dyDescent="0.45">
      <c r="A767" s="1">
        <v>0.47962962962628802</v>
      </c>
      <c r="B767" s="2" t="s">
        <v>159</v>
      </c>
      <c r="C767" s="2" t="s">
        <v>3075</v>
      </c>
      <c r="D767" s="2" t="s">
        <v>12</v>
      </c>
      <c r="E767" s="4">
        <v>45155.409745370373</v>
      </c>
      <c r="F767" s="3" t="str">
        <f>TEXT(Table_query__6[[#This Row],[Closed]],"MMM")</f>
        <v>Aug</v>
      </c>
      <c r="G767" s="3">
        <v>45157.409745370373</v>
      </c>
      <c r="H767" s="4">
        <v>45155.479629629626</v>
      </c>
      <c r="I767" s="2" t="s">
        <v>3077</v>
      </c>
      <c r="J767" t="s">
        <v>4183</v>
      </c>
      <c r="K767">
        <v>34047</v>
      </c>
      <c r="L767" t="s">
        <v>4184</v>
      </c>
      <c r="M767" t="s">
        <v>3545</v>
      </c>
      <c r="N767" s="2" t="s">
        <v>29</v>
      </c>
      <c r="O767" s="4" t="s">
        <v>431</v>
      </c>
      <c r="P767" s="6">
        <f>NETWORKDAYS.INTL(Table_query__6[[#This Row],[Created]],Table_query__6[[#This Row],[Closed]],1,0)-1</f>
        <v>0</v>
      </c>
      <c r="Q767" s="6" t="s">
        <v>4272</v>
      </c>
      <c r="R767" s="6" t="str">
        <f t="shared" si="23"/>
        <v>&lt;=1</v>
      </c>
      <c r="S767" s="6" t="str">
        <f t="shared" si="22"/>
        <v>met</v>
      </c>
      <c r="T767" s="5" t="s">
        <v>3076</v>
      </c>
      <c r="U767" s="2" t="s">
        <v>17</v>
      </c>
      <c r="V767" s="2" t="s">
        <v>16</v>
      </c>
      <c r="W767" s="2"/>
    </row>
    <row r="768" spans="1:23" ht="28.5" x14ac:dyDescent="0.45">
      <c r="A768" s="1">
        <v>1.5575578703719699</v>
      </c>
      <c r="B768" s="2" t="s">
        <v>125</v>
      </c>
      <c r="C768" s="2" t="s">
        <v>3022</v>
      </c>
      <c r="D768" s="2" t="s">
        <v>12</v>
      </c>
      <c r="E768" s="4">
        <v>45155.436215277776</v>
      </c>
      <c r="F768" s="3" t="str">
        <f>TEXT(Table_query__6[[#This Row],[Closed]],"MMM")</f>
        <v>Aug</v>
      </c>
      <c r="G768" s="3">
        <v>45157.436215277776</v>
      </c>
      <c r="H768" s="4">
        <v>45156.557557870372</v>
      </c>
      <c r="I768" s="2" t="s">
        <v>363</v>
      </c>
      <c r="J768" t="s">
        <v>3736</v>
      </c>
      <c r="K768">
        <v>40177</v>
      </c>
      <c r="L768" t="s">
        <v>3737</v>
      </c>
      <c r="M768" t="s">
        <v>3545</v>
      </c>
      <c r="N768" s="2" t="s">
        <v>24</v>
      </c>
      <c r="O768" s="4" t="s">
        <v>431</v>
      </c>
      <c r="P768" s="6">
        <f>NETWORKDAYS.INTL(Table_query__6[[#This Row],[Created]],Table_query__6[[#This Row],[Closed]],1,0)-1</f>
        <v>1</v>
      </c>
      <c r="Q768" s="6" t="s">
        <v>4272</v>
      </c>
      <c r="R768" s="6" t="str">
        <f t="shared" si="23"/>
        <v>&lt;=1</v>
      </c>
      <c r="S768" s="6" t="str">
        <f t="shared" si="22"/>
        <v>met</v>
      </c>
      <c r="T768" s="5" t="s">
        <v>3023</v>
      </c>
      <c r="U768" s="2" t="s">
        <v>17</v>
      </c>
      <c r="V768" s="2" t="s">
        <v>16</v>
      </c>
      <c r="W768" s="2"/>
    </row>
    <row r="769" spans="1:23" ht="28.5" x14ac:dyDescent="0.45">
      <c r="A769" s="1">
        <v>1.55827546295768</v>
      </c>
      <c r="B769" s="2" t="s">
        <v>125</v>
      </c>
      <c r="C769" s="2" t="s">
        <v>3026</v>
      </c>
      <c r="D769" s="2" t="s">
        <v>12</v>
      </c>
      <c r="E769" s="4">
        <v>45155.439583333333</v>
      </c>
      <c r="F769" s="3" t="str">
        <f>TEXT(Table_query__6[[#This Row],[Closed]],"MMM")</f>
        <v>Aug</v>
      </c>
      <c r="G769" s="3">
        <v>45157.439583333333</v>
      </c>
      <c r="H769" s="4">
        <v>45156.558275462965</v>
      </c>
      <c r="I769" s="2" t="s">
        <v>574</v>
      </c>
      <c r="J769" t="s">
        <v>3799</v>
      </c>
      <c r="K769">
        <v>40199</v>
      </c>
      <c r="L769" t="s">
        <v>3800</v>
      </c>
      <c r="M769" t="s">
        <v>3545</v>
      </c>
      <c r="N769" s="2" t="s">
        <v>24</v>
      </c>
      <c r="O769" s="4" t="s">
        <v>431</v>
      </c>
      <c r="P769" s="6">
        <f>NETWORKDAYS.INTL(Table_query__6[[#This Row],[Created]],Table_query__6[[#This Row],[Closed]],1,0)-1</f>
        <v>1</v>
      </c>
      <c r="Q769" s="6" t="s">
        <v>4272</v>
      </c>
      <c r="R769" s="6" t="str">
        <f t="shared" si="23"/>
        <v>&lt;=1</v>
      </c>
      <c r="S769" s="6" t="str">
        <f t="shared" si="22"/>
        <v>met</v>
      </c>
      <c r="T769" s="5" t="s">
        <v>3027</v>
      </c>
      <c r="U769" s="2" t="s">
        <v>17</v>
      </c>
      <c r="V769" s="2" t="s">
        <v>16</v>
      </c>
      <c r="W769" s="2"/>
    </row>
    <row r="770" spans="1:23" ht="28.5" x14ac:dyDescent="0.45">
      <c r="A770" s="1">
        <v>0.50785879629256703</v>
      </c>
      <c r="B770" s="2" t="s">
        <v>28</v>
      </c>
      <c r="C770" s="2" t="s">
        <v>3071</v>
      </c>
      <c r="D770" s="2" t="s">
        <v>12</v>
      </c>
      <c r="E770" s="4">
        <v>45155.47934027778</v>
      </c>
      <c r="F770" s="3" t="str">
        <f>TEXT(Table_query__6[[#This Row],[Closed]],"MMM")</f>
        <v>Aug</v>
      </c>
      <c r="G770" s="3">
        <v>45157.47934027778</v>
      </c>
      <c r="H770" s="4">
        <v>45155.5078587963</v>
      </c>
      <c r="I770" s="2" t="s">
        <v>2392</v>
      </c>
      <c r="J770" t="s">
        <v>4118</v>
      </c>
      <c r="K770">
        <v>10238</v>
      </c>
      <c r="L770" t="s">
        <v>4119</v>
      </c>
      <c r="M770" t="s">
        <v>3545</v>
      </c>
      <c r="N770" s="2" t="s">
        <v>29</v>
      </c>
      <c r="O770" s="4" t="s">
        <v>431</v>
      </c>
      <c r="P770" s="6">
        <f>NETWORKDAYS.INTL(Table_query__6[[#This Row],[Created]],Table_query__6[[#This Row],[Closed]],1,0)-1</f>
        <v>0</v>
      </c>
      <c r="Q770" s="6" t="s">
        <v>4272</v>
      </c>
      <c r="R770" s="6" t="str">
        <f t="shared" si="23"/>
        <v>&lt;=1</v>
      </c>
      <c r="S770" s="6" t="str">
        <f t="shared" ref="S770:S833" si="24">IF(P770&lt;=2, "met", "not met")</f>
        <v>met</v>
      </c>
      <c r="T770" s="5" t="s">
        <v>3072</v>
      </c>
      <c r="U770" s="2" t="s">
        <v>17</v>
      </c>
      <c r="V770" s="2" t="s">
        <v>16</v>
      </c>
      <c r="W770" s="2"/>
    </row>
    <row r="771" spans="1:23" x14ac:dyDescent="0.45">
      <c r="A771" s="1">
        <v>0.57078703703154998</v>
      </c>
      <c r="B771" s="2" t="s">
        <v>33</v>
      </c>
      <c r="C771" s="2" t="s">
        <v>3058</v>
      </c>
      <c r="D771" s="2" t="s">
        <v>12</v>
      </c>
      <c r="E771" s="4">
        <v>45155.498900462961</v>
      </c>
      <c r="F771" s="3" t="str">
        <f>TEXT(Table_query__6[[#This Row],[Closed]],"MMM")</f>
        <v>Aug</v>
      </c>
      <c r="G771" s="3">
        <v>45157.498900462961</v>
      </c>
      <c r="H771" s="4">
        <v>45155.570787037039</v>
      </c>
      <c r="I771" s="2" t="s">
        <v>408</v>
      </c>
      <c r="J771" t="s">
        <v>3748</v>
      </c>
      <c r="K771">
        <v>11485</v>
      </c>
      <c r="L771" t="s">
        <v>3748</v>
      </c>
      <c r="M771" t="s">
        <v>3570</v>
      </c>
      <c r="N771" s="2" t="s">
        <v>24</v>
      </c>
      <c r="O771" s="4" t="s">
        <v>431</v>
      </c>
      <c r="P771" s="6">
        <f>NETWORKDAYS.INTL(Table_query__6[[#This Row],[Created]],Table_query__6[[#This Row],[Closed]],1,0)-1</f>
        <v>0</v>
      </c>
      <c r="Q771" s="6" t="s">
        <v>4272</v>
      </c>
      <c r="R771" s="6" t="str">
        <f t="shared" ref="R771:R834" si="25">IF(P771&lt;2, "&lt;=1", IF(P771&lt;3, "&lt;=2", IF(P771&lt;4, "&lt;=3",IF(P771&lt;5,  "&lt;=4", "&gt;=5"))))</f>
        <v>&lt;=1</v>
      </c>
      <c r="S771" s="6" t="str">
        <f t="shared" si="24"/>
        <v>met</v>
      </c>
      <c r="T771" s="5" t="s">
        <v>537</v>
      </c>
      <c r="U771" s="2" t="s">
        <v>17</v>
      </c>
      <c r="V771" s="2" t="s">
        <v>16</v>
      </c>
      <c r="W771" s="2"/>
    </row>
    <row r="772" spans="1:23" ht="28.5" x14ac:dyDescent="0.45">
      <c r="A772" s="1">
        <v>1.3986458333311</v>
      </c>
      <c r="B772" s="2" t="s">
        <v>37</v>
      </c>
      <c r="C772" s="2" t="s">
        <v>3038</v>
      </c>
      <c r="D772" s="2" t="s">
        <v>12</v>
      </c>
      <c r="E772" s="4">
        <v>45155.573958333334</v>
      </c>
      <c r="F772" s="3" t="str">
        <f>TEXT(Table_query__6[[#This Row],[Closed]],"MMM")</f>
        <v>Aug</v>
      </c>
      <c r="G772" s="3">
        <v>45157.573958333334</v>
      </c>
      <c r="H772" s="4">
        <v>45156.398645833331</v>
      </c>
      <c r="I772" s="2" t="s">
        <v>645</v>
      </c>
      <c r="J772" t="s">
        <v>3815</v>
      </c>
      <c r="K772">
        <v>5560</v>
      </c>
      <c r="L772" t="s">
        <v>3816</v>
      </c>
      <c r="M772" t="s">
        <v>3545</v>
      </c>
      <c r="N772" s="2" t="s">
        <v>42</v>
      </c>
      <c r="O772" s="4" t="s">
        <v>431</v>
      </c>
      <c r="P772" s="6">
        <f>NETWORKDAYS.INTL(Table_query__6[[#This Row],[Created]],Table_query__6[[#This Row],[Closed]],1,0)-1</f>
        <v>1</v>
      </c>
      <c r="Q772" s="6" t="s">
        <v>4272</v>
      </c>
      <c r="R772" s="6" t="str">
        <f t="shared" si="25"/>
        <v>&lt;=1</v>
      </c>
      <c r="S772" s="6" t="str">
        <f t="shared" si="24"/>
        <v>met</v>
      </c>
      <c r="T772" s="5" t="s">
        <v>3039</v>
      </c>
      <c r="U772" s="2" t="s">
        <v>17</v>
      </c>
      <c r="V772" s="2" t="s">
        <v>16</v>
      </c>
      <c r="W772" s="2"/>
    </row>
    <row r="773" spans="1:23" x14ac:dyDescent="0.45">
      <c r="A773" s="1">
        <v>7.6785185185217397</v>
      </c>
      <c r="B773" s="2" t="s">
        <v>15</v>
      </c>
      <c r="C773" s="2" t="s">
        <v>2968</v>
      </c>
      <c r="D773" s="2" t="s">
        <v>12</v>
      </c>
      <c r="E773" s="4">
        <v>45155.668414351851</v>
      </c>
      <c r="F773" s="3" t="str">
        <f>TEXT(Table_query__6[[#This Row],[Closed]],"MMM")</f>
        <v>Aug</v>
      </c>
      <c r="G773" s="3">
        <v>45157.668414351851</v>
      </c>
      <c r="H773" s="4">
        <v>45162.678518518522</v>
      </c>
      <c r="I773" s="2" t="s">
        <v>1635</v>
      </c>
      <c r="J773" t="s">
        <v>4013</v>
      </c>
      <c r="K773">
        <v>31100</v>
      </c>
      <c r="L773" t="s">
        <v>3583</v>
      </c>
      <c r="M773" t="s">
        <v>3570</v>
      </c>
      <c r="N773" s="2" t="s">
        <v>24</v>
      </c>
      <c r="O773" s="4" t="s">
        <v>431</v>
      </c>
      <c r="P773" s="6">
        <f>NETWORKDAYS.INTL(Table_query__6[[#This Row],[Created]],Table_query__6[[#This Row],[Closed]],1,0)-1</f>
        <v>5</v>
      </c>
      <c r="Q773" s="6" t="s">
        <v>4273</v>
      </c>
      <c r="R773" s="6" t="str">
        <f t="shared" si="25"/>
        <v>&gt;=5</v>
      </c>
      <c r="S773" s="6" t="str">
        <f t="shared" si="24"/>
        <v>not met</v>
      </c>
      <c r="T773" s="5" t="s">
        <v>2969</v>
      </c>
      <c r="U773" s="2" t="s">
        <v>17</v>
      </c>
      <c r="V773" s="2" t="s">
        <v>16</v>
      </c>
      <c r="W773" s="2"/>
    </row>
    <row r="774" spans="1:23" ht="28.5" x14ac:dyDescent="0.45">
      <c r="A774" s="1">
        <v>4.4311458333322697</v>
      </c>
      <c r="B774" s="2" t="s">
        <v>125</v>
      </c>
      <c r="C774" s="2" t="s">
        <v>3013</v>
      </c>
      <c r="D774" s="2" t="s">
        <v>12</v>
      </c>
      <c r="E774" s="4">
        <v>45155.671180555553</v>
      </c>
      <c r="F774" s="3" t="str">
        <f>TEXT(Table_query__6[[#This Row],[Closed]],"MMM")</f>
        <v>Aug</v>
      </c>
      <c r="G774" s="3">
        <v>45157.671180555553</v>
      </c>
      <c r="H774" s="4">
        <v>45159.431145833332</v>
      </c>
      <c r="I774" s="2" t="s">
        <v>220</v>
      </c>
      <c r="J774" t="s">
        <v>3690</v>
      </c>
      <c r="K774">
        <v>1194</v>
      </c>
      <c r="L774" t="s">
        <v>3691</v>
      </c>
      <c r="M774" t="s">
        <v>3553</v>
      </c>
      <c r="N774" s="2" t="s">
        <v>24</v>
      </c>
      <c r="O774" s="4" t="s">
        <v>431</v>
      </c>
      <c r="P774" s="6">
        <f>NETWORKDAYS.INTL(Table_query__6[[#This Row],[Created]],Table_query__6[[#This Row],[Closed]],1,0)-1</f>
        <v>2</v>
      </c>
      <c r="Q774" s="6" t="s">
        <v>4273</v>
      </c>
      <c r="R774" s="6" t="str">
        <f t="shared" si="25"/>
        <v>&lt;=2</v>
      </c>
      <c r="S774" s="6" t="str">
        <f t="shared" si="24"/>
        <v>met</v>
      </c>
      <c r="T774" s="5" t="s">
        <v>3014</v>
      </c>
      <c r="U774" s="2" t="s">
        <v>17</v>
      </c>
      <c r="V774" s="2" t="s">
        <v>16</v>
      </c>
      <c r="W774" s="2"/>
    </row>
    <row r="775" spans="1:23" x14ac:dyDescent="0.45">
      <c r="A775" s="1">
        <v>32.513136574067197</v>
      </c>
      <c r="B775" s="2" t="s">
        <v>630</v>
      </c>
      <c r="C775" s="2" t="s">
        <v>2468</v>
      </c>
      <c r="D775" s="2" t="s">
        <v>12</v>
      </c>
      <c r="E775" s="4">
        <v>45155.697581018518</v>
      </c>
      <c r="F775" s="3" t="str">
        <f>TEXT(Table_query__6[[#This Row],[Closed]],"MMM")</f>
        <v>Sep</v>
      </c>
      <c r="G775" s="3">
        <v>45157.697581018518</v>
      </c>
      <c r="H775" s="4">
        <v>45187.513136574074</v>
      </c>
      <c r="I775" s="2" t="s">
        <v>2470</v>
      </c>
      <c r="J775" t="s">
        <v>4130</v>
      </c>
      <c r="K775">
        <v>406</v>
      </c>
      <c r="L775" t="s">
        <v>4131</v>
      </c>
      <c r="M775" t="s">
        <v>3545</v>
      </c>
      <c r="N775" s="2" t="s">
        <v>42</v>
      </c>
      <c r="O775" s="4" t="s">
        <v>431</v>
      </c>
      <c r="P775" s="6">
        <f>NETWORKDAYS.INTL(Table_query__6[[#This Row],[Created]],Table_query__6[[#This Row],[Closed]],1,0)-1</f>
        <v>22</v>
      </c>
      <c r="Q775" s="6" t="s">
        <v>4273</v>
      </c>
      <c r="R775" s="6" t="str">
        <f t="shared" si="25"/>
        <v>&gt;=5</v>
      </c>
      <c r="S775" s="6" t="str">
        <f t="shared" si="24"/>
        <v>not met</v>
      </c>
      <c r="T775" s="5" t="s">
        <v>2469</v>
      </c>
      <c r="U775" s="2" t="s">
        <v>17</v>
      </c>
      <c r="V775" s="2" t="s">
        <v>16</v>
      </c>
      <c r="W775" s="2"/>
    </row>
    <row r="776" spans="1:23" ht="28.5" x14ac:dyDescent="0.45">
      <c r="A776" s="1">
        <v>0.65625</v>
      </c>
      <c r="B776" s="2" t="s">
        <v>41</v>
      </c>
      <c r="C776" s="2" t="s">
        <v>3045</v>
      </c>
      <c r="D776" s="2" t="s">
        <v>12</v>
      </c>
      <c r="E776" s="4">
        <v>45156.363877314812</v>
      </c>
      <c r="F776" s="3" t="str">
        <f>TEXT(Table_query__6[[#This Row],[Closed]],"MMM")</f>
        <v>Aug</v>
      </c>
      <c r="G776" s="3">
        <v>45158.363877314812</v>
      </c>
      <c r="H776" s="4">
        <v>45156.65625</v>
      </c>
      <c r="I776" s="2" t="s">
        <v>1343</v>
      </c>
      <c r="J776" t="s">
        <v>3959</v>
      </c>
      <c r="K776">
        <v>40061</v>
      </c>
      <c r="L776" t="s">
        <v>3564</v>
      </c>
      <c r="M776" t="s">
        <v>3550</v>
      </c>
      <c r="N776" s="2" t="s">
        <v>52</v>
      </c>
      <c r="O776" s="4" t="s">
        <v>431</v>
      </c>
      <c r="P776" s="6">
        <f>NETWORKDAYS.INTL(Table_query__6[[#This Row],[Created]],Table_query__6[[#This Row],[Closed]],1,0)-1</f>
        <v>0</v>
      </c>
      <c r="Q776" s="6" t="s">
        <v>4272</v>
      </c>
      <c r="R776" s="6" t="str">
        <f t="shared" si="25"/>
        <v>&lt;=1</v>
      </c>
      <c r="S776" s="6" t="str">
        <f t="shared" si="24"/>
        <v>met</v>
      </c>
      <c r="T776" s="5" t="s">
        <v>3046</v>
      </c>
      <c r="U776" s="2" t="s">
        <v>17</v>
      </c>
      <c r="V776" s="2" t="s">
        <v>16</v>
      </c>
      <c r="W776" s="2"/>
    </row>
    <row r="777" spans="1:23" x14ac:dyDescent="0.45">
      <c r="A777" s="1">
        <v>0.53511574073490897</v>
      </c>
      <c r="B777" s="2" t="s">
        <v>97</v>
      </c>
      <c r="C777" s="2" t="s">
        <v>3040</v>
      </c>
      <c r="D777" s="2" t="s">
        <v>12</v>
      </c>
      <c r="E777" s="4">
        <v>45156.528587962966</v>
      </c>
      <c r="F777" s="3" t="str">
        <f>TEXT(Table_query__6[[#This Row],[Closed]],"MMM")</f>
        <v>Aug</v>
      </c>
      <c r="G777" s="3">
        <v>45158.528587962966</v>
      </c>
      <c r="H777" s="4">
        <v>45156.535115740742</v>
      </c>
      <c r="I777" s="2" t="s">
        <v>523</v>
      </c>
      <c r="J777" t="s">
        <v>3783</v>
      </c>
      <c r="K777">
        <v>30985</v>
      </c>
      <c r="L777" t="s">
        <v>3784</v>
      </c>
      <c r="M777" t="s">
        <v>3545</v>
      </c>
      <c r="N777" s="2" t="s">
        <v>42</v>
      </c>
      <c r="O777" s="4" t="s">
        <v>431</v>
      </c>
      <c r="P777" s="6">
        <f>NETWORKDAYS.INTL(Table_query__6[[#This Row],[Created]],Table_query__6[[#This Row],[Closed]],1,0)-1</f>
        <v>0</v>
      </c>
      <c r="Q777" s="6" t="s">
        <v>4272</v>
      </c>
      <c r="R777" s="6" t="str">
        <f t="shared" si="25"/>
        <v>&lt;=1</v>
      </c>
      <c r="S777" s="6" t="str">
        <f t="shared" si="24"/>
        <v>met</v>
      </c>
      <c r="T777" s="5" t="s">
        <v>3041</v>
      </c>
      <c r="U777" s="2" t="s">
        <v>17</v>
      </c>
      <c r="V777" s="2" t="s">
        <v>16</v>
      </c>
      <c r="W777" s="2"/>
    </row>
    <row r="778" spans="1:23" x14ac:dyDescent="0.45">
      <c r="A778" s="1">
        <v>0.61829861110891204</v>
      </c>
      <c r="B778" s="2" t="s">
        <v>149</v>
      </c>
      <c r="C778" s="2" t="s">
        <v>3028</v>
      </c>
      <c r="D778" s="2" t="s">
        <v>12</v>
      </c>
      <c r="E778" s="4">
        <v>45156.589803240742</v>
      </c>
      <c r="F778" s="3" t="str">
        <f>TEXT(Table_query__6[[#This Row],[Closed]],"MMM")</f>
        <v>Aug</v>
      </c>
      <c r="G778" s="3">
        <v>45158.589803240742</v>
      </c>
      <c r="H778" s="4">
        <v>45156.618298611109</v>
      </c>
      <c r="I778" s="2" t="s">
        <v>3030</v>
      </c>
      <c r="J778" t="s">
        <v>4181</v>
      </c>
      <c r="K778">
        <v>36404</v>
      </c>
      <c r="L778" t="s">
        <v>3595</v>
      </c>
      <c r="M778" t="s">
        <v>3570</v>
      </c>
      <c r="N778" s="2" t="s">
        <v>24</v>
      </c>
      <c r="O778" s="4" t="s">
        <v>431</v>
      </c>
      <c r="P778" s="6">
        <f>NETWORKDAYS.INTL(Table_query__6[[#This Row],[Created]],Table_query__6[[#This Row],[Closed]],1,0)-1</f>
        <v>0</v>
      </c>
      <c r="Q778" s="6" t="s">
        <v>4272</v>
      </c>
      <c r="R778" s="6" t="str">
        <f t="shared" si="25"/>
        <v>&lt;=1</v>
      </c>
      <c r="S778" s="6" t="str">
        <f t="shared" si="24"/>
        <v>met</v>
      </c>
      <c r="T778" s="5" t="s">
        <v>3029</v>
      </c>
      <c r="U778" s="2" t="s">
        <v>17</v>
      </c>
      <c r="V778" s="2" t="s">
        <v>16</v>
      </c>
      <c r="W778" s="2"/>
    </row>
    <row r="779" spans="1:23" ht="28.5" x14ac:dyDescent="0.45">
      <c r="A779" s="1">
        <v>0.67456018517987104</v>
      </c>
      <c r="B779" s="2" t="s">
        <v>125</v>
      </c>
      <c r="C779" s="2" t="s">
        <v>3024</v>
      </c>
      <c r="D779" s="2" t="s">
        <v>12</v>
      </c>
      <c r="E779" s="4">
        <v>45156.66511574074</v>
      </c>
      <c r="F779" s="3" t="str">
        <f>TEXT(Table_query__6[[#This Row],[Closed]],"MMM")</f>
        <v>Aug</v>
      </c>
      <c r="G779" s="3">
        <v>45158.66511574074</v>
      </c>
      <c r="H779" s="4">
        <v>45156.674560185187</v>
      </c>
      <c r="I779" s="2" t="s">
        <v>363</v>
      </c>
      <c r="J779" t="s">
        <v>3736</v>
      </c>
      <c r="K779">
        <v>40177</v>
      </c>
      <c r="L779" t="s">
        <v>3737</v>
      </c>
      <c r="M779" t="s">
        <v>3545</v>
      </c>
      <c r="N779" s="2" t="s">
        <v>24</v>
      </c>
      <c r="O779" s="4" t="s">
        <v>431</v>
      </c>
      <c r="P779" s="6">
        <f>NETWORKDAYS.INTL(Table_query__6[[#This Row],[Created]],Table_query__6[[#This Row],[Closed]],1,0)-1</f>
        <v>0</v>
      </c>
      <c r="Q779" s="6" t="s">
        <v>4272</v>
      </c>
      <c r="R779" s="6" t="str">
        <f t="shared" si="25"/>
        <v>&lt;=1</v>
      </c>
      <c r="S779" s="6" t="str">
        <f t="shared" si="24"/>
        <v>met</v>
      </c>
      <c r="T779" s="5" t="s">
        <v>3025</v>
      </c>
      <c r="U779" s="2" t="s">
        <v>17</v>
      </c>
      <c r="V779" s="2" t="s">
        <v>16</v>
      </c>
      <c r="W779" s="2"/>
    </row>
    <row r="780" spans="1:23" ht="28.5" x14ac:dyDescent="0.45">
      <c r="A780" s="1">
        <v>0.69321759259037197</v>
      </c>
      <c r="B780" s="2" t="s">
        <v>28</v>
      </c>
      <c r="C780" s="2" t="s">
        <v>3036</v>
      </c>
      <c r="D780" s="2" t="s">
        <v>12</v>
      </c>
      <c r="E780" s="4">
        <v>45156.677002314813</v>
      </c>
      <c r="F780" s="3" t="str">
        <f>TEXT(Table_query__6[[#This Row],[Closed]],"MMM")</f>
        <v>Aug</v>
      </c>
      <c r="G780" s="3">
        <v>45158.677002314813</v>
      </c>
      <c r="H780" s="4">
        <v>45156.69321759259</v>
      </c>
      <c r="I780" s="2" t="s">
        <v>2200</v>
      </c>
      <c r="J780" t="s">
        <v>4095</v>
      </c>
      <c r="K780">
        <v>35144</v>
      </c>
      <c r="L780" t="s">
        <v>4096</v>
      </c>
      <c r="M780" t="s">
        <v>3545</v>
      </c>
      <c r="N780" s="2" t="s">
        <v>24</v>
      </c>
      <c r="O780" s="4" t="s">
        <v>431</v>
      </c>
      <c r="P780" s="6">
        <f>NETWORKDAYS.INTL(Table_query__6[[#This Row],[Created]],Table_query__6[[#This Row],[Closed]],1,0)-1</f>
        <v>0</v>
      </c>
      <c r="Q780" s="6" t="s">
        <v>4272</v>
      </c>
      <c r="R780" s="6" t="str">
        <f t="shared" si="25"/>
        <v>&lt;=1</v>
      </c>
      <c r="S780" s="6" t="str">
        <f t="shared" si="24"/>
        <v>met</v>
      </c>
      <c r="T780" s="5" t="s">
        <v>3037</v>
      </c>
      <c r="U780" s="2" t="s">
        <v>17</v>
      </c>
      <c r="V780" s="2" t="s">
        <v>16</v>
      </c>
      <c r="W780" s="2"/>
    </row>
    <row r="781" spans="1:23" ht="42.75" x14ac:dyDescent="0.45">
      <c r="A781" s="1">
        <v>0.37430555555329198</v>
      </c>
      <c r="B781" s="2" t="s">
        <v>159</v>
      </c>
      <c r="C781" s="2" t="s">
        <v>3005</v>
      </c>
      <c r="D781" s="2" t="s">
        <v>12</v>
      </c>
      <c r="E781" s="4">
        <v>45159.317824074074</v>
      </c>
      <c r="F781" s="3" t="str">
        <f>TEXT(Table_query__6[[#This Row],[Closed]],"MMM")</f>
        <v>Aug</v>
      </c>
      <c r="G781" s="3">
        <v>45161.317824074074</v>
      </c>
      <c r="H781" s="4">
        <v>45159.374305555553</v>
      </c>
      <c r="I781" s="2" t="s">
        <v>499</v>
      </c>
      <c r="J781" t="s">
        <v>3777</v>
      </c>
      <c r="K781">
        <v>10527</v>
      </c>
      <c r="L781" t="s">
        <v>3778</v>
      </c>
      <c r="M781" t="s">
        <v>3545</v>
      </c>
      <c r="N781" s="2" t="s">
        <v>29</v>
      </c>
      <c r="O781" s="4" t="s">
        <v>431</v>
      </c>
      <c r="P781" s="6">
        <f>NETWORKDAYS.INTL(Table_query__6[[#This Row],[Created]],Table_query__6[[#This Row],[Closed]],1,0)-1</f>
        <v>0</v>
      </c>
      <c r="Q781" s="6" t="s">
        <v>4272</v>
      </c>
      <c r="R781" s="6" t="str">
        <f t="shared" si="25"/>
        <v>&lt;=1</v>
      </c>
      <c r="S781" s="6" t="str">
        <f t="shared" si="24"/>
        <v>met</v>
      </c>
      <c r="T781" s="5" t="s">
        <v>3006</v>
      </c>
      <c r="U781" s="2" t="s">
        <v>17</v>
      </c>
      <c r="V781" s="2" t="s">
        <v>16</v>
      </c>
      <c r="W781" s="2"/>
    </row>
    <row r="782" spans="1:23" ht="42.75" x14ac:dyDescent="0.45">
      <c r="A782" s="1">
        <v>0.77372685185400802</v>
      </c>
      <c r="B782" s="2" t="s">
        <v>56</v>
      </c>
      <c r="C782" s="2" t="s">
        <v>3003</v>
      </c>
      <c r="D782" s="2" t="s">
        <v>12</v>
      </c>
      <c r="E782" s="4">
        <v>45159.450752314813</v>
      </c>
      <c r="F782" s="3" t="str">
        <f>TEXT(Table_query__6[[#This Row],[Closed]],"MMM")</f>
        <v>Aug</v>
      </c>
      <c r="G782" s="3">
        <v>45161.450752314813</v>
      </c>
      <c r="H782" s="4">
        <v>45159.773726851854</v>
      </c>
      <c r="I782" s="2" t="s">
        <v>95</v>
      </c>
      <c r="J782" t="s">
        <v>3579</v>
      </c>
      <c r="K782">
        <v>40018</v>
      </c>
      <c r="L782" t="s">
        <v>3580</v>
      </c>
      <c r="M782" t="s">
        <v>3545</v>
      </c>
      <c r="N782" s="2" t="s">
        <v>68</v>
      </c>
      <c r="O782" s="4" t="s">
        <v>431</v>
      </c>
      <c r="P782" s="6">
        <f>NETWORKDAYS.INTL(Table_query__6[[#This Row],[Created]],Table_query__6[[#This Row],[Closed]],1,0)-1</f>
        <v>0</v>
      </c>
      <c r="Q782" s="6" t="s">
        <v>4272</v>
      </c>
      <c r="R782" s="6" t="str">
        <f t="shared" si="25"/>
        <v>&lt;=1</v>
      </c>
      <c r="S782" s="6" t="str">
        <f t="shared" si="24"/>
        <v>met</v>
      </c>
      <c r="T782" s="5" t="s">
        <v>3004</v>
      </c>
      <c r="U782" s="2" t="s">
        <v>17</v>
      </c>
      <c r="V782" s="2" t="s">
        <v>16</v>
      </c>
      <c r="W782" s="2"/>
    </row>
    <row r="783" spans="1:23" ht="28.5" x14ac:dyDescent="0.45">
      <c r="A783" s="1">
        <v>0.58943287037254799</v>
      </c>
      <c r="B783" s="2" t="s">
        <v>28</v>
      </c>
      <c r="C783" s="2" t="s">
        <v>3009</v>
      </c>
      <c r="D783" s="2" t="s">
        <v>12</v>
      </c>
      <c r="E783" s="4">
        <v>45159.477337962962</v>
      </c>
      <c r="F783" s="3" t="str">
        <f>TEXT(Table_query__6[[#This Row],[Closed]],"MMM")</f>
        <v>Aug</v>
      </c>
      <c r="G783" s="3">
        <v>45161.477337962962</v>
      </c>
      <c r="H783" s="4">
        <v>45159.589432870373</v>
      </c>
      <c r="I783" s="2" t="s">
        <v>92</v>
      </c>
      <c r="J783" t="s">
        <v>3577</v>
      </c>
      <c r="K783">
        <v>85</v>
      </c>
      <c r="L783" t="s">
        <v>3578</v>
      </c>
      <c r="M783" t="s">
        <v>3545</v>
      </c>
      <c r="N783" s="2" t="s">
        <v>29</v>
      </c>
      <c r="O783" s="4" t="s">
        <v>431</v>
      </c>
      <c r="P783" s="6">
        <f>NETWORKDAYS.INTL(Table_query__6[[#This Row],[Created]],Table_query__6[[#This Row],[Closed]],1,0)-1</f>
        <v>0</v>
      </c>
      <c r="Q783" s="6" t="s">
        <v>4272</v>
      </c>
      <c r="R783" s="6" t="str">
        <f t="shared" si="25"/>
        <v>&lt;=1</v>
      </c>
      <c r="S783" s="6" t="str">
        <f t="shared" si="24"/>
        <v>met</v>
      </c>
      <c r="T783" s="5" t="s">
        <v>3010</v>
      </c>
      <c r="U783" s="2" t="s">
        <v>17</v>
      </c>
      <c r="V783" s="2" t="s">
        <v>16</v>
      </c>
      <c r="W783" s="2"/>
    </row>
    <row r="784" spans="1:23" ht="28.5" x14ac:dyDescent="0.45">
      <c r="A784" s="1">
        <v>0.519849537035043</v>
      </c>
      <c r="B784" s="2" t="s">
        <v>110</v>
      </c>
      <c r="C784" s="2" t="s">
        <v>3015</v>
      </c>
      <c r="D784" s="2" t="s">
        <v>12</v>
      </c>
      <c r="E784" s="4">
        <v>45159.491990740738</v>
      </c>
      <c r="F784" s="3" t="str">
        <f>TEXT(Table_query__6[[#This Row],[Closed]],"MMM")</f>
        <v>Aug</v>
      </c>
      <c r="G784" s="3">
        <v>45161.491990740738</v>
      </c>
      <c r="H784" s="4">
        <v>45159.519849537035</v>
      </c>
      <c r="I784" s="2" t="s">
        <v>806</v>
      </c>
      <c r="J784" t="s">
        <v>3749</v>
      </c>
      <c r="K784">
        <v>40013</v>
      </c>
      <c r="L784" t="s">
        <v>3750</v>
      </c>
      <c r="M784" t="s">
        <v>3545</v>
      </c>
      <c r="N784" s="2" t="s">
        <v>29</v>
      </c>
      <c r="O784" s="4" t="s">
        <v>431</v>
      </c>
      <c r="P784" s="6">
        <f>NETWORKDAYS.INTL(Table_query__6[[#This Row],[Created]],Table_query__6[[#This Row],[Closed]],1,0)-1</f>
        <v>0</v>
      </c>
      <c r="Q784" s="6" t="s">
        <v>4272</v>
      </c>
      <c r="R784" s="6" t="str">
        <f t="shared" si="25"/>
        <v>&lt;=1</v>
      </c>
      <c r="S784" s="6" t="str">
        <f t="shared" si="24"/>
        <v>met</v>
      </c>
      <c r="T784" s="5" t="s">
        <v>3016</v>
      </c>
      <c r="U784" s="2" t="s">
        <v>17</v>
      </c>
      <c r="V784" s="2" t="s">
        <v>16</v>
      </c>
      <c r="W784" s="2"/>
    </row>
    <row r="785" spans="1:23" ht="28.5" x14ac:dyDescent="0.45">
      <c r="A785" s="1">
        <v>0.60681712962832501</v>
      </c>
      <c r="B785" s="2" t="s">
        <v>125</v>
      </c>
      <c r="C785" s="2" t="s">
        <v>3011</v>
      </c>
      <c r="D785" s="2" t="s">
        <v>12</v>
      </c>
      <c r="E785" s="4">
        <v>45159.498402777775</v>
      </c>
      <c r="F785" s="3" t="str">
        <f>TEXT(Table_query__6[[#This Row],[Closed]],"MMM")</f>
        <v>Aug</v>
      </c>
      <c r="G785" s="3">
        <v>45161.498402777775</v>
      </c>
      <c r="H785" s="4">
        <v>45159.606817129628</v>
      </c>
      <c r="I785" s="2" t="s">
        <v>549</v>
      </c>
      <c r="J785" t="s">
        <v>3791</v>
      </c>
      <c r="K785">
        <v>9730</v>
      </c>
      <c r="L785" t="s">
        <v>3792</v>
      </c>
      <c r="M785" t="s">
        <v>3545</v>
      </c>
      <c r="N785" s="2" t="s">
        <v>24</v>
      </c>
      <c r="O785" s="4" t="s">
        <v>431</v>
      </c>
      <c r="P785" s="6">
        <f>NETWORKDAYS.INTL(Table_query__6[[#This Row],[Created]],Table_query__6[[#This Row],[Closed]],1,0)-1</f>
        <v>0</v>
      </c>
      <c r="Q785" s="6" t="s">
        <v>4272</v>
      </c>
      <c r="R785" s="6" t="str">
        <f t="shared" si="25"/>
        <v>&lt;=1</v>
      </c>
      <c r="S785" s="6" t="str">
        <f t="shared" si="24"/>
        <v>met</v>
      </c>
      <c r="T785" s="5" t="s">
        <v>3012</v>
      </c>
      <c r="U785" s="2" t="s">
        <v>17</v>
      </c>
      <c r="V785" s="2" t="s">
        <v>16</v>
      </c>
      <c r="W785" s="2"/>
    </row>
    <row r="786" spans="1:23" ht="28.5" x14ac:dyDescent="0.45">
      <c r="A786" s="1">
        <v>0.67056712962948894</v>
      </c>
      <c r="B786" s="2" t="s">
        <v>28</v>
      </c>
      <c r="C786" s="2" t="s">
        <v>3007</v>
      </c>
      <c r="D786" s="2" t="s">
        <v>12</v>
      </c>
      <c r="E786" s="4">
        <v>45159.609594907408</v>
      </c>
      <c r="F786" s="3" t="str">
        <f>TEXT(Table_query__6[[#This Row],[Closed]],"MMM")</f>
        <v>Aug</v>
      </c>
      <c r="G786" s="3">
        <v>45161.609594907408</v>
      </c>
      <c r="H786" s="4">
        <v>45159.670567129629</v>
      </c>
      <c r="I786" s="2" t="s">
        <v>298</v>
      </c>
      <c r="J786" t="s">
        <v>3719</v>
      </c>
      <c r="K786">
        <v>27418</v>
      </c>
      <c r="L786" t="s">
        <v>3719</v>
      </c>
      <c r="M786" t="s">
        <v>3545</v>
      </c>
      <c r="N786" s="2" t="s">
        <v>29</v>
      </c>
      <c r="O786" s="4" t="s">
        <v>431</v>
      </c>
      <c r="P786" s="6">
        <f>NETWORKDAYS.INTL(Table_query__6[[#This Row],[Created]],Table_query__6[[#This Row],[Closed]],1,0)-1</f>
        <v>0</v>
      </c>
      <c r="Q786" s="6" t="s">
        <v>4272</v>
      </c>
      <c r="R786" s="6" t="str">
        <f t="shared" si="25"/>
        <v>&lt;=1</v>
      </c>
      <c r="S786" s="6" t="str">
        <f t="shared" si="24"/>
        <v>met</v>
      </c>
      <c r="T786" s="5" t="s">
        <v>3008</v>
      </c>
      <c r="U786" s="2" t="s">
        <v>17</v>
      </c>
      <c r="V786" s="2" t="s">
        <v>16</v>
      </c>
      <c r="W786" s="2"/>
    </row>
    <row r="787" spans="1:23" ht="85.5" x14ac:dyDescent="0.45">
      <c r="A787" s="1">
        <v>7.3232986111106602</v>
      </c>
      <c r="B787" s="2" t="s">
        <v>106</v>
      </c>
      <c r="C787" s="2" t="s">
        <v>2943</v>
      </c>
      <c r="D787" s="2" t="s">
        <v>12</v>
      </c>
      <c r="E787" s="4">
        <v>45159.644861111112</v>
      </c>
      <c r="F787" s="3" t="str">
        <f>TEXT(Table_query__6[[#This Row],[Closed]],"MMM")</f>
        <v>Aug</v>
      </c>
      <c r="G787" s="3">
        <v>45161.644861111112</v>
      </c>
      <c r="H787" s="4">
        <v>45166.323298611111</v>
      </c>
      <c r="I787" s="2" t="s">
        <v>2306</v>
      </c>
      <c r="J787" t="s">
        <v>4107</v>
      </c>
      <c r="K787">
        <v>10517</v>
      </c>
      <c r="L787" t="s">
        <v>4108</v>
      </c>
      <c r="M787" t="s">
        <v>3545</v>
      </c>
      <c r="N787" s="2" t="s">
        <v>52</v>
      </c>
      <c r="O787" s="4" t="s">
        <v>431</v>
      </c>
      <c r="P787" s="6">
        <f>NETWORKDAYS.INTL(Table_query__6[[#This Row],[Created]],Table_query__6[[#This Row],[Closed]],1,0)-1</f>
        <v>5</v>
      </c>
      <c r="Q787" s="6" t="s">
        <v>4273</v>
      </c>
      <c r="R787" s="6" t="str">
        <f t="shared" si="25"/>
        <v>&gt;=5</v>
      </c>
      <c r="S787" s="6" t="str">
        <f t="shared" si="24"/>
        <v>not met</v>
      </c>
      <c r="T787" s="5" t="s">
        <v>2944</v>
      </c>
      <c r="U787" s="2" t="s">
        <v>17</v>
      </c>
      <c r="V787" s="2" t="s">
        <v>16</v>
      </c>
      <c r="W787" s="2"/>
    </row>
    <row r="788" spans="1:23" x14ac:dyDescent="0.45">
      <c r="A788" s="1">
        <v>1.6239351851836501</v>
      </c>
      <c r="B788" s="2" t="s">
        <v>145</v>
      </c>
      <c r="C788" s="2" t="s">
        <v>2993</v>
      </c>
      <c r="D788" s="2" t="s">
        <v>12</v>
      </c>
      <c r="E788" s="4">
        <v>45159.67114583333</v>
      </c>
      <c r="F788" s="3" t="str">
        <f>TEXT(Table_query__6[[#This Row],[Closed]],"MMM")</f>
        <v>Aug</v>
      </c>
      <c r="G788" s="3">
        <v>45161.67114583333</v>
      </c>
      <c r="H788" s="4">
        <v>45160.623935185184</v>
      </c>
      <c r="I788" s="2" t="s">
        <v>895</v>
      </c>
      <c r="J788" t="s">
        <v>3882</v>
      </c>
      <c r="K788">
        <v>40219</v>
      </c>
      <c r="L788" t="s">
        <v>3883</v>
      </c>
      <c r="M788" t="s">
        <v>3545</v>
      </c>
      <c r="N788" s="2" t="s">
        <v>29</v>
      </c>
      <c r="O788" s="4" t="s">
        <v>431</v>
      </c>
      <c r="P788" s="6">
        <f>NETWORKDAYS.INTL(Table_query__6[[#This Row],[Created]],Table_query__6[[#This Row],[Closed]],1,0)-1</f>
        <v>1</v>
      </c>
      <c r="Q788" s="6" t="s">
        <v>4272</v>
      </c>
      <c r="R788" s="6" t="str">
        <f t="shared" si="25"/>
        <v>&lt;=1</v>
      </c>
      <c r="S788" s="6" t="str">
        <f t="shared" si="24"/>
        <v>met</v>
      </c>
      <c r="T788" s="5" t="s">
        <v>2994</v>
      </c>
      <c r="U788" s="2" t="s">
        <v>17</v>
      </c>
      <c r="V788" s="2" t="s">
        <v>16</v>
      </c>
      <c r="W788" s="2"/>
    </row>
    <row r="789" spans="1:23" x14ac:dyDescent="0.45">
      <c r="A789" s="1">
        <v>4.34429398147768</v>
      </c>
      <c r="B789" s="2" t="s">
        <v>33</v>
      </c>
      <c r="C789" s="2" t="s">
        <v>2962</v>
      </c>
      <c r="D789" s="2" t="s">
        <v>12</v>
      </c>
      <c r="E789" s="4">
        <v>45159.685393518521</v>
      </c>
      <c r="F789" s="3" t="str">
        <f>TEXT(Table_query__6[[#This Row],[Closed]],"MMM")</f>
        <v>Aug</v>
      </c>
      <c r="G789" s="3">
        <v>45161.685393518521</v>
      </c>
      <c r="H789" s="4">
        <v>45163.344293981485</v>
      </c>
      <c r="I789" s="2" t="s">
        <v>288</v>
      </c>
      <c r="J789" t="s">
        <v>3630</v>
      </c>
      <c r="K789">
        <v>27589</v>
      </c>
      <c r="L789" t="s">
        <v>3630</v>
      </c>
      <c r="M789" t="s">
        <v>3570</v>
      </c>
      <c r="N789" s="2" t="s">
        <v>24</v>
      </c>
      <c r="O789" s="4" t="s">
        <v>431</v>
      </c>
      <c r="P789" s="6">
        <f>NETWORKDAYS.INTL(Table_query__6[[#This Row],[Created]],Table_query__6[[#This Row],[Closed]],1,0)-1</f>
        <v>4</v>
      </c>
      <c r="Q789" s="6" t="s">
        <v>4273</v>
      </c>
      <c r="R789" s="6" t="str">
        <f t="shared" si="25"/>
        <v>&lt;=4</v>
      </c>
      <c r="S789" s="6" t="str">
        <f t="shared" si="24"/>
        <v>not met</v>
      </c>
      <c r="T789" s="5" t="s">
        <v>951</v>
      </c>
      <c r="U789" s="2" t="s">
        <v>17</v>
      </c>
      <c r="V789" s="2" t="s">
        <v>16</v>
      </c>
      <c r="W789" s="2"/>
    </row>
    <row r="790" spans="1:23" x14ac:dyDescent="0.45">
      <c r="A790" s="1">
        <v>4.3327314814814599</v>
      </c>
      <c r="B790" s="2" t="s">
        <v>15</v>
      </c>
      <c r="C790" s="2" t="s">
        <v>2949</v>
      </c>
      <c r="D790" s="2" t="s">
        <v>12</v>
      </c>
      <c r="E790" s="4">
        <v>45159.711087962962</v>
      </c>
      <c r="F790" s="3" t="str">
        <f>TEXT(Table_query__6[[#This Row],[Closed]],"MMM")</f>
        <v>Aug</v>
      </c>
      <c r="G790" s="3">
        <v>45161.711087962962</v>
      </c>
      <c r="H790" s="4">
        <v>45163.332731481481</v>
      </c>
      <c r="I790" s="2" t="s">
        <v>2951</v>
      </c>
      <c r="J790" t="s">
        <v>4256</v>
      </c>
      <c r="K790" t="s">
        <v>4256</v>
      </c>
      <c r="L790" t="s">
        <v>4256</v>
      </c>
      <c r="M790" t="s">
        <v>592</v>
      </c>
      <c r="N790" s="2" t="s">
        <v>77</v>
      </c>
      <c r="O790" s="4" t="s">
        <v>431</v>
      </c>
      <c r="P790" s="6">
        <f>NETWORKDAYS.INTL(Table_query__6[[#This Row],[Created]],Table_query__6[[#This Row],[Closed]],1,0)-1</f>
        <v>4</v>
      </c>
      <c r="Q790" s="6" t="s">
        <v>4273</v>
      </c>
      <c r="R790" s="6" t="str">
        <f t="shared" si="25"/>
        <v>&lt;=4</v>
      </c>
      <c r="S790" s="6" t="str">
        <f t="shared" si="24"/>
        <v>not met</v>
      </c>
      <c r="T790" s="5" t="s">
        <v>2950</v>
      </c>
      <c r="U790" s="2" t="s">
        <v>17</v>
      </c>
      <c r="V790" s="2" t="s">
        <v>16</v>
      </c>
      <c r="W790" s="2"/>
    </row>
    <row r="791" spans="1:23" x14ac:dyDescent="0.45">
      <c r="A791" s="1">
        <v>62.646064814813101</v>
      </c>
      <c r="B791" s="2" t="s">
        <v>448</v>
      </c>
      <c r="C791" s="2" t="s">
        <v>447</v>
      </c>
      <c r="D791" s="2" t="s">
        <v>12</v>
      </c>
      <c r="E791" s="4">
        <v>45160.29277777778</v>
      </c>
      <c r="F791" s="3" t="str">
        <f>TEXT(Table_query__6[[#This Row],[Closed]],"MMM")</f>
        <v>Oct</v>
      </c>
      <c r="G791" s="3">
        <v>45162.29277777778</v>
      </c>
      <c r="H791" s="4">
        <v>45222.646064814813</v>
      </c>
      <c r="I791" s="2" t="s">
        <v>450</v>
      </c>
      <c r="J791" t="s">
        <v>3759</v>
      </c>
      <c r="K791">
        <v>8271</v>
      </c>
      <c r="L791" t="s">
        <v>3760</v>
      </c>
      <c r="M791" t="s">
        <v>3545</v>
      </c>
      <c r="N791" s="2" t="s">
        <v>107</v>
      </c>
      <c r="O791" s="4" t="s">
        <v>431</v>
      </c>
      <c r="P791" s="6">
        <f>NETWORKDAYS.INTL(Table_query__6[[#This Row],[Created]],Table_query__6[[#This Row],[Closed]],1,0)-1</f>
        <v>44</v>
      </c>
      <c r="Q791" s="6" t="s">
        <v>4273</v>
      </c>
      <c r="R791" s="6" t="str">
        <f t="shared" si="25"/>
        <v>&gt;=5</v>
      </c>
      <c r="S791" s="6" t="str">
        <f t="shared" si="24"/>
        <v>not met</v>
      </c>
      <c r="T791" s="5" t="s">
        <v>449</v>
      </c>
      <c r="U791" s="2" t="s">
        <v>17</v>
      </c>
      <c r="V791" s="2" t="s">
        <v>16</v>
      </c>
      <c r="W791" s="2"/>
    </row>
    <row r="792" spans="1:23" ht="71.25" x14ac:dyDescent="0.45">
      <c r="A792" s="1">
        <v>1.3929629629565199</v>
      </c>
      <c r="B792" s="2" t="s">
        <v>23</v>
      </c>
      <c r="C792" s="2" t="s">
        <v>2991</v>
      </c>
      <c r="D792" s="2" t="s">
        <v>12</v>
      </c>
      <c r="E792" s="4">
        <v>45160.374548611115</v>
      </c>
      <c r="F792" s="3" t="str">
        <f>TEXT(Table_query__6[[#This Row],[Closed]],"MMM")</f>
        <v>Aug</v>
      </c>
      <c r="G792" s="3">
        <v>45162.374548611115</v>
      </c>
      <c r="H792" s="4">
        <v>45161.392962962964</v>
      </c>
      <c r="I792" s="2" t="s">
        <v>642</v>
      </c>
      <c r="J792" t="s">
        <v>3814</v>
      </c>
      <c r="K792">
        <v>9356</v>
      </c>
      <c r="L792" t="s">
        <v>3544</v>
      </c>
      <c r="M792" t="s">
        <v>3545</v>
      </c>
      <c r="N792" s="2" t="s">
        <v>207</v>
      </c>
      <c r="O792" s="4" t="s">
        <v>431</v>
      </c>
      <c r="P792" s="6">
        <f>NETWORKDAYS.INTL(Table_query__6[[#This Row],[Created]],Table_query__6[[#This Row],[Closed]],1,0)-1</f>
        <v>1</v>
      </c>
      <c r="Q792" s="6" t="s">
        <v>4272</v>
      </c>
      <c r="R792" s="6" t="str">
        <f t="shared" si="25"/>
        <v>&lt;=1</v>
      </c>
      <c r="S792" s="6" t="str">
        <f t="shared" si="24"/>
        <v>met</v>
      </c>
      <c r="T792" s="5" t="s">
        <v>2992</v>
      </c>
      <c r="U792" s="2" t="s">
        <v>17</v>
      </c>
      <c r="V792" s="2" t="s">
        <v>16</v>
      </c>
      <c r="W792" s="2"/>
    </row>
    <row r="793" spans="1:23" x14ac:dyDescent="0.45">
      <c r="A793" s="1">
        <v>2.49579861111124</v>
      </c>
      <c r="B793" s="2" t="s">
        <v>361</v>
      </c>
      <c r="C793" s="2" t="s">
        <v>2963</v>
      </c>
      <c r="D793" s="2" t="s">
        <v>12</v>
      </c>
      <c r="E793" s="4">
        <v>45160.416712962964</v>
      </c>
      <c r="F793" s="3" t="str">
        <f>TEXT(Table_query__6[[#This Row],[Closed]],"MMM")</f>
        <v>Aug</v>
      </c>
      <c r="G793" s="3">
        <v>45162.416712962964</v>
      </c>
      <c r="H793" s="4">
        <v>45162.495798611111</v>
      </c>
      <c r="I793" s="2" t="s">
        <v>2775</v>
      </c>
      <c r="J793" t="s">
        <v>4164</v>
      </c>
      <c r="K793">
        <v>36372</v>
      </c>
      <c r="L793" t="s">
        <v>4165</v>
      </c>
      <c r="M793" t="s">
        <v>3545</v>
      </c>
      <c r="N793" s="2" t="s">
        <v>68</v>
      </c>
      <c r="O793" s="4" t="s">
        <v>431</v>
      </c>
      <c r="P793" s="6">
        <f>NETWORKDAYS.INTL(Table_query__6[[#This Row],[Created]],Table_query__6[[#This Row],[Closed]],1,0)-1</f>
        <v>2</v>
      </c>
      <c r="Q793" s="6" t="s">
        <v>4273</v>
      </c>
      <c r="R793" s="6" t="str">
        <f t="shared" si="25"/>
        <v>&lt;=2</v>
      </c>
      <c r="S793" s="6" t="str">
        <f t="shared" si="24"/>
        <v>met</v>
      </c>
      <c r="T793" s="5" t="s">
        <v>2964</v>
      </c>
      <c r="U793" s="2" t="s">
        <v>17</v>
      </c>
      <c r="V793" s="2" t="s">
        <v>16</v>
      </c>
      <c r="W793" s="2"/>
    </row>
    <row r="794" spans="1:23" ht="28.5" x14ac:dyDescent="0.45">
      <c r="A794" s="1">
        <v>0.70592592592584003</v>
      </c>
      <c r="B794" s="2" t="s">
        <v>125</v>
      </c>
      <c r="C794" s="2" t="s">
        <v>2995</v>
      </c>
      <c r="D794" s="2" t="s">
        <v>12</v>
      </c>
      <c r="E794" s="4">
        <v>45160.435613425929</v>
      </c>
      <c r="F794" s="3" t="str">
        <f>TEXT(Table_query__6[[#This Row],[Closed]],"MMM")</f>
        <v>Aug</v>
      </c>
      <c r="G794" s="3">
        <v>45162.435613425929</v>
      </c>
      <c r="H794" s="4">
        <v>45160.705925925926</v>
      </c>
      <c r="I794" s="2" t="s">
        <v>2997</v>
      </c>
      <c r="J794" t="s">
        <v>4256</v>
      </c>
      <c r="K794" t="s">
        <v>4256</v>
      </c>
      <c r="L794" t="s">
        <v>4256</v>
      </c>
      <c r="M794" t="s">
        <v>592</v>
      </c>
      <c r="N794" s="2" t="s">
        <v>24</v>
      </c>
      <c r="O794" s="4" t="s">
        <v>431</v>
      </c>
      <c r="P794" s="6">
        <f>NETWORKDAYS.INTL(Table_query__6[[#This Row],[Created]],Table_query__6[[#This Row],[Closed]],1,0)-1</f>
        <v>0</v>
      </c>
      <c r="Q794" s="6" t="s">
        <v>4272</v>
      </c>
      <c r="R794" s="6" t="str">
        <f t="shared" si="25"/>
        <v>&lt;=1</v>
      </c>
      <c r="S794" s="6" t="str">
        <f t="shared" si="24"/>
        <v>met</v>
      </c>
      <c r="T794" s="5" t="s">
        <v>2996</v>
      </c>
      <c r="U794" s="2" t="s">
        <v>17</v>
      </c>
      <c r="V794" s="2" t="s">
        <v>16</v>
      </c>
      <c r="W794" s="2"/>
    </row>
    <row r="795" spans="1:23" x14ac:dyDescent="0.45">
      <c r="A795" s="1">
        <v>6.4464351851784203</v>
      </c>
      <c r="B795" s="2" t="s">
        <v>33</v>
      </c>
      <c r="C795" s="2" t="s">
        <v>2937</v>
      </c>
      <c r="D795" s="2" t="s">
        <v>12</v>
      </c>
      <c r="E795" s="4">
        <v>45160.700624999998</v>
      </c>
      <c r="F795" s="3" t="str">
        <f>TEXT(Table_query__6[[#This Row],[Closed]],"MMM")</f>
        <v>Aug</v>
      </c>
      <c r="G795" s="3">
        <v>45162.700624999998</v>
      </c>
      <c r="H795" s="4">
        <v>45166.446435185186</v>
      </c>
      <c r="I795" s="2" t="s">
        <v>1032</v>
      </c>
      <c r="J795" t="s">
        <v>3910</v>
      </c>
      <c r="K795">
        <v>33362</v>
      </c>
      <c r="L795" t="s">
        <v>3911</v>
      </c>
      <c r="M795" t="s">
        <v>3570</v>
      </c>
      <c r="N795" s="2" t="s">
        <v>107</v>
      </c>
      <c r="O795" s="4" t="s">
        <v>431</v>
      </c>
      <c r="P795" s="6">
        <f>NETWORKDAYS.INTL(Table_query__6[[#This Row],[Created]],Table_query__6[[#This Row],[Closed]],1,0)-1</f>
        <v>4</v>
      </c>
      <c r="Q795" s="6" t="s">
        <v>4273</v>
      </c>
      <c r="R795" s="6" t="str">
        <f t="shared" si="25"/>
        <v>&lt;=4</v>
      </c>
      <c r="S795" s="6" t="str">
        <f t="shared" si="24"/>
        <v>not met</v>
      </c>
      <c r="T795" s="5" t="s">
        <v>2938</v>
      </c>
      <c r="U795" s="2" t="s">
        <v>17</v>
      </c>
      <c r="V795" s="2" t="s">
        <v>16</v>
      </c>
      <c r="W795" s="2"/>
    </row>
    <row r="796" spans="1:23" x14ac:dyDescent="0.45">
      <c r="A796" s="1">
        <v>6.6303009259208903</v>
      </c>
      <c r="B796" s="2" t="s">
        <v>15</v>
      </c>
      <c r="C796" s="2" t="s">
        <v>2934</v>
      </c>
      <c r="D796" s="2" t="s">
        <v>12</v>
      </c>
      <c r="E796" s="4">
        <v>45160.719386574077</v>
      </c>
      <c r="F796" s="3" t="str">
        <f>TEXT(Table_query__6[[#This Row],[Closed]],"MMM")</f>
        <v>Aug</v>
      </c>
      <c r="G796" s="3">
        <v>45162.719386574077</v>
      </c>
      <c r="H796" s="4">
        <v>45166.630300925928</v>
      </c>
      <c r="I796" s="2" t="s">
        <v>316</v>
      </c>
      <c r="J796" t="s">
        <v>4256</v>
      </c>
      <c r="K796" t="s">
        <v>4256</v>
      </c>
      <c r="L796" t="s">
        <v>4256</v>
      </c>
      <c r="M796" t="s">
        <v>592</v>
      </c>
      <c r="N796" s="2" t="s">
        <v>42</v>
      </c>
      <c r="O796" s="4" t="s">
        <v>431</v>
      </c>
      <c r="P796" s="6">
        <f>NETWORKDAYS.INTL(Table_query__6[[#This Row],[Created]],Table_query__6[[#This Row],[Closed]],1,0)-1</f>
        <v>4</v>
      </c>
      <c r="Q796" s="6" t="s">
        <v>4273</v>
      </c>
      <c r="R796" s="6" t="str">
        <f t="shared" si="25"/>
        <v>&lt;=4</v>
      </c>
      <c r="S796" s="6" t="str">
        <f t="shared" si="24"/>
        <v>not met</v>
      </c>
      <c r="T796" s="5" t="s">
        <v>2935</v>
      </c>
      <c r="U796" s="2" t="s">
        <v>17</v>
      </c>
      <c r="V796" s="2" t="s">
        <v>16</v>
      </c>
      <c r="W796" s="2"/>
    </row>
    <row r="797" spans="1:23" ht="42.75" x14ac:dyDescent="0.45">
      <c r="A797" s="1">
        <v>1.5471643518540099</v>
      </c>
      <c r="B797" s="2" t="s">
        <v>125</v>
      </c>
      <c r="C797" s="2" t="s">
        <v>2981</v>
      </c>
      <c r="D797" s="2" t="s">
        <v>12</v>
      </c>
      <c r="E797" s="4">
        <v>45160.734027777777</v>
      </c>
      <c r="F797" s="3" t="str">
        <f>TEXT(Table_query__6[[#This Row],[Closed]],"MMM")</f>
        <v>Aug</v>
      </c>
      <c r="G797" s="3">
        <v>45162.734027777777</v>
      </c>
      <c r="H797" s="4">
        <v>45161.547164351854</v>
      </c>
      <c r="I797" s="2" t="s">
        <v>220</v>
      </c>
      <c r="J797" t="s">
        <v>3690</v>
      </c>
      <c r="K797">
        <v>1194</v>
      </c>
      <c r="L797" t="s">
        <v>3691</v>
      </c>
      <c r="M797" t="s">
        <v>3553</v>
      </c>
      <c r="N797" s="2" t="s">
        <v>24</v>
      </c>
      <c r="O797" s="4" t="s">
        <v>431</v>
      </c>
      <c r="P797" s="6">
        <f>NETWORKDAYS.INTL(Table_query__6[[#This Row],[Created]],Table_query__6[[#This Row],[Closed]],1,0)-1</f>
        <v>1</v>
      </c>
      <c r="Q797" s="6" t="s">
        <v>4272</v>
      </c>
      <c r="R797" s="6" t="str">
        <f t="shared" si="25"/>
        <v>&lt;=1</v>
      </c>
      <c r="S797" s="6" t="str">
        <f t="shared" si="24"/>
        <v>met</v>
      </c>
      <c r="T797" s="5" t="s">
        <v>2982</v>
      </c>
      <c r="U797" s="2" t="s">
        <v>17</v>
      </c>
      <c r="V797" s="2" t="s">
        <v>16</v>
      </c>
      <c r="W797" s="2"/>
    </row>
    <row r="798" spans="1:23" ht="42.75" x14ac:dyDescent="0.45">
      <c r="A798" s="1">
        <v>2.6437268518493502</v>
      </c>
      <c r="B798" s="2" t="s">
        <v>60</v>
      </c>
      <c r="C798" s="2" t="s">
        <v>2965</v>
      </c>
      <c r="D798" s="2" t="s">
        <v>12</v>
      </c>
      <c r="E798" s="4">
        <v>45160.849583333336</v>
      </c>
      <c r="F798" s="3" t="str">
        <f>TEXT(Table_query__6[[#This Row],[Closed]],"MMM")</f>
        <v>Aug</v>
      </c>
      <c r="G798" s="3">
        <v>45162.849583333336</v>
      </c>
      <c r="H798" s="4">
        <v>45162.643726851849</v>
      </c>
      <c r="I798" s="2" t="s">
        <v>2967</v>
      </c>
      <c r="J798" t="s">
        <v>4179</v>
      </c>
      <c r="K798">
        <v>30512</v>
      </c>
      <c r="L798" t="s">
        <v>4180</v>
      </c>
      <c r="M798" t="s">
        <v>3545</v>
      </c>
      <c r="N798" s="2" t="s">
        <v>42</v>
      </c>
      <c r="O798" s="4" t="s">
        <v>431</v>
      </c>
      <c r="P798" s="6">
        <f>NETWORKDAYS.INTL(Table_query__6[[#This Row],[Created]],Table_query__6[[#This Row],[Closed]],1,0)-1</f>
        <v>2</v>
      </c>
      <c r="Q798" s="6" t="s">
        <v>4273</v>
      </c>
      <c r="R798" s="6" t="str">
        <f t="shared" si="25"/>
        <v>&lt;=2</v>
      </c>
      <c r="S798" s="6" t="str">
        <f t="shared" si="24"/>
        <v>met</v>
      </c>
      <c r="T798" s="5" t="s">
        <v>2966</v>
      </c>
      <c r="U798" s="2" t="s">
        <v>17</v>
      </c>
      <c r="V798" s="2" t="s">
        <v>16</v>
      </c>
      <c r="W798" s="2"/>
    </row>
    <row r="799" spans="1:23" x14ac:dyDescent="0.45">
      <c r="A799" s="1">
        <v>1.3643634259278801</v>
      </c>
      <c r="B799" s="2" t="s">
        <v>145</v>
      </c>
      <c r="C799" s="2" t="s">
        <v>2979</v>
      </c>
      <c r="D799" s="2" t="s">
        <v>12</v>
      </c>
      <c r="E799" s="4">
        <v>45161.404976851853</v>
      </c>
      <c r="F799" s="3" t="str">
        <f>TEXT(Table_query__6[[#This Row],[Closed]],"MMM")</f>
        <v>Aug</v>
      </c>
      <c r="G799" s="3">
        <v>45163.404976851853</v>
      </c>
      <c r="H799" s="4">
        <v>45162.364363425928</v>
      </c>
      <c r="I799" s="2" t="s">
        <v>1479</v>
      </c>
      <c r="J799" t="s">
        <v>3975</v>
      </c>
      <c r="K799">
        <v>34089</v>
      </c>
      <c r="L799" t="s">
        <v>3976</v>
      </c>
      <c r="M799" t="s">
        <v>3545</v>
      </c>
      <c r="N799" s="2" t="s">
        <v>107</v>
      </c>
      <c r="O799" s="4" t="s">
        <v>431</v>
      </c>
      <c r="P799" s="6">
        <f>NETWORKDAYS.INTL(Table_query__6[[#This Row],[Created]],Table_query__6[[#This Row],[Closed]],1,0)-1</f>
        <v>1</v>
      </c>
      <c r="Q799" s="6" t="s">
        <v>4272</v>
      </c>
      <c r="R799" s="6" t="str">
        <f t="shared" si="25"/>
        <v>&lt;=1</v>
      </c>
      <c r="S799" s="6" t="str">
        <f t="shared" si="24"/>
        <v>met</v>
      </c>
      <c r="T799" s="5" t="s">
        <v>2980</v>
      </c>
      <c r="U799" s="2" t="s">
        <v>17</v>
      </c>
      <c r="V799" s="2" t="s">
        <v>16</v>
      </c>
      <c r="W799" s="2"/>
    </row>
    <row r="800" spans="1:23" ht="57" x14ac:dyDescent="0.45">
      <c r="A800" s="1">
        <v>2.6896759259252598</v>
      </c>
      <c r="B800" s="2" t="s">
        <v>41</v>
      </c>
      <c r="C800" s="2" t="s">
        <v>2957</v>
      </c>
      <c r="D800" s="2" t="s">
        <v>12</v>
      </c>
      <c r="E800" s="4">
        <v>45161.623506944445</v>
      </c>
      <c r="F800" s="3" t="str">
        <f>TEXT(Table_query__6[[#This Row],[Closed]],"MMM")</f>
        <v>Aug</v>
      </c>
      <c r="G800" s="3">
        <v>45163.623506944445</v>
      </c>
      <c r="H800" s="4">
        <v>45163.689675925925</v>
      </c>
      <c r="I800" s="2" t="s">
        <v>2959</v>
      </c>
      <c r="J800" t="s">
        <v>4256</v>
      </c>
      <c r="K800" t="s">
        <v>4256</v>
      </c>
      <c r="L800" t="s">
        <v>4256</v>
      </c>
      <c r="M800" t="s">
        <v>592</v>
      </c>
      <c r="N800" s="2" t="s">
        <v>42</v>
      </c>
      <c r="O800" s="4" t="s">
        <v>431</v>
      </c>
      <c r="P800" s="6">
        <f>NETWORKDAYS.INTL(Table_query__6[[#This Row],[Created]],Table_query__6[[#This Row],[Closed]],1,0)-1</f>
        <v>2</v>
      </c>
      <c r="Q800" s="6" t="s">
        <v>4273</v>
      </c>
      <c r="R800" s="6" t="str">
        <f t="shared" si="25"/>
        <v>&lt;=2</v>
      </c>
      <c r="S800" s="6" t="str">
        <f t="shared" si="24"/>
        <v>met</v>
      </c>
      <c r="T800" s="5" t="s">
        <v>2958</v>
      </c>
      <c r="U800" s="2" t="s">
        <v>17</v>
      </c>
      <c r="V800" s="2" t="s">
        <v>16</v>
      </c>
      <c r="W800" s="2"/>
    </row>
    <row r="801" spans="1:23" ht="28.5" x14ac:dyDescent="0.45">
      <c r="A801" s="1">
        <v>1.7400810185208699</v>
      </c>
      <c r="B801" s="2" t="s">
        <v>125</v>
      </c>
      <c r="C801" s="2" t="s">
        <v>2976</v>
      </c>
      <c r="D801" s="2" t="s">
        <v>12</v>
      </c>
      <c r="E801" s="4">
        <v>45161.656643518516</v>
      </c>
      <c r="F801" s="3" t="str">
        <f>TEXT(Table_query__6[[#This Row],[Closed]],"MMM")</f>
        <v>Aug</v>
      </c>
      <c r="G801" s="3">
        <v>45163.656643518516</v>
      </c>
      <c r="H801" s="4">
        <v>45162.740081018521</v>
      </c>
      <c r="I801" s="2" t="s">
        <v>2978</v>
      </c>
      <c r="J801" t="s">
        <v>4256</v>
      </c>
      <c r="K801" t="s">
        <v>4256</v>
      </c>
      <c r="L801" t="s">
        <v>4256</v>
      </c>
      <c r="M801" t="s">
        <v>592</v>
      </c>
      <c r="N801" s="2" t="s">
        <v>24</v>
      </c>
      <c r="O801" s="4" t="s">
        <v>431</v>
      </c>
      <c r="P801" s="6">
        <f>NETWORKDAYS.INTL(Table_query__6[[#This Row],[Created]],Table_query__6[[#This Row],[Closed]],1,0)-1</f>
        <v>1</v>
      </c>
      <c r="Q801" s="6" t="s">
        <v>4272</v>
      </c>
      <c r="R801" s="6" t="str">
        <f t="shared" si="25"/>
        <v>&lt;=1</v>
      </c>
      <c r="S801" s="6" t="str">
        <f t="shared" si="24"/>
        <v>met</v>
      </c>
      <c r="T801" s="5" t="s">
        <v>2977</v>
      </c>
      <c r="U801" s="2" t="s">
        <v>17</v>
      </c>
      <c r="V801" s="2" t="s">
        <v>16</v>
      </c>
      <c r="W801" s="2"/>
    </row>
    <row r="802" spans="1:23" ht="28.5" x14ac:dyDescent="0.45">
      <c r="A802" s="1">
        <v>0.67170138889196096</v>
      </c>
      <c r="B802" s="2" t="s">
        <v>125</v>
      </c>
      <c r="C802" s="2" t="s">
        <v>2989</v>
      </c>
      <c r="D802" s="2" t="s">
        <v>12</v>
      </c>
      <c r="E802" s="4">
        <v>45161.66547453704</v>
      </c>
      <c r="F802" s="3" t="str">
        <f>TEXT(Table_query__6[[#This Row],[Closed]],"MMM")</f>
        <v>Aug</v>
      </c>
      <c r="G802" s="3">
        <v>45163.66547453704</v>
      </c>
      <c r="H802" s="4">
        <v>45161.671701388892</v>
      </c>
      <c r="I802" s="2" t="s">
        <v>549</v>
      </c>
      <c r="J802" t="s">
        <v>3791</v>
      </c>
      <c r="K802">
        <v>9730</v>
      </c>
      <c r="L802" t="s">
        <v>3792</v>
      </c>
      <c r="M802" t="s">
        <v>3545</v>
      </c>
      <c r="N802" s="2" t="s">
        <v>24</v>
      </c>
      <c r="O802" s="4" t="s">
        <v>431</v>
      </c>
      <c r="P802" s="6">
        <f>NETWORKDAYS.INTL(Table_query__6[[#This Row],[Created]],Table_query__6[[#This Row],[Closed]],1,0)-1</f>
        <v>0</v>
      </c>
      <c r="Q802" s="6" t="s">
        <v>4272</v>
      </c>
      <c r="R802" s="6" t="str">
        <f t="shared" si="25"/>
        <v>&lt;=1</v>
      </c>
      <c r="S802" s="6" t="str">
        <f t="shared" si="24"/>
        <v>met</v>
      </c>
      <c r="T802" s="5" t="s">
        <v>2990</v>
      </c>
      <c r="U802" s="2" t="s">
        <v>17</v>
      </c>
      <c r="V802" s="2" t="s">
        <v>16</v>
      </c>
      <c r="W802" s="2"/>
    </row>
    <row r="803" spans="1:23" x14ac:dyDescent="0.45">
      <c r="A803" s="1">
        <v>0.43048611110862101</v>
      </c>
      <c r="B803" s="2" t="s">
        <v>159</v>
      </c>
      <c r="C803" s="2" t="s">
        <v>2972</v>
      </c>
      <c r="D803" s="2" t="s">
        <v>12</v>
      </c>
      <c r="E803" s="4">
        <v>45162.381284722222</v>
      </c>
      <c r="F803" s="3" t="str">
        <f>TEXT(Table_query__6[[#This Row],[Closed]],"MMM")</f>
        <v>Aug</v>
      </c>
      <c r="G803" s="3">
        <v>45164.381284722222</v>
      </c>
      <c r="H803" s="4">
        <v>45162.430486111109</v>
      </c>
      <c r="I803" s="2" t="s">
        <v>256</v>
      </c>
      <c r="J803" t="s">
        <v>3703</v>
      </c>
      <c r="K803">
        <v>40051</v>
      </c>
      <c r="L803" t="s">
        <v>3704</v>
      </c>
      <c r="M803" t="s">
        <v>3545</v>
      </c>
      <c r="N803" s="2" t="s">
        <v>29</v>
      </c>
      <c r="O803" s="4" t="s">
        <v>431</v>
      </c>
      <c r="P803" s="6">
        <f>NETWORKDAYS.INTL(Table_query__6[[#This Row],[Created]],Table_query__6[[#This Row],[Closed]],1,0)-1</f>
        <v>0</v>
      </c>
      <c r="Q803" s="6" t="s">
        <v>4272</v>
      </c>
      <c r="R803" s="6" t="str">
        <f t="shared" si="25"/>
        <v>&lt;=1</v>
      </c>
      <c r="S803" s="6" t="str">
        <f t="shared" si="24"/>
        <v>met</v>
      </c>
      <c r="T803" s="5" t="s">
        <v>2973</v>
      </c>
      <c r="U803" s="2" t="s">
        <v>17</v>
      </c>
      <c r="V803" s="2" t="s">
        <v>16</v>
      </c>
      <c r="W803" s="2"/>
    </row>
    <row r="804" spans="1:23" ht="114" x14ac:dyDescent="0.45">
      <c r="A804" s="1">
        <v>8.4109606481506507</v>
      </c>
      <c r="B804" s="2" t="s">
        <v>23</v>
      </c>
      <c r="C804" s="2" t="s">
        <v>2852</v>
      </c>
      <c r="D804" s="2" t="s">
        <v>12</v>
      </c>
      <c r="E804" s="4">
        <v>45162.391400462962</v>
      </c>
      <c r="F804" s="3" t="str">
        <f>TEXT(Table_query__6[[#This Row],[Closed]],"MMM")</f>
        <v>Sep</v>
      </c>
      <c r="G804" s="3">
        <v>45164.391400462962</v>
      </c>
      <c r="H804" s="4">
        <v>45170.410960648151</v>
      </c>
      <c r="I804" s="2" t="s">
        <v>408</v>
      </c>
      <c r="J804" t="s">
        <v>3748</v>
      </c>
      <c r="K804">
        <v>11485</v>
      </c>
      <c r="L804" t="s">
        <v>3748</v>
      </c>
      <c r="M804" t="s">
        <v>3570</v>
      </c>
      <c r="N804" s="2" t="s">
        <v>24</v>
      </c>
      <c r="O804" s="4" t="s">
        <v>431</v>
      </c>
      <c r="P804" s="6">
        <f>NETWORKDAYS.INTL(Table_query__6[[#This Row],[Created]],Table_query__6[[#This Row],[Closed]],1,0)-1</f>
        <v>6</v>
      </c>
      <c r="Q804" s="6" t="s">
        <v>4273</v>
      </c>
      <c r="R804" s="6" t="str">
        <f t="shared" si="25"/>
        <v>&gt;=5</v>
      </c>
      <c r="S804" s="6" t="str">
        <f t="shared" si="24"/>
        <v>not met</v>
      </c>
      <c r="T804" s="5" t="s">
        <v>2853</v>
      </c>
      <c r="U804" s="2" t="s">
        <v>17</v>
      </c>
      <c r="V804" s="2" t="s">
        <v>16</v>
      </c>
      <c r="W804" s="2"/>
    </row>
    <row r="805" spans="1:23" ht="28.5" x14ac:dyDescent="0.45">
      <c r="A805" s="1">
        <v>0.57482638888177495</v>
      </c>
      <c r="B805" s="2" t="s">
        <v>37</v>
      </c>
      <c r="C805" s="2" t="s">
        <v>2974</v>
      </c>
      <c r="D805" s="2" t="s">
        <v>12</v>
      </c>
      <c r="E805" s="4">
        <v>45162.554872685185</v>
      </c>
      <c r="F805" s="3" t="str">
        <f>TEXT(Table_query__6[[#This Row],[Closed]],"MMM")</f>
        <v>Aug</v>
      </c>
      <c r="G805" s="3">
        <v>45164.554872685185</v>
      </c>
      <c r="H805" s="4">
        <v>45162.574826388889</v>
      </c>
      <c r="I805" s="2" t="s">
        <v>243</v>
      </c>
      <c r="J805" t="s">
        <v>3698</v>
      </c>
      <c r="K805">
        <v>31688</v>
      </c>
      <c r="L805" t="s">
        <v>3699</v>
      </c>
      <c r="M805" t="s">
        <v>3545</v>
      </c>
      <c r="N805" s="2" t="s">
        <v>42</v>
      </c>
      <c r="O805" s="4" t="s">
        <v>431</v>
      </c>
      <c r="P805" s="6">
        <f>NETWORKDAYS.INTL(Table_query__6[[#This Row],[Created]],Table_query__6[[#This Row],[Closed]],1,0)-1</f>
        <v>0</v>
      </c>
      <c r="Q805" s="6" t="s">
        <v>4272</v>
      </c>
      <c r="R805" s="6" t="str">
        <f t="shared" si="25"/>
        <v>&lt;=1</v>
      </c>
      <c r="S805" s="6" t="str">
        <f t="shared" si="24"/>
        <v>met</v>
      </c>
      <c r="T805" s="5" t="s">
        <v>2975</v>
      </c>
      <c r="U805" s="2" t="s">
        <v>17</v>
      </c>
      <c r="V805" s="2" t="s">
        <v>16</v>
      </c>
      <c r="W805" s="2"/>
    </row>
    <row r="806" spans="1:23" x14ac:dyDescent="0.45">
      <c r="A806" s="1">
        <v>0.64758101851475702</v>
      </c>
      <c r="B806" s="2" t="s">
        <v>97</v>
      </c>
      <c r="C806" s="2" t="s">
        <v>2970</v>
      </c>
      <c r="D806" s="2" t="s">
        <v>12</v>
      </c>
      <c r="E806" s="4">
        <v>45162.637800925928</v>
      </c>
      <c r="F806" s="3" t="str">
        <f>TEXT(Table_query__6[[#This Row],[Closed]],"MMM")</f>
        <v>Aug</v>
      </c>
      <c r="G806" s="3">
        <v>45164.637800925928</v>
      </c>
      <c r="H806" s="4">
        <v>45162.647581018522</v>
      </c>
      <c r="I806" s="2" t="s">
        <v>530</v>
      </c>
      <c r="J806" t="s">
        <v>3785</v>
      </c>
      <c r="K806">
        <v>22098</v>
      </c>
      <c r="L806" t="s">
        <v>3786</v>
      </c>
      <c r="M806" t="s">
        <v>3553</v>
      </c>
      <c r="N806" s="2" t="s">
        <v>24</v>
      </c>
      <c r="O806" s="4" t="s">
        <v>431</v>
      </c>
      <c r="P806" s="6">
        <f>NETWORKDAYS.INTL(Table_query__6[[#This Row],[Created]],Table_query__6[[#This Row],[Closed]],1,0)-1</f>
        <v>0</v>
      </c>
      <c r="Q806" s="6" t="s">
        <v>4272</v>
      </c>
      <c r="R806" s="6" t="str">
        <f t="shared" si="25"/>
        <v>&lt;=1</v>
      </c>
      <c r="S806" s="6" t="str">
        <f t="shared" si="24"/>
        <v>met</v>
      </c>
      <c r="T806" s="5" t="s">
        <v>2971</v>
      </c>
      <c r="U806" s="2" t="s">
        <v>17</v>
      </c>
      <c r="V806" s="2" t="s">
        <v>16</v>
      </c>
      <c r="W806" s="2"/>
    </row>
    <row r="807" spans="1:23" x14ac:dyDescent="0.45">
      <c r="A807" s="1">
        <v>0.571921296294022</v>
      </c>
      <c r="B807" s="2" t="s">
        <v>97</v>
      </c>
      <c r="C807" s="2" t="s">
        <v>2947</v>
      </c>
      <c r="D807" s="2" t="s">
        <v>12</v>
      </c>
      <c r="E807" s="4">
        <v>45163.560902777775</v>
      </c>
      <c r="F807" s="3" t="str">
        <f>TEXT(Table_query__6[[#This Row],[Closed]],"MMM")</f>
        <v>Aug</v>
      </c>
      <c r="G807" s="3">
        <v>45165.560902777775</v>
      </c>
      <c r="H807" s="4">
        <v>45163.571921296294</v>
      </c>
      <c r="I807" s="2" t="s">
        <v>530</v>
      </c>
      <c r="J807" t="s">
        <v>3785</v>
      </c>
      <c r="K807">
        <v>22098</v>
      </c>
      <c r="L807" t="s">
        <v>3786</v>
      </c>
      <c r="M807" t="s">
        <v>3553</v>
      </c>
      <c r="N807" s="2" t="s">
        <v>24</v>
      </c>
      <c r="O807" s="4" t="s">
        <v>431</v>
      </c>
      <c r="P807" s="6">
        <f>NETWORKDAYS.INTL(Table_query__6[[#This Row],[Created]],Table_query__6[[#This Row],[Closed]],1,0)-1</f>
        <v>0</v>
      </c>
      <c r="Q807" s="6" t="s">
        <v>4272</v>
      </c>
      <c r="R807" s="6" t="str">
        <f t="shared" si="25"/>
        <v>&lt;=1</v>
      </c>
      <c r="S807" s="6" t="str">
        <f t="shared" si="24"/>
        <v>met</v>
      </c>
      <c r="T807" s="5" t="s">
        <v>2948</v>
      </c>
      <c r="U807" s="2" t="s">
        <v>17</v>
      </c>
      <c r="V807" s="2" t="s">
        <v>16</v>
      </c>
      <c r="W807" s="2"/>
    </row>
    <row r="808" spans="1:23" x14ac:dyDescent="0.45">
      <c r="A808" s="1">
        <v>0.58194444444234295</v>
      </c>
      <c r="B808" s="2" t="s">
        <v>97</v>
      </c>
      <c r="C808" s="2" t="s">
        <v>2960</v>
      </c>
      <c r="D808" s="2" t="s">
        <v>12</v>
      </c>
      <c r="E808" s="4">
        <v>45163.562569444446</v>
      </c>
      <c r="F808" s="3" t="str">
        <f>TEXT(Table_query__6[[#This Row],[Closed]],"MMM")</f>
        <v>Aug</v>
      </c>
      <c r="G808" s="3">
        <v>45165.562569444446</v>
      </c>
      <c r="H808" s="4">
        <v>45163.581944444442</v>
      </c>
      <c r="I808" s="2" t="s">
        <v>530</v>
      </c>
      <c r="J808" t="s">
        <v>3785</v>
      </c>
      <c r="K808">
        <v>22098</v>
      </c>
      <c r="L808" t="s">
        <v>3786</v>
      </c>
      <c r="M808" t="s">
        <v>3553</v>
      </c>
      <c r="N808" s="2" t="s">
        <v>24</v>
      </c>
      <c r="O808" s="4" t="s">
        <v>431</v>
      </c>
      <c r="P808" s="6">
        <f>NETWORKDAYS.INTL(Table_query__6[[#This Row],[Created]],Table_query__6[[#This Row],[Closed]],1,0)-1</f>
        <v>0</v>
      </c>
      <c r="Q808" s="6" t="s">
        <v>4272</v>
      </c>
      <c r="R808" s="6" t="str">
        <f t="shared" si="25"/>
        <v>&lt;=1</v>
      </c>
      <c r="S808" s="6" t="str">
        <f t="shared" si="24"/>
        <v>met</v>
      </c>
      <c r="T808" s="5" t="s">
        <v>2961</v>
      </c>
      <c r="U808" s="2" t="s">
        <v>17</v>
      </c>
      <c r="V808" s="2" t="s">
        <v>16</v>
      </c>
      <c r="W808" s="2"/>
    </row>
    <row r="809" spans="1:23" x14ac:dyDescent="0.45">
      <c r="A809" s="1">
        <v>0.67758101852086805</v>
      </c>
      <c r="B809" s="2" t="s">
        <v>159</v>
      </c>
      <c r="C809" s="2" t="s">
        <v>2952</v>
      </c>
      <c r="D809" s="2" t="s">
        <v>12</v>
      </c>
      <c r="E809" s="4">
        <v>45163.638703703706</v>
      </c>
      <c r="F809" s="3" t="str">
        <f>TEXT(Table_query__6[[#This Row],[Closed]],"MMM")</f>
        <v>Aug</v>
      </c>
      <c r="G809" s="3">
        <v>45165.638703703706</v>
      </c>
      <c r="H809" s="4">
        <v>45163.677581018521</v>
      </c>
      <c r="I809" s="2" t="s">
        <v>2954</v>
      </c>
      <c r="J809" t="s">
        <v>4256</v>
      </c>
      <c r="K809" t="s">
        <v>4256</v>
      </c>
      <c r="L809" t="s">
        <v>4256</v>
      </c>
      <c r="M809" t="s">
        <v>592</v>
      </c>
      <c r="N809" s="2" t="s">
        <v>29</v>
      </c>
      <c r="O809" s="4" t="s">
        <v>431</v>
      </c>
      <c r="P809" s="6">
        <f>NETWORKDAYS.INTL(Table_query__6[[#This Row],[Created]],Table_query__6[[#This Row],[Closed]],1,0)-1</f>
        <v>0</v>
      </c>
      <c r="Q809" s="6" t="s">
        <v>4272</v>
      </c>
      <c r="R809" s="6" t="str">
        <f t="shared" si="25"/>
        <v>&lt;=1</v>
      </c>
      <c r="S809" s="6" t="str">
        <f t="shared" si="24"/>
        <v>met</v>
      </c>
      <c r="T809" s="5" t="s">
        <v>2953</v>
      </c>
      <c r="U809" s="2" t="s">
        <v>17</v>
      </c>
      <c r="V809" s="2" t="s">
        <v>16</v>
      </c>
      <c r="W809" s="2"/>
    </row>
    <row r="810" spans="1:23" x14ac:dyDescent="0.45">
      <c r="A810" s="1">
        <v>3.4455324074006102</v>
      </c>
      <c r="B810" s="2" t="s">
        <v>33</v>
      </c>
      <c r="C810" s="2" t="s">
        <v>2931</v>
      </c>
      <c r="D810" s="2" t="s">
        <v>12</v>
      </c>
      <c r="E810" s="4">
        <v>45163.685960648145</v>
      </c>
      <c r="F810" s="3" t="str">
        <f>TEXT(Table_query__6[[#This Row],[Closed]],"MMM")</f>
        <v>Aug</v>
      </c>
      <c r="G810" s="3">
        <v>45165.685960648145</v>
      </c>
      <c r="H810" s="4">
        <v>45166.445532407408</v>
      </c>
      <c r="I810" s="2" t="s">
        <v>2925</v>
      </c>
      <c r="J810" t="s">
        <v>4178</v>
      </c>
      <c r="K810">
        <v>32010</v>
      </c>
      <c r="L810" t="s">
        <v>4178</v>
      </c>
      <c r="M810" t="s">
        <v>3570</v>
      </c>
      <c r="N810" s="2" t="s">
        <v>42</v>
      </c>
      <c r="O810" s="4" t="s">
        <v>431</v>
      </c>
      <c r="P810" s="6">
        <f>NETWORKDAYS.INTL(Table_query__6[[#This Row],[Created]],Table_query__6[[#This Row],[Closed]],1,0)-1</f>
        <v>1</v>
      </c>
      <c r="Q810" s="6" t="s">
        <v>4272</v>
      </c>
      <c r="R810" s="6" t="str">
        <f t="shared" si="25"/>
        <v>&lt;=1</v>
      </c>
      <c r="S810" s="6" t="str">
        <f t="shared" si="24"/>
        <v>met</v>
      </c>
      <c r="T810" s="5" t="s">
        <v>537</v>
      </c>
      <c r="U810" s="2" t="s">
        <v>17</v>
      </c>
      <c r="V810" s="2" t="s">
        <v>16</v>
      </c>
      <c r="W810" s="2"/>
    </row>
    <row r="811" spans="1:23" x14ac:dyDescent="0.45">
      <c r="A811" s="1">
        <v>3.4458796296239602</v>
      </c>
      <c r="B811" s="2" t="s">
        <v>33</v>
      </c>
      <c r="C811" s="2" t="s">
        <v>2924</v>
      </c>
      <c r="D811" s="2" t="s">
        <v>12</v>
      </c>
      <c r="E811" s="4">
        <v>45163.688321759262</v>
      </c>
      <c r="F811" s="3" t="str">
        <f>TEXT(Table_query__6[[#This Row],[Closed]],"MMM")</f>
        <v>Aug</v>
      </c>
      <c r="G811" s="3">
        <v>45165.688321759262</v>
      </c>
      <c r="H811" s="4">
        <v>45166.445879629631</v>
      </c>
      <c r="I811" s="2" t="s">
        <v>2925</v>
      </c>
      <c r="J811" t="s">
        <v>4178</v>
      </c>
      <c r="K811">
        <v>32010</v>
      </c>
      <c r="L811" t="s">
        <v>4178</v>
      </c>
      <c r="M811" t="s">
        <v>3570</v>
      </c>
      <c r="N811" s="2" t="s">
        <v>42</v>
      </c>
      <c r="O811" s="4" t="s">
        <v>431</v>
      </c>
      <c r="P811" s="6">
        <f>NETWORKDAYS.INTL(Table_query__6[[#This Row],[Created]],Table_query__6[[#This Row],[Closed]],1,0)-1</f>
        <v>1</v>
      </c>
      <c r="Q811" s="6" t="s">
        <v>4272</v>
      </c>
      <c r="R811" s="6" t="str">
        <f t="shared" si="25"/>
        <v>&lt;=1</v>
      </c>
      <c r="S811" s="6" t="str">
        <f t="shared" si="24"/>
        <v>met</v>
      </c>
      <c r="T811" s="5" t="s">
        <v>951</v>
      </c>
      <c r="U811" s="2" t="s">
        <v>17</v>
      </c>
      <c r="V811" s="2" t="s">
        <v>16</v>
      </c>
      <c r="W811" s="2"/>
    </row>
    <row r="812" spans="1:23" x14ac:dyDescent="0.45">
      <c r="A812" s="1">
        <v>3.3593518518537202</v>
      </c>
      <c r="B812" s="2" t="s">
        <v>110</v>
      </c>
      <c r="C812" s="2" t="s">
        <v>2936</v>
      </c>
      <c r="D812" s="2" t="s">
        <v>12</v>
      </c>
      <c r="E812" s="4">
        <v>45163.72283564815</v>
      </c>
      <c r="F812" s="3" t="str">
        <f>TEXT(Table_query__6[[#This Row],[Closed]],"MMM")</f>
        <v>Aug</v>
      </c>
      <c r="G812" s="3">
        <v>45165.72283564815</v>
      </c>
      <c r="H812" s="4">
        <v>45166.359351851854</v>
      </c>
      <c r="I812" s="2" t="s">
        <v>2882</v>
      </c>
      <c r="J812" t="s">
        <v>4172</v>
      </c>
      <c r="K812">
        <v>10575</v>
      </c>
      <c r="L812" t="s">
        <v>3803</v>
      </c>
      <c r="M812" t="s">
        <v>3545</v>
      </c>
      <c r="N812" s="2" t="s">
        <v>29</v>
      </c>
      <c r="O812" s="4" t="s">
        <v>431</v>
      </c>
      <c r="P812" s="6">
        <f>NETWORKDAYS.INTL(Table_query__6[[#This Row],[Created]],Table_query__6[[#This Row],[Closed]],1,0)-1</f>
        <v>1</v>
      </c>
      <c r="Q812" s="6" t="s">
        <v>4272</v>
      </c>
      <c r="R812" s="6" t="str">
        <f t="shared" si="25"/>
        <v>&lt;=1</v>
      </c>
      <c r="S812" s="6" t="str">
        <f t="shared" si="24"/>
        <v>met</v>
      </c>
      <c r="T812" s="5" t="s">
        <v>2881</v>
      </c>
      <c r="U812" s="2" t="s">
        <v>17</v>
      </c>
      <c r="V812" s="2" t="s">
        <v>16</v>
      </c>
      <c r="W812" s="2"/>
    </row>
    <row r="813" spans="1:23" ht="114" x14ac:dyDescent="0.45">
      <c r="A813" s="1">
        <v>0.43650462962250502</v>
      </c>
      <c r="B813" s="2" t="s">
        <v>106</v>
      </c>
      <c r="C813" s="2" t="s">
        <v>2926</v>
      </c>
      <c r="D813" s="2" t="s">
        <v>12</v>
      </c>
      <c r="E813" s="4">
        <v>45166.321006944447</v>
      </c>
      <c r="F813" s="3" t="str">
        <f>TEXT(Table_query__6[[#This Row],[Closed]],"MMM")</f>
        <v>Aug</v>
      </c>
      <c r="G813" s="3">
        <v>45168.321006944447</v>
      </c>
      <c r="H813" s="4">
        <v>45166.43650462963</v>
      </c>
      <c r="I813" s="2" t="s">
        <v>2928</v>
      </c>
      <c r="J813" t="s">
        <v>4256</v>
      </c>
      <c r="K813" t="s">
        <v>4256</v>
      </c>
      <c r="L813" t="s">
        <v>4256</v>
      </c>
      <c r="M813" t="s">
        <v>592</v>
      </c>
      <c r="N813" s="2" t="s">
        <v>52</v>
      </c>
      <c r="O813" s="4" t="s">
        <v>431</v>
      </c>
      <c r="P813" s="6">
        <f>NETWORKDAYS.INTL(Table_query__6[[#This Row],[Created]],Table_query__6[[#This Row],[Closed]],1,0)-1</f>
        <v>0</v>
      </c>
      <c r="Q813" s="6" t="s">
        <v>4272</v>
      </c>
      <c r="R813" s="6" t="str">
        <f t="shared" si="25"/>
        <v>&lt;=1</v>
      </c>
      <c r="S813" s="6" t="str">
        <f t="shared" si="24"/>
        <v>met</v>
      </c>
      <c r="T813" s="5" t="s">
        <v>2927</v>
      </c>
      <c r="U813" s="2" t="s">
        <v>17</v>
      </c>
      <c r="V813" s="2" t="s">
        <v>16</v>
      </c>
      <c r="W813" s="2"/>
    </row>
    <row r="814" spans="1:23" ht="114" x14ac:dyDescent="0.45">
      <c r="A814" s="1">
        <v>0.37900462962716103</v>
      </c>
      <c r="B814" s="2" t="s">
        <v>23</v>
      </c>
      <c r="C814" s="2" t="s">
        <v>2929</v>
      </c>
      <c r="D814" s="2" t="s">
        <v>12</v>
      </c>
      <c r="E814" s="4">
        <v>45166.378888888888</v>
      </c>
      <c r="F814" s="3" t="str">
        <f>TEXT(Table_query__6[[#This Row],[Closed]],"MMM")</f>
        <v>Aug</v>
      </c>
      <c r="G814" s="3">
        <v>45168.378888888888</v>
      </c>
      <c r="H814" s="4">
        <v>45166.379004629627</v>
      </c>
      <c r="I814" s="2" t="s">
        <v>421</v>
      </c>
      <c r="J814" t="s">
        <v>3751</v>
      </c>
      <c r="K814">
        <v>32500</v>
      </c>
      <c r="L814" t="s">
        <v>3751</v>
      </c>
      <c r="M814" t="s">
        <v>3570</v>
      </c>
      <c r="N814" s="2" t="s">
        <v>68</v>
      </c>
      <c r="O814" s="4" t="s">
        <v>431</v>
      </c>
      <c r="P814" s="6">
        <f>NETWORKDAYS.INTL(Table_query__6[[#This Row],[Created]],Table_query__6[[#This Row],[Closed]],1,0)-1</f>
        <v>0</v>
      </c>
      <c r="Q814" s="6" t="s">
        <v>4272</v>
      </c>
      <c r="R814" s="6" t="str">
        <f t="shared" si="25"/>
        <v>&lt;=1</v>
      </c>
      <c r="S814" s="6" t="str">
        <f t="shared" si="24"/>
        <v>met</v>
      </c>
      <c r="T814" s="5" t="s">
        <v>2930</v>
      </c>
      <c r="U814" s="2" t="s">
        <v>17</v>
      </c>
      <c r="V814" s="2" t="s">
        <v>16</v>
      </c>
      <c r="W814" s="2"/>
    </row>
    <row r="815" spans="1:23" ht="57" x14ac:dyDescent="0.45">
      <c r="A815" s="1">
        <v>0.52746527778072005</v>
      </c>
      <c r="B815" s="2" t="s">
        <v>28</v>
      </c>
      <c r="C815" s="2" t="s">
        <v>2932</v>
      </c>
      <c r="D815" s="2" t="s">
        <v>12</v>
      </c>
      <c r="E815" s="4">
        <v>45166.477962962963</v>
      </c>
      <c r="F815" s="3" t="str">
        <f>TEXT(Table_query__6[[#This Row],[Closed]],"MMM")</f>
        <v>Aug</v>
      </c>
      <c r="G815" s="3">
        <v>45168.477962962963</v>
      </c>
      <c r="H815" s="4">
        <v>45166.527465277781</v>
      </c>
      <c r="I815" s="2" t="s">
        <v>92</v>
      </c>
      <c r="J815" t="s">
        <v>3577</v>
      </c>
      <c r="K815">
        <v>85</v>
      </c>
      <c r="L815" t="s">
        <v>3578</v>
      </c>
      <c r="M815" t="s">
        <v>3545</v>
      </c>
      <c r="N815" s="2" t="s">
        <v>29</v>
      </c>
      <c r="O815" s="4" t="s">
        <v>431</v>
      </c>
      <c r="P815" s="6">
        <f>NETWORKDAYS.INTL(Table_query__6[[#This Row],[Created]],Table_query__6[[#This Row],[Closed]],1,0)-1</f>
        <v>0</v>
      </c>
      <c r="Q815" s="6" t="s">
        <v>4272</v>
      </c>
      <c r="R815" s="6" t="str">
        <f t="shared" si="25"/>
        <v>&lt;=1</v>
      </c>
      <c r="S815" s="6" t="str">
        <f t="shared" si="24"/>
        <v>met</v>
      </c>
      <c r="T815" s="5" t="s">
        <v>2933</v>
      </c>
      <c r="U815" s="2" t="s">
        <v>17</v>
      </c>
      <c r="V815" s="2" t="s">
        <v>16</v>
      </c>
      <c r="W815" s="2"/>
    </row>
    <row r="816" spans="1:23" ht="114" x14ac:dyDescent="0.45">
      <c r="A816" s="1">
        <v>0.49920138889137899</v>
      </c>
      <c r="B816" s="2" t="s">
        <v>23</v>
      </c>
      <c r="C816" s="2" t="s">
        <v>2945</v>
      </c>
      <c r="D816" s="2" t="s">
        <v>12</v>
      </c>
      <c r="E816" s="4">
        <v>45166.499027777776</v>
      </c>
      <c r="F816" s="3" t="str">
        <f>TEXT(Table_query__6[[#This Row],[Closed]],"MMM")</f>
        <v>Aug</v>
      </c>
      <c r="G816" s="3">
        <v>45168.499027777776</v>
      </c>
      <c r="H816" s="4">
        <v>45166.499201388891</v>
      </c>
      <c r="I816" s="2" t="s">
        <v>2764</v>
      </c>
      <c r="J816" t="s">
        <v>4163</v>
      </c>
      <c r="K816">
        <v>34220</v>
      </c>
      <c r="L816" t="s">
        <v>4088</v>
      </c>
      <c r="M816" t="s">
        <v>3570</v>
      </c>
      <c r="N816" s="2" t="s">
        <v>52</v>
      </c>
      <c r="O816" s="4" t="s">
        <v>431</v>
      </c>
      <c r="P816" s="6">
        <f>NETWORKDAYS.INTL(Table_query__6[[#This Row],[Created]],Table_query__6[[#This Row],[Closed]],1,0)-1</f>
        <v>0</v>
      </c>
      <c r="Q816" s="6" t="s">
        <v>4272</v>
      </c>
      <c r="R816" s="6" t="str">
        <f t="shared" si="25"/>
        <v>&lt;=1</v>
      </c>
      <c r="S816" s="6" t="str">
        <f t="shared" si="24"/>
        <v>met</v>
      </c>
      <c r="T816" s="5" t="s">
        <v>2946</v>
      </c>
      <c r="U816" s="2" t="s">
        <v>17</v>
      </c>
      <c r="V816" s="2" t="s">
        <v>16</v>
      </c>
      <c r="W816" s="2"/>
    </row>
    <row r="817" spans="1:23" ht="71.25" x14ac:dyDescent="0.45">
      <c r="A817" s="1">
        <v>0.50694444443797704</v>
      </c>
      <c r="B817" s="2" t="s">
        <v>23</v>
      </c>
      <c r="C817" s="2" t="s">
        <v>2939</v>
      </c>
      <c r="D817" s="2" t="s">
        <v>12</v>
      </c>
      <c r="E817" s="4">
        <v>45166.506863425922</v>
      </c>
      <c r="F817" s="3" t="str">
        <f>TEXT(Table_query__6[[#This Row],[Closed]],"MMM")</f>
        <v>Aug</v>
      </c>
      <c r="G817" s="3">
        <v>45168.506863425922</v>
      </c>
      <c r="H817" s="4">
        <v>45166.506944444445</v>
      </c>
      <c r="I817" s="2" t="s">
        <v>1600</v>
      </c>
      <c r="J817" t="s">
        <v>4006</v>
      </c>
      <c r="K817">
        <v>9696</v>
      </c>
      <c r="L817" t="s">
        <v>4007</v>
      </c>
      <c r="M817" t="s">
        <v>3570</v>
      </c>
      <c r="N817" s="2" t="s">
        <v>18</v>
      </c>
      <c r="O817" s="4" t="s">
        <v>431</v>
      </c>
      <c r="P817" s="6">
        <f>NETWORKDAYS.INTL(Table_query__6[[#This Row],[Created]],Table_query__6[[#This Row],[Closed]],1,0)-1</f>
        <v>0</v>
      </c>
      <c r="Q817" s="6" t="s">
        <v>4272</v>
      </c>
      <c r="R817" s="6" t="str">
        <f t="shared" si="25"/>
        <v>&lt;=1</v>
      </c>
      <c r="S817" s="6" t="str">
        <f t="shared" si="24"/>
        <v>met</v>
      </c>
      <c r="T817" s="5" t="s">
        <v>2940</v>
      </c>
      <c r="U817" s="2" t="s">
        <v>17</v>
      </c>
      <c r="V817" s="2" t="s">
        <v>16</v>
      </c>
      <c r="W817" s="2"/>
    </row>
    <row r="818" spans="1:23" x14ac:dyDescent="0.45">
      <c r="A818" s="1">
        <v>3.5663425925886298</v>
      </c>
      <c r="B818" s="2" t="s">
        <v>15</v>
      </c>
      <c r="C818" s="2" t="s">
        <v>2872</v>
      </c>
      <c r="D818" s="2" t="s">
        <v>12</v>
      </c>
      <c r="E818" s="4">
        <v>45166.522280092591</v>
      </c>
      <c r="F818" s="3" t="str">
        <f>TEXT(Table_query__6[[#This Row],[Closed]],"MMM")</f>
        <v>Aug</v>
      </c>
      <c r="G818" s="3">
        <v>45168.522280092591</v>
      </c>
      <c r="H818" s="4">
        <v>45169.566342592596</v>
      </c>
      <c r="I818" s="2" t="s">
        <v>2874</v>
      </c>
      <c r="J818" t="s">
        <v>4256</v>
      </c>
      <c r="K818" t="s">
        <v>4256</v>
      </c>
      <c r="L818" t="s">
        <v>4256</v>
      </c>
      <c r="M818" t="s">
        <v>592</v>
      </c>
      <c r="N818" s="2" t="s">
        <v>77</v>
      </c>
      <c r="O818" s="4" t="s">
        <v>431</v>
      </c>
      <c r="P818" s="6">
        <f>NETWORKDAYS.INTL(Table_query__6[[#This Row],[Created]],Table_query__6[[#This Row],[Closed]],1,0)-1</f>
        <v>3</v>
      </c>
      <c r="Q818" s="6" t="s">
        <v>4273</v>
      </c>
      <c r="R818" s="6" t="str">
        <f t="shared" si="25"/>
        <v>&lt;=3</v>
      </c>
      <c r="S818" s="6" t="str">
        <f t="shared" si="24"/>
        <v>not met</v>
      </c>
      <c r="T818" s="5" t="s">
        <v>2873</v>
      </c>
      <c r="U818" s="2" t="s">
        <v>17</v>
      </c>
      <c r="V818" s="2" t="s">
        <v>16</v>
      </c>
      <c r="W818" s="2"/>
    </row>
    <row r="819" spans="1:23" ht="57" x14ac:dyDescent="0.45">
      <c r="A819" s="1">
        <v>2.57805555555387</v>
      </c>
      <c r="B819" s="2" t="s">
        <v>23</v>
      </c>
      <c r="C819" s="2" t="s">
        <v>2894</v>
      </c>
      <c r="D819" s="2" t="s">
        <v>12</v>
      </c>
      <c r="E819" s="4">
        <v>45166.572071759256</v>
      </c>
      <c r="F819" s="3" t="str">
        <f>TEXT(Table_query__6[[#This Row],[Closed]],"MMM")</f>
        <v>Aug</v>
      </c>
      <c r="G819" s="3">
        <v>45168.572071759256</v>
      </c>
      <c r="H819" s="4">
        <v>45168.578055555554</v>
      </c>
      <c r="I819" s="2" t="s">
        <v>121</v>
      </c>
      <c r="J819" t="s">
        <v>3598</v>
      </c>
      <c r="K819">
        <v>35778</v>
      </c>
      <c r="L819" t="s">
        <v>3599</v>
      </c>
      <c r="M819" t="s">
        <v>3570</v>
      </c>
      <c r="N819" s="2" t="s">
        <v>24</v>
      </c>
      <c r="O819" s="4" t="s">
        <v>431</v>
      </c>
      <c r="P819" s="6">
        <f>NETWORKDAYS.INTL(Table_query__6[[#This Row],[Created]],Table_query__6[[#This Row],[Closed]],1,0)-1</f>
        <v>2</v>
      </c>
      <c r="Q819" s="6" t="s">
        <v>4273</v>
      </c>
      <c r="R819" s="6" t="str">
        <f t="shared" si="25"/>
        <v>&lt;=2</v>
      </c>
      <c r="S819" s="6" t="str">
        <f t="shared" si="24"/>
        <v>met</v>
      </c>
      <c r="T819" s="5" t="s">
        <v>2895</v>
      </c>
      <c r="U819" s="2" t="s">
        <v>17</v>
      </c>
      <c r="V819" s="2" t="s">
        <v>16</v>
      </c>
      <c r="W819" s="2"/>
    </row>
    <row r="820" spans="1:23" x14ac:dyDescent="0.45">
      <c r="A820" s="1">
        <v>2.4596527777757702</v>
      </c>
      <c r="B820" s="2" t="s">
        <v>154</v>
      </c>
      <c r="C820" s="2" t="s">
        <v>2885</v>
      </c>
      <c r="D820" s="2" t="s">
        <v>12</v>
      </c>
      <c r="E820" s="4">
        <v>45166.58556712963</v>
      </c>
      <c r="F820" s="3" t="str">
        <f>TEXT(Table_query__6[[#This Row],[Closed]],"MMM")</f>
        <v>Aug</v>
      </c>
      <c r="G820" s="3">
        <v>45168.58556712963</v>
      </c>
      <c r="H820" s="4">
        <v>45168.459652777776</v>
      </c>
      <c r="I820" s="2" t="s">
        <v>2887</v>
      </c>
      <c r="J820" t="s">
        <v>4173</v>
      </c>
      <c r="K820">
        <v>8998</v>
      </c>
      <c r="L820" t="s">
        <v>4141</v>
      </c>
      <c r="M820" t="s">
        <v>3545</v>
      </c>
      <c r="N820" s="2" t="s">
        <v>107</v>
      </c>
      <c r="O820" s="4" t="s">
        <v>431</v>
      </c>
      <c r="P820" s="6">
        <f>NETWORKDAYS.INTL(Table_query__6[[#This Row],[Created]],Table_query__6[[#This Row],[Closed]],1,0)-1</f>
        <v>2</v>
      </c>
      <c r="Q820" s="6" t="s">
        <v>4273</v>
      </c>
      <c r="R820" s="6" t="str">
        <f t="shared" si="25"/>
        <v>&lt;=2</v>
      </c>
      <c r="S820" s="6" t="str">
        <f t="shared" si="24"/>
        <v>met</v>
      </c>
      <c r="T820" s="5" t="s">
        <v>2886</v>
      </c>
      <c r="U820" s="2" t="s">
        <v>17</v>
      </c>
      <c r="V820" s="2" t="s">
        <v>16</v>
      </c>
      <c r="W820" s="2"/>
    </row>
    <row r="821" spans="1:23" x14ac:dyDescent="0.45">
      <c r="A821" s="1">
        <v>0.64965277777082497</v>
      </c>
      <c r="B821" s="2" t="s">
        <v>97</v>
      </c>
      <c r="C821" s="2" t="s">
        <v>2941</v>
      </c>
      <c r="D821" s="2" t="s">
        <v>12</v>
      </c>
      <c r="E821" s="4">
        <v>45166.63077546296</v>
      </c>
      <c r="F821" s="3" t="str">
        <f>TEXT(Table_query__6[[#This Row],[Closed]],"MMM")</f>
        <v>Aug</v>
      </c>
      <c r="G821" s="3">
        <v>45168.63077546296</v>
      </c>
      <c r="H821" s="4">
        <v>45166.649652777778</v>
      </c>
      <c r="I821" s="2" t="s">
        <v>817</v>
      </c>
      <c r="J821" t="s">
        <v>3859</v>
      </c>
      <c r="K821">
        <v>9965</v>
      </c>
      <c r="L821" t="s">
        <v>3860</v>
      </c>
      <c r="M821" t="s">
        <v>3545</v>
      </c>
      <c r="N821" s="2" t="s">
        <v>29</v>
      </c>
      <c r="O821" s="4" t="s">
        <v>431</v>
      </c>
      <c r="P821" s="6">
        <f>NETWORKDAYS.INTL(Table_query__6[[#This Row],[Created]],Table_query__6[[#This Row],[Closed]],1,0)-1</f>
        <v>0</v>
      </c>
      <c r="Q821" s="6" t="s">
        <v>4272</v>
      </c>
      <c r="R821" s="6" t="str">
        <f t="shared" si="25"/>
        <v>&lt;=1</v>
      </c>
      <c r="S821" s="6" t="str">
        <f t="shared" si="24"/>
        <v>met</v>
      </c>
      <c r="T821" s="5" t="s">
        <v>2942</v>
      </c>
      <c r="U821" s="2" t="s">
        <v>17</v>
      </c>
      <c r="V821" s="2" t="s">
        <v>16</v>
      </c>
      <c r="W821" s="2"/>
    </row>
    <row r="822" spans="1:23" ht="42.75" x14ac:dyDescent="0.45">
      <c r="A822" s="1">
        <v>0.66608796295622597</v>
      </c>
      <c r="B822" s="2" t="s">
        <v>28</v>
      </c>
      <c r="C822" s="2" t="s">
        <v>2922</v>
      </c>
      <c r="D822" s="2" t="s">
        <v>12</v>
      </c>
      <c r="E822" s="4">
        <v>45166.639513888891</v>
      </c>
      <c r="F822" s="3" t="str">
        <f>TEXT(Table_query__6[[#This Row],[Closed]],"MMM")</f>
        <v>Aug</v>
      </c>
      <c r="G822" s="3">
        <v>45168.639513888891</v>
      </c>
      <c r="H822" s="4">
        <v>45166.666087962964</v>
      </c>
      <c r="I822" s="2" t="s">
        <v>298</v>
      </c>
      <c r="J822" t="s">
        <v>3719</v>
      </c>
      <c r="K822">
        <v>27418</v>
      </c>
      <c r="L822" t="s">
        <v>3719</v>
      </c>
      <c r="M822" t="s">
        <v>3545</v>
      </c>
      <c r="N822" s="2" t="s">
        <v>29</v>
      </c>
      <c r="O822" s="4" t="s">
        <v>431</v>
      </c>
      <c r="P822" s="6">
        <f>NETWORKDAYS.INTL(Table_query__6[[#This Row],[Created]],Table_query__6[[#This Row],[Closed]],1,0)-1</f>
        <v>0</v>
      </c>
      <c r="Q822" s="6" t="s">
        <v>4272</v>
      </c>
      <c r="R822" s="6" t="str">
        <f t="shared" si="25"/>
        <v>&lt;=1</v>
      </c>
      <c r="S822" s="6" t="str">
        <f t="shared" si="24"/>
        <v>met</v>
      </c>
      <c r="T822" s="5" t="s">
        <v>2923</v>
      </c>
      <c r="U822" s="2" t="s">
        <v>17</v>
      </c>
      <c r="V822" s="2" t="s">
        <v>16</v>
      </c>
      <c r="W822" s="2"/>
    </row>
    <row r="823" spans="1:23" ht="28.5" x14ac:dyDescent="0.45">
      <c r="A823" s="1">
        <v>1.3720138888820701</v>
      </c>
      <c r="B823" s="2" t="s">
        <v>120</v>
      </c>
      <c r="C823" s="2" t="s">
        <v>2920</v>
      </c>
      <c r="D823" s="2" t="s">
        <v>12</v>
      </c>
      <c r="E823" s="4">
        <v>45166.670949074076</v>
      </c>
      <c r="F823" s="3" t="str">
        <f>TEXT(Table_query__6[[#This Row],[Closed]],"MMM")</f>
        <v>Aug</v>
      </c>
      <c r="G823" s="3">
        <v>45168.670949074076</v>
      </c>
      <c r="H823" s="4">
        <v>45167.372013888889</v>
      </c>
      <c r="I823" s="2" t="s">
        <v>203</v>
      </c>
      <c r="J823" t="s">
        <v>3675</v>
      </c>
      <c r="K823">
        <v>10078</v>
      </c>
      <c r="L823" t="s">
        <v>3544</v>
      </c>
      <c r="M823" t="s">
        <v>3545</v>
      </c>
      <c r="N823" s="2" t="s">
        <v>42</v>
      </c>
      <c r="O823" s="4" t="s">
        <v>431</v>
      </c>
      <c r="P823" s="6">
        <f>NETWORKDAYS.INTL(Table_query__6[[#This Row],[Created]],Table_query__6[[#This Row],[Closed]],1,0)-1</f>
        <v>1</v>
      </c>
      <c r="Q823" s="6" t="s">
        <v>4272</v>
      </c>
      <c r="R823" s="6" t="str">
        <f t="shared" si="25"/>
        <v>&lt;=1</v>
      </c>
      <c r="S823" s="6" t="str">
        <f t="shared" si="24"/>
        <v>met</v>
      </c>
      <c r="T823" s="5" t="s">
        <v>2921</v>
      </c>
      <c r="U823" s="2" t="s">
        <v>17</v>
      </c>
      <c r="V823" s="2" t="s">
        <v>16</v>
      </c>
      <c r="W823" s="2"/>
    </row>
    <row r="824" spans="1:23" x14ac:dyDescent="0.45">
      <c r="A824" s="1">
        <v>1.3792361111118201</v>
      </c>
      <c r="B824" s="2" t="s">
        <v>110</v>
      </c>
      <c r="C824" s="2" t="s">
        <v>2901</v>
      </c>
      <c r="D824" s="2" t="s">
        <v>12</v>
      </c>
      <c r="E824" s="4">
        <v>45166.719571759262</v>
      </c>
      <c r="F824" s="3" t="str">
        <f>TEXT(Table_query__6[[#This Row],[Closed]],"MMM")</f>
        <v>Aug</v>
      </c>
      <c r="G824" s="3">
        <v>45168.719571759262</v>
      </c>
      <c r="H824" s="4">
        <v>45167.379236111112</v>
      </c>
      <c r="I824" s="2" t="s">
        <v>2902</v>
      </c>
      <c r="J824" t="s">
        <v>4177</v>
      </c>
      <c r="K824">
        <v>33287</v>
      </c>
      <c r="L824" t="s">
        <v>4177</v>
      </c>
      <c r="M824" t="s">
        <v>3545</v>
      </c>
      <c r="N824" s="2" t="s">
        <v>29</v>
      </c>
      <c r="O824" s="4" t="s">
        <v>431</v>
      </c>
      <c r="P824" s="6">
        <f>NETWORKDAYS.INTL(Table_query__6[[#This Row],[Created]],Table_query__6[[#This Row],[Closed]],1,0)-1</f>
        <v>1</v>
      </c>
      <c r="Q824" s="6" t="s">
        <v>4272</v>
      </c>
      <c r="R824" s="6" t="str">
        <f t="shared" si="25"/>
        <v>&lt;=1</v>
      </c>
      <c r="S824" s="6" t="str">
        <f t="shared" si="24"/>
        <v>met</v>
      </c>
      <c r="T824" s="5" t="s">
        <v>2881</v>
      </c>
      <c r="U824" s="2" t="s">
        <v>17</v>
      </c>
      <c r="V824" s="2" t="s">
        <v>16</v>
      </c>
      <c r="W824" s="2"/>
    </row>
    <row r="825" spans="1:23" x14ac:dyDescent="0.45">
      <c r="A825" s="1">
        <v>1.61751157407707</v>
      </c>
      <c r="B825" s="2" t="s">
        <v>145</v>
      </c>
      <c r="C825" s="2" t="s">
        <v>2908</v>
      </c>
      <c r="D825" s="2" t="s">
        <v>12</v>
      </c>
      <c r="E825" s="4">
        <v>45166.740497685183</v>
      </c>
      <c r="F825" s="3" t="str">
        <f>TEXT(Table_query__6[[#This Row],[Closed]],"MMM")</f>
        <v>Aug</v>
      </c>
      <c r="G825" s="3">
        <v>45168.740497685183</v>
      </c>
      <c r="H825" s="4">
        <v>45167.617511574077</v>
      </c>
      <c r="I825" s="2" t="s">
        <v>568</v>
      </c>
      <c r="J825" t="s">
        <v>3797</v>
      </c>
      <c r="K825">
        <v>11459</v>
      </c>
      <c r="L825" t="s">
        <v>3745</v>
      </c>
      <c r="M825" t="s">
        <v>3545</v>
      </c>
      <c r="N825" s="2" t="s">
        <v>29</v>
      </c>
      <c r="O825" s="4" t="s">
        <v>431</v>
      </c>
      <c r="P825" s="6">
        <f>NETWORKDAYS.INTL(Table_query__6[[#This Row],[Created]],Table_query__6[[#This Row],[Closed]],1,0)-1</f>
        <v>1</v>
      </c>
      <c r="Q825" s="6" t="s">
        <v>4272</v>
      </c>
      <c r="R825" s="6" t="str">
        <f t="shared" si="25"/>
        <v>&lt;=1</v>
      </c>
      <c r="S825" s="6" t="str">
        <f t="shared" si="24"/>
        <v>met</v>
      </c>
      <c r="T825" s="5" t="s">
        <v>2909</v>
      </c>
      <c r="U825" s="2" t="s">
        <v>17</v>
      </c>
      <c r="V825" s="2" t="s">
        <v>16</v>
      </c>
      <c r="W825" s="2"/>
    </row>
    <row r="826" spans="1:23" x14ac:dyDescent="0.45">
      <c r="A826" s="1">
        <v>1.5914814814823299</v>
      </c>
      <c r="B826" s="2" t="s">
        <v>110</v>
      </c>
      <c r="C826" s="2" t="s">
        <v>2898</v>
      </c>
      <c r="D826" s="2" t="s">
        <v>12</v>
      </c>
      <c r="E826" s="4">
        <v>45166.741354166668</v>
      </c>
      <c r="F826" s="3" t="str">
        <f>TEXT(Table_query__6[[#This Row],[Closed]],"MMM")</f>
        <v>Aug</v>
      </c>
      <c r="G826" s="3">
        <v>45168.741354166668</v>
      </c>
      <c r="H826" s="4">
        <v>45167.591481481482</v>
      </c>
      <c r="I826" s="2" t="s">
        <v>411</v>
      </c>
      <c r="J826" t="s">
        <v>3749</v>
      </c>
      <c r="K826">
        <v>40013</v>
      </c>
      <c r="L826" t="s">
        <v>3750</v>
      </c>
      <c r="M826" t="s">
        <v>3545</v>
      </c>
      <c r="N826" s="2" t="s">
        <v>68</v>
      </c>
      <c r="O826" s="4" t="s">
        <v>431</v>
      </c>
      <c r="P826" s="6">
        <f>NETWORKDAYS.INTL(Table_query__6[[#This Row],[Created]],Table_query__6[[#This Row],[Closed]],1,0)-1</f>
        <v>1</v>
      </c>
      <c r="Q826" s="6" t="s">
        <v>4272</v>
      </c>
      <c r="R826" s="6" t="str">
        <f t="shared" si="25"/>
        <v>&lt;=1</v>
      </c>
      <c r="S826" s="6" t="str">
        <f t="shared" si="24"/>
        <v>met</v>
      </c>
      <c r="T826" s="5" t="s">
        <v>2881</v>
      </c>
      <c r="U826" s="2" t="s">
        <v>17</v>
      </c>
      <c r="V826" s="2" t="s">
        <v>16</v>
      </c>
      <c r="W826" s="2"/>
    </row>
    <row r="827" spans="1:23" x14ac:dyDescent="0.45">
      <c r="A827" s="1">
        <v>0.43336805555736602</v>
      </c>
      <c r="B827" s="2" t="s">
        <v>97</v>
      </c>
      <c r="C827" s="2" t="s">
        <v>2899</v>
      </c>
      <c r="D827" s="2" t="s">
        <v>12</v>
      </c>
      <c r="E827" s="4">
        <v>45167.388437499998</v>
      </c>
      <c r="F827" s="3" t="str">
        <f>TEXT(Table_query__6[[#This Row],[Closed]],"MMM")</f>
        <v>Aug</v>
      </c>
      <c r="G827" s="3">
        <v>45169.388437499998</v>
      </c>
      <c r="H827" s="4">
        <v>45167.433368055557</v>
      </c>
      <c r="I827" s="2" t="s">
        <v>530</v>
      </c>
      <c r="J827" t="s">
        <v>3785</v>
      </c>
      <c r="K827">
        <v>22098</v>
      </c>
      <c r="L827" t="s">
        <v>3786</v>
      </c>
      <c r="M827" t="s">
        <v>3553</v>
      </c>
      <c r="N827" s="2" t="s">
        <v>24</v>
      </c>
      <c r="O827" s="4" t="s">
        <v>431</v>
      </c>
      <c r="P827" s="6">
        <f>NETWORKDAYS.INTL(Table_query__6[[#This Row],[Created]],Table_query__6[[#This Row],[Closed]],1,0)-1</f>
        <v>0</v>
      </c>
      <c r="Q827" s="6" t="s">
        <v>4272</v>
      </c>
      <c r="R827" s="6" t="str">
        <f t="shared" si="25"/>
        <v>&lt;=1</v>
      </c>
      <c r="S827" s="6" t="str">
        <f t="shared" si="24"/>
        <v>met</v>
      </c>
      <c r="T827" s="5" t="s">
        <v>2900</v>
      </c>
      <c r="U827" s="2" t="s">
        <v>17</v>
      </c>
      <c r="V827" s="2" t="s">
        <v>16</v>
      </c>
      <c r="W827" s="2"/>
    </row>
    <row r="828" spans="1:23" ht="28.5" x14ac:dyDescent="0.45">
      <c r="A828" s="1">
        <v>0.46939814814686498</v>
      </c>
      <c r="B828" s="2" t="s">
        <v>125</v>
      </c>
      <c r="C828" s="2" t="s">
        <v>2910</v>
      </c>
      <c r="D828" s="2" t="s">
        <v>12</v>
      </c>
      <c r="E828" s="4">
        <v>45167.434421296297</v>
      </c>
      <c r="F828" s="3" t="str">
        <f>TEXT(Table_query__6[[#This Row],[Closed]],"MMM")</f>
        <v>Aug</v>
      </c>
      <c r="G828" s="3">
        <v>45169.434421296297</v>
      </c>
      <c r="H828" s="4">
        <v>45167.469398148147</v>
      </c>
      <c r="I828" s="2" t="s">
        <v>1276</v>
      </c>
      <c r="J828" t="s">
        <v>3955</v>
      </c>
      <c r="K828">
        <v>1124</v>
      </c>
      <c r="L828" t="s">
        <v>3956</v>
      </c>
      <c r="M828" t="s">
        <v>3545</v>
      </c>
      <c r="N828" s="2" t="s">
        <v>24</v>
      </c>
      <c r="O828" s="4" t="s">
        <v>431</v>
      </c>
      <c r="P828" s="6">
        <f>NETWORKDAYS.INTL(Table_query__6[[#This Row],[Created]],Table_query__6[[#This Row],[Closed]],1,0)-1</f>
        <v>0</v>
      </c>
      <c r="Q828" s="6" t="s">
        <v>4272</v>
      </c>
      <c r="R828" s="6" t="str">
        <f t="shared" si="25"/>
        <v>&lt;=1</v>
      </c>
      <c r="S828" s="6" t="str">
        <f t="shared" si="24"/>
        <v>met</v>
      </c>
      <c r="T828" s="5" t="s">
        <v>2911</v>
      </c>
      <c r="U828" s="2" t="s">
        <v>17</v>
      </c>
      <c r="V828" s="2" t="s">
        <v>16</v>
      </c>
      <c r="W828" s="2"/>
    </row>
    <row r="829" spans="1:23" ht="28.5" x14ac:dyDescent="0.45">
      <c r="A829" s="1">
        <v>0.49936342592263799</v>
      </c>
      <c r="B829" s="2" t="s">
        <v>125</v>
      </c>
      <c r="C829" s="2" t="s">
        <v>2918</v>
      </c>
      <c r="D829" s="2" t="s">
        <v>12</v>
      </c>
      <c r="E829" s="4">
        <v>45167.43509259259</v>
      </c>
      <c r="F829" s="3" t="str">
        <f>TEXT(Table_query__6[[#This Row],[Closed]],"MMM")</f>
        <v>Aug</v>
      </c>
      <c r="G829" s="3">
        <v>45169.43509259259</v>
      </c>
      <c r="H829" s="4">
        <v>45167.499363425923</v>
      </c>
      <c r="I829" s="2" t="s">
        <v>2827</v>
      </c>
      <c r="J829" t="s">
        <v>4256</v>
      </c>
      <c r="K829" t="s">
        <v>4256</v>
      </c>
      <c r="L829" t="s">
        <v>4256</v>
      </c>
      <c r="M829" t="s">
        <v>592</v>
      </c>
      <c r="N829" s="2" t="s">
        <v>24</v>
      </c>
      <c r="O829" s="4" t="s">
        <v>431</v>
      </c>
      <c r="P829" s="6">
        <f>NETWORKDAYS.INTL(Table_query__6[[#This Row],[Created]],Table_query__6[[#This Row],[Closed]],1,0)-1</f>
        <v>0</v>
      </c>
      <c r="Q829" s="6" t="s">
        <v>4272</v>
      </c>
      <c r="R829" s="6" t="str">
        <f t="shared" si="25"/>
        <v>&lt;=1</v>
      </c>
      <c r="S829" s="6" t="str">
        <f t="shared" si="24"/>
        <v>met</v>
      </c>
      <c r="T829" s="5" t="s">
        <v>2919</v>
      </c>
      <c r="U829" s="2" t="s">
        <v>17</v>
      </c>
      <c r="V829" s="2" t="s">
        <v>16</v>
      </c>
      <c r="W829" s="2"/>
    </row>
    <row r="830" spans="1:23" x14ac:dyDescent="0.45">
      <c r="A830" s="1">
        <v>0.58179398148058703</v>
      </c>
      <c r="B830" s="2" t="s">
        <v>154</v>
      </c>
      <c r="C830" s="2" t="s">
        <v>2916</v>
      </c>
      <c r="D830" s="2" t="s">
        <v>12</v>
      </c>
      <c r="E830" s="4">
        <v>45167.529224537036</v>
      </c>
      <c r="F830" s="3" t="str">
        <f>TEXT(Table_query__6[[#This Row],[Closed]],"MMM")</f>
        <v>Aug</v>
      </c>
      <c r="G830" s="3">
        <v>45169.529224537036</v>
      </c>
      <c r="H830" s="4">
        <v>45167.581793981481</v>
      </c>
      <c r="I830" s="2" t="s">
        <v>1777</v>
      </c>
      <c r="J830" t="s">
        <v>4038</v>
      </c>
      <c r="K830">
        <v>9594</v>
      </c>
      <c r="L830" t="s">
        <v>4039</v>
      </c>
      <c r="M830" t="s">
        <v>3545</v>
      </c>
      <c r="N830" s="2" t="s">
        <v>52</v>
      </c>
      <c r="O830" s="4" t="s">
        <v>431</v>
      </c>
      <c r="P830" s="6">
        <f>NETWORKDAYS.INTL(Table_query__6[[#This Row],[Created]],Table_query__6[[#This Row],[Closed]],1,0)-1</f>
        <v>0</v>
      </c>
      <c r="Q830" s="6" t="s">
        <v>4272</v>
      </c>
      <c r="R830" s="6" t="str">
        <f t="shared" si="25"/>
        <v>&lt;=1</v>
      </c>
      <c r="S830" s="6" t="str">
        <f t="shared" si="24"/>
        <v>met</v>
      </c>
      <c r="T830" s="5" t="s">
        <v>2917</v>
      </c>
      <c r="U830" s="2" t="s">
        <v>17</v>
      </c>
      <c r="V830" s="2" t="s">
        <v>16</v>
      </c>
      <c r="W830" s="2"/>
    </row>
    <row r="831" spans="1:23" ht="28.5" x14ac:dyDescent="0.45">
      <c r="A831" s="1">
        <v>0.57894675925490402</v>
      </c>
      <c r="B831" s="2" t="s">
        <v>154</v>
      </c>
      <c r="C831" s="2" t="s">
        <v>2903</v>
      </c>
      <c r="D831" s="2" t="s">
        <v>12</v>
      </c>
      <c r="E831" s="4">
        <v>45167.546909722223</v>
      </c>
      <c r="F831" s="3" t="str">
        <f>TEXT(Table_query__6[[#This Row],[Closed]],"MMM")</f>
        <v>Aug</v>
      </c>
      <c r="G831" s="3">
        <v>45169.546909722223</v>
      </c>
      <c r="H831" s="4">
        <v>45167.578946759262</v>
      </c>
      <c r="I831" s="2" t="s">
        <v>1630</v>
      </c>
      <c r="J831" t="s">
        <v>4012</v>
      </c>
      <c r="K831">
        <v>30547</v>
      </c>
      <c r="L831" t="s">
        <v>3908</v>
      </c>
      <c r="M831" t="s">
        <v>3545</v>
      </c>
      <c r="N831" s="2" t="s">
        <v>42</v>
      </c>
      <c r="O831" s="4" t="s">
        <v>431</v>
      </c>
      <c r="P831" s="6">
        <f>NETWORKDAYS.INTL(Table_query__6[[#This Row],[Created]],Table_query__6[[#This Row],[Closed]],1,0)-1</f>
        <v>0</v>
      </c>
      <c r="Q831" s="6" t="s">
        <v>4272</v>
      </c>
      <c r="R831" s="6" t="str">
        <f t="shared" si="25"/>
        <v>&lt;=1</v>
      </c>
      <c r="S831" s="6" t="str">
        <f t="shared" si="24"/>
        <v>met</v>
      </c>
      <c r="T831" s="5" t="s">
        <v>2904</v>
      </c>
      <c r="U831" s="2" t="s">
        <v>17</v>
      </c>
      <c r="V831" s="2" t="s">
        <v>16</v>
      </c>
      <c r="W831" s="2"/>
    </row>
    <row r="832" spans="1:23" ht="42.75" x14ac:dyDescent="0.45">
      <c r="A832" s="1">
        <v>1.40665509258542</v>
      </c>
      <c r="B832" s="2" t="s">
        <v>28</v>
      </c>
      <c r="C832" s="2" t="s">
        <v>2883</v>
      </c>
      <c r="D832" s="2" t="s">
        <v>12</v>
      </c>
      <c r="E832" s="4">
        <v>45167.578321759262</v>
      </c>
      <c r="F832" s="3" t="str">
        <f>TEXT(Table_query__6[[#This Row],[Closed]],"MMM")</f>
        <v>Aug</v>
      </c>
      <c r="G832" s="3">
        <v>45169.578321759262</v>
      </c>
      <c r="H832" s="4">
        <v>45168.406655092593</v>
      </c>
      <c r="I832" s="2" t="s">
        <v>31</v>
      </c>
      <c r="J832" t="s">
        <v>3546</v>
      </c>
      <c r="K832">
        <v>30078</v>
      </c>
      <c r="L832" t="s">
        <v>3547</v>
      </c>
      <c r="M832" t="s">
        <v>3545</v>
      </c>
      <c r="N832" s="2" t="s">
        <v>29</v>
      </c>
      <c r="O832" s="4" t="s">
        <v>431</v>
      </c>
      <c r="P832" s="6">
        <f>NETWORKDAYS.INTL(Table_query__6[[#This Row],[Created]],Table_query__6[[#This Row],[Closed]],1,0)-1</f>
        <v>1</v>
      </c>
      <c r="Q832" s="6" t="s">
        <v>4272</v>
      </c>
      <c r="R832" s="6" t="str">
        <f t="shared" si="25"/>
        <v>&lt;=1</v>
      </c>
      <c r="S832" s="6" t="str">
        <f t="shared" si="24"/>
        <v>met</v>
      </c>
      <c r="T832" s="5" t="s">
        <v>2884</v>
      </c>
      <c r="U832" s="2" t="s">
        <v>17</v>
      </c>
      <c r="V832" s="2" t="s">
        <v>16</v>
      </c>
      <c r="W832" s="2"/>
    </row>
    <row r="833" spans="1:23" ht="28.5" x14ac:dyDescent="0.45">
      <c r="A833" s="1">
        <v>0.69746527777169798</v>
      </c>
      <c r="B833" s="2" t="s">
        <v>125</v>
      </c>
      <c r="C833" s="2" t="s">
        <v>2914</v>
      </c>
      <c r="D833" s="2" t="s">
        <v>12</v>
      </c>
      <c r="E833" s="4">
        <v>45167.684004629627</v>
      </c>
      <c r="F833" s="3" t="str">
        <f>TEXT(Table_query__6[[#This Row],[Closed]],"MMM")</f>
        <v>Aug</v>
      </c>
      <c r="G833" s="3">
        <v>45169.684004629627</v>
      </c>
      <c r="H833" s="4">
        <v>45167.697465277779</v>
      </c>
      <c r="I833" s="2" t="s">
        <v>673</v>
      </c>
      <c r="J833" t="s">
        <v>3823</v>
      </c>
      <c r="K833">
        <v>40227</v>
      </c>
      <c r="L833" t="s">
        <v>3824</v>
      </c>
      <c r="M833" t="s">
        <v>3545</v>
      </c>
      <c r="N833" s="2" t="s">
        <v>24</v>
      </c>
      <c r="O833" s="4" t="s">
        <v>431</v>
      </c>
      <c r="P833" s="6">
        <f>NETWORKDAYS.INTL(Table_query__6[[#This Row],[Created]],Table_query__6[[#This Row],[Closed]],1,0)-1</f>
        <v>0</v>
      </c>
      <c r="Q833" s="6" t="s">
        <v>4272</v>
      </c>
      <c r="R833" s="6" t="str">
        <f t="shared" si="25"/>
        <v>&lt;=1</v>
      </c>
      <c r="S833" s="6" t="str">
        <f t="shared" si="24"/>
        <v>met</v>
      </c>
      <c r="T833" s="5" t="s">
        <v>2915</v>
      </c>
      <c r="U833" s="2" t="s">
        <v>17</v>
      </c>
      <c r="V833" s="2" t="s">
        <v>16</v>
      </c>
      <c r="W833" s="2"/>
    </row>
    <row r="834" spans="1:23" ht="71.25" x14ac:dyDescent="0.45">
      <c r="A834" s="1">
        <v>0.68733796296146499</v>
      </c>
      <c r="B834" s="2" t="s">
        <v>23</v>
      </c>
      <c r="C834" s="2" t="s">
        <v>2905</v>
      </c>
      <c r="D834" s="2" t="s">
        <v>12</v>
      </c>
      <c r="E834" s="4">
        <v>45167.687152777777</v>
      </c>
      <c r="F834" s="3" t="str">
        <f>TEXT(Table_query__6[[#This Row],[Closed]],"MMM")</f>
        <v>Aug</v>
      </c>
      <c r="G834" s="3">
        <v>45169.687152777777</v>
      </c>
      <c r="H834" s="4">
        <v>45167.687337962961</v>
      </c>
      <c r="I834" s="2" t="s">
        <v>2907</v>
      </c>
      <c r="J834" t="s">
        <v>4256</v>
      </c>
      <c r="K834" t="s">
        <v>4256</v>
      </c>
      <c r="L834" t="s">
        <v>4256</v>
      </c>
      <c r="M834" t="s">
        <v>592</v>
      </c>
      <c r="N834" s="2" t="s">
        <v>42</v>
      </c>
      <c r="O834" s="4" t="s">
        <v>431</v>
      </c>
      <c r="P834" s="6">
        <f>NETWORKDAYS.INTL(Table_query__6[[#This Row],[Created]],Table_query__6[[#This Row],[Closed]],1,0)-1</f>
        <v>0</v>
      </c>
      <c r="Q834" s="6" t="s">
        <v>4272</v>
      </c>
      <c r="R834" s="6" t="str">
        <f t="shared" si="25"/>
        <v>&lt;=1</v>
      </c>
      <c r="S834" s="6" t="str">
        <f t="shared" ref="S834:S897" si="26">IF(P834&lt;=2, "met", "not met")</f>
        <v>met</v>
      </c>
      <c r="T834" s="5" t="s">
        <v>2906</v>
      </c>
      <c r="U834" s="2" t="s">
        <v>17</v>
      </c>
      <c r="V834" s="2" t="s">
        <v>16</v>
      </c>
      <c r="W834" s="2"/>
    </row>
    <row r="835" spans="1:23" ht="28.5" x14ac:dyDescent="0.45">
      <c r="A835" s="1">
        <v>8.4754976851836492</v>
      </c>
      <c r="B835" s="2" t="s">
        <v>361</v>
      </c>
      <c r="C835" s="2" t="s">
        <v>2773</v>
      </c>
      <c r="D835" s="2" t="s">
        <v>12</v>
      </c>
      <c r="E835" s="4">
        <v>45167.714062500003</v>
      </c>
      <c r="F835" s="3" t="str">
        <f>TEXT(Table_query__6[[#This Row],[Closed]],"MMM")</f>
        <v>Sep</v>
      </c>
      <c r="G835" s="3">
        <v>45169.714062500003</v>
      </c>
      <c r="H835" s="4">
        <v>45175.475497685184</v>
      </c>
      <c r="I835" s="2" t="s">
        <v>2775</v>
      </c>
      <c r="J835" t="s">
        <v>4164</v>
      </c>
      <c r="K835">
        <v>36372</v>
      </c>
      <c r="L835" t="s">
        <v>4165</v>
      </c>
      <c r="M835" t="s">
        <v>3545</v>
      </c>
      <c r="N835" s="2" t="s">
        <v>68</v>
      </c>
      <c r="O835" s="4" t="s">
        <v>431</v>
      </c>
      <c r="P835" s="6">
        <f>NETWORKDAYS.INTL(Table_query__6[[#This Row],[Created]],Table_query__6[[#This Row],[Closed]],1,0)-1</f>
        <v>6</v>
      </c>
      <c r="Q835" s="6" t="s">
        <v>4273</v>
      </c>
      <c r="R835" s="6" t="str">
        <f t="shared" ref="R835:R898" si="27">IF(P835&lt;2, "&lt;=1", IF(P835&lt;3, "&lt;=2", IF(P835&lt;4, "&lt;=3",IF(P835&lt;5,  "&lt;=4", "&gt;=5"))))</f>
        <v>&gt;=5</v>
      </c>
      <c r="S835" s="6" t="str">
        <f t="shared" si="26"/>
        <v>not met</v>
      </c>
      <c r="T835" s="5" t="s">
        <v>2774</v>
      </c>
      <c r="U835" s="2" t="s">
        <v>17</v>
      </c>
      <c r="V835" s="2" t="s">
        <v>16</v>
      </c>
      <c r="W835" s="2"/>
    </row>
    <row r="836" spans="1:23" x14ac:dyDescent="0.45">
      <c r="A836" s="1">
        <v>1.4189583333354701</v>
      </c>
      <c r="B836" s="2" t="s">
        <v>110</v>
      </c>
      <c r="C836" s="2" t="s">
        <v>2880</v>
      </c>
      <c r="D836" s="2" t="s">
        <v>12</v>
      </c>
      <c r="E836" s="4">
        <v>45167.718576388892</v>
      </c>
      <c r="F836" s="3" t="str">
        <f>TEXT(Table_query__6[[#This Row],[Closed]],"MMM")</f>
        <v>Aug</v>
      </c>
      <c r="G836" s="3">
        <v>45169.718576388892</v>
      </c>
      <c r="H836" s="4">
        <v>45168.418958333335</v>
      </c>
      <c r="I836" s="2" t="s">
        <v>2882</v>
      </c>
      <c r="J836" t="s">
        <v>4172</v>
      </c>
      <c r="K836">
        <v>10575</v>
      </c>
      <c r="L836" t="s">
        <v>3803</v>
      </c>
      <c r="M836" t="s">
        <v>3545</v>
      </c>
      <c r="N836" s="2" t="s">
        <v>29</v>
      </c>
      <c r="O836" s="4" t="s">
        <v>431</v>
      </c>
      <c r="P836" s="6">
        <f>NETWORKDAYS.INTL(Table_query__6[[#This Row],[Created]],Table_query__6[[#This Row],[Closed]],1,0)-1</f>
        <v>1</v>
      </c>
      <c r="Q836" s="6" t="s">
        <v>4272</v>
      </c>
      <c r="R836" s="6" t="str">
        <f t="shared" si="27"/>
        <v>&lt;=1</v>
      </c>
      <c r="S836" s="6" t="str">
        <f t="shared" si="26"/>
        <v>met</v>
      </c>
      <c r="T836" s="5" t="s">
        <v>2881</v>
      </c>
      <c r="U836" s="2" t="s">
        <v>17</v>
      </c>
      <c r="V836" s="2" t="s">
        <v>16</v>
      </c>
      <c r="W836" s="2"/>
    </row>
    <row r="837" spans="1:23" x14ac:dyDescent="0.45">
      <c r="A837" s="1">
        <v>0.57758101851504795</v>
      </c>
      <c r="B837" s="2" t="s">
        <v>1316</v>
      </c>
      <c r="C837" s="2" t="s">
        <v>2877</v>
      </c>
      <c r="D837" s="2" t="s">
        <v>12</v>
      </c>
      <c r="E837" s="4">
        <v>45168.40824074074</v>
      </c>
      <c r="F837" s="3" t="str">
        <f>TEXT(Table_query__6[[#This Row],[Closed]],"MMM")</f>
        <v>Aug</v>
      </c>
      <c r="G837" s="3">
        <v>45170.40824074074</v>
      </c>
      <c r="H837" s="4">
        <v>45168.577581018515</v>
      </c>
      <c r="I837" s="2" t="s">
        <v>2879</v>
      </c>
      <c r="J837" t="s">
        <v>4256</v>
      </c>
      <c r="K837" t="s">
        <v>4256</v>
      </c>
      <c r="L837" t="s">
        <v>4256</v>
      </c>
      <c r="M837" t="s">
        <v>592</v>
      </c>
      <c r="N837" s="2" t="s">
        <v>52</v>
      </c>
      <c r="O837" s="4" t="s">
        <v>431</v>
      </c>
      <c r="P837" s="6">
        <f>NETWORKDAYS.INTL(Table_query__6[[#This Row],[Created]],Table_query__6[[#This Row],[Closed]],1,0)-1</f>
        <v>0</v>
      </c>
      <c r="Q837" s="6" t="s">
        <v>4272</v>
      </c>
      <c r="R837" s="6" t="str">
        <f t="shared" si="27"/>
        <v>&lt;=1</v>
      </c>
      <c r="S837" s="6" t="str">
        <f t="shared" si="26"/>
        <v>met</v>
      </c>
      <c r="T837" s="5" t="s">
        <v>2878</v>
      </c>
      <c r="U837" s="2" t="s">
        <v>17</v>
      </c>
      <c r="V837" s="2" t="s">
        <v>16</v>
      </c>
      <c r="W837" s="2"/>
    </row>
    <row r="838" spans="1:23" x14ac:dyDescent="0.45">
      <c r="A838" s="1">
        <v>0.46010416666103998</v>
      </c>
      <c r="B838" s="2" t="s">
        <v>154</v>
      </c>
      <c r="C838" s="2" t="s">
        <v>2888</v>
      </c>
      <c r="D838" s="2" t="s">
        <v>12</v>
      </c>
      <c r="E838" s="4">
        <v>45168.438831018517</v>
      </c>
      <c r="F838" s="3" t="str">
        <f>TEXT(Table_query__6[[#This Row],[Closed]],"MMM")</f>
        <v>Aug</v>
      </c>
      <c r="G838" s="3">
        <v>45170.438831018517</v>
      </c>
      <c r="H838" s="4">
        <v>45168.460104166668</v>
      </c>
      <c r="I838" s="2" t="s">
        <v>2890</v>
      </c>
      <c r="J838" t="s">
        <v>4174</v>
      </c>
      <c r="K838">
        <v>36824</v>
      </c>
      <c r="L838" t="s">
        <v>4174</v>
      </c>
      <c r="M838" t="s">
        <v>3545</v>
      </c>
      <c r="N838" s="2" t="s">
        <v>107</v>
      </c>
      <c r="O838" s="4" t="s">
        <v>431</v>
      </c>
      <c r="P838" s="6">
        <f>NETWORKDAYS.INTL(Table_query__6[[#This Row],[Created]],Table_query__6[[#This Row],[Closed]],1,0)-1</f>
        <v>0</v>
      </c>
      <c r="Q838" s="6" t="s">
        <v>4272</v>
      </c>
      <c r="R838" s="6" t="str">
        <f t="shared" si="27"/>
        <v>&lt;=1</v>
      </c>
      <c r="S838" s="6" t="str">
        <f t="shared" si="26"/>
        <v>met</v>
      </c>
      <c r="T838" s="5" t="s">
        <v>2889</v>
      </c>
      <c r="U838" s="2" t="s">
        <v>17</v>
      </c>
      <c r="V838" s="2" t="s">
        <v>16</v>
      </c>
      <c r="W838" s="2"/>
    </row>
    <row r="839" spans="1:23" ht="28.5" x14ac:dyDescent="0.45">
      <c r="A839" s="1">
        <v>2.4270254629664101</v>
      </c>
      <c r="B839" s="2" t="s">
        <v>125</v>
      </c>
      <c r="C839" s="2" t="s">
        <v>2850</v>
      </c>
      <c r="D839" s="2" t="s">
        <v>12</v>
      </c>
      <c r="E839" s="4">
        <v>45168.440636574072</v>
      </c>
      <c r="F839" s="3" t="str">
        <f>TEXT(Table_query__6[[#This Row],[Closed]],"MMM")</f>
        <v>Sep</v>
      </c>
      <c r="G839" s="3">
        <v>45170.440636574072</v>
      </c>
      <c r="H839" s="4">
        <v>45170.427025462966</v>
      </c>
      <c r="I839" s="2" t="s">
        <v>1545</v>
      </c>
      <c r="J839" t="s">
        <v>3994</v>
      </c>
      <c r="K839">
        <v>35177</v>
      </c>
      <c r="L839" t="s">
        <v>3995</v>
      </c>
      <c r="M839" t="s">
        <v>3545</v>
      </c>
      <c r="N839" s="2" t="s">
        <v>24</v>
      </c>
      <c r="O839" s="4" t="s">
        <v>431</v>
      </c>
      <c r="P839" s="6">
        <f>NETWORKDAYS.INTL(Table_query__6[[#This Row],[Created]],Table_query__6[[#This Row],[Closed]],1,0)-1</f>
        <v>2</v>
      </c>
      <c r="Q839" s="6" t="s">
        <v>4273</v>
      </c>
      <c r="R839" s="6" t="str">
        <f t="shared" si="27"/>
        <v>&lt;=2</v>
      </c>
      <c r="S839" s="6" t="str">
        <f t="shared" si="26"/>
        <v>met</v>
      </c>
      <c r="T839" s="5" t="s">
        <v>2851</v>
      </c>
      <c r="U839" s="2" t="s">
        <v>17</v>
      </c>
      <c r="V839" s="2" t="s">
        <v>16</v>
      </c>
      <c r="W839" s="2"/>
    </row>
    <row r="840" spans="1:23" x14ac:dyDescent="0.45">
      <c r="A840" s="1">
        <v>0.55052083332702795</v>
      </c>
      <c r="B840" s="2" t="s">
        <v>154</v>
      </c>
      <c r="C840" s="2" t="s">
        <v>2891</v>
      </c>
      <c r="D840" s="2" t="s">
        <v>12</v>
      </c>
      <c r="E840" s="4">
        <v>45168.467881944445</v>
      </c>
      <c r="F840" s="3" t="str">
        <f>TEXT(Table_query__6[[#This Row],[Closed]],"MMM")</f>
        <v>Aug</v>
      </c>
      <c r="G840" s="3">
        <v>45170.467881944445</v>
      </c>
      <c r="H840" s="4">
        <v>45168.550520833334</v>
      </c>
      <c r="I840" s="2" t="s">
        <v>2893</v>
      </c>
      <c r="J840" t="s">
        <v>4175</v>
      </c>
      <c r="K840">
        <v>20884</v>
      </c>
      <c r="L840" t="s">
        <v>4176</v>
      </c>
      <c r="M840" t="s">
        <v>3545</v>
      </c>
      <c r="N840" s="2" t="s">
        <v>107</v>
      </c>
      <c r="O840" s="4" t="s">
        <v>431</v>
      </c>
      <c r="P840" s="6">
        <f>NETWORKDAYS.INTL(Table_query__6[[#This Row],[Created]],Table_query__6[[#This Row],[Closed]],1,0)-1</f>
        <v>0</v>
      </c>
      <c r="Q840" s="6" t="s">
        <v>4272</v>
      </c>
      <c r="R840" s="6" t="str">
        <f t="shared" si="27"/>
        <v>&lt;=1</v>
      </c>
      <c r="S840" s="6" t="str">
        <f t="shared" si="26"/>
        <v>met</v>
      </c>
      <c r="T840" s="5" t="s">
        <v>2892</v>
      </c>
      <c r="U840" s="2" t="s">
        <v>17</v>
      </c>
      <c r="V840" s="2" t="s">
        <v>16</v>
      </c>
      <c r="W840" s="2"/>
    </row>
    <row r="841" spans="1:23" ht="42.75" x14ac:dyDescent="0.45">
      <c r="A841" s="1">
        <v>0.752407407402643</v>
      </c>
      <c r="B841" s="2" t="s">
        <v>56</v>
      </c>
      <c r="C841" s="2" t="s">
        <v>2896</v>
      </c>
      <c r="D841" s="2" t="s">
        <v>12</v>
      </c>
      <c r="E841" s="4">
        <v>45168.490636574075</v>
      </c>
      <c r="F841" s="3" t="str">
        <f>TEXT(Table_query__6[[#This Row],[Closed]],"MMM")</f>
        <v>Aug</v>
      </c>
      <c r="G841" s="3">
        <v>45170.490636574075</v>
      </c>
      <c r="H841" s="4">
        <v>45168.75240740741</v>
      </c>
      <c r="I841" s="2" t="s">
        <v>209</v>
      </c>
      <c r="J841" t="s">
        <v>3680</v>
      </c>
      <c r="K841">
        <v>402</v>
      </c>
      <c r="L841" t="s">
        <v>3681</v>
      </c>
      <c r="M841" t="s">
        <v>3545</v>
      </c>
      <c r="N841" s="2" t="s">
        <v>24</v>
      </c>
      <c r="O841" s="4" t="s">
        <v>431</v>
      </c>
      <c r="P841" s="6">
        <f>NETWORKDAYS.INTL(Table_query__6[[#This Row],[Created]],Table_query__6[[#This Row],[Closed]],1,0)-1</f>
        <v>0</v>
      </c>
      <c r="Q841" s="6" t="s">
        <v>4272</v>
      </c>
      <c r="R841" s="6" t="str">
        <f t="shared" si="27"/>
        <v>&lt;=1</v>
      </c>
      <c r="S841" s="6" t="str">
        <f t="shared" si="26"/>
        <v>met</v>
      </c>
      <c r="T841" s="5" t="s">
        <v>2897</v>
      </c>
      <c r="U841" s="2" t="s">
        <v>17</v>
      </c>
      <c r="V841" s="2" t="s">
        <v>16</v>
      </c>
      <c r="W841" s="2"/>
    </row>
    <row r="842" spans="1:23" x14ac:dyDescent="0.45">
      <c r="A842" s="1">
        <v>27.338564814817801</v>
      </c>
      <c r="B842" s="2" t="s">
        <v>33</v>
      </c>
      <c r="C842" s="2" t="s">
        <v>1592</v>
      </c>
      <c r="D842" s="2" t="s">
        <v>12</v>
      </c>
      <c r="E842" s="4">
        <v>45168.672824074078</v>
      </c>
      <c r="F842" s="3" t="str">
        <f>TEXT(Table_query__6[[#This Row],[Closed]],"MMM")</f>
        <v>Sep</v>
      </c>
      <c r="G842" s="3">
        <v>45170.672824074078</v>
      </c>
      <c r="H842" s="4">
        <v>45195.338564814818</v>
      </c>
      <c r="I842" s="2" t="s">
        <v>1594</v>
      </c>
      <c r="J842" t="s">
        <v>4003</v>
      </c>
      <c r="K842">
        <v>35910</v>
      </c>
      <c r="L842" t="s">
        <v>4004</v>
      </c>
      <c r="M842" t="s">
        <v>3570</v>
      </c>
      <c r="N842" s="2" t="s">
        <v>107</v>
      </c>
      <c r="O842" s="4" t="s">
        <v>431</v>
      </c>
      <c r="P842" s="6">
        <f>NETWORKDAYS.INTL(Table_query__6[[#This Row],[Created]],Table_query__6[[#This Row],[Closed]],1,0)-1</f>
        <v>19</v>
      </c>
      <c r="Q842" s="6" t="s">
        <v>4273</v>
      </c>
      <c r="R842" s="6" t="str">
        <f t="shared" si="27"/>
        <v>&gt;=5</v>
      </c>
      <c r="S842" s="6" t="str">
        <f t="shared" si="26"/>
        <v>not met</v>
      </c>
      <c r="T842" s="5" t="s">
        <v>1593</v>
      </c>
      <c r="U842" s="2" t="s">
        <v>17</v>
      </c>
      <c r="V842" s="2" t="s">
        <v>16</v>
      </c>
      <c r="W842" s="2"/>
    </row>
    <row r="843" spans="1:23" ht="42.75" x14ac:dyDescent="0.45">
      <c r="A843" s="1">
        <v>1.4216319444458301</v>
      </c>
      <c r="B843" s="2" t="s">
        <v>56</v>
      </c>
      <c r="C843" s="2" t="s">
        <v>2865</v>
      </c>
      <c r="D843" s="2" t="s">
        <v>12</v>
      </c>
      <c r="E843" s="4">
        <v>45168.697766203702</v>
      </c>
      <c r="F843" s="3" t="str">
        <f>TEXT(Table_query__6[[#This Row],[Closed]],"MMM")</f>
        <v>Aug</v>
      </c>
      <c r="G843" s="3">
        <v>45170.697766203702</v>
      </c>
      <c r="H843" s="4">
        <v>45169.421631944446</v>
      </c>
      <c r="I843" s="2" t="s">
        <v>2867</v>
      </c>
      <c r="J843" t="s">
        <v>4256</v>
      </c>
      <c r="K843" t="s">
        <v>4256</v>
      </c>
      <c r="L843" t="s">
        <v>4256</v>
      </c>
      <c r="M843" t="s">
        <v>592</v>
      </c>
      <c r="N843" s="2" t="s">
        <v>24</v>
      </c>
      <c r="O843" s="4" t="s">
        <v>431</v>
      </c>
      <c r="P843" s="6">
        <f>NETWORKDAYS.INTL(Table_query__6[[#This Row],[Created]],Table_query__6[[#This Row],[Closed]],1,0)-1</f>
        <v>1</v>
      </c>
      <c r="Q843" s="6" t="s">
        <v>4272</v>
      </c>
      <c r="R843" s="6" t="str">
        <f t="shared" si="27"/>
        <v>&lt;=1</v>
      </c>
      <c r="S843" s="6" t="str">
        <f t="shared" si="26"/>
        <v>met</v>
      </c>
      <c r="T843" s="5" t="s">
        <v>2866</v>
      </c>
      <c r="U843" s="2" t="s">
        <v>17</v>
      </c>
      <c r="V843" s="2" t="s">
        <v>16</v>
      </c>
      <c r="W843" s="2"/>
    </row>
    <row r="844" spans="1:23" x14ac:dyDescent="0.45">
      <c r="A844" s="1">
        <v>8.4583333333357604</v>
      </c>
      <c r="B844" s="2" t="s">
        <v>33</v>
      </c>
      <c r="C844" s="2" t="s">
        <v>2290</v>
      </c>
      <c r="D844" s="2" t="s">
        <v>12</v>
      </c>
      <c r="E844" s="4">
        <v>45168.699918981481</v>
      </c>
      <c r="F844" s="3" t="str">
        <f>TEXT(Table_query__6[[#This Row],[Closed]],"MMM")</f>
        <v>Sep</v>
      </c>
      <c r="G844" s="3">
        <v>45170.699918981481</v>
      </c>
      <c r="H844" s="4">
        <v>45176.458333333336</v>
      </c>
      <c r="I844" s="2" t="s">
        <v>1032</v>
      </c>
      <c r="J844" t="s">
        <v>3910</v>
      </c>
      <c r="K844">
        <v>33362</v>
      </c>
      <c r="L844" t="s">
        <v>3911</v>
      </c>
      <c r="M844" t="s">
        <v>3570</v>
      </c>
      <c r="N844" s="2" t="s">
        <v>107</v>
      </c>
      <c r="O844" s="4" t="s">
        <v>431</v>
      </c>
      <c r="P844" s="6">
        <f>NETWORKDAYS.INTL(Table_query__6[[#This Row],[Created]],Table_query__6[[#This Row],[Closed]],1,0)-1</f>
        <v>6</v>
      </c>
      <c r="Q844" s="6" t="s">
        <v>4273</v>
      </c>
      <c r="R844" s="6" t="str">
        <f t="shared" si="27"/>
        <v>&gt;=5</v>
      </c>
      <c r="S844" s="6" t="str">
        <f t="shared" si="26"/>
        <v>not met</v>
      </c>
      <c r="T844" s="5" t="s">
        <v>2291</v>
      </c>
      <c r="U844" s="2" t="s">
        <v>17</v>
      </c>
      <c r="V844" s="2" t="s">
        <v>16</v>
      </c>
      <c r="W844" s="2"/>
    </row>
    <row r="845" spans="1:23" x14ac:dyDescent="0.45">
      <c r="A845" s="1">
        <v>1.36252314814919</v>
      </c>
      <c r="B845" s="2" t="s">
        <v>145</v>
      </c>
      <c r="C845" s="2" t="s">
        <v>2859</v>
      </c>
      <c r="D845" s="2" t="s">
        <v>12</v>
      </c>
      <c r="E845" s="4">
        <v>45168.714641203704</v>
      </c>
      <c r="F845" s="3" t="str">
        <f>TEXT(Table_query__6[[#This Row],[Closed]],"MMM")</f>
        <v>Aug</v>
      </c>
      <c r="G845" s="3">
        <v>45170.714641203704</v>
      </c>
      <c r="H845" s="4">
        <v>45169.362523148149</v>
      </c>
      <c r="I845" s="2" t="s">
        <v>589</v>
      </c>
      <c r="J845" t="s">
        <v>3804</v>
      </c>
      <c r="K845">
        <v>40045</v>
      </c>
      <c r="L845" t="s">
        <v>3805</v>
      </c>
      <c r="M845" t="s">
        <v>3545</v>
      </c>
      <c r="N845" s="2" t="s">
        <v>42</v>
      </c>
      <c r="O845" s="4" t="s">
        <v>431</v>
      </c>
      <c r="P845" s="6">
        <f>NETWORKDAYS.INTL(Table_query__6[[#This Row],[Created]],Table_query__6[[#This Row],[Closed]],1,0)-1</f>
        <v>1</v>
      </c>
      <c r="Q845" s="6" t="s">
        <v>4272</v>
      </c>
      <c r="R845" s="6" t="str">
        <f t="shared" si="27"/>
        <v>&lt;=1</v>
      </c>
      <c r="S845" s="6" t="str">
        <f t="shared" si="26"/>
        <v>met</v>
      </c>
      <c r="T845" s="5" t="s">
        <v>2860</v>
      </c>
      <c r="U845" s="2" t="s">
        <v>17</v>
      </c>
      <c r="V845" s="2" t="s">
        <v>16</v>
      </c>
      <c r="W845" s="2"/>
    </row>
    <row r="846" spans="1:23" ht="99.75" x14ac:dyDescent="0.45">
      <c r="A846" s="1">
        <v>6.6272685185176696</v>
      </c>
      <c r="B846" s="2" t="s">
        <v>159</v>
      </c>
      <c r="C846" s="2" t="s">
        <v>2784</v>
      </c>
      <c r="D846" s="2" t="s">
        <v>12</v>
      </c>
      <c r="E846" s="4">
        <v>45169.335462962961</v>
      </c>
      <c r="F846" s="3" t="str">
        <f>TEXT(Table_query__6[[#This Row],[Closed]],"MMM")</f>
        <v>Sep</v>
      </c>
      <c r="G846" s="3">
        <v>45171.335462962961</v>
      </c>
      <c r="H846" s="4">
        <v>45175.627268518518</v>
      </c>
      <c r="I846" s="2" t="s">
        <v>182</v>
      </c>
      <c r="J846" t="s">
        <v>3653</v>
      </c>
      <c r="K846">
        <v>20144</v>
      </c>
      <c r="L846" t="s">
        <v>3654</v>
      </c>
      <c r="M846" t="s">
        <v>3545</v>
      </c>
      <c r="N846" s="2" t="s">
        <v>107</v>
      </c>
      <c r="O846" s="4" t="s">
        <v>431</v>
      </c>
      <c r="P846" s="6">
        <f>NETWORKDAYS.INTL(Table_query__6[[#This Row],[Created]],Table_query__6[[#This Row],[Closed]],1,0)-1</f>
        <v>4</v>
      </c>
      <c r="Q846" s="6" t="s">
        <v>4273</v>
      </c>
      <c r="R846" s="6" t="str">
        <f t="shared" si="27"/>
        <v>&lt;=4</v>
      </c>
      <c r="S846" s="6" t="str">
        <f t="shared" si="26"/>
        <v>not met</v>
      </c>
      <c r="T846" s="5" t="s">
        <v>2785</v>
      </c>
      <c r="U846" s="2" t="s">
        <v>17</v>
      </c>
      <c r="V846" s="2" t="s">
        <v>16</v>
      </c>
      <c r="W846" s="2"/>
    </row>
    <row r="847" spans="1:23" ht="128.25" x14ac:dyDescent="0.45">
      <c r="A847" s="1">
        <v>5.3823379629611701</v>
      </c>
      <c r="B847" s="2" t="s">
        <v>23</v>
      </c>
      <c r="C847" s="2" t="s">
        <v>2821</v>
      </c>
      <c r="D847" s="2" t="s">
        <v>12</v>
      </c>
      <c r="E847" s="4">
        <v>45169.352650462963</v>
      </c>
      <c r="F847" s="3" t="str">
        <f>TEXT(Table_query__6[[#This Row],[Closed]],"MMM")</f>
        <v>Sep</v>
      </c>
      <c r="G847" s="3">
        <v>45171.352650462963</v>
      </c>
      <c r="H847" s="4">
        <v>45174.382337962961</v>
      </c>
      <c r="I847" s="2" t="s">
        <v>421</v>
      </c>
      <c r="J847" t="s">
        <v>3751</v>
      </c>
      <c r="K847">
        <v>32500</v>
      </c>
      <c r="L847" t="s">
        <v>3751</v>
      </c>
      <c r="M847" t="s">
        <v>3570</v>
      </c>
      <c r="N847" s="2" t="s">
        <v>68</v>
      </c>
      <c r="O847" s="4" t="s">
        <v>431</v>
      </c>
      <c r="P847" s="6">
        <f>NETWORKDAYS.INTL(Table_query__6[[#This Row],[Created]],Table_query__6[[#This Row],[Closed]],1,0)-1</f>
        <v>3</v>
      </c>
      <c r="Q847" s="6" t="s">
        <v>4273</v>
      </c>
      <c r="R847" s="6" t="str">
        <f t="shared" si="27"/>
        <v>&lt;=3</v>
      </c>
      <c r="S847" s="6" t="str">
        <f t="shared" si="26"/>
        <v>not met</v>
      </c>
      <c r="T847" s="5" t="s">
        <v>2822</v>
      </c>
      <c r="U847" s="2" t="s">
        <v>17</v>
      </c>
      <c r="V847" s="2" t="s">
        <v>16</v>
      </c>
      <c r="W847" s="2"/>
    </row>
    <row r="848" spans="1:23" x14ac:dyDescent="0.45">
      <c r="A848" s="1">
        <v>0.50416666666569698</v>
      </c>
      <c r="B848" s="2" t="s">
        <v>64</v>
      </c>
      <c r="C848" s="2" t="s">
        <v>2870</v>
      </c>
      <c r="D848" s="2" t="s">
        <v>12</v>
      </c>
      <c r="E848" s="4">
        <v>45169.381655092591</v>
      </c>
      <c r="F848" s="3" t="str">
        <f>TEXT(Table_query__6[[#This Row],[Closed]],"MMM")</f>
        <v>Aug</v>
      </c>
      <c r="G848" s="3">
        <v>45171.381655092591</v>
      </c>
      <c r="H848" s="4">
        <v>45169.504166666666</v>
      </c>
      <c r="I848" s="2" t="s">
        <v>738</v>
      </c>
      <c r="J848" t="s">
        <v>3836</v>
      </c>
      <c r="K848">
        <v>40040</v>
      </c>
      <c r="L848" t="s">
        <v>3837</v>
      </c>
      <c r="M848" t="s">
        <v>3545</v>
      </c>
      <c r="N848" s="2" t="s">
        <v>107</v>
      </c>
      <c r="O848" s="4" t="s">
        <v>431</v>
      </c>
      <c r="P848" s="6">
        <f>NETWORKDAYS.INTL(Table_query__6[[#This Row],[Created]],Table_query__6[[#This Row],[Closed]],1,0)-1</f>
        <v>0</v>
      </c>
      <c r="Q848" s="6" t="s">
        <v>4272</v>
      </c>
      <c r="R848" s="6" t="str">
        <f t="shared" si="27"/>
        <v>&lt;=1</v>
      </c>
      <c r="S848" s="6" t="str">
        <f t="shared" si="26"/>
        <v>met</v>
      </c>
      <c r="T848" s="5" t="s">
        <v>2871</v>
      </c>
      <c r="U848" s="2" t="s">
        <v>17</v>
      </c>
      <c r="V848" s="2" t="s">
        <v>16</v>
      </c>
      <c r="W848" s="2"/>
    </row>
    <row r="849" spans="1:23" ht="28.5" x14ac:dyDescent="0.45">
      <c r="A849" s="1">
        <v>0.500034722223063</v>
      </c>
      <c r="B849" s="2" t="s">
        <v>60</v>
      </c>
      <c r="C849" s="2" t="s">
        <v>2875</v>
      </c>
      <c r="D849" s="2" t="s">
        <v>12</v>
      </c>
      <c r="E849" s="4">
        <v>45169.384976851848</v>
      </c>
      <c r="F849" s="3" t="str">
        <f>TEXT(Table_query__6[[#This Row],[Closed]],"MMM")</f>
        <v>Aug</v>
      </c>
      <c r="G849" s="3">
        <v>45171.384976851848</v>
      </c>
      <c r="H849" s="4">
        <v>45169.500034722223</v>
      </c>
      <c r="I849" s="2" t="s">
        <v>1253</v>
      </c>
      <c r="J849" t="s">
        <v>3949</v>
      </c>
      <c r="K849">
        <v>40214</v>
      </c>
      <c r="L849" t="s">
        <v>3950</v>
      </c>
      <c r="M849" t="s">
        <v>3545</v>
      </c>
      <c r="N849" s="2" t="s">
        <v>42</v>
      </c>
      <c r="O849" s="4" t="s">
        <v>431</v>
      </c>
      <c r="P849" s="6">
        <f>NETWORKDAYS.INTL(Table_query__6[[#This Row],[Created]],Table_query__6[[#This Row],[Closed]],1,0)-1</f>
        <v>0</v>
      </c>
      <c r="Q849" s="6" t="s">
        <v>4272</v>
      </c>
      <c r="R849" s="6" t="str">
        <f t="shared" si="27"/>
        <v>&lt;=1</v>
      </c>
      <c r="S849" s="6" t="str">
        <f t="shared" si="26"/>
        <v>met</v>
      </c>
      <c r="T849" s="5" t="s">
        <v>2876</v>
      </c>
      <c r="U849" s="2" t="s">
        <v>17</v>
      </c>
      <c r="V849" s="2" t="s">
        <v>16</v>
      </c>
      <c r="W849" s="2"/>
    </row>
    <row r="850" spans="1:23" ht="28.5" x14ac:dyDescent="0.45">
      <c r="A850" s="1">
        <v>0.51547453703096802</v>
      </c>
      <c r="B850" s="2" t="s">
        <v>23</v>
      </c>
      <c r="C850" s="2" t="s">
        <v>2863</v>
      </c>
      <c r="D850" s="2" t="s">
        <v>12</v>
      </c>
      <c r="E850" s="4">
        <v>45169.4059837963</v>
      </c>
      <c r="F850" s="3" t="str">
        <f>TEXT(Table_query__6[[#This Row],[Closed]],"MMM")</f>
        <v>Aug</v>
      </c>
      <c r="G850" s="3">
        <v>45171.4059837963</v>
      </c>
      <c r="H850" s="4">
        <v>45169.515474537038</v>
      </c>
      <c r="I850" s="2" t="s">
        <v>408</v>
      </c>
      <c r="J850" t="s">
        <v>3748</v>
      </c>
      <c r="K850">
        <v>11485</v>
      </c>
      <c r="L850" t="s">
        <v>3748</v>
      </c>
      <c r="M850" t="s">
        <v>3570</v>
      </c>
      <c r="N850" s="2" t="s">
        <v>24</v>
      </c>
      <c r="O850" s="4" t="s">
        <v>431</v>
      </c>
      <c r="P850" s="6">
        <f>NETWORKDAYS.INTL(Table_query__6[[#This Row],[Created]],Table_query__6[[#This Row],[Closed]],1,0)-1</f>
        <v>0</v>
      </c>
      <c r="Q850" s="6" t="s">
        <v>4272</v>
      </c>
      <c r="R850" s="6" t="str">
        <f t="shared" si="27"/>
        <v>&lt;=1</v>
      </c>
      <c r="S850" s="6" t="str">
        <f t="shared" si="26"/>
        <v>met</v>
      </c>
      <c r="T850" s="5" t="s">
        <v>2864</v>
      </c>
      <c r="U850" s="2" t="s">
        <v>17</v>
      </c>
      <c r="V850" s="2" t="s">
        <v>16</v>
      </c>
      <c r="W850" s="2"/>
    </row>
    <row r="851" spans="1:23" ht="57" x14ac:dyDescent="0.45">
      <c r="A851" s="1">
        <v>0.51497685185313502</v>
      </c>
      <c r="B851" s="2" t="s">
        <v>23</v>
      </c>
      <c r="C851" s="2" t="s">
        <v>2868</v>
      </c>
      <c r="D851" s="2" t="s">
        <v>12</v>
      </c>
      <c r="E851" s="4">
        <v>45169.412662037037</v>
      </c>
      <c r="F851" s="3" t="str">
        <f>TEXT(Table_query__6[[#This Row],[Closed]],"MMM")</f>
        <v>Aug</v>
      </c>
      <c r="G851" s="3">
        <v>45171.412662037037</v>
      </c>
      <c r="H851" s="4">
        <v>45169.514976851853</v>
      </c>
      <c r="I851" s="2" t="s">
        <v>408</v>
      </c>
      <c r="J851" t="s">
        <v>3748</v>
      </c>
      <c r="K851">
        <v>11485</v>
      </c>
      <c r="L851" t="s">
        <v>3748</v>
      </c>
      <c r="M851" t="s">
        <v>3570</v>
      </c>
      <c r="N851" s="2" t="s">
        <v>24</v>
      </c>
      <c r="O851" s="4" t="s">
        <v>431</v>
      </c>
      <c r="P851" s="6">
        <f>NETWORKDAYS.INTL(Table_query__6[[#This Row],[Created]],Table_query__6[[#This Row],[Closed]],1,0)-1</f>
        <v>0</v>
      </c>
      <c r="Q851" s="6" t="s">
        <v>4272</v>
      </c>
      <c r="R851" s="6" t="str">
        <f t="shared" si="27"/>
        <v>&lt;=1</v>
      </c>
      <c r="S851" s="6" t="str">
        <f t="shared" si="26"/>
        <v>met</v>
      </c>
      <c r="T851" s="5" t="s">
        <v>2869</v>
      </c>
      <c r="U851" s="2" t="s">
        <v>17</v>
      </c>
      <c r="V851" s="2" t="s">
        <v>16</v>
      </c>
      <c r="W851" s="2"/>
    </row>
    <row r="852" spans="1:23" ht="28.5" x14ac:dyDescent="0.45">
      <c r="A852" s="1">
        <v>54.575011574073898</v>
      </c>
      <c r="B852" s="2" t="s">
        <v>413</v>
      </c>
      <c r="C852" s="2" t="s">
        <v>428</v>
      </c>
      <c r="D852" s="2" t="s">
        <v>12</v>
      </c>
      <c r="E852" s="4">
        <v>45169.453738425924</v>
      </c>
      <c r="F852" s="3" t="str">
        <f>TEXT(Table_query__6[[#This Row],[Closed]],"MMM")</f>
        <v>Oct</v>
      </c>
      <c r="G852" s="3">
        <v>45171.453738425924</v>
      </c>
      <c r="H852" s="4">
        <v>45223.575011574074</v>
      </c>
      <c r="I852" s="2" t="s">
        <v>430</v>
      </c>
      <c r="J852" t="s">
        <v>3754</v>
      </c>
      <c r="K852">
        <v>40110</v>
      </c>
      <c r="L852" t="s">
        <v>3755</v>
      </c>
      <c r="M852" t="s">
        <v>3545</v>
      </c>
      <c r="N852" s="2" t="s">
        <v>18</v>
      </c>
      <c r="O852" s="4" t="s">
        <v>431</v>
      </c>
      <c r="P852" s="6">
        <f>NETWORKDAYS.INTL(Table_query__6[[#This Row],[Created]],Table_query__6[[#This Row],[Closed]],1,0)-1</f>
        <v>38</v>
      </c>
      <c r="Q852" s="6" t="s">
        <v>4273</v>
      </c>
      <c r="R852" s="6" t="str">
        <f t="shared" si="27"/>
        <v>&gt;=5</v>
      </c>
      <c r="S852" s="6" t="str">
        <f t="shared" si="26"/>
        <v>not met</v>
      </c>
      <c r="T852" s="5" t="s">
        <v>429</v>
      </c>
      <c r="U852" s="2" t="s">
        <v>17</v>
      </c>
      <c r="V852" s="2" t="s">
        <v>16</v>
      </c>
      <c r="W852" s="2"/>
    </row>
    <row r="853" spans="1:23" ht="42.75" x14ac:dyDescent="0.45">
      <c r="A853" s="1">
        <v>1.5963657407410199</v>
      </c>
      <c r="B853" s="2" t="s">
        <v>28</v>
      </c>
      <c r="C853" s="2" t="s">
        <v>2854</v>
      </c>
      <c r="D853" s="2" t="s">
        <v>12</v>
      </c>
      <c r="E853" s="4">
        <v>45169.470601851855</v>
      </c>
      <c r="F853" s="3" t="str">
        <f>TEXT(Table_query__6[[#This Row],[Closed]],"MMM")</f>
        <v>Sep</v>
      </c>
      <c r="G853" s="3">
        <v>45171.470601851855</v>
      </c>
      <c r="H853" s="4">
        <v>45170.596365740741</v>
      </c>
      <c r="I853" s="2" t="s">
        <v>50</v>
      </c>
      <c r="J853" t="s">
        <v>3558</v>
      </c>
      <c r="K853">
        <v>40184</v>
      </c>
      <c r="L853" t="s">
        <v>3559</v>
      </c>
      <c r="M853" t="s">
        <v>3545</v>
      </c>
      <c r="N853" s="2" t="s">
        <v>24</v>
      </c>
      <c r="O853" s="4" t="s">
        <v>431</v>
      </c>
      <c r="P853" s="6">
        <f>NETWORKDAYS.INTL(Table_query__6[[#This Row],[Created]],Table_query__6[[#This Row],[Closed]],1,0)-1</f>
        <v>1</v>
      </c>
      <c r="Q853" s="6" t="s">
        <v>4272</v>
      </c>
      <c r="R853" s="6" t="str">
        <f t="shared" si="27"/>
        <v>&lt;=1</v>
      </c>
      <c r="S853" s="6" t="str">
        <f t="shared" si="26"/>
        <v>met</v>
      </c>
      <c r="T853" s="5" t="s">
        <v>2855</v>
      </c>
      <c r="U853" s="2" t="s">
        <v>17</v>
      </c>
      <c r="V853" s="2" t="s">
        <v>16</v>
      </c>
      <c r="W853" s="2"/>
    </row>
    <row r="854" spans="1:23" ht="28.5" x14ac:dyDescent="0.45">
      <c r="A854" s="1">
        <v>0.67751157406746598</v>
      </c>
      <c r="B854" s="2" t="s">
        <v>37</v>
      </c>
      <c r="C854" s="2" t="s">
        <v>2861</v>
      </c>
      <c r="D854" s="2" t="s">
        <v>12</v>
      </c>
      <c r="E854" s="4">
        <v>45169.516388888886</v>
      </c>
      <c r="F854" s="3" t="str">
        <f>TEXT(Table_query__6[[#This Row],[Closed]],"MMM")</f>
        <v>Aug</v>
      </c>
      <c r="G854" s="3">
        <v>45171.516388888886</v>
      </c>
      <c r="H854" s="4">
        <v>45169.677511574075</v>
      </c>
      <c r="I854" s="2" t="s">
        <v>86</v>
      </c>
      <c r="J854" t="s">
        <v>3573</v>
      </c>
      <c r="K854">
        <v>7737</v>
      </c>
      <c r="L854" t="s">
        <v>3574</v>
      </c>
      <c r="M854" t="s">
        <v>3545</v>
      </c>
      <c r="N854" s="2" t="s">
        <v>42</v>
      </c>
      <c r="O854" s="4" t="s">
        <v>431</v>
      </c>
      <c r="P854" s="6">
        <f>NETWORKDAYS.INTL(Table_query__6[[#This Row],[Created]],Table_query__6[[#This Row],[Closed]],1,0)-1</f>
        <v>0</v>
      </c>
      <c r="Q854" s="6" t="s">
        <v>4272</v>
      </c>
      <c r="R854" s="6" t="str">
        <f t="shared" si="27"/>
        <v>&lt;=1</v>
      </c>
      <c r="S854" s="6" t="str">
        <f t="shared" si="26"/>
        <v>met</v>
      </c>
      <c r="T854" s="5" t="s">
        <v>2862</v>
      </c>
      <c r="U854" s="2" t="s">
        <v>17</v>
      </c>
      <c r="V854" s="2" t="s">
        <v>16</v>
      </c>
      <c r="W854" s="2"/>
    </row>
    <row r="855" spans="1:23" ht="85.5" x14ac:dyDescent="0.45">
      <c r="A855" s="1">
        <v>5.3429745370376596</v>
      </c>
      <c r="B855" s="2" t="s">
        <v>23</v>
      </c>
      <c r="C855" s="2" t="s">
        <v>2800</v>
      </c>
      <c r="D855" s="2" t="s">
        <v>12</v>
      </c>
      <c r="E855" s="4">
        <v>45169.562638888892</v>
      </c>
      <c r="F855" s="3" t="str">
        <f>TEXT(Table_query__6[[#This Row],[Closed]],"MMM")</f>
        <v>Sep</v>
      </c>
      <c r="G855" s="3">
        <v>45171.562638888892</v>
      </c>
      <c r="H855" s="4">
        <v>45174.342974537038</v>
      </c>
      <c r="I855" s="2" t="s">
        <v>389</v>
      </c>
      <c r="J855" t="s">
        <v>3742</v>
      </c>
      <c r="K855">
        <v>1379</v>
      </c>
      <c r="L855" t="s">
        <v>3743</v>
      </c>
      <c r="M855" t="s">
        <v>3545</v>
      </c>
      <c r="N855" s="2" t="s">
        <v>24</v>
      </c>
      <c r="O855" s="4" t="s">
        <v>431</v>
      </c>
      <c r="P855" s="6">
        <f>NETWORKDAYS.INTL(Table_query__6[[#This Row],[Created]],Table_query__6[[#This Row],[Closed]],1,0)-1</f>
        <v>3</v>
      </c>
      <c r="Q855" s="6" t="s">
        <v>4273</v>
      </c>
      <c r="R855" s="6" t="str">
        <f t="shared" si="27"/>
        <v>&lt;=3</v>
      </c>
      <c r="S855" s="6" t="str">
        <f t="shared" si="26"/>
        <v>not met</v>
      </c>
      <c r="T855" s="5" t="s">
        <v>2801</v>
      </c>
      <c r="U855" s="2" t="s">
        <v>17</v>
      </c>
      <c r="V855" s="2" t="s">
        <v>16</v>
      </c>
      <c r="W855" s="2"/>
    </row>
    <row r="856" spans="1:23" ht="28.5" x14ac:dyDescent="0.45">
      <c r="A856" s="1">
        <v>5.6734027777711198</v>
      </c>
      <c r="B856" s="2" t="s">
        <v>161</v>
      </c>
      <c r="C856" s="2" t="s">
        <v>2828</v>
      </c>
      <c r="D856" s="2" t="s">
        <v>12</v>
      </c>
      <c r="E856" s="4">
        <v>45169.625486111108</v>
      </c>
      <c r="F856" s="3" t="str">
        <f>TEXT(Table_query__6[[#This Row],[Closed]],"MMM")</f>
        <v>Sep</v>
      </c>
      <c r="G856" s="3">
        <v>45171.625486111108</v>
      </c>
      <c r="H856" s="4">
        <v>45174.673402777778</v>
      </c>
      <c r="I856" s="2" t="s">
        <v>376</v>
      </c>
      <c r="J856" t="s">
        <v>3738</v>
      </c>
      <c r="K856">
        <v>11861</v>
      </c>
      <c r="L856" t="s">
        <v>3739</v>
      </c>
      <c r="M856" t="s">
        <v>3545</v>
      </c>
      <c r="N856" s="2" t="s">
        <v>24</v>
      </c>
      <c r="O856" s="4" t="s">
        <v>431</v>
      </c>
      <c r="P856" s="6">
        <f>NETWORKDAYS.INTL(Table_query__6[[#This Row],[Created]],Table_query__6[[#This Row],[Closed]],1,0)-1</f>
        <v>3</v>
      </c>
      <c r="Q856" s="6" t="s">
        <v>4273</v>
      </c>
      <c r="R856" s="6" t="str">
        <f t="shared" si="27"/>
        <v>&lt;=3</v>
      </c>
      <c r="S856" s="6" t="str">
        <f t="shared" si="26"/>
        <v>not met</v>
      </c>
      <c r="T856" s="5" t="s">
        <v>2829</v>
      </c>
      <c r="U856" s="2" t="s">
        <v>17</v>
      </c>
      <c r="V856" s="2" t="s">
        <v>16</v>
      </c>
      <c r="W856" s="2"/>
    </row>
    <row r="857" spans="1:23" ht="28.5" x14ac:dyDescent="0.45">
      <c r="A857" s="1">
        <v>12.679247685184199</v>
      </c>
      <c r="B857" s="2" t="s">
        <v>361</v>
      </c>
      <c r="C857" s="2" t="s">
        <v>2675</v>
      </c>
      <c r="D857" s="2" t="s">
        <v>12</v>
      </c>
      <c r="E857" s="4">
        <v>45169.663402777776</v>
      </c>
      <c r="F857" s="3" t="str">
        <f>TEXT(Table_query__6[[#This Row],[Closed]],"MMM")</f>
        <v>Sep</v>
      </c>
      <c r="G857" s="3">
        <v>45171.663402777776</v>
      </c>
      <c r="H857" s="4">
        <v>45181.679247685184</v>
      </c>
      <c r="I857" s="2" t="s">
        <v>2677</v>
      </c>
      <c r="J857" t="s">
        <v>4156</v>
      </c>
      <c r="K857">
        <v>35945</v>
      </c>
      <c r="L857" t="s">
        <v>4157</v>
      </c>
      <c r="M857" t="s">
        <v>3545</v>
      </c>
      <c r="N857" s="2" t="s">
        <v>68</v>
      </c>
      <c r="O857" s="4" t="s">
        <v>431</v>
      </c>
      <c r="P857" s="6">
        <f>NETWORKDAYS.INTL(Table_query__6[[#This Row],[Created]],Table_query__6[[#This Row],[Closed]],1,0)-1</f>
        <v>8</v>
      </c>
      <c r="Q857" s="6" t="s">
        <v>4273</v>
      </c>
      <c r="R857" s="6" t="str">
        <f t="shared" si="27"/>
        <v>&gt;=5</v>
      </c>
      <c r="S857" s="6" t="str">
        <f t="shared" si="26"/>
        <v>not met</v>
      </c>
      <c r="T857" s="5" t="s">
        <v>2676</v>
      </c>
      <c r="U857" s="2" t="s">
        <v>17</v>
      </c>
      <c r="V857" s="2" t="s">
        <v>16</v>
      </c>
      <c r="W857" s="2"/>
    </row>
    <row r="858" spans="1:23" ht="28.5" x14ac:dyDescent="0.45">
      <c r="A858" s="1">
        <v>1.3582407407375301</v>
      </c>
      <c r="B858" s="2" t="s">
        <v>37</v>
      </c>
      <c r="C858" s="2" t="s">
        <v>2838</v>
      </c>
      <c r="D858" s="2" t="s">
        <v>12</v>
      </c>
      <c r="E858" s="4">
        <v>45169.680081018516</v>
      </c>
      <c r="F858" s="3" t="str">
        <f>TEXT(Table_query__6[[#This Row],[Closed]],"MMM")</f>
        <v>Sep</v>
      </c>
      <c r="G858" s="3">
        <v>45171.680081018516</v>
      </c>
      <c r="H858" s="4">
        <v>45170.358240740738</v>
      </c>
      <c r="I858" s="2" t="s">
        <v>243</v>
      </c>
      <c r="J858" t="s">
        <v>3698</v>
      </c>
      <c r="K858">
        <v>31688</v>
      </c>
      <c r="L858" t="s">
        <v>3699</v>
      </c>
      <c r="M858" t="s">
        <v>3545</v>
      </c>
      <c r="N858" s="2" t="s">
        <v>42</v>
      </c>
      <c r="O858" s="4" t="s">
        <v>431</v>
      </c>
      <c r="P858" s="6">
        <f>NETWORKDAYS.INTL(Table_query__6[[#This Row],[Created]],Table_query__6[[#This Row],[Closed]],1,0)-1</f>
        <v>1</v>
      </c>
      <c r="Q858" s="6" t="s">
        <v>4272</v>
      </c>
      <c r="R858" s="6" t="str">
        <f t="shared" si="27"/>
        <v>&lt;=1</v>
      </c>
      <c r="S858" s="6" t="str">
        <f t="shared" si="26"/>
        <v>met</v>
      </c>
      <c r="T858" s="5" t="s">
        <v>2839</v>
      </c>
      <c r="U858" s="2" t="s">
        <v>17</v>
      </c>
      <c r="V858" s="2" t="s">
        <v>16</v>
      </c>
      <c r="W858" s="2"/>
    </row>
    <row r="859" spans="1:23" x14ac:dyDescent="0.45">
      <c r="A859" s="1">
        <v>0.71042824073811095</v>
      </c>
      <c r="B859" s="2" t="s">
        <v>145</v>
      </c>
      <c r="C859" s="2" t="s">
        <v>2856</v>
      </c>
      <c r="D859" s="2" t="s">
        <v>12</v>
      </c>
      <c r="E859" s="4">
        <v>45169.691481481481</v>
      </c>
      <c r="F859" s="3" t="str">
        <f>TEXT(Table_query__6[[#This Row],[Closed]],"MMM")</f>
        <v>Aug</v>
      </c>
      <c r="G859" s="3">
        <v>45171.691481481481</v>
      </c>
      <c r="H859" s="4">
        <v>45169.710428240738</v>
      </c>
      <c r="I859" s="2" t="s">
        <v>2858</v>
      </c>
      <c r="J859" t="s">
        <v>4171</v>
      </c>
      <c r="K859">
        <v>27417</v>
      </c>
      <c r="L859" t="s">
        <v>4171</v>
      </c>
      <c r="M859" t="s">
        <v>3545</v>
      </c>
      <c r="N859" s="2" t="s">
        <v>29</v>
      </c>
      <c r="O859" s="4" t="s">
        <v>431</v>
      </c>
      <c r="P859" s="6">
        <f>NETWORKDAYS.INTL(Table_query__6[[#This Row],[Created]],Table_query__6[[#This Row],[Closed]],1,0)-1</f>
        <v>0</v>
      </c>
      <c r="Q859" s="6" t="s">
        <v>4272</v>
      </c>
      <c r="R859" s="6" t="str">
        <f t="shared" si="27"/>
        <v>&lt;=1</v>
      </c>
      <c r="S859" s="6" t="str">
        <f t="shared" si="26"/>
        <v>met</v>
      </c>
      <c r="T859" s="5" t="s">
        <v>2857</v>
      </c>
      <c r="U859" s="2" t="s">
        <v>17</v>
      </c>
      <c r="V859" s="2" t="s">
        <v>16</v>
      </c>
      <c r="W859" s="2"/>
    </row>
    <row r="860" spans="1:23" ht="42.75" x14ac:dyDescent="0.45">
      <c r="A860" s="1">
        <v>1.4737384259278801</v>
      </c>
      <c r="B860" s="2" t="s">
        <v>56</v>
      </c>
      <c r="C860" s="2" t="s">
        <v>2842</v>
      </c>
      <c r="D860" s="2" t="s">
        <v>12</v>
      </c>
      <c r="E860" s="4">
        <v>45169.747754629629</v>
      </c>
      <c r="F860" s="3" t="str">
        <f>TEXT(Table_query__6[[#This Row],[Closed]],"MMM")</f>
        <v>Sep</v>
      </c>
      <c r="G860" s="3">
        <v>45171.747754629629</v>
      </c>
      <c r="H860" s="4">
        <v>45170.473738425928</v>
      </c>
      <c r="I860" s="2" t="s">
        <v>348</v>
      </c>
      <c r="J860" t="s">
        <v>3731</v>
      </c>
      <c r="K860">
        <v>40236</v>
      </c>
      <c r="L860" t="s">
        <v>3718</v>
      </c>
      <c r="M860" t="s">
        <v>3545</v>
      </c>
      <c r="N860" s="2" t="s">
        <v>68</v>
      </c>
      <c r="O860" s="4" t="s">
        <v>431</v>
      </c>
      <c r="P860" s="6">
        <f>NETWORKDAYS.INTL(Table_query__6[[#This Row],[Created]],Table_query__6[[#This Row],[Closed]],1,0)-1</f>
        <v>1</v>
      </c>
      <c r="Q860" s="6" t="s">
        <v>4272</v>
      </c>
      <c r="R860" s="6" t="str">
        <f t="shared" si="27"/>
        <v>&lt;=1</v>
      </c>
      <c r="S860" s="6" t="str">
        <f t="shared" si="26"/>
        <v>met</v>
      </c>
      <c r="T860" s="5" t="s">
        <v>2843</v>
      </c>
      <c r="U860" s="2" t="s">
        <v>17</v>
      </c>
      <c r="V860" s="2" t="s">
        <v>16</v>
      </c>
      <c r="W860" s="2"/>
    </row>
    <row r="861" spans="1:23" x14ac:dyDescent="0.45">
      <c r="A861" s="1">
        <v>0.35174768518481903</v>
      </c>
      <c r="B861" s="2" t="s">
        <v>159</v>
      </c>
      <c r="C861" s="2" t="s">
        <v>2840</v>
      </c>
      <c r="D861" s="2" t="s">
        <v>12</v>
      </c>
      <c r="E861" s="4">
        <v>45170.314513888887</v>
      </c>
      <c r="F861" s="3" t="str">
        <f>TEXT(Table_query__6[[#This Row],[Closed]],"MMM")</f>
        <v>Sep</v>
      </c>
      <c r="G861" s="3">
        <v>45172.314513888887</v>
      </c>
      <c r="H861" s="4">
        <v>45170.351747685185</v>
      </c>
      <c r="I861" s="2" t="s">
        <v>523</v>
      </c>
      <c r="J861" t="s">
        <v>3783</v>
      </c>
      <c r="K861">
        <v>30985</v>
      </c>
      <c r="L861" t="s">
        <v>3784</v>
      </c>
      <c r="M861" t="s">
        <v>3545</v>
      </c>
      <c r="N861" s="2" t="s">
        <v>42</v>
      </c>
      <c r="O861" s="4" t="s">
        <v>396</v>
      </c>
      <c r="P861" s="6">
        <f>NETWORKDAYS.INTL(Table_query__6[[#This Row],[Created]],Table_query__6[[#This Row],[Closed]],1,0)-1</f>
        <v>0</v>
      </c>
      <c r="Q861" s="6" t="s">
        <v>4272</v>
      </c>
      <c r="R861" s="6" t="str">
        <f t="shared" si="27"/>
        <v>&lt;=1</v>
      </c>
      <c r="S861" s="6" t="str">
        <f t="shared" si="26"/>
        <v>met</v>
      </c>
      <c r="T861" s="5" t="s">
        <v>2841</v>
      </c>
      <c r="U861" s="2" t="s">
        <v>17</v>
      </c>
      <c r="V861" s="2" t="s">
        <v>16</v>
      </c>
      <c r="W861" s="2"/>
    </row>
    <row r="862" spans="1:23" ht="85.5" x14ac:dyDescent="0.45">
      <c r="A862" s="1">
        <v>0.53909722221578704</v>
      </c>
      <c r="B862" s="2" t="s">
        <v>110</v>
      </c>
      <c r="C862" s="2" t="s">
        <v>2844</v>
      </c>
      <c r="D862" s="2" t="s">
        <v>12</v>
      </c>
      <c r="E862" s="4">
        <v>45170.373796296299</v>
      </c>
      <c r="F862" s="3" t="str">
        <f>TEXT(Table_query__6[[#This Row],[Closed]],"MMM")</f>
        <v>Sep</v>
      </c>
      <c r="G862" s="3">
        <v>45172.373796296299</v>
      </c>
      <c r="H862" s="4">
        <v>45170.539097222223</v>
      </c>
      <c r="I862" s="2" t="s">
        <v>763</v>
      </c>
      <c r="J862" t="s">
        <v>3844</v>
      </c>
      <c r="K862">
        <v>36512</v>
      </c>
      <c r="L862" t="s">
        <v>3845</v>
      </c>
      <c r="M862" t="s">
        <v>3545</v>
      </c>
      <c r="N862" s="2" t="s">
        <v>29</v>
      </c>
      <c r="O862" s="4" t="s">
        <v>396</v>
      </c>
      <c r="P862" s="6">
        <f>NETWORKDAYS.INTL(Table_query__6[[#This Row],[Created]],Table_query__6[[#This Row],[Closed]],1,0)-1</f>
        <v>0</v>
      </c>
      <c r="Q862" s="6" t="s">
        <v>4272</v>
      </c>
      <c r="R862" s="6" t="str">
        <f t="shared" si="27"/>
        <v>&lt;=1</v>
      </c>
      <c r="S862" s="6" t="str">
        <f t="shared" si="26"/>
        <v>met</v>
      </c>
      <c r="T862" s="5" t="s">
        <v>2845</v>
      </c>
      <c r="U862" s="2" t="s">
        <v>17</v>
      </c>
      <c r="V862" s="2" t="s">
        <v>16</v>
      </c>
      <c r="W862" s="2"/>
    </row>
    <row r="863" spans="1:23" x14ac:dyDescent="0.45">
      <c r="A863" s="1">
        <v>0.55648148147884102</v>
      </c>
      <c r="B863" s="2" t="s">
        <v>97</v>
      </c>
      <c r="C863" s="2" t="s">
        <v>2848</v>
      </c>
      <c r="D863" s="2" t="s">
        <v>12</v>
      </c>
      <c r="E863" s="4">
        <v>45170.385405092595</v>
      </c>
      <c r="F863" s="3" t="str">
        <f>TEXT(Table_query__6[[#This Row],[Closed]],"MMM")</f>
        <v>Sep</v>
      </c>
      <c r="G863" s="3">
        <v>45172.385405092595</v>
      </c>
      <c r="H863" s="4">
        <v>45170.556481481479</v>
      </c>
      <c r="I863" s="2" t="s">
        <v>246</v>
      </c>
      <c r="J863" t="s">
        <v>3700</v>
      </c>
      <c r="K863">
        <v>35971</v>
      </c>
      <c r="L863" t="s">
        <v>3701</v>
      </c>
      <c r="M863" t="s">
        <v>3553</v>
      </c>
      <c r="N863" s="2" t="s">
        <v>24</v>
      </c>
      <c r="O863" s="4" t="s">
        <v>396</v>
      </c>
      <c r="P863" s="6">
        <f>NETWORKDAYS.INTL(Table_query__6[[#This Row],[Created]],Table_query__6[[#This Row],[Closed]],1,0)-1</f>
        <v>0</v>
      </c>
      <c r="Q863" s="6" t="s">
        <v>4272</v>
      </c>
      <c r="R863" s="6" t="str">
        <f t="shared" si="27"/>
        <v>&lt;=1</v>
      </c>
      <c r="S863" s="6" t="str">
        <f t="shared" si="26"/>
        <v>met</v>
      </c>
      <c r="T863" s="5" t="s">
        <v>2849</v>
      </c>
      <c r="U863" s="2" t="s">
        <v>17</v>
      </c>
      <c r="V863" s="2" t="s">
        <v>16</v>
      </c>
      <c r="W863" s="2"/>
    </row>
    <row r="864" spans="1:23" x14ac:dyDescent="0.45">
      <c r="A864" s="1">
        <v>0.557303240741021</v>
      </c>
      <c r="B864" s="2" t="s">
        <v>97</v>
      </c>
      <c r="C864" s="2" t="s">
        <v>2846</v>
      </c>
      <c r="D864" s="2" t="s">
        <v>12</v>
      </c>
      <c r="E864" s="4">
        <v>45170.38690972222</v>
      </c>
      <c r="F864" s="3" t="str">
        <f>TEXT(Table_query__6[[#This Row],[Closed]],"MMM")</f>
        <v>Sep</v>
      </c>
      <c r="G864" s="3">
        <v>45172.38690972222</v>
      </c>
      <c r="H864" s="4">
        <v>45170.557303240741</v>
      </c>
      <c r="I864" s="2" t="s">
        <v>246</v>
      </c>
      <c r="J864" t="s">
        <v>3700</v>
      </c>
      <c r="K864">
        <v>35971</v>
      </c>
      <c r="L864" t="s">
        <v>3701</v>
      </c>
      <c r="M864" t="s">
        <v>3553</v>
      </c>
      <c r="N864" s="2" t="s">
        <v>24</v>
      </c>
      <c r="O864" s="4" t="s">
        <v>396</v>
      </c>
      <c r="P864" s="6">
        <f>NETWORKDAYS.INTL(Table_query__6[[#This Row],[Created]],Table_query__6[[#This Row],[Closed]],1,0)-1</f>
        <v>0</v>
      </c>
      <c r="Q864" s="6" t="s">
        <v>4272</v>
      </c>
      <c r="R864" s="6" t="str">
        <f t="shared" si="27"/>
        <v>&lt;=1</v>
      </c>
      <c r="S864" s="6" t="str">
        <f t="shared" si="26"/>
        <v>met</v>
      </c>
      <c r="T864" s="5" t="s">
        <v>2847</v>
      </c>
      <c r="U864" s="2" t="s">
        <v>17</v>
      </c>
      <c r="V864" s="2" t="s">
        <v>16</v>
      </c>
      <c r="W864" s="2"/>
    </row>
    <row r="865" spans="1:23" ht="28.5" x14ac:dyDescent="0.45">
      <c r="A865" s="1">
        <v>4.6479976851842402</v>
      </c>
      <c r="B865" s="2" t="s">
        <v>56</v>
      </c>
      <c r="C865" s="2" t="s">
        <v>2834</v>
      </c>
      <c r="D865" s="2" t="s">
        <v>12</v>
      </c>
      <c r="E865" s="4">
        <v>45170.458703703705</v>
      </c>
      <c r="F865" s="3" t="str">
        <f>TEXT(Table_query__6[[#This Row],[Closed]],"MMM")</f>
        <v>Sep</v>
      </c>
      <c r="G865" s="3">
        <v>45172.458703703705</v>
      </c>
      <c r="H865" s="4">
        <v>45174.647997685184</v>
      </c>
      <c r="I865" s="2" t="s">
        <v>70</v>
      </c>
      <c r="J865" t="s">
        <v>3567</v>
      </c>
      <c r="K865">
        <v>8068</v>
      </c>
      <c r="L865" t="s">
        <v>3568</v>
      </c>
      <c r="M865" t="s">
        <v>3545</v>
      </c>
      <c r="N865" s="2" t="s">
        <v>68</v>
      </c>
      <c r="O865" s="4" t="s">
        <v>396</v>
      </c>
      <c r="P865" s="6">
        <f>NETWORKDAYS.INTL(Table_query__6[[#This Row],[Created]],Table_query__6[[#This Row],[Closed]],1,0)-1</f>
        <v>2</v>
      </c>
      <c r="Q865" s="6" t="s">
        <v>4273</v>
      </c>
      <c r="R865" s="6" t="str">
        <f t="shared" si="27"/>
        <v>&lt;=2</v>
      </c>
      <c r="S865" s="6" t="str">
        <f t="shared" si="26"/>
        <v>met</v>
      </c>
      <c r="T865" s="5" t="s">
        <v>2835</v>
      </c>
      <c r="U865" s="2" t="s">
        <v>17</v>
      </c>
      <c r="V865" s="2" t="s">
        <v>16</v>
      </c>
      <c r="W865" s="2"/>
    </row>
    <row r="866" spans="1:23" ht="28.5" x14ac:dyDescent="0.45">
      <c r="A866" s="1">
        <v>7.6330092592616001</v>
      </c>
      <c r="B866" s="2" t="s">
        <v>64</v>
      </c>
      <c r="C866" s="2" t="s">
        <v>2744</v>
      </c>
      <c r="D866" s="2" t="s">
        <v>12</v>
      </c>
      <c r="E866" s="4">
        <v>45170.541030092594</v>
      </c>
      <c r="F866" s="3" t="str">
        <f>TEXT(Table_query__6[[#This Row],[Closed]],"MMM")</f>
        <v>Sep</v>
      </c>
      <c r="G866" s="3">
        <v>45172.541030092594</v>
      </c>
      <c r="H866" s="4">
        <v>45177.633009259262</v>
      </c>
      <c r="I866" s="2" t="s">
        <v>2746</v>
      </c>
      <c r="J866" t="s">
        <v>3671</v>
      </c>
      <c r="K866">
        <v>35134</v>
      </c>
      <c r="L866" t="s">
        <v>3672</v>
      </c>
      <c r="M866" t="s">
        <v>3550</v>
      </c>
      <c r="N866" s="2" t="s">
        <v>42</v>
      </c>
      <c r="O866" s="4" t="s">
        <v>396</v>
      </c>
      <c r="P866" s="6">
        <f>NETWORKDAYS.INTL(Table_query__6[[#This Row],[Created]],Table_query__6[[#This Row],[Closed]],1,0)-1</f>
        <v>5</v>
      </c>
      <c r="Q866" s="6" t="s">
        <v>4273</v>
      </c>
      <c r="R866" s="6" t="str">
        <f t="shared" si="27"/>
        <v>&gt;=5</v>
      </c>
      <c r="S866" s="6" t="str">
        <f t="shared" si="26"/>
        <v>not met</v>
      </c>
      <c r="T866" s="5" t="s">
        <v>2745</v>
      </c>
      <c r="U866" s="2" t="s">
        <v>17</v>
      </c>
      <c r="V866" s="2" t="s">
        <v>16</v>
      </c>
      <c r="W866" s="2"/>
    </row>
    <row r="867" spans="1:23" ht="85.5" x14ac:dyDescent="0.45">
      <c r="A867" s="1">
        <v>4.6719328703693499</v>
      </c>
      <c r="B867" s="2" t="s">
        <v>110</v>
      </c>
      <c r="C867" s="2" t="s">
        <v>2817</v>
      </c>
      <c r="D867" s="2" t="s">
        <v>12</v>
      </c>
      <c r="E867" s="4">
        <v>45170.689930555556</v>
      </c>
      <c r="F867" s="3" t="str">
        <f>TEXT(Table_query__6[[#This Row],[Closed]],"MMM")</f>
        <v>Sep</v>
      </c>
      <c r="G867" s="3">
        <v>45172.689930555556</v>
      </c>
      <c r="H867" s="4">
        <v>45174.671932870369</v>
      </c>
      <c r="I867" s="2" t="s">
        <v>582</v>
      </c>
      <c r="J867" t="s">
        <v>3802</v>
      </c>
      <c r="K867">
        <v>10575</v>
      </c>
      <c r="L867" t="s">
        <v>3803</v>
      </c>
      <c r="M867" t="s">
        <v>3545</v>
      </c>
      <c r="N867" s="2" t="s">
        <v>29</v>
      </c>
      <c r="O867" s="4" t="s">
        <v>396</v>
      </c>
      <c r="P867" s="6">
        <f>NETWORKDAYS.INTL(Table_query__6[[#This Row],[Created]],Table_query__6[[#This Row],[Closed]],1,0)-1</f>
        <v>2</v>
      </c>
      <c r="Q867" s="6" t="s">
        <v>4273</v>
      </c>
      <c r="R867" s="6" t="str">
        <f t="shared" si="27"/>
        <v>&lt;=2</v>
      </c>
      <c r="S867" s="6" t="str">
        <f t="shared" si="26"/>
        <v>met</v>
      </c>
      <c r="T867" s="5" t="s">
        <v>2818</v>
      </c>
      <c r="U867" s="2" t="s">
        <v>17</v>
      </c>
      <c r="V867" s="2" t="s">
        <v>16</v>
      </c>
      <c r="W867" s="2"/>
    </row>
    <row r="868" spans="1:23" ht="42.75" x14ac:dyDescent="0.45">
      <c r="A868" s="1">
        <v>4.6618402777748997</v>
      </c>
      <c r="B868" s="2" t="s">
        <v>56</v>
      </c>
      <c r="C868" s="2" t="s">
        <v>2791</v>
      </c>
      <c r="D868" s="2" t="s">
        <v>12</v>
      </c>
      <c r="E868" s="4">
        <v>45170.691666666666</v>
      </c>
      <c r="F868" s="3" t="str">
        <f>TEXT(Table_query__6[[#This Row],[Closed]],"MMM")</f>
        <v>Sep</v>
      </c>
      <c r="G868" s="3">
        <v>45172.691666666666</v>
      </c>
      <c r="H868" s="4">
        <v>45174.661840277775</v>
      </c>
      <c r="I868" s="2" t="s">
        <v>2793</v>
      </c>
      <c r="J868" t="s">
        <v>4168</v>
      </c>
      <c r="K868">
        <v>4017</v>
      </c>
      <c r="L868" t="s">
        <v>3989</v>
      </c>
      <c r="M868" t="s">
        <v>3550</v>
      </c>
      <c r="N868" s="2" t="s">
        <v>24</v>
      </c>
      <c r="O868" s="4" t="s">
        <v>396</v>
      </c>
      <c r="P868" s="6">
        <f>NETWORKDAYS.INTL(Table_query__6[[#This Row],[Created]],Table_query__6[[#This Row],[Closed]],1,0)-1</f>
        <v>2</v>
      </c>
      <c r="Q868" s="6" t="s">
        <v>4273</v>
      </c>
      <c r="R868" s="6" t="str">
        <f t="shared" si="27"/>
        <v>&lt;=2</v>
      </c>
      <c r="S868" s="6" t="str">
        <f t="shared" si="26"/>
        <v>met</v>
      </c>
      <c r="T868" s="5" t="s">
        <v>2792</v>
      </c>
      <c r="U868" s="2" t="s">
        <v>17</v>
      </c>
      <c r="V868" s="2" t="s">
        <v>16</v>
      </c>
      <c r="W868" s="2"/>
    </row>
    <row r="869" spans="1:23" x14ac:dyDescent="0.45">
      <c r="A869" s="1">
        <v>4.3775578703716702</v>
      </c>
      <c r="B869" s="2" t="s">
        <v>33</v>
      </c>
      <c r="C869" s="2" t="s">
        <v>2786</v>
      </c>
      <c r="D869" s="2" t="s">
        <v>12</v>
      </c>
      <c r="E869" s="4">
        <v>45170.692245370374</v>
      </c>
      <c r="F869" s="3" t="str">
        <f>TEXT(Table_query__6[[#This Row],[Closed]],"MMM")</f>
        <v>Sep</v>
      </c>
      <c r="G869" s="3">
        <v>45172.692245370374</v>
      </c>
      <c r="H869" s="4">
        <v>45174.377557870372</v>
      </c>
      <c r="I869" s="2" t="s">
        <v>164</v>
      </c>
      <c r="J869" t="s">
        <v>3634</v>
      </c>
      <c r="K869">
        <v>36555</v>
      </c>
      <c r="L869" t="s">
        <v>3621</v>
      </c>
      <c r="M869" t="s">
        <v>3570</v>
      </c>
      <c r="N869" s="2" t="s">
        <v>107</v>
      </c>
      <c r="O869" s="4" t="s">
        <v>396</v>
      </c>
      <c r="P869" s="6">
        <f>NETWORKDAYS.INTL(Table_query__6[[#This Row],[Created]],Table_query__6[[#This Row],[Closed]],1,0)-1</f>
        <v>2</v>
      </c>
      <c r="Q869" s="6" t="s">
        <v>4273</v>
      </c>
      <c r="R869" s="6" t="str">
        <f t="shared" si="27"/>
        <v>&lt;=2</v>
      </c>
      <c r="S869" s="6" t="str">
        <f t="shared" si="26"/>
        <v>met</v>
      </c>
      <c r="T869" s="5" t="s">
        <v>2787</v>
      </c>
      <c r="U869" s="2" t="s">
        <v>17</v>
      </c>
      <c r="V869" s="2" t="s">
        <v>16</v>
      </c>
      <c r="W869" s="2"/>
    </row>
    <row r="870" spans="1:23" ht="28.5" x14ac:dyDescent="0.45">
      <c r="A870" s="1">
        <v>4.6539699074055498</v>
      </c>
      <c r="B870" s="2" t="s">
        <v>125</v>
      </c>
      <c r="C870" s="2" t="s">
        <v>2825</v>
      </c>
      <c r="D870" s="2" t="s">
        <v>12</v>
      </c>
      <c r="E870" s="4">
        <v>45170.725046296298</v>
      </c>
      <c r="F870" s="3" t="str">
        <f>TEXT(Table_query__6[[#This Row],[Closed]],"MMM")</f>
        <v>Sep</v>
      </c>
      <c r="G870" s="3">
        <v>45172.725046296298</v>
      </c>
      <c r="H870" s="4">
        <v>45174.653969907406</v>
      </c>
      <c r="I870" s="2" t="s">
        <v>2827</v>
      </c>
      <c r="J870" t="s">
        <v>4256</v>
      </c>
      <c r="K870" t="s">
        <v>4256</v>
      </c>
      <c r="L870" t="s">
        <v>4256</v>
      </c>
      <c r="M870" t="s">
        <v>592</v>
      </c>
      <c r="N870" s="2" t="s">
        <v>24</v>
      </c>
      <c r="O870" s="4" t="s">
        <v>396</v>
      </c>
      <c r="P870" s="6">
        <f>NETWORKDAYS.INTL(Table_query__6[[#This Row],[Created]],Table_query__6[[#This Row],[Closed]],1,0)-1</f>
        <v>2</v>
      </c>
      <c r="Q870" s="6" t="s">
        <v>4273</v>
      </c>
      <c r="R870" s="6" t="str">
        <f t="shared" si="27"/>
        <v>&lt;=2</v>
      </c>
      <c r="S870" s="6" t="str">
        <f t="shared" si="26"/>
        <v>met</v>
      </c>
      <c r="T870" s="5" t="s">
        <v>2826</v>
      </c>
      <c r="U870" s="2" t="s">
        <v>17</v>
      </c>
      <c r="V870" s="2" t="s">
        <v>16</v>
      </c>
      <c r="W870" s="2"/>
    </row>
    <row r="871" spans="1:23" x14ac:dyDescent="0.45">
      <c r="A871" s="1">
        <v>4.5912962962902402</v>
      </c>
      <c r="B871" s="2" t="s">
        <v>145</v>
      </c>
      <c r="C871" s="2" t="s">
        <v>2802</v>
      </c>
      <c r="D871" s="2" t="s">
        <v>12</v>
      </c>
      <c r="E871" s="4">
        <v>45170.737511574072</v>
      </c>
      <c r="F871" s="3" t="str">
        <f>TEXT(Table_query__6[[#This Row],[Closed]],"MMM")</f>
        <v>Sep</v>
      </c>
      <c r="G871" s="3">
        <v>45172.737511574072</v>
      </c>
      <c r="H871" s="4">
        <v>45174.591296296298</v>
      </c>
      <c r="I871" s="2" t="s">
        <v>321</v>
      </c>
      <c r="J871" t="s">
        <v>3622</v>
      </c>
      <c r="K871">
        <v>11409</v>
      </c>
      <c r="L871" t="s">
        <v>3623</v>
      </c>
      <c r="M871" t="s">
        <v>3545</v>
      </c>
      <c r="N871" s="2" t="s">
        <v>29</v>
      </c>
      <c r="O871" s="4" t="s">
        <v>396</v>
      </c>
      <c r="P871" s="6">
        <f>NETWORKDAYS.INTL(Table_query__6[[#This Row],[Created]],Table_query__6[[#This Row],[Closed]],1,0)-1</f>
        <v>2</v>
      </c>
      <c r="Q871" s="6" t="s">
        <v>4273</v>
      </c>
      <c r="R871" s="6" t="str">
        <f t="shared" si="27"/>
        <v>&lt;=2</v>
      </c>
      <c r="S871" s="6" t="str">
        <f t="shared" si="26"/>
        <v>met</v>
      </c>
      <c r="T871" s="5" t="s">
        <v>2803</v>
      </c>
      <c r="U871" s="2" t="s">
        <v>17</v>
      </c>
      <c r="V871" s="2" t="s">
        <v>16</v>
      </c>
      <c r="W871" s="2"/>
    </row>
    <row r="872" spans="1:23" x14ac:dyDescent="0.45">
      <c r="A872" s="1">
        <v>4.5885879629568098</v>
      </c>
      <c r="B872" s="2" t="s">
        <v>145</v>
      </c>
      <c r="C872" s="2" t="s">
        <v>2806</v>
      </c>
      <c r="D872" s="2" t="s">
        <v>12</v>
      </c>
      <c r="E872" s="4">
        <v>45170.740763888891</v>
      </c>
      <c r="F872" s="3" t="str">
        <f>TEXT(Table_query__6[[#This Row],[Closed]],"MMM")</f>
        <v>Sep</v>
      </c>
      <c r="G872" s="3">
        <v>45172.740763888891</v>
      </c>
      <c r="H872" s="4">
        <v>45174.588587962964</v>
      </c>
      <c r="I872" s="2" t="s">
        <v>895</v>
      </c>
      <c r="J872" t="s">
        <v>3882</v>
      </c>
      <c r="K872">
        <v>40219</v>
      </c>
      <c r="L872" t="s">
        <v>3883</v>
      </c>
      <c r="M872" t="s">
        <v>3545</v>
      </c>
      <c r="N872" s="2" t="s">
        <v>29</v>
      </c>
      <c r="O872" s="4" t="s">
        <v>396</v>
      </c>
      <c r="P872" s="6">
        <f>NETWORKDAYS.INTL(Table_query__6[[#This Row],[Created]],Table_query__6[[#This Row],[Closed]],1,0)-1</f>
        <v>2</v>
      </c>
      <c r="Q872" s="6" t="s">
        <v>4273</v>
      </c>
      <c r="R872" s="6" t="str">
        <f t="shared" si="27"/>
        <v>&lt;=2</v>
      </c>
      <c r="S872" s="6" t="str">
        <f t="shared" si="26"/>
        <v>met</v>
      </c>
      <c r="T872" s="5" t="s">
        <v>2807</v>
      </c>
      <c r="U872" s="2" t="s">
        <v>17</v>
      </c>
      <c r="V872" s="2" t="s">
        <v>16</v>
      </c>
      <c r="W872" s="2"/>
    </row>
    <row r="873" spans="1:23" x14ac:dyDescent="0.45">
      <c r="A873" s="1">
        <v>0.45099537036730902</v>
      </c>
      <c r="B873" s="2" t="s">
        <v>97</v>
      </c>
      <c r="C873" s="2" t="s">
        <v>1961</v>
      </c>
      <c r="D873" s="2" t="s">
        <v>12</v>
      </c>
      <c r="E873" s="4">
        <v>45174.306886574072</v>
      </c>
      <c r="F873" s="3" t="str">
        <f>TEXT(Table_query__6[[#This Row],[Closed]],"MMM")</f>
        <v>Sep</v>
      </c>
      <c r="G873" s="3">
        <v>45176.306886574072</v>
      </c>
      <c r="H873" s="4">
        <v>45174.450995370367</v>
      </c>
      <c r="I873" s="2" t="s">
        <v>530</v>
      </c>
      <c r="J873" t="s">
        <v>3785</v>
      </c>
      <c r="K873">
        <v>22098</v>
      </c>
      <c r="L873" t="s">
        <v>3786</v>
      </c>
      <c r="M873" t="s">
        <v>3553</v>
      </c>
      <c r="N873" s="2" t="s">
        <v>24</v>
      </c>
      <c r="O873" s="4" t="s">
        <v>396</v>
      </c>
      <c r="P873" s="6">
        <f>NETWORKDAYS.INTL(Table_query__6[[#This Row],[Created]],Table_query__6[[#This Row],[Closed]],1,0)-1</f>
        <v>0</v>
      </c>
      <c r="Q873" s="6" t="s">
        <v>4272</v>
      </c>
      <c r="R873" s="6" t="str">
        <f t="shared" si="27"/>
        <v>&lt;=1</v>
      </c>
      <c r="S873" s="6" t="str">
        <f t="shared" si="26"/>
        <v>met</v>
      </c>
      <c r="T873" s="5" t="s">
        <v>1962</v>
      </c>
      <c r="U873" s="2" t="s">
        <v>17</v>
      </c>
      <c r="V873" s="2" t="s">
        <v>16</v>
      </c>
      <c r="W873" s="2"/>
    </row>
    <row r="874" spans="1:23" x14ac:dyDescent="0.45">
      <c r="A874" s="1">
        <v>0.55163194444321595</v>
      </c>
      <c r="B874" s="2" t="s">
        <v>159</v>
      </c>
      <c r="C874" s="2" t="s">
        <v>2830</v>
      </c>
      <c r="D874" s="2" t="s">
        <v>12</v>
      </c>
      <c r="E874" s="4">
        <v>45174.327453703707</v>
      </c>
      <c r="F874" s="3" t="str">
        <f>TEXT(Table_query__6[[#This Row],[Closed]],"MMM")</f>
        <v>Sep</v>
      </c>
      <c r="G874" s="3">
        <v>45176.327453703707</v>
      </c>
      <c r="H874" s="4">
        <v>45174.551631944443</v>
      </c>
      <c r="I874" s="2" t="s">
        <v>2647</v>
      </c>
      <c r="J874" t="s">
        <v>4151</v>
      </c>
      <c r="K874">
        <v>27629</v>
      </c>
      <c r="L874" t="s">
        <v>4152</v>
      </c>
      <c r="M874" t="s">
        <v>3545</v>
      </c>
      <c r="N874" s="2" t="s">
        <v>29</v>
      </c>
      <c r="O874" s="4" t="s">
        <v>396</v>
      </c>
      <c r="P874" s="6">
        <f>NETWORKDAYS.INTL(Table_query__6[[#This Row],[Created]],Table_query__6[[#This Row],[Closed]],1,0)-1</f>
        <v>0</v>
      </c>
      <c r="Q874" s="6" t="s">
        <v>4272</v>
      </c>
      <c r="R874" s="6" t="str">
        <f t="shared" si="27"/>
        <v>&lt;=1</v>
      </c>
      <c r="S874" s="6" t="str">
        <f t="shared" si="26"/>
        <v>met</v>
      </c>
      <c r="T874" s="5" t="s">
        <v>2831</v>
      </c>
      <c r="U874" s="2" t="s">
        <v>17</v>
      </c>
      <c r="V874" s="2" t="s">
        <v>16</v>
      </c>
      <c r="W874" s="2"/>
    </row>
    <row r="875" spans="1:23" ht="85.5" x14ac:dyDescent="0.45">
      <c r="A875" s="1">
        <v>0.374895833330811</v>
      </c>
      <c r="B875" s="2" t="s">
        <v>23</v>
      </c>
      <c r="C875" s="2" t="s">
        <v>2796</v>
      </c>
      <c r="D875" s="2" t="s">
        <v>12</v>
      </c>
      <c r="E875" s="4">
        <v>45174.374791666669</v>
      </c>
      <c r="F875" s="3" t="str">
        <f>TEXT(Table_query__6[[#This Row],[Closed]],"MMM")</f>
        <v>Sep</v>
      </c>
      <c r="G875" s="3">
        <v>45176.374791666669</v>
      </c>
      <c r="H875" s="4">
        <v>45174.374895833331</v>
      </c>
      <c r="I875" s="2" t="s">
        <v>103</v>
      </c>
      <c r="J875" t="s">
        <v>3588</v>
      </c>
      <c r="K875">
        <v>34260</v>
      </c>
      <c r="L875" t="s">
        <v>3589</v>
      </c>
      <c r="M875" t="s">
        <v>3570</v>
      </c>
      <c r="N875" s="2" t="s">
        <v>42</v>
      </c>
      <c r="O875" s="4" t="s">
        <v>396</v>
      </c>
      <c r="P875" s="6">
        <f>NETWORKDAYS.INTL(Table_query__6[[#This Row],[Created]],Table_query__6[[#This Row],[Closed]],1,0)-1</f>
        <v>0</v>
      </c>
      <c r="Q875" s="6" t="s">
        <v>4272</v>
      </c>
      <c r="R875" s="6" t="str">
        <f t="shared" si="27"/>
        <v>&lt;=1</v>
      </c>
      <c r="S875" s="6" t="str">
        <f t="shared" si="26"/>
        <v>met</v>
      </c>
      <c r="T875" s="5" t="s">
        <v>2797</v>
      </c>
      <c r="U875" s="2" t="s">
        <v>17</v>
      </c>
      <c r="V875" s="2" t="s">
        <v>16</v>
      </c>
      <c r="W875" s="2"/>
    </row>
    <row r="876" spans="1:23" ht="28.5" x14ac:dyDescent="0.45">
      <c r="A876" s="1">
        <v>0.40209490740380699</v>
      </c>
      <c r="B876" s="2" t="s">
        <v>37</v>
      </c>
      <c r="C876" s="2" t="s">
        <v>2798</v>
      </c>
      <c r="D876" s="2" t="s">
        <v>12</v>
      </c>
      <c r="E876" s="4">
        <v>45174.383564814816</v>
      </c>
      <c r="F876" s="3" t="str">
        <f>TEXT(Table_query__6[[#This Row],[Closed]],"MMM")</f>
        <v>Sep</v>
      </c>
      <c r="G876" s="3">
        <v>45176.383564814816</v>
      </c>
      <c r="H876" s="4">
        <v>45174.402094907404</v>
      </c>
      <c r="I876" s="2" t="s">
        <v>273</v>
      </c>
      <c r="J876" t="s">
        <v>3709</v>
      </c>
      <c r="K876">
        <v>1001</v>
      </c>
      <c r="L876" t="s">
        <v>3710</v>
      </c>
      <c r="M876" t="s">
        <v>3545</v>
      </c>
      <c r="N876" s="2" t="s">
        <v>42</v>
      </c>
      <c r="O876" s="4" t="s">
        <v>396</v>
      </c>
      <c r="P876" s="6">
        <f>NETWORKDAYS.INTL(Table_query__6[[#This Row],[Created]],Table_query__6[[#This Row],[Closed]],1,0)-1</f>
        <v>0</v>
      </c>
      <c r="Q876" s="6" t="s">
        <v>4272</v>
      </c>
      <c r="R876" s="6" t="str">
        <f t="shared" si="27"/>
        <v>&lt;=1</v>
      </c>
      <c r="S876" s="6" t="str">
        <f t="shared" si="26"/>
        <v>met</v>
      </c>
      <c r="T876" s="5" t="s">
        <v>2799</v>
      </c>
      <c r="U876" s="2" t="s">
        <v>17</v>
      </c>
      <c r="V876" s="2" t="s">
        <v>16</v>
      </c>
      <c r="W876" s="2"/>
    </row>
    <row r="877" spans="1:23" ht="85.5" x14ac:dyDescent="0.45">
      <c r="A877" s="1">
        <v>44.5380439814762</v>
      </c>
      <c r="B877" s="2" t="s">
        <v>166</v>
      </c>
      <c r="C877" s="2" t="s">
        <v>512</v>
      </c>
      <c r="D877" s="2" t="s">
        <v>12</v>
      </c>
      <c r="E877" s="4">
        <v>45174.398101851853</v>
      </c>
      <c r="F877" s="3" t="str">
        <f>TEXT(Table_query__6[[#This Row],[Closed]],"MMM")</f>
        <v>Oct</v>
      </c>
      <c r="G877" s="3">
        <v>45176.398101851853</v>
      </c>
      <c r="H877" s="4">
        <v>45218.538043981483</v>
      </c>
      <c r="I877" s="2" t="s">
        <v>514</v>
      </c>
      <c r="J877" t="s">
        <v>4256</v>
      </c>
      <c r="K877" t="s">
        <v>4256</v>
      </c>
      <c r="L877" t="s">
        <v>4256</v>
      </c>
      <c r="M877" t="s">
        <v>592</v>
      </c>
      <c r="N877" s="2" t="s">
        <v>24</v>
      </c>
      <c r="O877" s="4" t="s">
        <v>396</v>
      </c>
      <c r="P877" s="6">
        <f>NETWORKDAYS.INTL(Table_query__6[[#This Row],[Created]],Table_query__6[[#This Row],[Closed]],1,0)-1</f>
        <v>32</v>
      </c>
      <c r="Q877" s="6" t="s">
        <v>4273</v>
      </c>
      <c r="R877" s="6" t="str">
        <f t="shared" si="27"/>
        <v>&gt;=5</v>
      </c>
      <c r="S877" s="6" t="str">
        <f t="shared" si="26"/>
        <v>not met</v>
      </c>
      <c r="T877" s="5" t="s">
        <v>513</v>
      </c>
      <c r="U877" s="2" t="s">
        <v>17</v>
      </c>
      <c r="V877" s="2" t="s">
        <v>16</v>
      </c>
      <c r="W877" s="2"/>
    </row>
    <row r="878" spans="1:23" ht="142.5" x14ac:dyDescent="0.45">
      <c r="A878" s="1">
        <v>0.39856481481547201</v>
      </c>
      <c r="B878" s="2" t="s">
        <v>23</v>
      </c>
      <c r="C878" s="2" t="s">
        <v>2836</v>
      </c>
      <c r="D878" s="2" t="s">
        <v>12</v>
      </c>
      <c r="E878" s="4">
        <v>45174.398530092592</v>
      </c>
      <c r="F878" s="3" t="str">
        <f>TEXT(Table_query__6[[#This Row],[Closed]],"MMM")</f>
        <v>Sep</v>
      </c>
      <c r="G878" s="3">
        <v>45176.398530092592</v>
      </c>
      <c r="H878" s="4">
        <v>45174.398564814815</v>
      </c>
      <c r="I878" s="2" t="s">
        <v>421</v>
      </c>
      <c r="J878" t="s">
        <v>3751</v>
      </c>
      <c r="K878">
        <v>32500</v>
      </c>
      <c r="L878" t="s">
        <v>3751</v>
      </c>
      <c r="M878" t="s">
        <v>3570</v>
      </c>
      <c r="N878" s="2" t="s">
        <v>68</v>
      </c>
      <c r="O878" s="4" t="s">
        <v>396</v>
      </c>
      <c r="P878" s="6">
        <f>NETWORKDAYS.INTL(Table_query__6[[#This Row],[Created]],Table_query__6[[#This Row],[Closed]],1,0)-1</f>
        <v>0</v>
      </c>
      <c r="Q878" s="6" t="s">
        <v>4272</v>
      </c>
      <c r="R878" s="6" t="str">
        <f t="shared" si="27"/>
        <v>&lt;=1</v>
      </c>
      <c r="S878" s="6" t="str">
        <f t="shared" si="26"/>
        <v>met</v>
      </c>
      <c r="T878" s="5" t="s">
        <v>2837</v>
      </c>
      <c r="U878" s="2" t="s">
        <v>17</v>
      </c>
      <c r="V878" s="2" t="s">
        <v>16</v>
      </c>
      <c r="W878" s="2"/>
    </row>
    <row r="879" spans="1:23" ht="28.5" x14ac:dyDescent="0.45">
      <c r="A879" s="1">
        <v>0.56488425925635999</v>
      </c>
      <c r="B879" s="2" t="s">
        <v>28</v>
      </c>
      <c r="C879" s="2" t="s">
        <v>2812</v>
      </c>
      <c r="D879" s="2" t="s">
        <v>12</v>
      </c>
      <c r="E879" s="4">
        <v>45174.400069444448</v>
      </c>
      <c r="F879" s="3" t="str">
        <f>TEXT(Table_query__6[[#This Row],[Closed]],"MMM")</f>
        <v>Sep</v>
      </c>
      <c r="G879" s="3">
        <v>45176.400069444448</v>
      </c>
      <c r="H879" s="4">
        <v>45174.564884259256</v>
      </c>
      <c r="I879" s="2" t="s">
        <v>2814</v>
      </c>
      <c r="J879" t="s">
        <v>4169</v>
      </c>
      <c r="K879">
        <v>29050</v>
      </c>
      <c r="L879" t="s">
        <v>4170</v>
      </c>
      <c r="M879" t="s">
        <v>3553</v>
      </c>
      <c r="N879" s="2" t="s">
        <v>29</v>
      </c>
      <c r="O879" s="4" t="s">
        <v>396</v>
      </c>
      <c r="P879" s="6">
        <f>NETWORKDAYS.INTL(Table_query__6[[#This Row],[Created]],Table_query__6[[#This Row],[Closed]],1,0)-1</f>
        <v>0</v>
      </c>
      <c r="Q879" s="6" t="s">
        <v>4272</v>
      </c>
      <c r="R879" s="6" t="str">
        <f t="shared" si="27"/>
        <v>&lt;=1</v>
      </c>
      <c r="S879" s="6" t="str">
        <f t="shared" si="26"/>
        <v>met</v>
      </c>
      <c r="T879" s="5" t="s">
        <v>2813</v>
      </c>
      <c r="U879" s="2" t="s">
        <v>17</v>
      </c>
      <c r="V879" s="2" t="s">
        <v>16</v>
      </c>
      <c r="W879" s="2"/>
    </row>
    <row r="880" spans="1:23" ht="28.5" x14ac:dyDescent="0.45">
      <c r="A880" s="1">
        <v>0.56954861111444199</v>
      </c>
      <c r="B880" s="2" t="s">
        <v>28</v>
      </c>
      <c r="C880" s="2" t="s">
        <v>2815</v>
      </c>
      <c r="D880" s="2" t="s">
        <v>12</v>
      </c>
      <c r="E880" s="4">
        <v>45174.414155092592</v>
      </c>
      <c r="F880" s="3" t="str">
        <f>TEXT(Table_query__6[[#This Row],[Closed]],"MMM")</f>
        <v>Sep</v>
      </c>
      <c r="G880" s="3">
        <v>45176.414155092592</v>
      </c>
      <c r="H880" s="4">
        <v>45174.569548611114</v>
      </c>
      <c r="I880" s="2" t="s">
        <v>31</v>
      </c>
      <c r="J880" t="s">
        <v>3546</v>
      </c>
      <c r="K880">
        <v>30078</v>
      </c>
      <c r="L880" t="s">
        <v>3547</v>
      </c>
      <c r="M880" t="s">
        <v>3545</v>
      </c>
      <c r="N880" s="2" t="s">
        <v>29</v>
      </c>
      <c r="O880" s="4" t="s">
        <v>396</v>
      </c>
      <c r="P880" s="6">
        <f>NETWORKDAYS.INTL(Table_query__6[[#This Row],[Created]],Table_query__6[[#This Row],[Closed]],1,0)-1</f>
        <v>0</v>
      </c>
      <c r="Q880" s="6" t="s">
        <v>4272</v>
      </c>
      <c r="R880" s="6" t="str">
        <f t="shared" si="27"/>
        <v>&lt;=1</v>
      </c>
      <c r="S880" s="6" t="str">
        <f t="shared" si="26"/>
        <v>met</v>
      </c>
      <c r="T880" s="5" t="s">
        <v>2816</v>
      </c>
      <c r="U880" s="2" t="s">
        <v>17</v>
      </c>
      <c r="V880" s="2" t="s">
        <v>16</v>
      </c>
      <c r="W880" s="2"/>
    </row>
    <row r="881" spans="1:23" ht="128.25" x14ac:dyDescent="0.45">
      <c r="A881" s="1">
        <v>0.43402777778101198</v>
      </c>
      <c r="B881" s="2" t="s">
        <v>23</v>
      </c>
      <c r="C881" s="2" t="s">
        <v>2788</v>
      </c>
      <c r="D881" s="2" t="s">
        <v>12</v>
      </c>
      <c r="E881" s="4">
        <v>45174.434340277781</v>
      </c>
      <c r="F881" s="3" t="str">
        <f>TEXT(Table_query__6[[#This Row],[Closed]],"MMM")</f>
        <v>Sep</v>
      </c>
      <c r="G881" s="3">
        <v>45176.434340277781</v>
      </c>
      <c r="H881" s="4">
        <v>45174.434027777781</v>
      </c>
      <c r="I881" s="2" t="s">
        <v>2790</v>
      </c>
      <c r="J881" t="s">
        <v>4166</v>
      </c>
      <c r="K881">
        <v>2668</v>
      </c>
      <c r="L881" t="s">
        <v>4167</v>
      </c>
      <c r="M881" t="s">
        <v>3545</v>
      </c>
      <c r="N881" s="2" t="s">
        <v>107</v>
      </c>
      <c r="O881" s="4" t="s">
        <v>396</v>
      </c>
      <c r="P881" s="6">
        <f>NETWORKDAYS.INTL(Table_query__6[[#This Row],[Created]],Table_query__6[[#This Row],[Closed]],1,0)-1</f>
        <v>0</v>
      </c>
      <c r="Q881" s="6" t="s">
        <v>4272</v>
      </c>
      <c r="R881" s="6" t="str">
        <f t="shared" si="27"/>
        <v>&lt;=1</v>
      </c>
      <c r="S881" s="6" t="str">
        <f t="shared" si="26"/>
        <v>met</v>
      </c>
      <c r="T881" s="5" t="s">
        <v>2789</v>
      </c>
      <c r="U881" s="2" t="s">
        <v>17</v>
      </c>
      <c r="V881" s="2" t="s">
        <v>16</v>
      </c>
      <c r="W881" s="2"/>
    </row>
    <row r="882" spans="1:23" ht="99.75" x14ac:dyDescent="0.45">
      <c r="A882" s="1">
        <v>0.45372685185429901</v>
      </c>
      <c r="B882" s="2" t="s">
        <v>23</v>
      </c>
      <c r="C882" s="2" t="s">
        <v>2832</v>
      </c>
      <c r="D882" s="2" t="s">
        <v>12</v>
      </c>
      <c r="E882" s="4">
        <v>45174.453622685185</v>
      </c>
      <c r="F882" s="3" t="str">
        <f>TEXT(Table_query__6[[#This Row],[Closed]],"MMM")</f>
        <v>Sep</v>
      </c>
      <c r="G882" s="3">
        <v>45176.453622685185</v>
      </c>
      <c r="H882" s="4">
        <v>45174.453726851854</v>
      </c>
      <c r="I882" s="2" t="s">
        <v>103</v>
      </c>
      <c r="J882" t="s">
        <v>3588</v>
      </c>
      <c r="K882">
        <v>34260</v>
      </c>
      <c r="L882" t="s">
        <v>3589</v>
      </c>
      <c r="M882" t="s">
        <v>3570</v>
      </c>
      <c r="N882" s="2" t="s">
        <v>42</v>
      </c>
      <c r="O882" s="4" t="s">
        <v>396</v>
      </c>
      <c r="P882" s="6">
        <f>NETWORKDAYS.INTL(Table_query__6[[#This Row],[Created]],Table_query__6[[#This Row],[Closed]],1,0)-1</f>
        <v>0</v>
      </c>
      <c r="Q882" s="6" t="s">
        <v>4272</v>
      </c>
      <c r="R882" s="6" t="str">
        <f t="shared" si="27"/>
        <v>&lt;=1</v>
      </c>
      <c r="S882" s="6" t="str">
        <f t="shared" si="26"/>
        <v>met</v>
      </c>
      <c r="T882" s="5" t="s">
        <v>2833</v>
      </c>
      <c r="U882" s="2" t="s">
        <v>17</v>
      </c>
      <c r="V882" s="2" t="s">
        <v>16</v>
      </c>
      <c r="W882" s="2"/>
    </row>
    <row r="883" spans="1:23" ht="28.5" x14ac:dyDescent="0.45">
      <c r="A883" s="1">
        <v>8.6510763888873008</v>
      </c>
      <c r="B883" s="2" t="s">
        <v>28</v>
      </c>
      <c r="C883" s="2" t="s">
        <v>2627</v>
      </c>
      <c r="D883" s="2" t="s">
        <v>12</v>
      </c>
      <c r="E883" s="4">
        <v>45174.482152777775</v>
      </c>
      <c r="F883" s="3" t="str">
        <f>TEXT(Table_query__6[[#This Row],[Closed]],"MMM")</f>
        <v>Sep</v>
      </c>
      <c r="G883" s="3">
        <v>45176.482152777775</v>
      </c>
      <c r="H883" s="4">
        <v>45182.651076388887</v>
      </c>
      <c r="I883" s="2" t="s">
        <v>298</v>
      </c>
      <c r="J883" t="s">
        <v>3719</v>
      </c>
      <c r="K883">
        <v>27418</v>
      </c>
      <c r="L883" t="s">
        <v>3719</v>
      </c>
      <c r="M883" t="s">
        <v>3545</v>
      </c>
      <c r="N883" s="2" t="s">
        <v>29</v>
      </c>
      <c r="O883" s="4" t="s">
        <v>396</v>
      </c>
      <c r="P883" s="6">
        <f>NETWORKDAYS.INTL(Table_query__6[[#This Row],[Created]],Table_query__6[[#This Row],[Closed]],1,0)-1</f>
        <v>6</v>
      </c>
      <c r="Q883" s="6" t="s">
        <v>4273</v>
      </c>
      <c r="R883" s="6" t="str">
        <f t="shared" si="27"/>
        <v>&gt;=5</v>
      </c>
      <c r="S883" s="6" t="str">
        <f t="shared" si="26"/>
        <v>not met</v>
      </c>
      <c r="T883" s="5" t="s">
        <v>2628</v>
      </c>
      <c r="U883" s="2" t="s">
        <v>17</v>
      </c>
      <c r="V883" s="2" t="s">
        <v>16</v>
      </c>
      <c r="W883" s="2"/>
    </row>
    <row r="884" spans="1:23" ht="71.25" x14ac:dyDescent="0.45">
      <c r="A884" s="1">
        <v>0.70281249999970896</v>
      </c>
      <c r="B884" s="2" t="s">
        <v>60</v>
      </c>
      <c r="C884" s="2" t="s">
        <v>2804</v>
      </c>
      <c r="D884" s="2" t="s">
        <v>12</v>
      </c>
      <c r="E884" s="4">
        <v>45174.500381944446</v>
      </c>
      <c r="F884" s="3" t="str">
        <f>TEXT(Table_query__6[[#This Row],[Closed]],"MMM")</f>
        <v>Sep</v>
      </c>
      <c r="G884" s="3">
        <v>45176.500381944446</v>
      </c>
      <c r="H884" s="4">
        <v>45174.7028125</v>
      </c>
      <c r="I884" s="2" t="s">
        <v>1148</v>
      </c>
      <c r="J884" t="s">
        <v>3932</v>
      </c>
      <c r="K884">
        <v>40146</v>
      </c>
      <c r="L884" t="s">
        <v>3933</v>
      </c>
      <c r="M884" t="s">
        <v>3545</v>
      </c>
      <c r="N884" s="2" t="s">
        <v>42</v>
      </c>
      <c r="O884" s="4" t="s">
        <v>396</v>
      </c>
      <c r="P884" s="6">
        <f>NETWORKDAYS.INTL(Table_query__6[[#This Row],[Created]],Table_query__6[[#This Row],[Closed]],1,0)-1</f>
        <v>0</v>
      </c>
      <c r="Q884" s="6" t="s">
        <v>4272</v>
      </c>
      <c r="R884" s="6" t="str">
        <f t="shared" si="27"/>
        <v>&lt;=1</v>
      </c>
      <c r="S884" s="6" t="str">
        <f t="shared" si="26"/>
        <v>met</v>
      </c>
      <c r="T884" s="5" t="s">
        <v>2805</v>
      </c>
      <c r="U884" s="2" t="s">
        <v>17</v>
      </c>
      <c r="V884" s="2" t="s">
        <v>16</v>
      </c>
      <c r="W884" s="2"/>
    </row>
    <row r="885" spans="1:23" ht="28.5" x14ac:dyDescent="0.45">
      <c r="A885" s="1">
        <v>0.66081018518161705</v>
      </c>
      <c r="B885" s="2" t="s">
        <v>37</v>
      </c>
      <c r="C885" s="2" t="s">
        <v>2810</v>
      </c>
      <c r="D885" s="2" t="s">
        <v>12</v>
      </c>
      <c r="E885" s="4">
        <v>45174.516712962963</v>
      </c>
      <c r="F885" s="3" t="str">
        <f>TEXT(Table_query__6[[#This Row],[Closed]],"MMM")</f>
        <v>Sep</v>
      </c>
      <c r="G885" s="3">
        <v>45176.516712962963</v>
      </c>
      <c r="H885" s="4">
        <v>45174.660810185182</v>
      </c>
      <c r="I885" s="2" t="s">
        <v>771</v>
      </c>
      <c r="J885" t="s">
        <v>3847</v>
      </c>
      <c r="K885">
        <v>35488</v>
      </c>
      <c r="L885" t="s">
        <v>3848</v>
      </c>
      <c r="M885" t="s">
        <v>3545</v>
      </c>
      <c r="N885" s="2" t="s">
        <v>42</v>
      </c>
      <c r="O885" s="4" t="s">
        <v>396</v>
      </c>
      <c r="P885" s="6">
        <f>NETWORKDAYS.INTL(Table_query__6[[#This Row],[Created]],Table_query__6[[#This Row],[Closed]],1,0)-1</f>
        <v>0</v>
      </c>
      <c r="Q885" s="6" t="s">
        <v>4272</v>
      </c>
      <c r="R885" s="6" t="str">
        <f t="shared" si="27"/>
        <v>&lt;=1</v>
      </c>
      <c r="S885" s="6" t="str">
        <f t="shared" si="26"/>
        <v>met</v>
      </c>
      <c r="T885" s="5" t="s">
        <v>2811</v>
      </c>
      <c r="U885" s="2" t="s">
        <v>17</v>
      </c>
      <c r="V885" s="2" t="s">
        <v>16</v>
      </c>
      <c r="W885" s="2"/>
    </row>
    <row r="886" spans="1:23" ht="28.5" x14ac:dyDescent="0.45">
      <c r="A886" s="1">
        <v>0.55965277777431799</v>
      </c>
      <c r="B886" s="2" t="s">
        <v>37</v>
      </c>
      <c r="C886" s="2" t="s">
        <v>2823</v>
      </c>
      <c r="D886" s="2" t="s">
        <v>12</v>
      </c>
      <c r="E886" s="4">
        <v>45174.523564814815</v>
      </c>
      <c r="F886" s="3" t="str">
        <f>TEXT(Table_query__6[[#This Row],[Closed]],"MMM")</f>
        <v>Sep</v>
      </c>
      <c r="G886" s="3">
        <v>45176.523564814815</v>
      </c>
      <c r="H886" s="4">
        <v>45174.559652777774</v>
      </c>
      <c r="I886" s="2" t="s">
        <v>2541</v>
      </c>
      <c r="J886" t="s">
        <v>4139</v>
      </c>
      <c r="K886">
        <v>6230</v>
      </c>
      <c r="L886" t="s">
        <v>3811</v>
      </c>
      <c r="M886" t="s">
        <v>3550</v>
      </c>
      <c r="N886" s="2" t="s">
        <v>42</v>
      </c>
      <c r="O886" s="4" t="s">
        <v>396</v>
      </c>
      <c r="P886" s="6">
        <f>NETWORKDAYS.INTL(Table_query__6[[#This Row],[Created]],Table_query__6[[#This Row],[Closed]],1,0)-1</f>
        <v>0</v>
      </c>
      <c r="Q886" s="6" t="s">
        <v>4272</v>
      </c>
      <c r="R886" s="6" t="str">
        <f t="shared" si="27"/>
        <v>&lt;=1</v>
      </c>
      <c r="S886" s="6" t="str">
        <f t="shared" si="26"/>
        <v>met</v>
      </c>
      <c r="T886" s="5" t="s">
        <v>2824</v>
      </c>
      <c r="U886" s="2" t="s">
        <v>17</v>
      </c>
      <c r="V886" s="2" t="s">
        <v>16</v>
      </c>
      <c r="W886" s="2"/>
    </row>
    <row r="887" spans="1:23" ht="28.5" x14ac:dyDescent="0.45">
      <c r="A887" s="1">
        <v>2.67262731481605</v>
      </c>
      <c r="B887" s="2" t="s">
        <v>125</v>
      </c>
      <c r="C887" s="2" t="s">
        <v>2747</v>
      </c>
      <c r="D887" s="2" t="s">
        <v>12</v>
      </c>
      <c r="E887" s="4">
        <v>45174.52375</v>
      </c>
      <c r="F887" s="3" t="str">
        <f>TEXT(Table_query__6[[#This Row],[Closed]],"MMM")</f>
        <v>Sep</v>
      </c>
      <c r="G887" s="3">
        <v>45176.52375</v>
      </c>
      <c r="H887" s="4">
        <v>45176.672627314816</v>
      </c>
      <c r="I887" s="2" t="s">
        <v>673</v>
      </c>
      <c r="J887" t="s">
        <v>3823</v>
      </c>
      <c r="K887">
        <v>40227</v>
      </c>
      <c r="L887" t="s">
        <v>3824</v>
      </c>
      <c r="M887" t="s">
        <v>3545</v>
      </c>
      <c r="N887" s="2" t="s">
        <v>24</v>
      </c>
      <c r="O887" s="4" t="s">
        <v>396</v>
      </c>
      <c r="P887" s="6">
        <f>NETWORKDAYS.INTL(Table_query__6[[#This Row],[Created]],Table_query__6[[#This Row],[Closed]],1,0)-1</f>
        <v>2</v>
      </c>
      <c r="Q887" s="6" t="s">
        <v>4273</v>
      </c>
      <c r="R887" s="6" t="str">
        <f t="shared" si="27"/>
        <v>&lt;=2</v>
      </c>
      <c r="S887" s="6" t="str">
        <f t="shared" si="26"/>
        <v>met</v>
      </c>
      <c r="T887" s="5" t="s">
        <v>2748</v>
      </c>
      <c r="U887" s="2" t="s">
        <v>17</v>
      </c>
      <c r="V887" s="2" t="s">
        <v>16</v>
      </c>
      <c r="W887" s="2"/>
    </row>
    <row r="888" spans="1:23" ht="28.5" x14ac:dyDescent="0.45">
      <c r="A888" s="1">
        <v>8.6490046296239598</v>
      </c>
      <c r="B888" s="2" t="s">
        <v>28</v>
      </c>
      <c r="C888" s="2" t="s">
        <v>2571</v>
      </c>
      <c r="D888" s="2" t="s">
        <v>12</v>
      </c>
      <c r="E888" s="4">
        <v>45174.532210648147</v>
      </c>
      <c r="F888" s="3" t="str">
        <f>TEXT(Table_query__6[[#This Row],[Closed]],"MMM")</f>
        <v>Sep</v>
      </c>
      <c r="G888" s="3">
        <v>45176.532210648147</v>
      </c>
      <c r="H888" s="4">
        <v>45182.649004629631</v>
      </c>
      <c r="I888" s="2" t="s">
        <v>2573</v>
      </c>
      <c r="J888" t="s">
        <v>4142</v>
      </c>
      <c r="K888">
        <v>27661</v>
      </c>
      <c r="L888" t="s">
        <v>4142</v>
      </c>
      <c r="M888" t="s">
        <v>3545</v>
      </c>
      <c r="N888" s="2" t="s">
        <v>29</v>
      </c>
      <c r="O888" s="4" t="s">
        <v>396</v>
      </c>
      <c r="P888" s="6">
        <f>NETWORKDAYS.INTL(Table_query__6[[#This Row],[Created]],Table_query__6[[#This Row],[Closed]],1,0)-1</f>
        <v>6</v>
      </c>
      <c r="Q888" s="6" t="s">
        <v>4273</v>
      </c>
      <c r="R888" s="6" t="str">
        <f t="shared" si="27"/>
        <v>&gt;=5</v>
      </c>
      <c r="S888" s="6" t="str">
        <f t="shared" si="26"/>
        <v>not met</v>
      </c>
      <c r="T888" s="5" t="s">
        <v>2572</v>
      </c>
      <c r="U888" s="2" t="s">
        <v>17</v>
      </c>
      <c r="V888" s="2" t="s">
        <v>16</v>
      </c>
      <c r="W888" s="2"/>
    </row>
    <row r="889" spans="1:23" ht="42.75" x14ac:dyDescent="0.45">
      <c r="A889" s="1">
        <v>2.4052083333299401</v>
      </c>
      <c r="B889" s="2" t="s">
        <v>64</v>
      </c>
      <c r="C889" s="2" t="s">
        <v>2760</v>
      </c>
      <c r="D889" s="2" t="s">
        <v>12</v>
      </c>
      <c r="E889" s="4">
        <v>45174.556458333333</v>
      </c>
      <c r="F889" s="3" t="str">
        <f>TEXT(Table_query__6[[#This Row],[Closed]],"MMM")</f>
        <v>Sep</v>
      </c>
      <c r="G889" s="3">
        <v>45176.556458333333</v>
      </c>
      <c r="H889" s="4">
        <v>45176.40520833333</v>
      </c>
      <c r="I889" s="2" t="s">
        <v>122</v>
      </c>
      <c r="J889" t="s">
        <v>3600</v>
      </c>
      <c r="K889">
        <v>32843</v>
      </c>
      <c r="L889" t="s">
        <v>3600</v>
      </c>
      <c r="M889" t="s">
        <v>3545</v>
      </c>
      <c r="N889" s="2" t="s">
        <v>42</v>
      </c>
      <c r="O889" s="4" t="s">
        <v>396</v>
      </c>
      <c r="P889" s="6">
        <f>NETWORKDAYS.INTL(Table_query__6[[#This Row],[Created]],Table_query__6[[#This Row],[Closed]],1,0)-1</f>
        <v>2</v>
      </c>
      <c r="Q889" s="6" t="s">
        <v>4273</v>
      </c>
      <c r="R889" s="6" t="str">
        <f t="shared" si="27"/>
        <v>&lt;=2</v>
      </c>
      <c r="S889" s="6" t="str">
        <f t="shared" si="26"/>
        <v>met</v>
      </c>
      <c r="T889" s="5" t="s">
        <v>2761</v>
      </c>
      <c r="U889" s="2" t="s">
        <v>17</v>
      </c>
      <c r="V889" s="2" t="s">
        <v>16</v>
      </c>
      <c r="W889" s="2"/>
    </row>
    <row r="890" spans="1:23" ht="114" x14ac:dyDescent="0.45">
      <c r="A890" s="1">
        <v>0.56050925925956097</v>
      </c>
      <c r="B890" s="2" t="s">
        <v>23</v>
      </c>
      <c r="C890" s="2" t="s">
        <v>2794</v>
      </c>
      <c r="D890" s="2" t="s">
        <v>12</v>
      </c>
      <c r="E890" s="4">
        <v>45174.560358796298</v>
      </c>
      <c r="F890" s="3" t="str">
        <f>TEXT(Table_query__6[[#This Row],[Closed]],"MMM")</f>
        <v>Sep</v>
      </c>
      <c r="G890" s="3">
        <v>45176.560358796298</v>
      </c>
      <c r="H890" s="4">
        <v>45174.56050925926</v>
      </c>
      <c r="I890" s="2" t="s">
        <v>2126</v>
      </c>
      <c r="J890" t="s">
        <v>4256</v>
      </c>
      <c r="K890" t="s">
        <v>4256</v>
      </c>
      <c r="L890" t="s">
        <v>4256</v>
      </c>
      <c r="M890" t="s">
        <v>592</v>
      </c>
      <c r="N890" s="2" t="s">
        <v>52</v>
      </c>
      <c r="O890" s="4" t="s">
        <v>396</v>
      </c>
      <c r="P890" s="6">
        <f>NETWORKDAYS.INTL(Table_query__6[[#This Row],[Created]],Table_query__6[[#This Row],[Closed]],1,0)-1</f>
        <v>0</v>
      </c>
      <c r="Q890" s="6" t="s">
        <v>4272</v>
      </c>
      <c r="R890" s="6" t="str">
        <f t="shared" si="27"/>
        <v>&lt;=1</v>
      </c>
      <c r="S890" s="6" t="str">
        <f t="shared" si="26"/>
        <v>met</v>
      </c>
      <c r="T890" s="5" t="s">
        <v>2795</v>
      </c>
      <c r="U890" s="2" t="s">
        <v>17</v>
      </c>
      <c r="V890" s="2" t="s">
        <v>16</v>
      </c>
      <c r="W890" s="2"/>
    </row>
    <row r="891" spans="1:23" ht="28.5" x14ac:dyDescent="0.45">
      <c r="A891" s="1">
        <v>0.704768518517085</v>
      </c>
      <c r="B891" s="2" t="s">
        <v>28</v>
      </c>
      <c r="C891" s="2" t="s">
        <v>2819</v>
      </c>
      <c r="D891" s="2" t="s">
        <v>12</v>
      </c>
      <c r="E891" s="4">
        <v>45174.58693287037</v>
      </c>
      <c r="F891" s="3" t="str">
        <f>TEXT(Table_query__6[[#This Row],[Closed]],"MMM")</f>
        <v>Sep</v>
      </c>
      <c r="G891" s="3">
        <v>45176.58693287037</v>
      </c>
      <c r="H891" s="4">
        <v>45174.704768518517</v>
      </c>
      <c r="I891" s="2" t="s">
        <v>92</v>
      </c>
      <c r="J891" t="s">
        <v>3577</v>
      </c>
      <c r="K891">
        <v>85</v>
      </c>
      <c r="L891" t="s">
        <v>3578</v>
      </c>
      <c r="M891" t="s">
        <v>3545</v>
      </c>
      <c r="N891" s="2" t="s">
        <v>29</v>
      </c>
      <c r="O891" s="4" t="s">
        <v>396</v>
      </c>
      <c r="P891" s="6">
        <f>NETWORKDAYS.INTL(Table_query__6[[#This Row],[Created]],Table_query__6[[#This Row],[Closed]],1,0)-1</f>
        <v>0</v>
      </c>
      <c r="Q891" s="6" t="s">
        <v>4272</v>
      </c>
      <c r="R891" s="6" t="str">
        <f t="shared" si="27"/>
        <v>&lt;=1</v>
      </c>
      <c r="S891" s="6" t="str">
        <f t="shared" si="26"/>
        <v>met</v>
      </c>
      <c r="T891" s="5" t="s">
        <v>2820</v>
      </c>
      <c r="U891" s="2" t="s">
        <v>17</v>
      </c>
      <c r="V891" s="2" t="s">
        <v>16</v>
      </c>
      <c r="W891" s="2"/>
    </row>
    <row r="892" spans="1:23" ht="28.5" x14ac:dyDescent="0.45">
      <c r="A892" s="1">
        <v>1.3664930555532899</v>
      </c>
      <c r="B892" s="2" t="s">
        <v>28</v>
      </c>
      <c r="C892" s="2" t="s">
        <v>2769</v>
      </c>
      <c r="D892" s="2" t="s">
        <v>12</v>
      </c>
      <c r="E892" s="4">
        <v>45174.60665509259</v>
      </c>
      <c r="F892" s="3" t="str">
        <f>TEXT(Table_query__6[[#This Row],[Closed]],"MMM")</f>
        <v>Sep</v>
      </c>
      <c r="G892" s="3">
        <v>45176.60665509259</v>
      </c>
      <c r="H892" s="4">
        <v>45175.366493055553</v>
      </c>
      <c r="I892" s="2" t="s">
        <v>298</v>
      </c>
      <c r="J892" t="s">
        <v>3719</v>
      </c>
      <c r="K892">
        <v>27418</v>
      </c>
      <c r="L892" t="s">
        <v>3719</v>
      </c>
      <c r="M892" t="s">
        <v>3545</v>
      </c>
      <c r="N892" s="2" t="s">
        <v>29</v>
      </c>
      <c r="O892" s="4" t="s">
        <v>396</v>
      </c>
      <c r="P892" s="6">
        <f>NETWORKDAYS.INTL(Table_query__6[[#This Row],[Created]],Table_query__6[[#This Row],[Closed]],1,0)-1</f>
        <v>1</v>
      </c>
      <c r="Q892" s="6" t="s">
        <v>4272</v>
      </c>
      <c r="R892" s="6" t="str">
        <f t="shared" si="27"/>
        <v>&lt;=1</v>
      </c>
      <c r="S892" s="6" t="str">
        <f t="shared" si="26"/>
        <v>met</v>
      </c>
      <c r="T892" s="5" t="s">
        <v>2770</v>
      </c>
      <c r="U892" s="2" t="s">
        <v>17</v>
      </c>
      <c r="V892" s="2" t="s">
        <v>16</v>
      </c>
      <c r="W892" s="2"/>
    </row>
    <row r="893" spans="1:23" ht="28.5" x14ac:dyDescent="0.45">
      <c r="A893" s="1">
        <v>1.4437962962911099</v>
      </c>
      <c r="B893" s="2" t="s">
        <v>28</v>
      </c>
      <c r="C893" s="2" t="s">
        <v>2767</v>
      </c>
      <c r="D893" s="2" t="s">
        <v>12</v>
      </c>
      <c r="E893" s="4">
        <v>45174.623530092591</v>
      </c>
      <c r="F893" s="3" t="str">
        <f>TEXT(Table_query__6[[#This Row],[Closed]],"MMM")</f>
        <v>Sep</v>
      </c>
      <c r="G893" s="3">
        <v>45176.623530092591</v>
      </c>
      <c r="H893" s="4">
        <v>45175.443796296298</v>
      </c>
      <c r="I893" s="2" t="s">
        <v>31</v>
      </c>
      <c r="J893" t="s">
        <v>3546</v>
      </c>
      <c r="K893">
        <v>30078</v>
      </c>
      <c r="L893" t="s">
        <v>3547</v>
      </c>
      <c r="M893" t="s">
        <v>3545</v>
      </c>
      <c r="N893" s="2" t="s">
        <v>29</v>
      </c>
      <c r="O893" s="4" t="s">
        <v>396</v>
      </c>
      <c r="P893" s="6">
        <f>NETWORKDAYS.INTL(Table_query__6[[#This Row],[Created]],Table_query__6[[#This Row],[Closed]],1,0)-1</f>
        <v>1</v>
      </c>
      <c r="Q893" s="6" t="s">
        <v>4272</v>
      </c>
      <c r="R893" s="6" t="str">
        <f t="shared" si="27"/>
        <v>&lt;=1</v>
      </c>
      <c r="S893" s="6" t="str">
        <f t="shared" si="26"/>
        <v>met</v>
      </c>
      <c r="T893" s="5" t="s">
        <v>2768</v>
      </c>
      <c r="U893" s="2" t="s">
        <v>17</v>
      </c>
      <c r="V893" s="2" t="s">
        <v>16</v>
      </c>
      <c r="W893" s="2"/>
    </row>
    <row r="894" spans="1:23" x14ac:dyDescent="0.45">
      <c r="A894" s="1">
        <v>0.64099537036963705</v>
      </c>
      <c r="B894" s="2" t="s">
        <v>145</v>
      </c>
      <c r="C894" s="2" t="s">
        <v>2808</v>
      </c>
      <c r="D894" s="2" t="s">
        <v>12</v>
      </c>
      <c r="E894" s="4">
        <v>45174.633379629631</v>
      </c>
      <c r="F894" s="3" t="str">
        <f>TEXT(Table_query__6[[#This Row],[Closed]],"MMM")</f>
        <v>Sep</v>
      </c>
      <c r="G894" s="3">
        <v>45176.633379629631</v>
      </c>
      <c r="H894" s="4">
        <v>45174.64099537037</v>
      </c>
      <c r="I894" s="2" t="s">
        <v>924</v>
      </c>
      <c r="J894" t="s">
        <v>3797</v>
      </c>
      <c r="K894">
        <v>11459</v>
      </c>
      <c r="L894" t="s">
        <v>3745</v>
      </c>
      <c r="M894" t="s">
        <v>3545</v>
      </c>
      <c r="N894" s="2" t="s">
        <v>42</v>
      </c>
      <c r="O894" s="4" t="s">
        <v>396</v>
      </c>
      <c r="P894" s="6">
        <f>NETWORKDAYS.INTL(Table_query__6[[#This Row],[Created]],Table_query__6[[#This Row],[Closed]],1,0)-1</f>
        <v>0</v>
      </c>
      <c r="Q894" s="6" t="s">
        <v>4272</v>
      </c>
      <c r="R894" s="6" t="str">
        <f t="shared" si="27"/>
        <v>&lt;=1</v>
      </c>
      <c r="S894" s="6" t="str">
        <f t="shared" si="26"/>
        <v>met</v>
      </c>
      <c r="T894" s="5" t="s">
        <v>2809</v>
      </c>
      <c r="U894" s="2" t="s">
        <v>17</v>
      </c>
      <c r="V894" s="2" t="s">
        <v>16</v>
      </c>
      <c r="W894" s="2"/>
    </row>
    <row r="895" spans="1:23" ht="28.5" x14ac:dyDescent="0.45">
      <c r="A895" s="1">
        <v>0.38567129629518598</v>
      </c>
      <c r="B895" s="2" t="s">
        <v>37</v>
      </c>
      <c r="C895" s="2" t="s">
        <v>2778</v>
      </c>
      <c r="D895" s="2" t="s">
        <v>12</v>
      </c>
      <c r="E895" s="4">
        <v>45175.364351851851</v>
      </c>
      <c r="F895" s="3" t="str">
        <f>TEXT(Table_query__6[[#This Row],[Closed]],"MMM")</f>
        <v>Sep</v>
      </c>
      <c r="G895" s="3">
        <v>45177.364351851851</v>
      </c>
      <c r="H895" s="4">
        <v>45175.385671296295</v>
      </c>
      <c r="I895" s="2" t="s">
        <v>273</v>
      </c>
      <c r="J895" t="s">
        <v>3709</v>
      </c>
      <c r="K895">
        <v>1001</v>
      </c>
      <c r="L895" t="s">
        <v>3710</v>
      </c>
      <c r="M895" t="s">
        <v>3545</v>
      </c>
      <c r="N895" s="2" t="s">
        <v>42</v>
      </c>
      <c r="O895" s="4" t="s">
        <v>396</v>
      </c>
      <c r="P895" s="6">
        <f>NETWORKDAYS.INTL(Table_query__6[[#This Row],[Created]],Table_query__6[[#This Row],[Closed]],1,0)-1</f>
        <v>0</v>
      </c>
      <c r="Q895" s="6" t="s">
        <v>4272</v>
      </c>
      <c r="R895" s="6" t="str">
        <f t="shared" si="27"/>
        <v>&lt;=1</v>
      </c>
      <c r="S895" s="6" t="str">
        <f t="shared" si="26"/>
        <v>met</v>
      </c>
      <c r="T895" s="5" t="s">
        <v>2779</v>
      </c>
      <c r="U895" s="2" t="s">
        <v>17</v>
      </c>
      <c r="V895" s="2" t="s">
        <v>16</v>
      </c>
      <c r="W895" s="2"/>
    </row>
    <row r="896" spans="1:23" ht="28.5" x14ac:dyDescent="0.45">
      <c r="A896" s="1">
        <v>0.69399305555270996</v>
      </c>
      <c r="B896" s="2" t="s">
        <v>37</v>
      </c>
      <c r="C896" s="2" t="s">
        <v>2771</v>
      </c>
      <c r="D896" s="2" t="s">
        <v>12</v>
      </c>
      <c r="E896" s="4">
        <v>45175.425902777781</v>
      </c>
      <c r="F896" s="3" t="str">
        <f>TEXT(Table_query__6[[#This Row],[Closed]],"MMM")</f>
        <v>Sep</v>
      </c>
      <c r="G896" s="3">
        <v>45177.425902777781</v>
      </c>
      <c r="H896" s="4">
        <v>45175.693993055553</v>
      </c>
      <c r="I896" s="2" t="s">
        <v>771</v>
      </c>
      <c r="J896" t="s">
        <v>3847</v>
      </c>
      <c r="K896">
        <v>35488</v>
      </c>
      <c r="L896" t="s">
        <v>3848</v>
      </c>
      <c r="M896" t="s">
        <v>3545</v>
      </c>
      <c r="N896" s="2" t="s">
        <v>42</v>
      </c>
      <c r="O896" s="4" t="s">
        <v>396</v>
      </c>
      <c r="P896" s="6">
        <f>NETWORKDAYS.INTL(Table_query__6[[#This Row],[Created]],Table_query__6[[#This Row],[Closed]],1,0)-1</f>
        <v>0</v>
      </c>
      <c r="Q896" s="6" t="s">
        <v>4272</v>
      </c>
      <c r="R896" s="6" t="str">
        <f t="shared" si="27"/>
        <v>&lt;=1</v>
      </c>
      <c r="S896" s="6" t="str">
        <f t="shared" si="26"/>
        <v>met</v>
      </c>
      <c r="T896" s="5" t="s">
        <v>2772</v>
      </c>
      <c r="U896" s="2" t="s">
        <v>17</v>
      </c>
      <c r="V896" s="2" t="s">
        <v>16</v>
      </c>
      <c r="W896" s="2"/>
    </row>
    <row r="897" spans="1:23" ht="28.5" x14ac:dyDescent="0.45">
      <c r="A897" s="1">
        <v>6.6709606481454102</v>
      </c>
      <c r="B897" s="2" t="s">
        <v>125</v>
      </c>
      <c r="C897" s="2" t="s">
        <v>2654</v>
      </c>
      <c r="D897" s="2" t="s">
        <v>12</v>
      </c>
      <c r="E897" s="4">
        <v>45175.446817129632</v>
      </c>
      <c r="F897" s="3" t="str">
        <f>TEXT(Table_query__6[[#This Row],[Closed]],"MMM")</f>
        <v>Sep</v>
      </c>
      <c r="G897" s="3">
        <v>45177.446817129632</v>
      </c>
      <c r="H897" s="4">
        <v>45181.670960648145</v>
      </c>
      <c r="I897" s="2" t="s">
        <v>574</v>
      </c>
      <c r="J897" t="s">
        <v>3799</v>
      </c>
      <c r="K897">
        <v>40199</v>
      </c>
      <c r="L897" t="s">
        <v>3800</v>
      </c>
      <c r="M897" t="s">
        <v>3545</v>
      </c>
      <c r="N897" s="2" t="s">
        <v>24</v>
      </c>
      <c r="O897" s="4" t="s">
        <v>396</v>
      </c>
      <c r="P897" s="6">
        <f>NETWORKDAYS.INTL(Table_query__6[[#This Row],[Created]],Table_query__6[[#This Row],[Closed]],1,0)-1</f>
        <v>4</v>
      </c>
      <c r="Q897" s="6" t="s">
        <v>4273</v>
      </c>
      <c r="R897" s="6" t="str">
        <f t="shared" si="27"/>
        <v>&lt;=4</v>
      </c>
      <c r="S897" s="6" t="str">
        <f t="shared" si="26"/>
        <v>not met</v>
      </c>
      <c r="T897" s="5" t="s">
        <v>2655</v>
      </c>
      <c r="U897" s="2" t="s">
        <v>17</v>
      </c>
      <c r="V897" s="2" t="s">
        <v>16</v>
      </c>
      <c r="W897" s="2"/>
    </row>
    <row r="898" spans="1:23" ht="85.5" x14ac:dyDescent="0.45">
      <c r="A898" s="1">
        <v>1.5277430555579501</v>
      </c>
      <c r="B898" s="2" t="s">
        <v>110</v>
      </c>
      <c r="C898" s="2" t="s">
        <v>2749</v>
      </c>
      <c r="D898" s="2" t="s">
        <v>12</v>
      </c>
      <c r="E898" s="4">
        <v>45175.482789351852</v>
      </c>
      <c r="F898" s="3" t="str">
        <f>TEXT(Table_query__6[[#This Row],[Closed]],"MMM")</f>
        <v>Sep</v>
      </c>
      <c r="G898" s="3">
        <v>45177.482789351852</v>
      </c>
      <c r="H898" s="4">
        <v>45176.527743055558</v>
      </c>
      <c r="I898" s="2" t="s">
        <v>332</v>
      </c>
      <c r="J898" t="s">
        <v>3726</v>
      </c>
      <c r="K898">
        <v>40133</v>
      </c>
      <c r="L898" t="s">
        <v>3727</v>
      </c>
      <c r="M898" t="s">
        <v>3545</v>
      </c>
      <c r="N898" s="2" t="s">
        <v>29</v>
      </c>
      <c r="O898" s="4" t="s">
        <v>396</v>
      </c>
      <c r="P898" s="6">
        <f>NETWORKDAYS.INTL(Table_query__6[[#This Row],[Created]],Table_query__6[[#This Row],[Closed]],1,0)-1</f>
        <v>1</v>
      </c>
      <c r="Q898" s="6" t="s">
        <v>4272</v>
      </c>
      <c r="R898" s="6" t="str">
        <f t="shared" si="27"/>
        <v>&lt;=1</v>
      </c>
      <c r="S898" s="6" t="str">
        <f t="shared" ref="S898:S961" si="28">IF(P898&lt;=2, "met", "not met")</f>
        <v>met</v>
      </c>
      <c r="T898" s="5" t="s">
        <v>2750</v>
      </c>
      <c r="U898" s="2" t="s">
        <v>17</v>
      </c>
      <c r="V898" s="2" t="s">
        <v>16</v>
      </c>
      <c r="W898" s="2"/>
    </row>
    <row r="899" spans="1:23" ht="28.5" x14ac:dyDescent="0.45">
      <c r="A899" s="1">
        <v>50.651840277780103</v>
      </c>
      <c r="B899" s="2" t="s">
        <v>413</v>
      </c>
      <c r="C899" s="2" t="s">
        <v>412</v>
      </c>
      <c r="D899" s="2" t="s">
        <v>12</v>
      </c>
      <c r="E899" s="4">
        <v>45175.501331018517</v>
      </c>
      <c r="F899" s="3" t="str">
        <f>TEXT(Table_query__6[[#This Row],[Closed]],"MMM")</f>
        <v>Oct</v>
      </c>
      <c r="G899" s="3">
        <v>45177.501331018517</v>
      </c>
      <c r="H899" s="4">
        <v>45225.65184027778</v>
      </c>
      <c r="I899" s="2" t="s">
        <v>415</v>
      </c>
      <c r="J899" t="s">
        <v>4256</v>
      </c>
      <c r="K899" t="s">
        <v>4256</v>
      </c>
      <c r="L899" t="s">
        <v>4256</v>
      </c>
      <c r="M899" t="s">
        <v>592</v>
      </c>
      <c r="N899" s="2" t="s">
        <v>52</v>
      </c>
      <c r="O899" s="4" t="s">
        <v>396</v>
      </c>
      <c r="P899" s="6">
        <f>NETWORKDAYS.INTL(Table_query__6[[#This Row],[Created]],Table_query__6[[#This Row],[Closed]],1,0)-1</f>
        <v>36</v>
      </c>
      <c r="Q899" s="6" t="s">
        <v>4273</v>
      </c>
      <c r="R899" s="6" t="str">
        <f t="shared" ref="R899:R962" si="29">IF(P899&lt;2, "&lt;=1", IF(P899&lt;3, "&lt;=2", IF(P899&lt;4, "&lt;=3",IF(P899&lt;5,  "&lt;=4", "&gt;=5"))))</f>
        <v>&gt;=5</v>
      </c>
      <c r="S899" s="6" t="str">
        <f t="shared" si="28"/>
        <v>not met</v>
      </c>
      <c r="T899" s="5" t="s">
        <v>414</v>
      </c>
      <c r="U899" s="2" t="s">
        <v>17</v>
      </c>
      <c r="V899" s="2" t="s">
        <v>16</v>
      </c>
      <c r="W899" s="2"/>
    </row>
    <row r="900" spans="1:23" ht="28.5" x14ac:dyDescent="0.45">
      <c r="A900" s="1">
        <v>0.57324074073403597</v>
      </c>
      <c r="B900" s="2" t="s">
        <v>37</v>
      </c>
      <c r="C900" s="2" t="s">
        <v>2776</v>
      </c>
      <c r="D900" s="2" t="s">
        <v>12</v>
      </c>
      <c r="E900" s="4">
        <v>45175.522476851853</v>
      </c>
      <c r="F900" s="3" t="str">
        <f>TEXT(Table_query__6[[#This Row],[Closed]],"MMM")</f>
        <v>Sep</v>
      </c>
      <c r="G900" s="3">
        <v>45177.522476851853</v>
      </c>
      <c r="H900" s="4">
        <v>45175.573240740741</v>
      </c>
      <c r="I900" s="2" t="s">
        <v>2424</v>
      </c>
      <c r="J900" t="s">
        <v>4121</v>
      </c>
      <c r="K900">
        <v>7737</v>
      </c>
      <c r="L900" t="s">
        <v>3574</v>
      </c>
      <c r="M900" t="s">
        <v>3550</v>
      </c>
      <c r="N900" s="2" t="s">
        <v>42</v>
      </c>
      <c r="O900" s="4" t="s">
        <v>396</v>
      </c>
      <c r="P900" s="6">
        <f>NETWORKDAYS.INTL(Table_query__6[[#This Row],[Created]],Table_query__6[[#This Row],[Closed]],1,0)-1</f>
        <v>0</v>
      </c>
      <c r="Q900" s="6" t="s">
        <v>4272</v>
      </c>
      <c r="R900" s="6" t="str">
        <f t="shared" si="29"/>
        <v>&lt;=1</v>
      </c>
      <c r="S900" s="6" t="str">
        <f t="shared" si="28"/>
        <v>met</v>
      </c>
      <c r="T900" s="5" t="s">
        <v>2777</v>
      </c>
      <c r="U900" s="2" t="s">
        <v>17</v>
      </c>
      <c r="V900" s="2" t="s">
        <v>16</v>
      </c>
      <c r="W900" s="2"/>
    </row>
    <row r="901" spans="1:23" ht="42.75" x14ac:dyDescent="0.45">
      <c r="A901" s="1">
        <v>0.58888888888759505</v>
      </c>
      <c r="B901" s="2" t="s">
        <v>56</v>
      </c>
      <c r="C901" s="2" t="s">
        <v>2782</v>
      </c>
      <c r="D901" s="2" t="s">
        <v>12</v>
      </c>
      <c r="E901" s="4">
        <v>45175.54478009259</v>
      </c>
      <c r="F901" s="3" t="str">
        <f>TEXT(Table_query__6[[#This Row],[Closed]],"MMM")</f>
        <v>Sep</v>
      </c>
      <c r="G901" s="3">
        <v>45177.54478009259</v>
      </c>
      <c r="H901" s="4">
        <v>45175.588888888888</v>
      </c>
      <c r="I901" s="2" t="s">
        <v>824</v>
      </c>
      <c r="J901" t="s">
        <v>3861</v>
      </c>
      <c r="K901">
        <v>33074</v>
      </c>
      <c r="L901" t="s">
        <v>3861</v>
      </c>
      <c r="M901" t="s">
        <v>3545</v>
      </c>
      <c r="N901" s="2" t="s">
        <v>77</v>
      </c>
      <c r="O901" s="4" t="s">
        <v>396</v>
      </c>
      <c r="P901" s="6">
        <f>NETWORKDAYS.INTL(Table_query__6[[#This Row],[Created]],Table_query__6[[#This Row],[Closed]],1,0)-1</f>
        <v>0</v>
      </c>
      <c r="Q901" s="6" t="s">
        <v>4272</v>
      </c>
      <c r="R901" s="6" t="str">
        <f t="shared" si="29"/>
        <v>&lt;=1</v>
      </c>
      <c r="S901" s="6" t="str">
        <f t="shared" si="28"/>
        <v>met</v>
      </c>
      <c r="T901" s="5" t="s">
        <v>2783</v>
      </c>
      <c r="U901" s="2" t="s">
        <v>17</v>
      </c>
      <c r="V901" s="2" t="s">
        <v>16</v>
      </c>
      <c r="W901" s="2"/>
    </row>
    <row r="902" spans="1:23" ht="28.5" x14ac:dyDescent="0.45">
      <c r="A902" s="1">
        <v>2.6324884259229302</v>
      </c>
      <c r="B902" s="2" t="s">
        <v>37</v>
      </c>
      <c r="C902" s="2" t="s">
        <v>2714</v>
      </c>
      <c r="D902" s="2" t="s">
        <v>12</v>
      </c>
      <c r="E902" s="4">
        <v>45175.554293981484</v>
      </c>
      <c r="F902" s="3" t="str">
        <f>TEXT(Table_query__6[[#This Row],[Closed]],"MMM")</f>
        <v>Sep</v>
      </c>
      <c r="G902" s="3">
        <v>45177.554293981484</v>
      </c>
      <c r="H902" s="4">
        <v>45177.632488425923</v>
      </c>
      <c r="I902" s="2" t="s">
        <v>2716</v>
      </c>
      <c r="J902" t="s">
        <v>4160</v>
      </c>
      <c r="K902">
        <v>5560</v>
      </c>
      <c r="L902" t="s">
        <v>3816</v>
      </c>
      <c r="M902" t="s">
        <v>3550</v>
      </c>
      <c r="N902" s="2" t="s">
        <v>42</v>
      </c>
      <c r="O902" s="4" t="s">
        <v>396</v>
      </c>
      <c r="P902" s="6">
        <f>NETWORKDAYS.INTL(Table_query__6[[#This Row],[Created]],Table_query__6[[#This Row],[Closed]],1,0)-1</f>
        <v>2</v>
      </c>
      <c r="Q902" s="6" t="s">
        <v>4273</v>
      </c>
      <c r="R902" s="6" t="str">
        <f t="shared" si="29"/>
        <v>&lt;=2</v>
      </c>
      <c r="S902" s="6" t="str">
        <f t="shared" si="28"/>
        <v>met</v>
      </c>
      <c r="T902" s="5" t="s">
        <v>2715</v>
      </c>
      <c r="U902" s="2" t="s">
        <v>17</v>
      </c>
      <c r="V902" s="2" t="s">
        <v>16</v>
      </c>
      <c r="W902" s="2"/>
    </row>
    <row r="903" spans="1:23" x14ac:dyDescent="0.45">
      <c r="A903" s="1"/>
      <c r="B903" s="2" t="s">
        <v>56</v>
      </c>
      <c r="C903" s="2" t="s">
        <v>2735</v>
      </c>
      <c r="D903" s="2" t="s">
        <v>12</v>
      </c>
      <c r="E903" s="4">
        <v>45175.572210648148</v>
      </c>
      <c r="F903" s="3" t="str">
        <f>TEXT(Table_query__6[[#This Row],[Closed]],"MMM")</f>
        <v>Sep</v>
      </c>
      <c r="G903" s="3">
        <v>45177.572210648148</v>
      </c>
      <c r="H903" s="4">
        <v>45177.511805555558</v>
      </c>
      <c r="I903" s="2" t="s">
        <v>348</v>
      </c>
      <c r="J903" t="s">
        <v>3731</v>
      </c>
      <c r="K903">
        <v>40236</v>
      </c>
      <c r="L903" t="s">
        <v>3718</v>
      </c>
      <c r="M903" t="s">
        <v>3545</v>
      </c>
      <c r="N903" s="2" t="s">
        <v>68</v>
      </c>
      <c r="O903" s="4" t="s">
        <v>396</v>
      </c>
      <c r="P903" s="6">
        <f>NETWORKDAYS.INTL(Table_query__6[[#This Row],[Created]],Table_query__6[[#This Row],[Closed]],1,0)-1</f>
        <v>2</v>
      </c>
      <c r="Q903" s="6" t="s">
        <v>4273</v>
      </c>
      <c r="R903" s="6" t="str">
        <f t="shared" si="29"/>
        <v>&lt;=2</v>
      </c>
      <c r="S903" s="6" t="str">
        <f t="shared" si="28"/>
        <v>met</v>
      </c>
      <c r="T903" s="5" t="s">
        <v>2736</v>
      </c>
      <c r="U903" s="2" t="s">
        <v>17</v>
      </c>
      <c r="V903" s="2" t="s">
        <v>16</v>
      </c>
      <c r="W903" s="2"/>
    </row>
    <row r="904" spans="1:23" ht="28.5" x14ac:dyDescent="0.45">
      <c r="A904" s="1">
        <v>2.4235648148096498</v>
      </c>
      <c r="B904" s="2" t="s">
        <v>60</v>
      </c>
      <c r="C904" s="2" t="s">
        <v>2733</v>
      </c>
      <c r="D904" s="2" t="s">
        <v>12</v>
      </c>
      <c r="E904" s="4">
        <v>45175.581331018519</v>
      </c>
      <c r="F904" s="3" t="str">
        <f>TEXT(Table_query__6[[#This Row],[Closed]],"MMM")</f>
        <v>Sep</v>
      </c>
      <c r="G904" s="3">
        <v>45177.581331018519</v>
      </c>
      <c r="H904" s="4">
        <v>45177.423564814817</v>
      </c>
      <c r="I904" s="2" t="s">
        <v>1351</v>
      </c>
      <c r="J904" t="s">
        <v>4256</v>
      </c>
      <c r="K904" t="s">
        <v>4256</v>
      </c>
      <c r="L904" t="s">
        <v>4256</v>
      </c>
      <c r="M904" t="s">
        <v>592</v>
      </c>
      <c r="N904" s="2" t="s">
        <v>42</v>
      </c>
      <c r="O904" s="4" t="s">
        <v>396</v>
      </c>
      <c r="P904" s="6">
        <f>NETWORKDAYS.INTL(Table_query__6[[#This Row],[Created]],Table_query__6[[#This Row],[Closed]],1,0)-1</f>
        <v>2</v>
      </c>
      <c r="Q904" s="6" t="s">
        <v>4273</v>
      </c>
      <c r="R904" s="6" t="str">
        <f t="shared" si="29"/>
        <v>&lt;=2</v>
      </c>
      <c r="S904" s="6" t="str">
        <f t="shared" si="28"/>
        <v>met</v>
      </c>
      <c r="T904" s="5" t="s">
        <v>2734</v>
      </c>
      <c r="U904" s="2" t="s">
        <v>17</v>
      </c>
      <c r="V904" s="2" t="s">
        <v>16</v>
      </c>
      <c r="W904" s="2"/>
    </row>
    <row r="905" spans="1:23" ht="28.5" x14ac:dyDescent="0.45">
      <c r="A905" s="1">
        <v>0.59421296296204695</v>
      </c>
      <c r="B905" s="2" t="s">
        <v>37</v>
      </c>
      <c r="C905" s="2" t="s">
        <v>2780</v>
      </c>
      <c r="D905" s="2" t="s">
        <v>12</v>
      </c>
      <c r="E905" s="4">
        <v>45175.582858796297</v>
      </c>
      <c r="F905" s="3" t="str">
        <f>TEXT(Table_query__6[[#This Row],[Closed]],"MMM")</f>
        <v>Sep</v>
      </c>
      <c r="G905" s="3">
        <v>45177.582858796297</v>
      </c>
      <c r="H905" s="4">
        <v>45175.594212962962</v>
      </c>
      <c r="I905" s="2" t="s">
        <v>771</v>
      </c>
      <c r="J905" t="s">
        <v>3847</v>
      </c>
      <c r="K905">
        <v>35488</v>
      </c>
      <c r="L905" t="s">
        <v>3848</v>
      </c>
      <c r="M905" t="s">
        <v>3545</v>
      </c>
      <c r="N905" s="2" t="s">
        <v>42</v>
      </c>
      <c r="O905" s="4" t="s">
        <v>396</v>
      </c>
      <c r="P905" s="6">
        <f>NETWORKDAYS.INTL(Table_query__6[[#This Row],[Created]],Table_query__6[[#This Row],[Closed]],1,0)-1</f>
        <v>0</v>
      </c>
      <c r="Q905" s="6" t="s">
        <v>4272</v>
      </c>
      <c r="R905" s="6" t="str">
        <f t="shared" si="29"/>
        <v>&lt;=1</v>
      </c>
      <c r="S905" s="6" t="str">
        <f t="shared" si="28"/>
        <v>met</v>
      </c>
      <c r="T905" s="5" t="s">
        <v>2781</v>
      </c>
      <c r="U905" s="2" t="s">
        <v>17</v>
      </c>
      <c r="V905" s="2" t="s">
        <v>16</v>
      </c>
      <c r="W905" s="2"/>
    </row>
    <row r="906" spans="1:23" ht="28.5" x14ac:dyDescent="0.45">
      <c r="A906" s="1">
        <v>1.38208333333023</v>
      </c>
      <c r="B906" s="2" t="s">
        <v>28</v>
      </c>
      <c r="C906" s="2" t="s">
        <v>2751</v>
      </c>
      <c r="D906" s="2" t="s">
        <v>12</v>
      </c>
      <c r="E906" s="4">
        <v>45175.616979166669</v>
      </c>
      <c r="F906" s="3" t="str">
        <f>TEXT(Table_query__6[[#This Row],[Closed]],"MMM")</f>
        <v>Sep</v>
      </c>
      <c r="G906" s="3">
        <v>45177.616979166669</v>
      </c>
      <c r="H906" s="4">
        <v>45176.38208333333</v>
      </c>
      <c r="I906" s="2" t="s">
        <v>313</v>
      </c>
      <c r="J906" t="s">
        <v>3723</v>
      </c>
      <c r="K906">
        <v>10678</v>
      </c>
      <c r="L906" t="s">
        <v>3724</v>
      </c>
      <c r="M906" t="s">
        <v>3545</v>
      </c>
      <c r="N906" s="2" t="s">
        <v>29</v>
      </c>
      <c r="O906" s="4" t="s">
        <v>396</v>
      </c>
      <c r="P906" s="6">
        <f>NETWORKDAYS.INTL(Table_query__6[[#This Row],[Created]],Table_query__6[[#This Row],[Closed]],1,0)-1</f>
        <v>1</v>
      </c>
      <c r="Q906" s="6" t="s">
        <v>4272</v>
      </c>
      <c r="R906" s="6" t="str">
        <f t="shared" si="29"/>
        <v>&lt;=1</v>
      </c>
      <c r="S906" s="6" t="str">
        <f t="shared" si="28"/>
        <v>met</v>
      </c>
      <c r="T906" s="5" t="s">
        <v>2752</v>
      </c>
      <c r="U906" s="2" t="s">
        <v>17</v>
      </c>
      <c r="V906" s="2" t="s">
        <v>16</v>
      </c>
      <c r="W906" s="2"/>
    </row>
    <row r="907" spans="1:23" ht="85.5" x14ac:dyDescent="0.45">
      <c r="A907" s="1">
        <v>1.5326273148166401</v>
      </c>
      <c r="B907" s="2" t="s">
        <v>110</v>
      </c>
      <c r="C907" s="2" t="s">
        <v>2753</v>
      </c>
      <c r="D907" s="2" t="s">
        <v>12</v>
      </c>
      <c r="E907" s="4">
        <v>45175.623888888891</v>
      </c>
      <c r="F907" s="3" t="str">
        <f>TEXT(Table_query__6[[#This Row],[Closed]],"MMM")</f>
        <v>Sep</v>
      </c>
      <c r="G907" s="3">
        <v>45177.623888888891</v>
      </c>
      <c r="H907" s="4">
        <v>45176.532627314817</v>
      </c>
      <c r="I907" s="2" t="s">
        <v>1608</v>
      </c>
      <c r="J907" t="s">
        <v>4008</v>
      </c>
      <c r="K907">
        <v>34026</v>
      </c>
      <c r="L907" t="s">
        <v>3585</v>
      </c>
      <c r="M907" t="s">
        <v>3553</v>
      </c>
      <c r="N907" s="2" t="s">
        <v>24</v>
      </c>
      <c r="O907" s="4" t="s">
        <v>396</v>
      </c>
      <c r="P907" s="6">
        <f>NETWORKDAYS.INTL(Table_query__6[[#This Row],[Created]],Table_query__6[[#This Row],[Closed]],1,0)-1</f>
        <v>1</v>
      </c>
      <c r="Q907" s="6" t="s">
        <v>4272</v>
      </c>
      <c r="R907" s="6" t="str">
        <f t="shared" si="29"/>
        <v>&lt;=1</v>
      </c>
      <c r="S907" s="6" t="str">
        <f t="shared" si="28"/>
        <v>met</v>
      </c>
      <c r="T907" s="5" t="s">
        <v>2754</v>
      </c>
      <c r="U907" s="2" t="s">
        <v>17</v>
      </c>
      <c r="V907" s="2" t="s">
        <v>16</v>
      </c>
      <c r="W907" s="2"/>
    </row>
    <row r="908" spans="1:23" x14ac:dyDescent="0.45">
      <c r="A908" s="1">
        <v>2.4033217592586902</v>
      </c>
      <c r="B908" s="2" t="s">
        <v>145</v>
      </c>
      <c r="C908" s="2" t="s">
        <v>2719</v>
      </c>
      <c r="D908" s="2" t="s">
        <v>12</v>
      </c>
      <c r="E908" s="4">
        <v>45175.69568287037</v>
      </c>
      <c r="F908" s="3" t="str">
        <f>TEXT(Table_query__6[[#This Row],[Closed]],"MMM")</f>
        <v>Sep</v>
      </c>
      <c r="G908" s="3">
        <v>45177.69568287037</v>
      </c>
      <c r="H908" s="4">
        <v>45177.403321759259</v>
      </c>
      <c r="I908" s="2" t="s">
        <v>589</v>
      </c>
      <c r="J908" t="s">
        <v>3804</v>
      </c>
      <c r="K908">
        <v>40045</v>
      </c>
      <c r="L908" t="s">
        <v>3805</v>
      </c>
      <c r="M908" t="s">
        <v>3545</v>
      </c>
      <c r="N908" s="2" t="s">
        <v>42</v>
      </c>
      <c r="O908" s="4" t="s">
        <v>396</v>
      </c>
      <c r="P908" s="6">
        <f>NETWORKDAYS.INTL(Table_query__6[[#This Row],[Created]],Table_query__6[[#This Row],[Closed]],1,0)-1</f>
        <v>2</v>
      </c>
      <c r="Q908" s="6" t="s">
        <v>4273</v>
      </c>
      <c r="R908" s="6" t="str">
        <f t="shared" si="29"/>
        <v>&lt;=2</v>
      </c>
      <c r="S908" s="6" t="str">
        <f t="shared" si="28"/>
        <v>met</v>
      </c>
      <c r="T908" s="5" t="s">
        <v>2720</v>
      </c>
      <c r="U908" s="2" t="s">
        <v>17</v>
      </c>
      <c r="V908" s="2" t="s">
        <v>16</v>
      </c>
      <c r="W908" s="2"/>
    </row>
    <row r="909" spans="1:23" x14ac:dyDescent="0.45">
      <c r="A909" s="1">
        <v>2.4155902777711198</v>
      </c>
      <c r="B909" s="2" t="s">
        <v>145</v>
      </c>
      <c r="C909" s="2" t="s">
        <v>2742</v>
      </c>
      <c r="D909" s="2" t="s">
        <v>12</v>
      </c>
      <c r="E909" s="4">
        <v>45175.698391203703</v>
      </c>
      <c r="F909" s="3" t="str">
        <f>TEXT(Table_query__6[[#This Row],[Closed]],"MMM")</f>
        <v>Sep</v>
      </c>
      <c r="G909" s="3">
        <v>45177.698391203703</v>
      </c>
      <c r="H909" s="4">
        <v>45177.415590277778</v>
      </c>
      <c r="I909" s="2" t="s">
        <v>801</v>
      </c>
      <c r="J909" t="s">
        <v>3856</v>
      </c>
      <c r="K909">
        <v>31564</v>
      </c>
      <c r="L909" t="s">
        <v>3856</v>
      </c>
      <c r="M909" t="s">
        <v>3545</v>
      </c>
      <c r="N909" s="2" t="s">
        <v>29</v>
      </c>
      <c r="O909" s="4" t="s">
        <v>396</v>
      </c>
      <c r="P909" s="6">
        <f>NETWORKDAYS.INTL(Table_query__6[[#This Row],[Created]],Table_query__6[[#This Row],[Closed]],1,0)-1</f>
        <v>2</v>
      </c>
      <c r="Q909" s="6" t="s">
        <v>4273</v>
      </c>
      <c r="R909" s="6" t="str">
        <f t="shared" si="29"/>
        <v>&lt;=2</v>
      </c>
      <c r="S909" s="6" t="str">
        <f t="shared" si="28"/>
        <v>met</v>
      </c>
      <c r="T909" s="5" t="s">
        <v>2743</v>
      </c>
      <c r="U909" s="2" t="s">
        <v>17</v>
      </c>
      <c r="V909" s="2" t="s">
        <v>16</v>
      </c>
      <c r="W909" s="2"/>
    </row>
    <row r="910" spans="1:23" x14ac:dyDescent="0.45">
      <c r="A910" s="1">
        <v>7.6532986111051304</v>
      </c>
      <c r="B910" s="2" t="s">
        <v>145</v>
      </c>
      <c r="C910" s="2" t="s">
        <v>2594</v>
      </c>
      <c r="D910" s="2" t="s">
        <v>12</v>
      </c>
      <c r="E910" s="4">
        <v>45175.70821759259</v>
      </c>
      <c r="F910" s="3" t="str">
        <f>TEXT(Table_query__6[[#This Row],[Closed]],"MMM")</f>
        <v>Sep</v>
      </c>
      <c r="G910" s="3">
        <v>45177.70821759259</v>
      </c>
      <c r="H910" s="4">
        <v>45182.653298611112</v>
      </c>
      <c r="I910" s="2" t="s">
        <v>477</v>
      </c>
      <c r="J910" t="s">
        <v>3772</v>
      </c>
      <c r="K910">
        <v>36841</v>
      </c>
      <c r="L910" t="s">
        <v>3772</v>
      </c>
      <c r="M910" t="s">
        <v>3545</v>
      </c>
      <c r="N910" s="2" t="s">
        <v>42</v>
      </c>
      <c r="O910" s="4" t="s">
        <v>396</v>
      </c>
      <c r="P910" s="6">
        <f>NETWORKDAYS.INTL(Table_query__6[[#This Row],[Created]],Table_query__6[[#This Row],[Closed]],1,0)-1</f>
        <v>5</v>
      </c>
      <c r="Q910" s="6" t="s">
        <v>4273</v>
      </c>
      <c r="R910" s="6" t="str">
        <f t="shared" si="29"/>
        <v>&gt;=5</v>
      </c>
      <c r="S910" s="6" t="str">
        <f t="shared" si="28"/>
        <v>not met</v>
      </c>
      <c r="T910" s="5" t="s">
        <v>2595</v>
      </c>
      <c r="U910" s="2" t="s">
        <v>17</v>
      </c>
      <c r="V910" s="2" t="s">
        <v>16</v>
      </c>
      <c r="W910" s="2"/>
    </row>
    <row r="911" spans="1:23" ht="28.5" x14ac:dyDescent="0.45">
      <c r="A911" s="1">
        <v>0.62532407407707102</v>
      </c>
      <c r="B911" s="2" t="s">
        <v>125</v>
      </c>
      <c r="C911" s="2" t="s">
        <v>2757</v>
      </c>
      <c r="D911" s="2" t="s">
        <v>12</v>
      </c>
      <c r="E911" s="4">
        <v>45176.440694444442</v>
      </c>
      <c r="F911" s="3" t="str">
        <f>TEXT(Table_query__6[[#This Row],[Closed]],"MMM")</f>
        <v>Sep</v>
      </c>
      <c r="G911" s="3">
        <v>45178.440694444442</v>
      </c>
      <c r="H911" s="4">
        <v>45176.625324074077</v>
      </c>
      <c r="I911" s="2" t="s">
        <v>2759</v>
      </c>
      <c r="J911" t="s">
        <v>4256</v>
      </c>
      <c r="K911" t="s">
        <v>4256</v>
      </c>
      <c r="L911" t="s">
        <v>4256</v>
      </c>
      <c r="M911" t="s">
        <v>592</v>
      </c>
      <c r="N911" s="2" t="s">
        <v>24</v>
      </c>
      <c r="O911" s="4" t="s">
        <v>396</v>
      </c>
      <c r="P911" s="6">
        <f>NETWORKDAYS.INTL(Table_query__6[[#This Row],[Created]],Table_query__6[[#This Row],[Closed]],1,0)-1</f>
        <v>0</v>
      </c>
      <c r="Q911" s="6" t="s">
        <v>4272</v>
      </c>
      <c r="R911" s="6" t="str">
        <f t="shared" si="29"/>
        <v>&lt;=1</v>
      </c>
      <c r="S911" s="6" t="str">
        <f t="shared" si="28"/>
        <v>met</v>
      </c>
      <c r="T911" s="5" t="s">
        <v>2758</v>
      </c>
      <c r="U911" s="2" t="s">
        <v>17</v>
      </c>
      <c r="V911" s="2" t="s">
        <v>16</v>
      </c>
      <c r="W911" s="2"/>
    </row>
    <row r="912" spans="1:23" ht="57" x14ac:dyDescent="0.45">
      <c r="A912" s="1">
        <v>1.5637037037013199</v>
      </c>
      <c r="B912" s="2" t="s">
        <v>125</v>
      </c>
      <c r="C912" s="2" t="s">
        <v>2717</v>
      </c>
      <c r="D912" s="2" t="s">
        <v>12</v>
      </c>
      <c r="E912" s="4">
        <v>45176.444803240738</v>
      </c>
      <c r="F912" s="3" t="str">
        <f>TEXT(Table_query__6[[#This Row],[Closed]],"MMM")</f>
        <v>Sep</v>
      </c>
      <c r="G912" s="3">
        <v>45178.444803240738</v>
      </c>
      <c r="H912" s="4">
        <v>45177.563703703701</v>
      </c>
      <c r="I912" s="2" t="s">
        <v>861</v>
      </c>
      <c r="J912" t="s">
        <v>3872</v>
      </c>
      <c r="K912">
        <v>21578</v>
      </c>
      <c r="L912" t="s">
        <v>3677</v>
      </c>
      <c r="M912" t="s">
        <v>3550</v>
      </c>
      <c r="N912" s="2" t="s">
        <v>24</v>
      </c>
      <c r="O912" s="4" t="s">
        <v>396</v>
      </c>
      <c r="P912" s="6">
        <f>NETWORKDAYS.INTL(Table_query__6[[#This Row],[Created]],Table_query__6[[#This Row],[Closed]],1,0)-1</f>
        <v>1</v>
      </c>
      <c r="Q912" s="6" t="s">
        <v>4272</v>
      </c>
      <c r="R912" s="6" t="str">
        <f t="shared" si="29"/>
        <v>&lt;=1</v>
      </c>
      <c r="S912" s="6" t="str">
        <f t="shared" si="28"/>
        <v>met</v>
      </c>
      <c r="T912" s="5" t="s">
        <v>2718</v>
      </c>
      <c r="U912" s="2" t="s">
        <v>17</v>
      </c>
      <c r="V912" s="2" t="s">
        <v>16</v>
      </c>
      <c r="W912" s="2"/>
    </row>
    <row r="913" spans="1:23" ht="57" x14ac:dyDescent="0.45">
      <c r="A913" s="1">
        <v>1.55379629629897</v>
      </c>
      <c r="B913" s="2" t="s">
        <v>125</v>
      </c>
      <c r="C913" s="2" t="s">
        <v>2729</v>
      </c>
      <c r="D913" s="2" t="s">
        <v>12</v>
      </c>
      <c r="E913" s="4">
        <v>45176.452986111108</v>
      </c>
      <c r="F913" s="3" t="str">
        <f>TEXT(Table_query__6[[#This Row],[Closed]],"MMM")</f>
        <v>Sep</v>
      </c>
      <c r="G913" s="3">
        <v>45178.452986111108</v>
      </c>
      <c r="H913" s="4">
        <v>45177.553796296299</v>
      </c>
      <c r="I913" s="2" t="s">
        <v>861</v>
      </c>
      <c r="J913" t="s">
        <v>3872</v>
      </c>
      <c r="K913">
        <v>21578</v>
      </c>
      <c r="L913" t="s">
        <v>3677</v>
      </c>
      <c r="M913" t="s">
        <v>3550</v>
      </c>
      <c r="N913" s="2" t="s">
        <v>24</v>
      </c>
      <c r="O913" s="4" t="s">
        <v>396</v>
      </c>
      <c r="P913" s="6">
        <f>NETWORKDAYS.INTL(Table_query__6[[#This Row],[Created]],Table_query__6[[#This Row],[Closed]],1,0)-1</f>
        <v>1</v>
      </c>
      <c r="Q913" s="6" t="s">
        <v>4272</v>
      </c>
      <c r="R913" s="6" t="str">
        <f t="shared" si="29"/>
        <v>&lt;=1</v>
      </c>
      <c r="S913" s="6" t="str">
        <f t="shared" si="28"/>
        <v>met</v>
      </c>
      <c r="T913" s="5" t="s">
        <v>2730</v>
      </c>
      <c r="U913" s="2" t="s">
        <v>17</v>
      </c>
      <c r="V913" s="2" t="s">
        <v>16</v>
      </c>
      <c r="W913" s="2"/>
    </row>
    <row r="914" spans="1:23" ht="57" x14ac:dyDescent="0.45">
      <c r="A914" s="1">
        <v>1.4396990740715401</v>
      </c>
      <c r="B914" s="2" t="s">
        <v>125</v>
      </c>
      <c r="C914" s="2" t="s">
        <v>2731</v>
      </c>
      <c r="D914" s="2" t="s">
        <v>12</v>
      </c>
      <c r="E914" s="4">
        <v>45176.456307870372</v>
      </c>
      <c r="F914" s="3" t="str">
        <f>TEXT(Table_query__6[[#This Row],[Closed]],"MMM")</f>
        <v>Sep</v>
      </c>
      <c r="G914" s="3">
        <v>45178.456307870372</v>
      </c>
      <c r="H914" s="4">
        <v>45177.439699074072</v>
      </c>
      <c r="I914" s="2" t="s">
        <v>861</v>
      </c>
      <c r="J914" t="s">
        <v>3872</v>
      </c>
      <c r="K914">
        <v>21578</v>
      </c>
      <c r="L914" t="s">
        <v>3677</v>
      </c>
      <c r="M914" t="s">
        <v>3550</v>
      </c>
      <c r="N914" s="2" t="s">
        <v>24</v>
      </c>
      <c r="O914" s="4" t="s">
        <v>396</v>
      </c>
      <c r="P914" s="6">
        <f>NETWORKDAYS.INTL(Table_query__6[[#This Row],[Created]],Table_query__6[[#This Row],[Closed]],1,0)-1</f>
        <v>1</v>
      </c>
      <c r="Q914" s="6" t="s">
        <v>4272</v>
      </c>
      <c r="R914" s="6" t="str">
        <f t="shared" si="29"/>
        <v>&lt;=1</v>
      </c>
      <c r="S914" s="6" t="str">
        <f t="shared" si="28"/>
        <v>met</v>
      </c>
      <c r="T914" s="5" t="s">
        <v>2732</v>
      </c>
      <c r="U914" s="2" t="s">
        <v>17</v>
      </c>
      <c r="V914" s="2" t="s">
        <v>16</v>
      </c>
      <c r="W914" s="2"/>
    </row>
    <row r="915" spans="1:23" ht="99.75" x14ac:dyDescent="0.45">
      <c r="A915" s="1">
        <v>0.46232638888614003</v>
      </c>
      <c r="B915" s="2" t="s">
        <v>23</v>
      </c>
      <c r="C915" s="2" t="s">
        <v>2762</v>
      </c>
      <c r="D915" s="2" t="s">
        <v>12</v>
      </c>
      <c r="E915" s="4">
        <v>45176.462233796294</v>
      </c>
      <c r="F915" s="3" t="str">
        <f>TEXT(Table_query__6[[#This Row],[Closed]],"MMM")</f>
        <v>Sep</v>
      </c>
      <c r="G915" s="3">
        <v>45178.462233796294</v>
      </c>
      <c r="H915" s="4">
        <v>45176.462326388886</v>
      </c>
      <c r="I915" s="2" t="s">
        <v>2764</v>
      </c>
      <c r="J915" t="s">
        <v>4163</v>
      </c>
      <c r="K915">
        <v>34220</v>
      </c>
      <c r="L915" t="s">
        <v>4088</v>
      </c>
      <c r="M915" t="s">
        <v>3570</v>
      </c>
      <c r="N915" s="2" t="s">
        <v>52</v>
      </c>
      <c r="O915" s="4" t="s">
        <v>396</v>
      </c>
      <c r="P915" s="6">
        <f>NETWORKDAYS.INTL(Table_query__6[[#This Row],[Created]],Table_query__6[[#This Row],[Closed]],1,0)-1</f>
        <v>0</v>
      </c>
      <c r="Q915" s="6" t="s">
        <v>4272</v>
      </c>
      <c r="R915" s="6" t="str">
        <f t="shared" si="29"/>
        <v>&lt;=1</v>
      </c>
      <c r="S915" s="6" t="str">
        <f t="shared" si="28"/>
        <v>met</v>
      </c>
      <c r="T915" s="5" t="s">
        <v>2763</v>
      </c>
      <c r="U915" s="2" t="s">
        <v>17</v>
      </c>
      <c r="V915" s="2" t="s">
        <v>16</v>
      </c>
      <c r="W915" s="2"/>
    </row>
    <row r="916" spans="1:23" x14ac:dyDescent="0.45">
      <c r="A916" s="1">
        <v>0.609305555553874</v>
      </c>
      <c r="B916" s="2" t="s">
        <v>33</v>
      </c>
      <c r="C916" s="2" t="s">
        <v>2755</v>
      </c>
      <c r="D916" s="2" t="s">
        <v>12</v>
      </c>
      <c r="E916" s="4">
        <v>45176.577407407407</v>
      </c>
      <c r="F916" s="3" t="str">
        <f>TEXT(Table_query__6[[#This Row],[Closed]],"MMM")</f>
        <v>Sep</v>
      </c>
      <c r="G916" s="3">
        <v>45178.577407407407</v>
      </c>
      <c r="H916" s="4">
        <v>45176.609305555554</v>
      </c>
      <c r="I916" s="2" t="s">
        <v>2500</v>
      </c>
      <c r="J916" t="s">
        <v>4134</v>
      </c>
      <c r="K916">
        <v>35083</v>
      </c>
      <c r="L916" t="s">
        <v>4088</v>
      </c>
      <c r="M916" t="s">
        <v>3570</v>
      </c>
      <c r="N916" s="2" t="s">
        <v>24</v>
      </c>
      <c r="O916" s="4" t="s">
        <v>396</v>
      </c>
      <c r="P916" s="6">
        <f>NETWORKDAYS.INTL(Table_query__6[[#This Row],[Created]],Table_query__6[[#This Row],[Closed]],1,0)-1</f>
        <v>0</v>
      </c>
      <c r="Q916" s="6" t="s">
        <v>4272</v>
      </c>
      <c r="R916" s="6" t="str">
        <f t="shared" si="29"/>
        <v>&lt;=1</v>
      </c>
      <c r="S916" s="6" t="str">
        <f t="shared" si="28"/>
        <v>met</v>
      </c>
      <c r="T916" s="5" t="s">
        <v>2756</v>
      </c>
      <c r="U916" s="2" t="s">
        <v>17</v>
      </c>
      <c r="V916" s="2" t="s">
        <v>16</v>
      </c>
      <c r="W916" s="2"/>
    </row>
    <row r="917" spans="1:23" ht="28.5" x14ac:dyDescent="0.45">
      <c r="A917" s="1">
        <v>1.3030671296292</v>
      </c>
      <c r="B917" s="2" t="s">
        <v>64</v>
      </c>
      <c r="C917" s="2" t="s">
        <v>2721</v>
      </c>
      <c r="D917" s="2" t="s">
        <v>12</v>
      </c>
      <c r="E917" s="4">
        <v>45176.584768518522</v>
      </c>
      <c r="F917" s="3" t="str">
        <f>TEXT(Table_query__6[[#This Row],[Closed]],"MMM")</f>
        <v>Sep</v>
      </c>
      <c r="G917" s="3">
        <v>45178.584768518522</v>
      </c>
      <c r="H917" s="4">
        <v>45177.303067129629</v>
      </c>
      <c r="I917" s="2" t="s">
        <v>129</v>
      </c>
      <c r="J917" t="s">
        <v>4256</v>
      </c>
      <c r="K917" t="s">
        <v>4256</v>
      </c>
      <c r="L917" t="s">
        <v>4256</v>
      </c>
      <c r="M917" t="s">
        <v>592</v>
      </c>
      <c r="N917" s="2" t="s">
        <v>107</v>
      </c>
      <c r="O917" s="4" t="s">
        <v>396</v>
      </c>
      <c r="P917" s="6">
        <f>NETWORKDAYS.INTL(Table_query__6[[#This Row],[Created]],Table_query__6[[#This Row],[Closed]],1,0)-1</f>
        <v>1</v>
      </c>
      <c r="Q917" s="6" t="s">
        <v>4272</v>
      </c>
      <c r="R917" s="6" t="str">
        <f t="shared" si="29"/>
        <v>&lt;=1</v>
      </c>
      <c r="S917" s="6" t="str">
        <f t="shared" si="28"/>
        <v>met</v>
      </c>
      <c r="T917" s="5" t="s">
        <v>2722</v>
      </c>
      <c r="U917" s="2" t="s">
        <v>17</v>
      </c>
      <c r="V917" s="2" t="s">
        <v>16</v>
      </c>
      <c r="W917" s="2"/>
    </row>
    <row r="918" spans="1:23" ht="114" x14ac:dyDescent="0.45">
      <c r="A918" s="1">
        <v>14.6618055555591</v>
      </c>
      <c r="B918" s="2" t="s">
        <v>23</v>
      </c>
      <c r="C918" s="2" t="s">
        <v>1598</v>
      </c>
      <c r="D918" s="2" t="s">
        <v>12</v>
      </c>
      <c r="E918" s="4">
        <v>45176.61791666667</v>
      </c>
      <c r="F918" s="3" t="str">
        <f>TEXT(Table_query__6[[#This Row],[Closed]],"MMM")</f>
        <v>Sep</v>
      </c>
      <c r="G918" s="3">
        <v>45178.61791666667</v>
      </c>
      <c r="H918" s="4">
        <v>45190.661805555559</v>
      </c>
      <c r="I918" s="2" t="s">
        <v>1600</v>
      </c>
      <c r="J918" t="s">
        <v>4006</v>
      </c>
      <c r="K918">
        <v>9696</v>
      </c>
      <c r="L918" t="s">
        <v>4007</v>
      </c>
      <c r="M918" t="s">
        <v>3570</v>
      </c>
      <c r="N918" s="2" t="s">
        <v>18</v>
      </c>
      <c r="O918" s="4" t="s">
        <v>396</v>
      </c>
      <c r="P918" s="6">
        <f>NETWORKDAYS.INTL(Table_query__6[[#This Row],[Created]],Table_query__6[[#This Row],[Closed]],1,0)-1</f>
        <v>10</v>
      </c>
      <c r="Q918" s="6" t="s">
        <v>4273</v>
      </c>
      <c r="R918" s="6" t="str">
        <f t="shared" si="29"/>
        <v>&gt;=5</v>
      </c>
      <c r="S918" s="6" t="str">
        <f t="shared" si="28"/>
        <v>not met</v>
      </c>
      <c r="T918" s="5" t="s">
        <v>1599</v>
      </c>
      <c r="U918" s="2" t="s">
        <v>17</v>
      </c>
      <c r="V918" s="2" t="s">
        <v>16</v>
      </c>
      <c r="W918" s="2"/>
    </row>
    <row r="919" spans="1:23" ht="28.5" x14ac:dyDescent="0.45">
      <c r="A919" s="1">
        <v>6.694305555553</v>
      </c>
      <c r="B919" s="2" t="s">
        <v>125</v>
      </c>
      <c r="C919" s="2" t="s">
        <v>2592</v>
      </c>
      <c r="D919" s="2" t="s">
        <v>12</v>
      </c>
      <c r="E919" s="4">
        <v>45176.627569444441</v>
      </c>
      <c r="F919" s="3" t="str">
        <f>TEXT(Table_query__6[[#This Row],[Closed]],"MMM")</f>
        <v>Sep</v>
      </c>
      <c r="G919" s="3">
        <v>45178.627569444441</v>
      </c>
      <c r="H919" s="4">
        <v>45182.694305555553</v>
      </c>
      <c r="I919" s="2" t="s">
        <v>873</v>
      </c>
      <c r="J919" t="s">
        <v>3875</v>
      </c>
      <c r="K919">
        <v>22008</v>
      </c>
      <c r="L919" t="s">
        <v>3691</v>
      </c>
      <c r="M919" t="s">
        <v>3553</v>
      </c>
      <c r="N919" s="2" t="s">
        <v>24</v>
      </c>
      <c r="O919" s="4" t="s">
        <v>396</v>
      </c>
      <c r="P919" s="6">
        <f>NETWORKDAYS.INTL(Table_query__6[[#This Row],[Created]],Table_query__6[[#This Row],[Closed]],1,0)-1</f>
        <v>4</v>
      </c>
      <c r="Q919" s="6" t="s">
        <v>4273</v>
      </c>
      <c r="R919" s="6" t="str">
        <f t="shared" si="29"/>
        <v>&lt;=4</v>
      </c>
      <c r="S919" s="6" t="str">
        <f t="shared" si="28"/>
        <v>not met</v>
      </c>
      <c r="T919" s="5" t="s">
        <v>2593</v>
      </c>
      <c r="U919" s="2" t="s">
        <v>17</v>
      </c>
      <c r="V919" s="2" t="s">
        <v>16</v>
      </c>
      <c r="W919" s="2"/>
    </row>
    <row r="920" spans="1:23" x14ac:dyDescent="0.45">
      <c r="A920" s="1">
        <v>1.48777777777286</v>
      </c>
      <c r="B920" s="2" t="s">
        <v>33</v>
      </c>
      <c r="C920" s="2" t="s">
        <v>2723</v>
      </c>
      <c r="D920" s="2" t="s">
        <v>12</v>
      </c>
      <c r="E920" s="4">
        <v>45176.690104166664</v>
      </c>
      <c r="F920" s="3" t="str">
        <f>TEXT(Table_query__6[[#This Row],[Closed]],"MMM")</f>
        <v>Sep</v>
      </c>
      <c r="G920" s="3">
        <v>45178.690104166664</v>
      </c>
      <c r="H920" s="4">
        <v>45177.48777777778</v>
      </c>
      <c r="I920" s="2" t="s">
        <v>1032</v>
      </c>
      <c r="J920" t="s">
        <v>3910</v>
      </c>
      <c r="K920">
        <v>33362</v>
      </c>
      <c r="L920" t="s">
        <v>3911</v>
      </c>
      <c r="M920" t="s">
        <v>3570</v>
      </c>
      <c r="N920" s="2" t="s">
        <v>107</v>
      </c>
      <c r="O920" s="4" t="s">
        <v>396</v>
      </c>
      <c r="P920" s="6">
        <f>NETWORKDAYS.INTL(Table_query__6[[#This Row],[Created]],Table_query__6[[#This Row],[Closed]],1,0)-1</f>
        <v>1</v>
      </c>
      <c r="Q920" s="6" t="s">
        <v>4272</v>
      </c>
      <c r="R920" s="6" t="str">
        <f t="shared" si="29"/>
        <v>&lt;=1</v>
      </c>
      <c r="S920" s="6" t="str">
        <f t="shared" si="28"/>
        <v>met</v>
      </c>
      <c r="T920" s="5" t="s">
        <v>2724</v>
      </c>
      <c r="U920" s="2" t="s">
        <v>17</v>
      </c>
      <c r="V920" s="2" t="s">
        <v>16</v>
      </c>
      <c r="W920" s="2"/>
    </row>
    <row r="921" spans="1:23" ht="85.5" x14ac:dyDescent="0.45">
      <c r="A921" s="1">
        <v>1.5834490740671801</v>
      </c>
      <c r="B921" s="2" t="s">
        <v>110</v>
      </c>
      <c r="C921" s="2" t="s">
        <v>2737</v>
      </c>
      <c r="D921" s="2" t="s">
        <v>12</v>
      </c>
      <c r="E921" s="4">
        <v>45176.709386574075</v>
      </c>
      <c r="F921" s="3" t="str">
        <f>TEXT(Table_query__6[[#This Row],[Closed]],"MMM")</f>
        <v>Sep</v>
      </c>
      <c r="G921" s="3">
        <v>45178.709386574075</v>
      </c>
      <c r="H921" s="4">
        <v>45177.583449074074</v>
      </c>
      <c r="I921" s="2" t="s">
        <v>2739</v>
      </c>
      <c r="J921" t="s">
        <v>4161</v>
      </c>
      <c r="K921">
        <v>11364</v>
      </c>
      <c r="L921" t="s">
        <v>4162</v>
      </c>
      <c r="M921" t="s">
        <v>3545</v>
      </c>
      <c r="N921" s="2" t="s">
        <v>24</v>
      </c>
      <c r="O921" s="4" t="s">
        <v>396</v>
      </c>
      <c r="P921" s="6">
        <f>NETWORKDAYS.INTL(Table_query__6[[#This Row],[Created]],Table_query__6[[#This Row],[Closed]],1,0)-1</f>
        <v>1</v>
      </c>
      <c r="Q921" s="6" t="s">
        <v>4272</v>
      </c>
      <c r="R921" s="6" t="str">
        <f t="shared" si="29"/>
        <v>&lt;=1</v>
      </c>
      <c r="S921" s="6" t="str">
        <f t="shared" si="28"/>
        <v>met</v>
      </c>
      <c r="T921" s="5" t="s">
        <v>2738</v>
      </c>
      <c r="U921" s="2" t="s">
        <v>17</v>
      </c>
      <c r="V921" s="2" t="s">
        <v>16</v>
      </c>
      <c r="W921" s="2"/>
    </row>
    <row r="922" spans="1:23" ht="28.5" x14ac:dyDescent="0.45">
      <c r="A922" s="1">
        <v>8.6283912037033605</v>
      </c>
      <c r="B922" s="2" t="s">
        <v>15</v>
      </c>
      <c r="C922" s="2" t="s">
        <v>2501</v>
      </c>
      <c r="D922" s="2" t="s">
        <v>12</v>
      </c>
      <c r="E922" s="4">
        <v>45176.714386574073</v>
      </c>
      <c r="F922" s="3" t="str">
        <f>TEXT(Table_query__6[[#This Row],[Closed]],"MMM")</f>
        <v>Sep</v>
      </c>
      <c r="G922" s="3">
        <v>45178.714386574073</v>
      </c>
      <c r="H922" s="4">
        <v>45184.628391203703</v>
      </c>
      <c r="I922" s="2" t="s">
        <v>1060</v>
      </c>
      <c r="J922" t="s">
        <v>3916</v>
      </c>
      <c r="K922">
        <v>35221</v>
      </c>
      <c r="L922" t="s">
        <v>3916</v>
      </c>
      <c r="M922" t="s">
        <v>3570</v>
      </c>
      <c r="N922" s="2" t="s">
        <v>42</v>
      </c>
      <c r="O922" s="4" t="s">
        <v>396</v>
      </c>
      <c r="P922" s="6">
        <f>NETWORKDAYS.INTL(Table_query__6[[#This Row],[Created]],Table_query__6[[#This Row],[Closed]],1,0)-1</f>
        <v>6</v>
      </c>
      <c r="Q922" s="6" t="s">
        <v>4273</v>
      </c>
      <c r="R922" s="6" t="str">
        <f t="shared" si="29"/>
        <v>&gt;=5</v>
      </c>
      <c r="S922" s="6" t="str">
        <f t="shared" si="28"/>
        <v>not met</v>
      </c>
      <c r="T922" s="5" t="s">
        <v>2502</v>
      </c>
      <c r="U922" s="2" t="s">
        <v>17</v>
      </c>
      <c r="V922" s="2" t="s">
        <v>16</v>
      </c>
      <c r="W922" s="2"/>
    </row>
    <row r="923" spans="1:23" ht="71.25" x14ac:dyDescent="0.45">
      <c r="A923" s="1">
        <v>1.5800115740712499</v>
      </c>
      <c r="B923" s="2" t="s">
        <v>110</v>
      </c>
      <c r="C923" s="2" t="s">
        <v>2707</v>
      </c>
      <c r="D923" s="2" t="s">
        <v>12</v>
      </c>
      <c r="E923" s="4">
        <v>45176.715405092589</v>
      </c>
      <c r="F923" s="3" t="str">
        <f>TEXT(Table_query__6[[#This Row],[Closed]],"MMM")</f>
        <v>Sep</v>
      </c>
      <c r="G923" s="3">
        <v>45178.715405092589</v>
      </c>
      <c r="H923" s="4">
        <v>45177.580011574071</v>
      </c>
      <c r="I923" s="2" t="s">
        <v>582</v>
      </c>
      <c r="J923" t="s">
        <v>3802</v>
      </c>
      <c r="K923">
        <v>10575</v>
      </c>
      <c r="L923" t="s">
        <v>3803</v>
      </c>
      <c r="M923" t="s">
        <v>3545</v>
      </c>
      <c r="N923" s="2" t="s">
        <v>29</v>
      </c>
      <c r="O923" s="4" t="s">
        <v>396</v>
      </c>
      <c r="P923" s="6">
        <f>NETWORKDAYS.INTL(Table_query__6[[#This Row],[Created]],Table_query__6[[#This Row],[Closed]],1,0)-1</f>
        <v>1</v>
      </c>
      <c r="Q923" s="6" t="s">
        <v>4272</v>
      </c>
      <c r="R923" s="6" t="str">
        <f t="shared" si="29"/>
        <v>&lt;=1</v>
      </c>
      <c r="S923" s="6" t="str">
        <f t="shared" si="28"/>
        <v>met</v>
      </c>
      <c r="T923" s="5" t="s">
        <v>2708</v>
      </c>
      <c r="U923" s="2" t="s">
        <v>17</v>
      </c>
      <c r="V923" s="2" t="s">
        <v>16</v>
      </c>
      <c r="W923" s="2"/>
    </row>
    <row r="924" spans="1:23" ht="99.75" x14ac:dyDescent="0.45">
      <c r="A924" s="1">
        <v>1.3741666666610399</v>
      </c>
      <c r="B924" s="2" t="s">
        <v>110</v>
      </c>
      <c r="C924" s="2" t="s">
        <v>2727</v>
      </c>
      <c r="D924" s="2" t="s">
        <v>12</v>
      </c>
      <c r="E924" s="4">
        <v>45176.722881944443</v>
      </c>
      <c r="F924" s="3" t="str">
        <f>TEXT(Table_query__6[[#This Row],[Closed]],"MMM")</f>
        <v>Sep</v>
      </c>
      <c r="G924" s="3">
        <v>45178.722881944443</v>
      </c>
      <c r="H924" s="4">
        <v>45177.374166666668</v>
      </c>
      <c r="I924" s="2" t="s">
        <v>870</v>
      </c>
      <c r="J924" t="s">
        <v>3873</v>
      </c>
      <c r="K924">
        <v>40065</v>
      </c>
      <c r="L924" t="s">
        <v>3874</v>
      </c>
      <c r="M924" t="s">
        <v>3545</v>
      </c>
      <c r="N924" s="2" t="s">
        <v>29</v>
      </c>
      <c r="O924" s="4" t="s">
        <v>396</v>
      </c>
      <c r="P924" s="6">
        <f>NETWORKDAYS.INTL(Table_query__6[[#This Row],[Created]],Table_query__6[[#This Row],[Closed]],1,0)-1</f>
        <v>1</v>
      </c>
      <c r="Q924" s="6" t="s">
        <v>4272</v>
      </c>
      <c r="R924" s="6" t="str">
        <f t="shared" si="29"/>
        <v>&lt;=1</v>
      </c>
      <c r="S924" s="6" t="str">
        <f t="shared" si="28"/>
        <v>met</v>
      </c>
      <c r="T924" s="5" t="s">
        <v>2728</v>
      </c>
      <c r="U924" s="2" t="s">
        <v>17</v>
      </c>
      <c r="V924" s="2" t="s">
        <v>16</v>
      </c>
      <c r="W924" s="2"/>
    </row>
    <row r="925" spans="1:23" ht="57" x14ac:dyDescent="0.45">
      <c r="A925" s="1">
        <v>1.4518518518525501</v>
      </c>
      <c r="B925" s="2" t="s">
        <v>37</v>
      </c>
      <c r="C925" s="2" t="s">
        <v>2725</v>
      </c>
      <c r="D925" s="2" t="s">
        <v>12</v>
      </c>
      <c r="E925" s="4">
        <v>45176.727222222224</v>
      </c>
      <c r="F925" s="3" t="str">
        <f>TEXT(Table_query__6[[#This Row],[Closed]],"MMM")</f>
        <v>Sep</v>
      </c>
      <c r="G925" s="3">
        <v>45178.727222222224</v>
      </c>
      <c r="H925" s="4">
        <v>45177.451851851853</v>
      </c>
      <c r="I925" s="2" t="s">
        <v>279</v>
      </c>
      <c r="J925" t="s">
        <v>3590</v>
      </c>
      <c r="K925">
        <v>10629</v>
      </c>
      <c r="L925" t="s">
        <v>3557</v>
      </c>
      <c r="M925" t="s">
        <v>3545</v>
      </c>
      <c r="N925" s="2" t="s">
        <v>29</v>
      </c>
      <c r="O925" s="4" t="s">
        <v>396</v>
      </c>
      <c r="P925" s="6">
        <f>NETWORKDAYS.INTL(Table_query__6[[#This Row],[Created]],Table_query__6[[#This Row],[Closed]],1,0)-1</f>
        <v>1</v>
      </c>
      <c r="Q925" s="6" t="s">
        <v>4272</v>
      </c>
      <c r="R925" s="6" t="str">
        <f t="shared" si="29"/>
        <v>&lt;=1</v>
      </c>
      <c r="S925" s="6" t="str">
        <f t="shared" si="28"/>
        <v>met</v>
      </c>
      <c r="T925" s="5" t="s">
        <v>2726</v>
      </c>
      <c r="U925" s="2" t="s">
        <v>17</v>
      </c>
      <c r="V925" s="2" t="s">
        <v>16</v>
      </c>
      <c r="W925" s="2"/>
    </row>
    <row r="926" spans="1:23" x14ac:dyDescent="0.45">
      <c r="A926" s="1">
        <v>0.65842592592525795</v>
      </c>
      <c r="B926" s="2" t="s">
        <v>97</v>
      </c>
      <c r="C926" s="2" t="s">
        <v>2709</v>
      </c>
      <c r="D926" s="2" t="s">
        <v>12</v>
      </c>
      <c r="E926" s="4">
        <v>45177.364733796298</v>
      </c>
      <c r="F926" s="3" t="str">
        <f>TEXT(Table_query__6[[#This Row],[Closed]],"MMM")</f>
        <v>Sep</v>
      </c>
      <c r="G926" s="3">
        <v>45179.364733796298</v>
      </c>
      <c r="H926" s="4">
        <v>45177.658425925925</v>
      </c>
      <c r="I926" s="2" t="s">
        <v>2711</v>
      </c>
      <c r="J926" t="s">
        <v>3906</v>
      </c>
      <c r="K926">
        <v>20308</v>
      </c>
      <c r="L926" t="s">
        <v>3557</v>
      </c>
      <c r="M926" t="s">
        <v>3545</v>
      </c>
      <c r="N926" s="2" t="s">
        <v>29</v>
      </c>
      <c r="O926" s="4" t="s">
        <v>396</v>
      </c>
      <c r="P926" s="6">
        <f>NETWORKDAYS.INTL(Table_query__6[[#This Row],[Created]],Table_query__6[[#This Row],[Closed]],1,0)-1</f>
        <v>0</v>
      </c>
      <c r="Q926" s="6" t="s">
        <v>4272</v>
      </c>
      <c r="R926" s="6" t="str">
        <f t="shared" si="29"/>
        <v>&lt;=1</v>
      </c>
      <c r="S926" s="6" t="str">
        <f t="shared" si="28"/>
        <v>met</v>
      </c>
      <c r="T926" s="5" t="s">
        <v>2710</v>
      </c>
      <c r="U926" s="2" t="s">
        <v>17</v>
      </c>
      <c r="V926" s="2" t="s">
        <v>16</v>
      </c>
      <c r="W926" s="2"/>
    </row>
    <row r="927" spans="1:23" x14ac:dyDescent="0.45">
      <c r="A927" s="1">
        <v>4.3251504629661204</v>
      </c>
      <c r="B927" s="2" t="s">
        <v>33</v>
      </c>
      <c r="C927" s="2" t="s">
        <v>2652</v>
      </c>
      <c r="D927" s="2" t="s">
        <v>12</v>
      </c>
      <c r="E927" s="4">
        <v>45177.369398148148</v>
      </c>
      <c r="F927" s="3" t="str">
        <f>TEXT(Table_query__6[[#This Row],[Closed]],"MMM")</f>
        <v>Sep</v>
      </c>
      <c r="G927" s="3">
        <v>45179.369398148148</v>
      </c>
      <c r="H927" s="4">
        <v>45181.325150462966</v>
      </c>
      <c r="I927" s="2" t="s">
        <v>408</v>
      </c>
      <c r="J927" t="s">
        <v>3748</v>
      </c>
      <c r="K927">
        <v>11485</v>
      </c>
      <c r="L927" t="s">
        <v>3748</v>
      </c>
      <c r="M927" t="s">
        <v>3570</v>
      </c>
      <c r="N927" s="2" t="s">
        <v>24</v>
      </c>
      <c r="O927" s="4" t="s">
        <v>396</v>
      </c>
      <c r="P927" s="6">
        <f>NETWORKDAYS.INTL(Table_query__6[[#This Row],[Created]],Table_query__6[[#This Row],[Closed]],1,0)-1</f>
        <v>2</v>
      </c>
      <c r="Q927" s="6" t="s">
        <v>4273</v>
      </c>
      <c r="R927" s="6" t="str">
        <f t="shared" si="29"/>
        <v>&lt;=2</v>
      </c>
      <c r="S927" s="6" t="str">
        <f t="shared" si="28"/>
        <v>met</v>
      </c>
      <c r="T927" s="5" t="s">
        <v>2653</v>
      </c>
      <c r="U927" s="2" t="s">
        <v>17</v>
      </c>
      <c r="V927" s="2" t="s">
        <v>16</v>
      </c>
      <c r="W927" s="2"/>
    </row>
    <row r="928" spans="1:23" ht="57" x14ac:dyDescent="0.45">
      <c r="A928" s="1">
        <v>3.7006828703670198</v>
      </c>
      <c r="B928" s="2" t="s">
        <v>23</v>
      </c>
      <c r="C928" s="2" t="s">
        <v>2688</v>
      </c>
      <c r="D928" s="2" t="s">
        <v>12</v>
      </c>
      <c r="E928" s="4">
        <v>45177.448206018518</v>
      </c>
      <c r="F928" s="3" t="str">
        <f>TEXT(Table_query__6[[#This Row],[Closed]],"MMM")</f>
        <v>Sep</v>
      </c>
      <c r="G928" s="3">
        <v>45179.448206018518</v>
      </c>
      <c r="H928" s="4">
        <v>45180.700682870367</v>
      </c>
      <c r="I928" s="2" t="s">
        <v>1614</v>
      </c>
      <c r="J928" t="s">
        <v>4011</v>
      </c>
      <c r="K928">
        <v>27637</v>
      </c>
      <c r="L928" t="s">
        <v>4011</v>
      </c>
      <c r="M928" t="s">
        <v>3570</v>
      </c>
      <c r="N928" s="2" t="s">
        <v>77</v>
      </c>
      <c r="O928" s="4" t="s">
        <v>396</v>
      </c>
      <c r="P928" s="6">
        <f>NETWORKDAYS.INTL(Table_query__6[[#This Row],[Created]],Table_query__6[[#This Row],[Closed]],1,0)-1</f>
        <v>1</v>
      </c>
      <c r="Q928" s="6" t="s">
        <v>4272</v>
      </c>
      <c r="R928" s="6" t="str">
        <f t="shared" si="29"/>
        <v>&lt;=1</v>
      </c>
      <c r="S928" s="6" t="str">
        <f t="shared" si="28"/>
        <v>met</v>
      </c>
      <c r="T928" s="5" t="s">
        <v>2689</v>
      </c>
      <c r="U928" s="2" t="s">
        <v>17</v>
      </c>
      <c r="V928" s="2" t="s">
        <v>16</v>
      </c>
      <c r="W928" s="2"/>
    </row>
    <row r="929" spans="1:23" ht="28.5" x14ac:dyDescent="0.45">
      <c r="A929" s="1">
        <v>5.6940046296294904</v>
      </c>
      <c r="B929" s="2" t="s">
        <v>125</v>
      </c>
      <c r="C929" s="2" t="s">
        <v>2611</v>
      </c>
      <c r="D929" s="2" t="s">
        <v>12</v>
      </c>
      <c r="E929" s="4">
        <v>45177.495081018518</v>
      </c>
      <c r="F929" s="3" t="str">
        <f>TEXT(Table_query__6[[#This Row],[Closed]],"MMM")</f>
        <v>Sep</v>
      </c>
      <c r="G929" s="3">
        <v>45179.495081018518</v>
      </c>
      <c r="H929" s="4">
        <v>45182.694004629629</v>
      </c>
      <c r="I929" s="2" t="s">
        <v>205</v>
      </c>
      <c r="J929" t="s">
        <v>3676</v>
      </c>
      <c r="K929">
        <v>21578</v>
      </c>
      <c r="L929" t="s">
        <v>3677</v>
      </c>
      <c r="M929" t="s">
        <v>3550</v>
      </c>
      <c r="N929" s="2" t="s">
        <v>24</v>
      </c>
      <c r="O929" s="4" t="s">
        <v>396</v>
      </c>
      <c r="P929" s="6">
        <f>NETWORKDAYS.INTL(Table_query__6[[#This Row],[Created]],Table_query__6[[#This Row],[Closed]],1,0)-1</f>
        <v>3</v>
      </c>
      <c r="Q929" s="6" t="s">
        <v>4273</v>
      </c>
      <c r="R929" s="6" t="str">
        <f t="shared" si="29"/>
        <v>&lt;=3</v>
      </c>
      <c r="S929" s="6" t="str">
        <f t="shared" si="28"/>
        <v>not met</v>
      </c>
      <c r="T929" s="5" t="s">
        <v>2612</v>
      </c>
      <c r="U929" s="2" t="s">
        <v>17</v>
      </c>
      <c r="V929" s="2" t="s">
        <v>16</v>
      </c>
      <c r="W929" s="2"/>
    </row>
    <row r="930" spans="1:23" ht="28.5" x14ac:dyDescent="0.45">
      <c r="A930" s="1">
        <v>7.6273611111100799</v>
      </c>
      <c r="B930" s="2" t="s">
        <v>15</v>
      </c>
      <c r="C930" s="2" t="s">
        <v>2505</v>
      </c>
      <c r="D930" s="2" t="s">
        <v>12</v>
      </c>
      <c r="E930" s="4">
        <v>45177.522997685184</v>
      </c>
      <c r="F930" s="3" t="str">
        <f>TEXT(Table_query__6[[#This Row],[Closed]],"MMM")</f>
        <v>Sep</v>
      </c>
      <c r="G930" s="3">
        <v>45179.522997685184</v>
      </c>
      <c r="H930" s="4">
        <v>45184.62736111111</v>
      </c>
      <c r="I930" s="2" t="s">
        <v>2507</v>
      </c>
      <c r="J930" t="s">
        <v>4256</v>
      </c>
      <c r="K930" t="s">
        <v>4256</v>
      </c>
      <c r="L930" t="s">
        <v>4256</v>
      </c>
      <c r="M930" t="s">
        <v>592</v>
      </c>
      <c r="N930" s="2" t="s">
        <v>42</v>
      </c>
      <c r="O930" s="4" t="s">
        <v>396</v>
      </c>
      <c r="P930" s="6">
        <f>NETWORKDAYS.INTL(Table_query__6[[#This Row],[Created]],Table_query__6[[#This Row],[Closed]],1,0)-1</f>
        <v>5</v>
      </c>
      <c r="Q930" s="6" t="s">
        <v>4273</v>
      </c>
      <c r="R930" s="6" t="str">
        <f t="shared" si="29"/>
        <v>&gt;=5</v>
      </c>
      <c r="S930" s="6" t="str">
        <f t="shared" si="28"/>
        <v>not met</v>
      </c>
      <c r="T930" s="5" t="s">
        <v>2506</v>
      </c>
      <c r="U930" s="2" t="s">
        <v>17</v>
      </c>
      <c r="V930" s="2" t="s">
        <v>16</v>
      </c>
      <c r="W930" s="2"/>
    </row>
    <row r="931" spans="1:23" ht="28.5" x14ac:dyDescent="0.45">
      <c r="A931" s="1">
        <v>3.4408680555570799</v>
      </c>
      <c r="B931" s="2" t="s">
        <v>37</v>
      </c>
      <c r="C931" s="2" t="s">
        <v>2700</v>
      </c>
      <c r="D931" s="2" t="s">
        <v>12</v>
      </c>
      <c r="E931" s="4">
        <v>45177.557314814818</v>
      </c>
      <c r="F931" s="3" t="str">
        <f>TEXT(Table_query__6[[#This Row],[Closed]],"MMM")</f>
        <v>Sep</v>
      </c>
      <c r="G931" s="3">
        <v>45179.557314814818</v>
      </c>
      <c r="H931" s="4">
        <v>45180.440868055557</v>
      </c>
      <c r="I931" s="2" t="s">
        <v>243</v>
      </c>
      <c r="J931" t="s">
        <v>3698</v>
      </c>
      <c r="K931">
        <v>31688</v>
      </c>
      <c r="L931" t="s">
        <v>3699</v>
      </c>
      <c r="M931" t="s">
        <v>3545</v>
      </c>
      <c r="N931" s="2" t="s">
        <v>42</v>
      </c>
      <c r="O931" s="4" t="s">
        <v>396</v>
      </c>
      <c r="P931" s="6">
        <f>NETWORKDAYS.INTL(Table_query__6[[#This Row],[Created]],Table_query__6[[#This Row],[Closed]],1,0)-1</f>
        <v>1</v>
      </c>
      <c r="Q931" s="6" t="s">
        <v>4272</v>
      </c>
      <c r="R931" s="6" t="str">
        <f t="shared" si="29"/>
        <v>&lt;=1</v>
      </c>
      <c r="S931" s="6" t="str">
        <f t="shared" si="28"/>
        <v>met</v>
      </c>
      <c r="T931" s="5" t="s">
        <v>2701</v>
      </c>
      <c r="U931" s="2" t="s">
        <v>17</v>
      </c>
      <c r="V931" s="2" t="s">
        <v>16</v>
      </c>
      <c r="W931" s="2"/>
    </row>
    <row r="932" spans="1:23" x14ac:dyDescent="0.45">
      <c r="A932" s="1">
        <v>3.2973726851851102</v>
      </c>
      <c r="B932" s="2" t="s">
        <v>159</v>
      </c>
      <c r="C932" s="2" t="s">
        <v>2702</v>
      </c>
      <c r="D932" s="2" t="s">
        <v>12</v>
      </c>
      <c r="E932" s="4">
        <v>45177.565023148149</v>
      </c>
      <c r="F932" s="3" t="str">
        <f>TEXT(Table_query__6[[#This Row],[Closed]],"MMM")</f>
        <v>Sep</v>
      </c>
      <c r="G932" s="3">
        <v>45179.565023148149</v>
      </c>
      <c r="H932" s="4">
        <v>45180.297372685185</v>
      </c>
      <c r="I932" s="2" t="s">
        <v>499</v>
      </c>
      <c r="J932" t="s">
        <v>3777</v>
      </c>
      <c r="K932">
        <v>10527</v>
      </c>
      <c r="L932" t="s">
        <v>3778</v>
      </c>
      <c r="M932" t="s">
        <v>3545</v>
      </c>
      <c r="N932" s="2" t="s">
        <v>29</v>
      </c>
      <c r="O932" s="4" t="s">
        <v>396</v>
      </c>
      <c r="P932" s="6">
        <f>NETWORKDAYS.INTL(Table_query__6[[#This Row],[Created]],Table_query__6[[#This Row],[Closed]],1,0)-1</f>
        <v>1</v>
      </c>
      <c r="Q932" s="6" t="s">
        <v>4272</v>
      </c>
      <c r="R932" s="6" t="str">
        <f t="shared" si="29"/>
        <v>&lt;=1</v>
      </c>
      <c r="S932" s="6" t="str">
        <f t="shared" si="28"/>
        <v>met</v>
      </c>
      <c r="T932" s="5" t="s">
        <v>2703</v>
      </c>
      <c r="U932" s="2" t="s">
        <v>17</v>
      </c>
      <c r="V932" s="2" t="s">
        <v>16</v>
      </c>
      <c r="W932" s="2"/>
    </row>
    <row r="933" spans="1:23" ht="57" x14ac:dyDescent="0.45">
      <c r="A933" s="1">
        <v>3.6974884259252598</v>
      </c>
      <c r="B933" s="2" t="s">
        <v>23</v>
      </c>
      <c r="C933" s="2" t="s">
        <v>2686</v>
      </c>
      <c r="D933" s="2" t="s">
        <v>12</v>
      </c>
      <c r="E933" s="4">
        <v>45177.582592592589</v>
      </c>
      <c r="F933" s="3" t="str">
        <f>TEXT(Table_query__6[[#This Row],[Closed]],"MMM")</f>
        <v>Sep</v>
      </c>
      <c r="G933" s="3">
        <v>45179.582592592589</v>
      </c>
      <c r="H933" s="4">
        <v>45180.697488425925</v>
      </c>
      <c r="I933" s="2" t="s">
        <v>1090</v>
      </c>
      <c r="J933" t="s">
        <v>3924</v>
      </c>
      <c r="K933">
        <v>34118</v>
      </c>
      <c r="L933" t="s">
        <v>3925</v>
      </c>
      <c r="M933" t="s">
        <v>3545</v>
      </c>
      <c r="N933" s="2" t="s">
        <v>42</v>
      </c>
      <c r="O933" s="4" t="s">
        <v>396</v>
      </c>
      <c r="P933" s="6">
        <f>NETWORKDAYS.INTL(Table_query__6[[#This Row],[Created]],Table_query__6[[#This Row],[Closed]],1,0)-1</f>
        <v>1</v>
      </c>
      <c r="Q933" s="6" t="s">
        <v>4272</v>
      </c>
      <c r="R933" s="6" t="str">
        <f t="shared" si="29"/>
        <v>&lt;=1</v>
      </c>
      <c r="S933" s="6" t="str">
        <f t="shared" si="28"/>
        <v>met</v>
      </c>
      <c r="T933" s="5" t="s">
        <v>2687</v>
      </c>
      <c r="U933" s="2" t="s">
        <v>17</v>
      </c>
      <c r="V933" s="2" t="s">
        <v>16</v>
      </c>
      <c r="W933" s="2"/>
    </row>
    <row r="934" spans="1:23" ht="71.25" x14ac:dyDescent="0.45">
      <c r="A934" s="1">
        <v>3.6960416666625</v>
      </c>
      <c r="B934" s="2" t="s">
        <v>23</v>
      </c>
      <c r="C934" s="2" t="s">
        <v>2692</v>
      </c>
      <c r="D934" s="2" t="s">
        <v>12</v>
      </c>
      <c r="E934" s="4">
        <v>45177.595949074072</v>
      </c>
      <c r="F934" s="3" t="str">
        <f>TEXT(Table_query__6[[#This Row],[Closed]],"MMM")</f>
        <v>Sep</v>
      </c>
      <c r="G934" s="3">
        <v>45179.595949074072</v>
      </c>
      <c r="H934" s="4">
        <v>45180.69604166667</v>
      </c>
      <c r="I934" s="2" t="s">
        <v>1090</v>
      </c>
      <c r="J934" t="s">
        <v>3924</v>
      </c>
      <c r="K934">
        <v>34118</v>
      </c>
      <c r="L934" t="s">
        <v>3925</v>
      </c>
      <c r="M934" t="s">
        <v>3545</v>
      </c>
      <c r="N934" s="2" t="s">
        <v>42</v>
      </c>
      <c r="O934" s="4" t="s">
        <v>396</v>
      </c>
      <c r="P934" s="6">
        <f>NETWORKDAYS.INTL(Table_query__6[[#This Row],[Created]],Table_query__6[[#This Row],[Closed]],1,0)-1</f>
        <v>1</v>
      </c>
      <c r="Q934" s="6" t="s">
        <v>4272</v>
      </c>
      <c r="R934" s="6" t="str">
        <f t="shared" si="29"/>
        <v>&lt;=1</v>
      </c>
      <c r="S934" s="6" t="str">
        <f t="shared" si="28"/>
        <v>met</v>
      </c>
      <c r="T934" s="5" t="s">
        <v>2693</v>
      </c>
      <c r="U934" s="2" t="s">
        <v>17</v>
      </c>
      <c r="V934" s="2" t="s">
        <v>16</v>
      </c>
      <c r="W934" s="2"/>
    </row>
    <row r="935" spans="1:23" ht="42.75" x14ac:dyDescent="0.45">
      <c r="A935" s="1">
        <v>0.60929398147709402</v>
      </c>
      <c r="B935" s="2" t="s">
        <v>37</v>
      </c>
      <c r="C935" s="2" t="s">
        <v>2740</v>
      </c>
      <c r="D935" s="2" t="s">
        <v>12</v>
      </c>
      <c r="E935" s="4">
        <v>45177.597881944443</v>
      </c>
      <c r="F935" s="3" t="str">
        <f>TEXT(Table_query__6[[#This Row],[Closed]],"MMM")</f>
        <v>Sep</v>
      </c>
      <c r="G935" s="3">
        <v>45179.597881944443</v>
      </c>
      <c r="H935" s="4">
        <v>45177.609293981484</v>
      </c>
      <c r="I935" s="2" t="s">
        <v>243</v>
      </c>
      <c r="J935" t="s">
        <v>3698</v>
      </c>
      <c r="K935">
        <v>31688</v>
      </c>
      <c r="L935" t="s">
        <v>3699</v>
      </c>
      <c r="M935" t="s">
        <v>3545</v>
      </c>
      <c r="N935" s="2" t="s">
        <v>42</v>
      </c>
      <c r="O935" s="4" t="s">
        <v>396</v>
      </c>
      <c r="P935" s="6">
        <f>NETWORKDAYS.INTL(Table_query__6[[#This Row],[Created]],Table_query__6[[#This Row],[Closed]],1,0)-1</f>
        <v>0</v>
      </c>
      <c r="Q935" s="6" t="s">
        <v>4272</v>
      </c>
      <c r="R935" s="6" t="str">
        <f t="shared" si="29"/>
        <v>&lt;=1</v>
      </c>
      <c r="S935" s="6" t="str">
        <f t="shared" si="28"/>
        <v>met</v>
      </c>
      <c r="T935" s="5" t="s">
        <v>2741</v>
      </c>
      <c r="U935" s="2" t="s">
        <v>17</v>
      </c>
      <c r="V935" s="2" t="s">
        <v>16</v>
      </c>
      <c r="W935" s="2"/>
    </row>
    <row r="936" spans="1:23" ht="57" x14ac:dyDescent="0.45">
      <c r="A936" s="1">
        <v>3.6736342592557798</v>
      </c>
      <c r="B936" s="2" t="s">
        <v>23</v>
      </c>
      <c r="C936" s="2" t="s">
        <v>2696</v>
      </c>
      <c r="D936" s="2" t="s">
        <v>12</v>
      </c>
      <c r="E936" s="4">
        <v>45177.603460648148</v>
      </c>
      <c r="F936" s="3" t="str">
        <f>TEXT(Table_query__6[[#This Row],[Closed]],"MMM")</f>
        <v>Sep</v>
      </c>
      <c r="G936" s="3">
        <v>45179.603460648148</v>
      </c>
      <c r="H936" s="4">
        <v>45180.673634259256</v>
      </c>
      <c r="I936" s="2" t="s">
        <v>1090</v>
      </c>
      <c r="J936" t="s">
        <v>3924</v>
      </c>
      <c r="K936">
        <v>34118</v>
      </c>
      <c r="L936" t="s">
        <v>3925</v>
      </c>
      <c r="M936" t="s">
        <v>3545</v>
      </c>
      <c r="N936" s="2" t="s">
        <v>42</v>
      </c>
      <c r="O936" s="4" t="s">
        <v>396</v>
      </c>
      <c r="P936" s="6">
        <f>NETWORKDAYS.INTL(Table_query__6[[#This Row],[Created]],Table_query__6[[#This Row],[Closed]],1,0)-1</f>
        <v>1</v>
      </c>
      <c r="Q936" s="6" t="s">
        <v>4272</v>
      </c>
      <c r="R936" s="6" t="str">
        <f t="shared" si="29"/>
        <v>&lt;=1</v>
      </c>
      <c r="S936" s="6" t="str">
        <f t="shared" si="28"/>
        <v>met</v>
      </c>
      <c r="T936" s="5" t="s">
        <v>2697</v>
      </c>
      <c r="U936" s="2" t="s">
        <v>17</v>
      </c>
      <c r="V936" s="2" t="s">
        <v>16</v>
      </c>
      <c r="W936" s="2"/>
    </row>
    <row r="937" spans="1:23" ht="28.5" x14ac:dyDescent="0.45">
      <c r="A937" s="1">
        <v>5.43135416666337</v>
      </c>
      <c r="B937" s="2" t="s">
        <v>60</v>
      </c>
      <c r="C937" s="2" t="s">
        <v>2574</v>
      </c>
      <c r="D937" s="2" t="s">
        <v>12</v>
      </c>
      <c r="E937" s="4">
        <v>45177.643564814818</v>
      </c>
      <c r="F937" s="3" t="str">
        <f>TEXT(Table_query__6[[#This Row],[Closed]],"MMM")</f>
        <v>Sep</v>
      </c>
      <c r="G937" s="3">
        <v>45179.643564814818</v>
      </c>
      <c r="H937" s="4">
        <v>45182.431354166663</v>
      </c>
      <c r="I937" s="2" t="s">
        <v>2576</v>
      </c>
      <c r="J937" t="s">
        <v>4143</v>
      </c>
      <c r="K937">
        <v>6059</v>
      </c>
      <c r="L937" t="s">
        <v>4024</v>
      </c>
      <c r="M937" t="s">
        <v>3550</v>
      </c>
      <c r="N937" s="2" t="s">
        <v>42</v>
      </c>
      <c r="O937" s="4" t="s">
        <v>396</v>
      </c>
      <c r="P937" s="6">
        <f>NETWORKDAYS.INTL(Table_query__6[[#This Row],[Created]],Table_query__6[[#This Row],[Closed]],1,0)-1</f>
        <v>3</v>
      </c>
      <c r="Q937" s="6" t="s">
        <v>4273</v>
      </c>
      <c r="R937" s="6" t="str">
        <f t="shared" si="29"/>
        <v>&lt;=3</v>
      </c>
      <c r="S937" s="6" t="str">
        <f t="shared" si="28"/>
        <v>not met</v>
      </c>
      <c r="T937" s="5" t="s">
        <v>2575</v>
      </c>
      <c r="U937" s="2" t="s">
        <v>17</v>
      </c>
      <c r="V937" s="2" t="s">
        <v>16</v>
      </c>
      <c r="W937" s="2"/>
    </row>
    <row r="938" spans="1:23" ht="28.5" x14ac:dyDescent="0.45">
      <c r="A938" s="1">
        <v>3.3734837962911102</v>
      </c>
      <c r="B938" s="2" t="s">
        <v>37</v>
      </c>
      <c r="C938" s="2" t="s">
        <v>2694</v>
      </c>
      <c r="D938" s="2" t="s">
        <v>12</v>
      </c>
      <c r="E938" s="4">
        <v>45177.660879629628</v>
      </c>
      <c r="F938" s="3" t="str">
        <f>TEXT(Table_query__6[[#This Row],[Closed]],"MMM")</f>
        <v>Sep</v>
      </c>
      <c r="G938" s="3">
        <v>45179.660879629628</v>
      </c>
      <c r="H938" s="4">
        <v>45180.373483796298</v>
      </c>
      <c r="I938" s="2" t="s">
        <v>243</v>
      </c>
      <c r="J938" t="s">
        <v>3698</v>
      </c>
      <c r="K938">
        <v>31688</v>
      </c>
      <c r="L938" t="s">
        <v>3699</v>
      </c>
      <c r="M938" t="s">
        <v>3545</v>
      </c>
      <c r="N938" s="2" t="s">
        <v>42</v>
      </c>
      <c r="O938" s="4" t="s">
        <v>396</v>
      </c>
      <c r="P938" s="6">
        <f>NETWORKDAYS.INTL(Table_query__6[[#This Row],[Created]],Table_query__6[[#This Row],[Closed]],1,0)-1</f>
        <v>1</v>
      </c>
      <c r="Q938" s="6" t="s">
        <v>4272</v>
      </c>
      <c r="R938" s="6" t="str">
        <f t="shared" si="29"/>
        <v>&lt;=1</v>
      </c>
      <c r="S938" s="6" t="str">
        <f t="shared" si="28"/>
        <v>met</v>
      </c>
      <c r="T938" s="5" t="s">
        <v>2695</v>
      </c>
      <c r="U938" s="2" t="s">
        <v>17</v>
      </c>
      <c r="V938" s="2" t="s">
        <v>16</v>
      </c>
      <c r="W938" s="2"/>
    </row>
    <row r="939" spans="1:23" ht="28.5" x14ac:dyDescent="0.45">
      <c r="A939" s="1">
        <v>0.68089120370132195</v>
      </c>
      <c r="B939" s="2" t="s">
        <v>37</v>
      </c>
      <c r="C939" s="2" t="s">
        <v>2712</v>
      </c>
      <c r="D939" s="2" t="s">
        <v>12</v>
      </c>
      <c r="E939" s="4">
        <v>45177.669166666667</v>
      </c>
      <c r="F939" s="3" t="str">
        <f>TEXT(Table_query__6[[#This Row],[Closed]],"MMM")</f>
        <v>Sep</v>
      </c>
      <c r="G939" s="3">
        <v>45179.669166666667</v>
      </c>
      <c r="H939" s="4">
        <v>45177.680891203701</v>
      </c>
      <c r="I939" s="2" t="s">
        <v>626</v>
      </c>
      <c r="J939" t="s">
        <v>3810</v>
      </c>
      <c r="K939">
        <v>6230</v>
      </c>
      <c r="L939" t="s">
        <v>3811</v>
      </c>
      <c r="M939" t="s">
        <v>3545</v>
      </c>
      <c r="N939" s="2" t="s">
        <v>42</v>
      </c>
      <c r="O939" s="4" t="s">
        <v>396</v>
      </c>
      <c r="P939" s="6">
        <f>NETWORKDAYS.INTL(Table_query__6[[#This Row],[Created]],Table_query__6[[#This Row],[Closed]],1,0)-1</f>
        <v>0</v>
      </c>
      <c r="Q939" s="6" t="s">
        <v>4272</v>
      </c>
      <c r="R939" s="6" t="str">
        <f t="shared" si="29"/>
        <v>&lt;=1</v>
      </c>
      <c r="S939" s="6" t="str">
        <f t="shared" si="28"/>
        <v>met</v>
      </c>
      <c r="T939" s="5" t="s">
        <v>2713</v>
      </c>
      <c r="U939" s="2" t="s">
        <v>17</v>
      </c>
      <c r="V939" s="2" t="s">
        <v>16</v>
      </c>
      <c r="W939" s="2"/>
    </row>
    <row r="940" spans="1:23" ht="71.25" x14ac:dyDescent="0.45">
      <c r="A940" s="1">
        <v>3.42849537036818</v>
      </c>
      <c r="B940" s="2" t="s">
        <v>56</v>
      </c>
      <c r="C940" s="2" t="s">
        <v>2682</v>
      </c>
      <c r="D940" s="2" t="s">
        <v>12</v>
      </c>
      <c r="E940" s="4">
        <v>45177.672905092593</v>
      </c>
      <c r="F940" s="3" t="str">
        <f>TEXT(Table_query__6[[#This Row],[Closed]],"MMM")</f>
        <v>Sep</v>
      </c>
      <c r="G940" s="3">
        <v>45179.672905092593</v>
      </c>
      <c r="H940" s="4">
        <v>45180.428495370368</v>
      </c>
      <c r="I940" s="2" t="s">
        <v>1348</v>
      </c>
      <c r="J940" t="s">
        <v>3960</v>
      </c>
      <c r="K940">
        <v>34317</v>
      </c>
      <c r="L940" t="s">
        <v>3960</v>
      </c>
      <c r="M940" t="s">
        <v>3545</v>
      </c>
      <c r="N940" s="2" t="s">
        <v>24</v>
      </c>
      <c r="O940" s="4" t="s">
        <v>396</v>
      </c>
      <c r="P940" s="6">
        <f>NETWORKDAYS.INTL(Table_query__6[[#This Row],[Created]],Table_query__6[[#This Row],[Closed]],1,0)-1</f>
        <v>1</v>
      </c>
      <c r="Q940" s="6" t="s">
        <v>4272</v>
      </c>
      <c r="R940" s="6" t="str">
        <f t="shared" si="29"/>
        <v>&lt;=1</v>
      </c>
      <c r="S940" s="6" t="str">
        <f t="shared" si="28"/>
        <v>met</v>
      </c>
      <c r="T940" s="5" t="s">
        <v>2683</v>
      </c>
      <c r="U940" s="2" t="s">
        <v>17</v>
      </c>
      <c r="V940" s="2" t="s">
        <v>16</v>
      </c>
      <c r="W940" s="2"/>
    </row>
    <row r="941" spans="1:23" x14ac:dyDescent="0.45">
      <c r="A941" s="1">
        <v>5.6524189814808796</v>
      </c>
      <c r="B941" s="2" t="s">
        <v>1316</v>
      </c>
      <c r="C941" s="2" t="s">
        <v>2613</v>
      </c>
      <c r="D941" s="2" t="s">
        <v>12</v>
      </c>
      <c r="E941" s="4">
        <v>45177.681863425925</v>
      </c>
      <c r="F941" s="3" t="str">
        <f>TEXT(Table_query__6[[#This Row],[Closed]],"MMM")</f>
        <v>Sep</v>
      </c>
      <c r="G941" s="3">
        <v>45179.681863425925</v>
      </c>
      <c r="H941" s="4">
        <v>45182.652418981481</v>
      </c>
      <c r="I941" s="2" t="s">
        <v>2615</v>
      </c>
      <c r="J941" t="s">
        <v>4146</v>
      </c>
      <c r="K941">
        <v>10151</v>
      </c>
      <c r="L941" t="s">
        <v>3697</v>
      </c>
      <c r="M941" t="s">
        <v>3553</v>
      </c>
      <c r="N941" s="2" t="s">
        <v>68</v>
      </c>
      <c r="O941" s="4" t="s">
        <v>396</v>
      </c>
      <c r="P941" s="6">
        <f>NETWORKDAYS.INTL(Table_query__6[[#This Row],[Created]],Table_query__6[[#This Row],[Closed]],1,0)-1</f>
        <v>3</v>
      </c>
      <c r="Q941" s="6" t="s">
        <v>4273</v>
      </c>
      <c r="R941" s="6" t="str">
        <f t="shared" si="29"/>
        <v>&lt;=3</v>
      </c>
      <c r="S941" s="6" t="str">
        <f t="shared" si="28"/>
        <v>not met</v>
      </c>
      <c r="T941" s="5" t="s">
        <v>2614</v>
      </c>
      <c r="U941" s="2" t="s">
        <v>17</v>
      </c>
      <c r="V941" s="2" t="s">
        <v>16</v>
      </c>
      <c r="W941" s="2"/>
    </row>
    <row r="942" spans="1:23" ht="171" x14ac:dyDescent="0.45">
      <c r="A942" s="1">
        <v>2.2927662037036498</v>
      </c>
      <c r="B942" s="2" t="s">
        <v>64</v>
      </c>
      <c r="C942" s="2" t="s">
        <v>2608</v>
      </c>
      <c r="D942" s="2" t="s">
        <v>12</v>
      </c>
      <c r="E942" s="4">
        <v>45180.354780092595</v>
      </c>
      <c r="F942" s="3" t="str">
        <f>TEXT(Table_query__6[[#This Row],[Closed]],"MMM")</f>
        <v>Sep</v>
      </c>
      <c r="G942" s="3">
        <v>45182.354780092595</v>
      </c>
      <c r="H942" s="4">
        <v>45182.292766203704</v>
      </c>
      <c r="I942" s="2" t="s">
        <v>2610</v>
      </c>
      <c r="J942" t="s">
        <v>4097</v>
      </c>
      <c r="K942">
        <v>20035</v>
      </c>
      <c r="L942" t="s">
        <v>3566</v>
      </c>
      <c r="M942" t="s">
        <v>3550</v>
      </c>
      <c r="N942" s="2" t="s">
        <v>42</v>
      </c>
      <c r="O942" s="4" t="s">
        <v>396</v>
      </c>
      <c r="P942" s="6">
        <f>NETWORKDAYS.INTL(Table_query__6[[#This Row],[Created]],Table_query__6[[#This Row],[Closed]],1,0)-1</f>
        <v>2</v>
      </c>
      <c r="Q942" s="6" t="s">
        <v>4273</v>
      </c>
      <c r="R942" s="6" t="str">
        <f t="shared" si="29"/>
        <v>&lt;=2</v>
      </c>
      <c r="S942" s="6" t="str">
        <f t="shared" si="28"/>
        <v>met</v>
      </c>
      <c r="T942" s="5" t="s">
        <v>2609</v>
      </c>
      <c r="U942" s="2" t="s">
        <v>17</v>
      </c>
      <c r="V942" s="2" t="s">
        <v>16</v>
      </c>
      <c r="W942" s="2"/>
    </row>
    <row r="943" spans="1:23" ht="28.5" x14ac:dyDescent="0.45">
      <c r="A943" s="1">
        <v>0.53387731481780099</v>
      </c>
      <c r="B943" s="2" t="s">
        <v>28</v>
      </c>
      <c r="C943" s="2" t="s">
        <v>2704</v>
      </c>
      <c r="D943" s="2" t="s">
        <v>12</v>
      </c>
      <c r="E943" s="4">
        <v>45180.399861111109</v>
      </c>
      <c r="F943" s="3" t="str">
        <f>TEXT(Table_query__6[[#This Row],[Closed]],"MMM")</f>
        <v>Sep</v>
      </c>
      <c r="G943" s="3">
        <v>45182.399861111109</v>
      </c>
      <c r="H943" s="4">
        <v>45180.533877314818</v>
      </c>
      <c r="I943" s="2" t="s">
        <v>2706</v>
      </c>
      <c r="J943" t="s">
        <v>4158</v>
      </c>
      <c r="K943">
        <v>27240</v>
      </c>
      <c r="L943" t="s">
        <v>4159</v>
      </c>
      <c r="M943" t="s">
        <v>3545</v>
      </c>
      <c r="N943" s="2" t="s">
        <v>29</v>
      </c>
      <c r="O943" s="4" t="s">
        <v>396</v>
      </c>
      <c r="P943" s="6">
        <f>NETWORKDAYS.INTL(Table_query__6[[#This Row],[Created]],Table_query__6[[#This Row],[Closed]],1,0)-1</f>
        <v>0</v>
      </c>
      <c r="Q943" s="6" t="s">
        <v>4272</v>
      </c>
      <c r="R943" s="6" t="str">
        <f t="shared" si="29"/>
        <v>&lt;=1</v>
      </c>
      <c r="S943" s="6" t="str">
        <f t="shared" si="28"/>
        <v>met</v>
      </c>
      <c r="T943" s="5" t="s">
        <v>2705</v>
      </c>
      <c r="U943" s="2" t="s">
        <v>17</v>
      </c>
      <c r="V943" s="2" t="s">
        <v>16</v>
      </c>
      <c r="W943" s="2"/>
    </row>
    <row r="944" spans="1:23" ht="57" x14ac:dyDescent="0.45">
      <c r="A944" s="1">
        <v>0.45170138888352102</v>
      </c>
      <c r="B944" s="2" t="s">
        <v>37</v>
      </c>
      <c r="C944" s="2" t="s">
        <v>2698</v>
      </c>
      <c r="D944" s="2" t="s">
        <v>12</v>
      </c>
      <c r="E944" s="4">
        <v>45180.421516203707</v>
      </c>
      <c r="F944" s="3" t="str">
        <f>TEXT(Table_query__6[[#This Row],[Closed]],"MMM")</f>
        <v>Sep</v>
      </c>
      <c r="G944" s="3">
        <v>45182.421516203707</v>
      </c>
      <c r="H944" s="4">
        <v>45180.451701388891</v>
      </c>
      <c r="I944" s="2" t="s">
        <v>645</v>
      </c>
      <c r="J944" t="s">
        <v>3815</v>
      </c>
      <c r="K944">
        <v>5560</v>
      </c>
      <c r="L944" t="s">
        <v>3816</v>
      </c>
      <c r="M944" t="s">
        <v>3545</v>
      </c>
      <c r="N944" s="2" t="s">
        <v>42</v>
      </c>
      <c r="O944" s="4" t="s">
        <v>396</v>
      </c>
      <c r="P944" s="6">
        <f>NETWORKDAYS.INTL(Table_query__6[[#This Row],[Created]],Table_query__6[[#This Row],[Closed]],1,0)-1</f>
        <v>0</v>
      </c>
      <c r="Q944" s="6" t="s">
        <v>4272</v>
      </c>
      <c r="R944" s="6" t="str">
        <f t="shared" si="29"/>
        <v>&lt;=1</v>
      </c>
      <c r="S944" s="6" t="str">
        <f t="shared" si="28"/>
        <v>met</v>
      </c>
      <c r="T944" s="5" t="s">
        <v>2699</v>
      </c>
      <c r="U944" s="2" t="s">
        <v>17</v>
      </c>
      <c r="V944" s="2" t="s">
        <v>16</v>
      </c>
      <c r="W944" s="2"/>
    </row>
    <row r="945" spans="1:23" ht="71.25" x14ac:dyDescent="0.45">
      <c r="A945" s="1">
        <v>2.6714004629611701</v>
      </c>
      <c r="B945" s="2" t="s">
        <v>56</v>
      </c>
      <c r="C945" s="2" t="s">
        <v>2579</v>
      </c>
      <c r="D945" s="2" t="s">
        <v>12</v>
      </c>
      <c r="E945" s="4">
        <v>45180.533136574071</v>
      </c>
      <c r="F945" s="3" t="str">
        <f>TEXT(Table_query__6[[#This Row],[Closed]],"MMM")</f>
        <v>Sep</v>
      </c>
      <c r="G945" s="3">
        <v>45182.533136574071</v>
      </c>
      <c r="H945" s="4">
        <v>45182.671400462961</v>
      </c>
      <c r="I945" s="2" t="s">
        <v>70</v>
      </c>
      <c r="J945" t="s">
        <v>3567</v>
      </c>
      <c r="K945">
        <v>8068</v>
      </c>
      <c r="L945" t="s">
        <v>3568</v>
      </c>
      <c r="M945" t="s">
        <v>3545</v>
      </c>
      <c r="N945" s="2" t="s">
        <v>68</v>
      </c>
      <c r="O945" s="4" t="s">
        <v>396</v>
      </c>
      <c r="P945" s="6">
        <f>NETWORKDAYS.INTL(Table_query__6[[#This Row],[Created]],Table_query__6[[#This Row],[Closed]],1,0)-1</f>
        <v>2</v>
      </c>
      <c r="Q945" s="6" t="s">
        <v>4273</v>
      </c>
      <c r="R945" s="6" t="str">
        <f t="shared" si="29"/>
        <v>&lt;=2</v>
      </c>
      <c r="S945" s="6" t="str">
        <f t="shared" si="28"/>
        <v>met</v>
      </c>
      <c r="T945" s="5" t="s">
        <v>2580</v>
      </c>
      <c r="U945" s="2" t="s">
        <v>17</v>
      </c>
      <c r="V945" s="2" t="s">
        <v>16</v>
      </c>
      <c r="W945" s="2"/>
    </row>
    <row r="946" spans="1:23" ht="42.75" x14ac:dyDescent="0.45">
      <c r="A946" s="1">
        <v>1.4888194444429199</v>
      </c>
      <c r="B946" s="2" t="s">
        <v>56</v>
      </c>
      <c r="C946" s="2" t="s">
        <v>2648</v>
      </c>
      <c r="D946" s="2" t="s">
        <v>12</v>
      </c>
      <c r="E946" s="4">
        <v>45180.542361111111</v>
      </c>
      <c r="F946" s="3" t="str">
        <f>TEXT(Table_query__6[[#This Row],[Closed]],"MMM")</f>
        <v>Sep</v>
      </c>
      <c r="G946" s="3">
        <v>45182.542361111111</v>
      </c>
      <c r="H946" s="4">
        <v>45181.488819444443</v>
      </c>
      <c r="I946" s="2" t="s">
        <v>95</v>
      </c>
      <c r="J946" t="s">
        <v>3579</v>
      </c>
      <c r="K946">
        <v>40018</v>
      </c>
      <c r="L946" t="s">
        <v>3580</v>
      </c>
      <c r="M946" t="s">
        <v>3545</v>
      </c>
      <c r="N946" s="2" t="s">
        <v>68</v>
      </c>
      <c r="O946" s="4" t="s">
        <v>396</v>
      </c>
      <c r="P946" s="6">
        <f>NETWORKDAYS.INTL(Table_query__6[[#This Row],[Created]],Table_query__6[[#This Row],[Closed]],1,0)-1</f>
        <v>1</v>
      </c>
      <c r="Q946" s="6" t="s">
        <v>4272</v>
      </c>
      <c r="R946" s="6" t="str">
        <f t="shared" si="29"/>
        <v>&lt;=1</v>
      </c>
      <c r="S946" s="6" t="str">
        <f t="shared" si="28"/>
        <v>met</v>
      </c>
      <c r="T946" s="5" t="s">
        <v>2649</v>
      </c>
      <c r="U946" s="2" t="s">
        <v>17</v>
      </c>
      <c r="V946" s="2" t="s">
        <v>16</v>
      </c>
      <c r="W946" s="2"/>
    </row>
    <row r="947" spans="1:23" ht="42.75" x14ac:dyDescent="0.45">
      <c r="A947" s="1">
        <v>1.40932870370307</v>
      </c>
      <c r="B947" s="2" t="s">
        <v>41</v>
      </c>
      <c r="C947" s="2" t="s">
        <v>2663</v>
      </c>
      <c r="D947" s="2" t="s">
        <v>12</v>
      </c>
      <c r="E947" s="4">
        <v>45180.571342592593</v>
      </c>
      <c r="F947" s="3" t="str">
        <f>TEXT(Table_query__6[[#This Row],[Closed]],"MMM")</f>
        <v>Sep</v>
      </c>
      <c r="G947" s="3">
        <v>45182.571342592593</v>
      </c>
      <c r="H947" s="4">
        <v>45181.409328703703</v>
      </c>
      <c r="I947" s="2" t="s">
        <v>2665</v>
      </c>
      <c r="J947" t="s">
        <v>3914</v>
      </c>
      <c r="K947">
        <v>10545</v>
      </c>
      <c r="L947" t="s">
        <v>3915</v>
      </c>
      <c r="M947" t="s">
        <v>3545</v>
      </c>
      <c r="N947" s="2" t="s">
        <v>29</v>
      </c>
      <c r="O947" s="4" t="s">
        <v>396</v>
      </c>
      <c r="P947" s="6">
        <f>NETWORKDAYS.INTL(Table_query__6[[#This Row],[Created]],Table_query__6[[#This Row],[Closed]],1,0)-1</f>
        <v>1</v>
      </c>
      <c r="Q947" s="6" t="s">
        <v>4272</v>
      </c>
      <c r="R947" s="6" t="str">
        <f t="shared" si="29"/>
        <v>&lt;=1</v>
      </c>
      <c r="S947" s="6" t="str">
        <f t="shared" si="28"/>
        <v>met</v>
      </c>
      <c r="T947" s="5" t="s">
        <v>2664</v>
      </c>
      <c r="U947" s="2" t="s">
        <v>17</v>
      </c>
      <c r="V947" s="2" t="s">
        <v>16</v>
      </c>
      <c r="W947" s="2"/>
    </row>
    <row r="948" spans="1:23" ht="28.5" x14ac:dyDescent="0.45">
      <c r="A948" s="1">
        <v>1.4927893518543001</v>
      </c>
      <c r="B948" s="2" t="s">
        <v>125</v>
      </c>
      <c r="C948" s="2" t="s">
        <v>2666</v>
      </c>
      <c r="D948" s="2" t="s">
        <v>12</v>
      </c>
      <c r="E948" s="4">
        <v>45180.593009259261</v>
      </c>
      <c r="F948" s="3" t="str">
        <f>TEXT(Table_query__6[[#This Row],[Closed]],"MMM")</f>
        <v>Sep</v>
      </c>
      <c r="G948" s="3">
        <v>45182.593009259261</v>
      </c>
      <c r="H948" s="4">
        <v>45181.492789351854</v>
      </c>
      <c r="I948" s="2" t="s">
        <v>783</v>
      </c>
      <c r="J948" t="s">
        <v>3849</v>
      </c>
      <c r="K948">
        <v>12937</v>
      </c>
      <c r="L948" t="s">
        <v>3850</v>
      </c>
      <c r="M948" t="s">
        <v>3545</v>
      </c>
      <c r="N948" s="2" t="s">
        <v>24</v>
      </c>
      <c r="O948" s="4" t="s">
        <v>396</v>
      </c>
      <c r="P948" s="6">
        <f>NETWORKDAYS.INTL(Table_query__6[[#This Row],[Created]],Table_query__6[[#This Row],[Closed]],1,0)-1</f>
        <v>1</v>
      </c>
      <c r="Q948" s="6" t="s">
        <v>4272</v>
      </c>
      <c r="R948" s="6" t="str">
        <f t="shared" si="29"/>
        <v>&lt;=1</v>
      </c>
      <c r="S948" s="6" t="str">
        <f t="shared" si="28"/>
        <v>met</v>
      </c>
      <c r="T948" s="5" t="s">
        <v>2667</v>
      </c>
      <c r="U948" s="2" t="s">
        <v>17</v>
      </c>
      <c r="V948" s="2" t="s">
        <v>16</v>
      </c>
      <c r="W948" s="2"/>
    </row>
    <row r="949" spans="1:23" ht="114" x14ac:dyDescent="0.45">
      <c r="A949" s="1">
        <v>8.5757291666595794</v>
      </c>
      <c r="B949" s="2" t="s">
        <v>41</v>
      </c>
      <c r="C949" s="2" t="s">
        <v>2445</v>
      </c>
      <c r="D949" s="2" t="s">
        <v>12</v>
      </c>
      <c r="E949" s="4">
        <v>45180.619490740741</v>
      </c>
      <c r="F949" s="3" t="str">
        <f>TEXT(Table_query__6[[#This Row],[Closed]],"MMM")</f>
        <v>Sep</v>
      </c>
      <c r="G949" s="3">
        <v>45182.619490740741</v>
      </c>
      <c r="H949" s="4">
        <v>45188.575729166667</v>
      </c>
      <c r="I949" s="2" t="s">
        <v>592</v>
      </c>
      <c r="J949" t="s">
        <v>4256</v>
      </c>
      <c r="K949" t="s">
        <v>4256</v>
      </c>
      <c r="L949" t="s">
        <v>4256</v>
      </c>
      <c r="M949" t="s">
        <v>592</v>
      </c>
      <c r="N949" s="2" t="s">
        <v>52</v>
      </c>
      <c r="O949" s="4" t="s">
        <v>396</v>
      </c>
      <c r="P949" s="6">
        <f>NETWORKDAYS.INTL(Table_query__6[[#This Row],[Created]],Table_query__6[[#This Row],[Closed]],1,0)-1</f>
        <v>6</v>
      </c>
      <c r="Q949" s="6" t="s">
        <v>4273</v>
      </c>
      <c r="R949" s="6" t="str">
        <f t="shared" si="29"/>
        <v>&gt;=5</v>
      </c>
      <c r="S949" s="6" t="str">
        <f t="shared" si="28"/>
        <v>not met</v>
      </c>
      <c r="T949" s="5" t="s">
        <v>2446</v>
      </c>
      <c r="U949" s="2" t="s">
        <v>17</v>
      </c>
      <c r="V949" s="2" t="s">
        <v>16</v>
      </c>
      <c r="W949" s="2"/>
    </row>
    <row r="950" spans="1:23" ht="28.5" x14ac:dyDescent="0.45">
      <c r="A950" s="1">
        <v>0.66252314814482804</v>
      </c>
      <c r="B950" s="2" t="s">
        <v>28</v>
      </c>
      <c r="C950" s="2" t="s">
        <v>2684</v>
      </c>
      <c r="D950" s="2" t="s">
        <v>12</v>
      </c>
      <c r="E950" s="4">
        <v>45180.62909722222</v>
      </c>
      <c r="F950" s="3" t="str">
        <f>TEXT(Table_query__6[[#This Row],[Closed]],"MMM")</f>
        <v>Sep</v>
      </c>
      <c r="G950" s="3">
        <v>45182.62909722222</v>
      </c>
      <c r="H950" s="4">
        <v>45180.662523148145</v>
      </c>
      <c r="I950" s="2" t="s">
        <v>298</v>
      </c>
      <c r="J950" t="s">
        <v>3719</v>
      </c>
      <c r="K950">
        <v>27418</v>
      </c>
      <c r="L950" t="s">
        <v>3719</v>
      </c>
      <c r="M950" t="s">
        <v>3545</v>
      </c>
      <c r="N950" s="2" t="s">
        <v>29</v>
      </c>
      <c r="O950" s="4" t="s">
        <v>396</v>
      </c>
      <c r="P950" s="6">
        <f>NETWORKDAYS.INTL(Table_query__6[[#This Row],[Created]],Table_query__6[[#This Row],[Closed]],1,0)-1</f>
        <v>0</v>
      </c>
      <c r="Q950" s="6" t="s">
        <v>4272</v>
      </c>
      <c r="R950" s="6" t="str">
        <f t="shared" si="29"/>
        <v>&lt;=1</v>
      </c>
      <c r="S950" s="6" t="str">
        <f t="shared" si="28"/>
        <v>met</v>
      </c>
      <c r="T950" s="5" t="s">
        <v>2685</v>
      </c>
      <c r="U950" s="2" t="s">
        <v>17</v>
      </c>
      <c r="V950" s="2" t="s">
        <v>16</v>
      </c>
      <c r="W950" s="2"/>
    </row>
    <row r="951" spans="1:23" ht="28.5" x14ac:dyDescent="0.45">
      <c r="A951" s="1">
        <v>1.3437384259232199</v>
      </c>
      <c r="B951" s="2" t="s">
        <v>41</v>
      </c>
      <c r="C951" s="2" t="s">
        <v>2640</v>
      </c>
      <c r="D951" s="2" t="s">
        <v>12</v>
      </c>
      <c r="E951" s="4">
        <v>45180.658368055556</v>
      </c>
      <c r="F951" s="3" t="str">
        <f>TEXT(Table_query__6[[#This Row],[Closed]],"MMM")</f>
        <v>Sep</v>
      </c>
      <c r="G951" s="3">
        <v>45182.658368055556</v>
      </c>
      <c r="H951" s="4">
        <v>45181.343738425923</v>
      </c>
      <c r="I951" s="2" t="s">
        <v>496</v>
      </c>
      <c r="J951" t="s">
        <v>3775</v>
      </c>
      <c r="K951">
        <v>34259</v>
      </c>
      <c r="L951" t="s">
        <v>3776</v>
      </c>
      <c r="M951" t="s">
        <v>3545</v>
      </c>
      <c r="N951" s="2" t="s">
        <v>42</v>
      </c>
      <c r="O951" s="4" t="s">
        <v>396</v>
      </c>
      <c r="P951" s="6">
        <f>NETWORKDAYS.INTL(Table_query__6[[#This Row],[Created]],Table_query__6[[#This Row],[Closed]],1,0)-1</f>
        <v>1</v>
      </c>
      <c r="Q951" s="6" t="s">
        <v>4272</v>
      </c>
      <c r="R951" s="6" t="str">
        <f t="shared" si="29"/>
        <v>&lt;=1</v>
      </c>
      <c r="S951" s="6" t="str">
        <f t="shared" si="28"/>
        <v>met</v>
      </c>
      <c r="T951" s="5" t="s">
        <v>2641</v>
      </c>
      <c r="U951" s="2" t="s">
        <v>17</v>
      </c>
      <c r="V951" s="2" t="s">
        <v>16</v>
      </c>
      <c r="W951" s="2"/>
    </row>
    <row r="952" spans="1:23" ht="42.75" x14ac:dyDescent="0.45">
      <c r="A952" s="1">
        <v>1.4906712962911099</v>
      </c>
      <c r="B952" s="2" t="s">
        <v>56</v>
      </c>
      <c r="C952" s="2" t="s">
        <v>2668</v>
      </c>
      <c r="D952" s="2" t="s">
        <v>12</v>
      </c>
      <c r="E952" s="4">
        <v>45180.667141203703</v>
      </c>
      <c r="F952" s="3" t="str">
        <f>TEXT(Table_query__6[[#This Row],[Closed]],"MMM")</f>
        <v>Sep</v>
      </c>
      <c r="G952" s="3">
        <v>45182.667141203703</v>
      </c>
      <c r="H952" s="4">
        <v>45181.490671296298</v>
      </c>
      <c r="I952" s="2" t="s">
        <v>2670</v>
      </c>
      <c r="J952" t="s">
        <v>4155</v>
      </c>
      <c r="K952">
        <v>33380</v>
      </c>
      <c r="L952" t="s">
        <v>4155</v>
      </c>
      <c r="M952" t="s">
        <v>3545</v>
      </c>
      <c r="N952" s="2" t="s">
        <v>24</v>
      </c>
      <c r="O952" s="4" t="s">
        <v>396</v>
      </c>
      <c r="P952" s="6">
        <f>NETWORKDAYS.INTL(Table_query__6[[#This Row],[Created]],Table_query__6[[#This Row],[Closed]],1,0)-1</f>
        <v>1</v>
      </c>
      <c r="Q952" s="6" t="s">
        <v>4272</v>
      </c>
      <c r="R952" s="6" t="str">
        <f t="shared" si="29"/>
        <v>&lt;=1</v>
      </c>
      <c r="S952" s="6" t="str">
        <f t="shared" si="28"/>
        <v>met</v>
      </c>
      <c r="T952" s="5" t="s">
        <v>2669</v>
      </c>
      <c r="U952" s="2" t="s">
        <v>17</v>
      </c>
      <c r="V952" s="2" t="s">
        <v>16</v>
      </c>
      <c r="W952" s="2"/>
    </row>
    <row r="953" spans="1:23" ht="28.5" x14ac:dyDescent="0.45">
      <c r="A953" s="1">
        <v>1.34633101851796</v>
      </c>
      <c r="B953" s="2" t="s">
        <v>41</v>
      </c>
      <c r="C953" s="2" t="s">
        <v>2642</v>
      </c>
      <c r="D953" s="2" t="s">
        <v>12</v>
      </c>
      <c r="E953" s="4">
        <v>45180.677812499998</v>
      </c>
      <c r="F953" s="3" t="str">
        <f>TEXT(Table_query__6[[#This Row],[Closed]],"MMM")</f>
        <v>Sep</v>
      </c>
      <c r="G953" s="3">
        <v>45182.677812499998</v>
      </c>
      <c r="H953" s="4">
        <v>45181.346331018518</v>
      </c>
      <c r="I953" s="2" t="s">
        <v>2644</v>
      </c>
      <c r="J953" t="s">
        <v>4256</v>
      </c>
      <c r="K953" t="s">
        <v>4256</v>
      </c>
      <c r="L953" t="s">
        <v>4256</v>
      </c>
      <c r="M953" t="s">
        <v>592</v>
      </c>
      <c r="N953" s="2" t="s">
        <v>42</v>
      </c>
      <c r="O953" s="4" t="s">
        <v>396</v>
      </c>
      <c r="P953" s="6">
        <f>NETWORKDAYS.INTL(Table_query__6[[#This Row],[Created]],Table_query__6[[#This Row],[Closed]],1,0)-1</f>
        <v>1</v>
      </c>
      <c r="Q953" s="6" t="s">
        <v>4272</v>
      </c>
      <c r="R953" s="6" t="str">
        <f t="shared" si="29"/>
        <v>&lt;=1</v>
      </c>
      <c r="S953" s="6" t="str">
        <f t="shared" si="28"/>
        <v>met</v>
      </c>
      <c r="T953" s="5" t="s">
        <v>2643</v>
      </c>
      <c r="U953" s="2" t="s">
        <v>17</v>
      </c>
      <c r="V953" s="2" t="s">
        <v>16</v>
      </c>
      <c r="W953" s="2"/>
    </row>
    <row r="954" spans="1:23" x14ac:dyDescent="0.45">
      <c r="A954" s="1">
        <v>0.72414351852057701</v>
      </c>
      <c r="B954" s="2" t="s">
        <v>145</v>
      </c>
      <c r="C954" s="2" t="s">
        <v>2690</v>
      </c>
      <c r="D954" s="2" t="s">
        <v>12</v>
      </c>
      <c r="E954" s="4">
        <v>45180.678148148145</v>
      </c>
      <c r="F954" s="3" t="str">
        <f>TEXT(Table_query__6[[#This Row],[Closed]],"MMM")</f>
        <v>Sep</v>
      </c>
      <c r="G954" s="3">
        <v>45182.678148148145</v>
      </c>
      <c r="H954" s="4">
        <v>45180.724143518521</v>
      </c>
      <c r="I954" s="2" t="s">
        <v>568</v>
      </c>
      <c r="J954" t="s">
        <v>3797</v>
      </c>
      <c r="K954">
        <v>11459</v>
      </c>
      <c r="L954" t="s">
        <v>3745</v>
      </c>
      <c r="M954" t="s">
        <v>3545</v>
      </c>
      <c r="N954" s="2" t="s">
        <v>29</v>
      </c>
      <c r="O954" s="4" t="s">
        <v>396</v>
      </c>
      <c r="P954" s="6">
        <f>NETWORKDAYS.INTL(Table_query__6[[#This Row],[Created]],Table_query__6[[#This Row],[Closed]],1,0)-1</f>
        <v>0</v>
      </c>
      <c r="Q954" s="6" t="s">
        <v>4272</v>
      </c>
      <c r="R954" s="6" t="str">
        <f t="shared" si="29"/>
        <v>&lt;=1</v>
      </c>
      <c r="S954" s="6" t="str">
        <f t="shared" si="28"/>
        <v>met</v>
      </c>
      <c r="T954" s="5" t="s">
        <v>2691</v>
      </c>
      <c r="U954" s="2" t="s">
        <v>17</v>
      </c>
      <c r="V954" s="2" t="s">
        <v>16</v>
      </c>
      <c r="W954" s="2"/>
    </row>
    <row r="955" spans="1:23" x14ac:dyDescent="0.45">
      <c r="A955" s="1">
        <v>1.4849768518470201</v>
      </c>
      <c r="B955" s="2" t="s">
        <v>145</v>
      </c>
      <c r="C955" s="2" t="s">
        <v>2656</v>
      </c>
      <c r="D955" s="2" t="s">
        <v>12</v>
      </c>
      <c r="E955" s="4">
        <v>45180.679606481484</v>
      </c>
      <c r="F955" s="3" t="str">
        <f>TEXT(Table_query__6[[#This Row],[Closed]],"MMM")</f>
        <v>Sep</v>
      </c>
      <c r="G955" s="3">
        <v>45182.679606481484</v>
      </c>
      <c r="H955" s="4">
        <v>45181.484976851854</v>
      </c>
      <c r="I955" s="2" t="s">
        <v>798</v>
      </c>
      <c r="J955" t="s">
        <v>3854</v>
      </c>
      <c r="K955">
        <v>7140</v>
      </c>
      <c r="L955" t="s">
        <v>3855</v>
      </c>
      <c r="M955" t="s">
        <v>3545</v>
      </c>
      <c r="N955" s="2" t="s">
        <v>29</v>
      </c>
      <c r="O955" s="4" t="s">
        <v>396</v>
      </c>
      <c r="P955" s="6">
        <f>NETWORKDAYS.INTL(Table_query__6[[#This Row],[Created]],Table_query__6[[#This Row],[Closed]],1,0)-1</f>
        <v>1</v>
      </c>
      <c r="Q955" s="6" t="s">
        <v>4272</v>
      </c>
      <c r="R955" s="6" t="str">
        <f t="shared" si="29"/>
        <v>&lt;=1</v>
      </c>
      <c r="S955" s="6" t="str">
        <f t="shared" si="28"/>
        <v>met</v>
      </c>
      <c r="T955" s="5" t="s">
        <v>2657</v>
      </c>
      <c r="U955" s="2" t="s">
        <v>17</v>
      </c>
      <c r="V955" s="2" t="s">
        <v>16</v>
      </c>
      <c r="W955" s="2"/>
    </row>
    <row r="956" spans="1:23" x14ac:dyDescent="0.45">
      <c r="A956" s="1">
        <v>1.5984837962896601</v>
      </c>
      <c r="B956" s="2" t="s">
        <v>145</v>
      </c>
      <c r="C956" s="2" t="s">
        <v>2636</v>
      </c>
      <c r="D956" s="2" t="s">
        <v>12</v>
      </c>
      <c r="E956" s="4">
        <v>45180.681157407409</v>
      </c>
      <c r="F956" s="3" t="str">
        <f>TEXT(Table_query__6[[#This Row],[Closed]],"MMM")</f>
        <v>Sep</v>
      </c>
      <c r="G956" s="3">
        <v>45182.681157407409</v>
      </c>
      <c r="H956" s="4">
        <v>45181.598483796297</v>
      </c>
      <c r="I956" s="2" t="s">
        <v>801</v>
      </c>
      <c r="J956" t="s">
        <v>3856</v>
      </c>
      <c r="K956">
        <v>31564</v>
      </c>
      <c r="L956" t="s">
        <v>3856</v>
      </c>
      <c r="M956" t="s">
        <v>3545</v>
      </c>
      <c r="N956" s="2" t="s">
        <v>29</v>
      </c>
      <c r="O956" s="4" t="s">
        <v>396</v>
      </c>
      <c r="P956" s="6">
        <f>NETWORKDAYS.INTL(Table_query__6[[#This Row],[Created]],Table_query__6[[#This Row],[Closed]],1,0)-1</f>
        <v>1</v>
      </c>
      <c r="Q956" s="6" t="s">
        <v>4272</v>
      </c>
      <c r="R956" s="6" t="str">
        <f t="shared" si="29"/>
        <v>&lt;=1</v>
      </c>
      <c r="S956" s="6" t="str">
        <f t="shared" si="28"/>
        <v>met</v>
      </c>
      <c r="T956" s="5" t="s">
        <v>2637</v>
      </c>
      <c r="U956" s="2" t="s">
        <v>17</v>
      </c>
      <c r="V956" s="2" t="s">
        <v>16</v>
      </c>
      <c r="W956" s="2"/>
    </row>
    <row r="957" spans="1:23" x14ac:dyDescent="0.45">
      <c r="A957" s="1">
        <v>1.3563541666662799</v>
      </c>
      <c r="B957" s="2" t="s">
        <v>33</v>
      </c>
      <c r="C957" s="2" t="s">
        <v>2678</v>
      </c>
      <c r="D957" s="2" t="s">
        <v>12</v>
      </c>
      <c r="E957" s="4">
        <v>45180.70689814815</v>
      </c>
      <c r="F957" s="3" t="str">
        <f>TEXT(Table_query__6[[#This Row],[Closed]],"MMM")</f>
        <v>Sep</v>
      </c>
      <c r="G957" s="3">
        <v>45182.70689814815</v>
      </c>
      <c r="H957" s="4">
        <v>45181.356354166666</v>
      </c>
      <c r="I957" s="2" t="s">
        <v>153</v>
      </c>
      <c r="J957" t="s">
        <v>3620</v>
      </c>
      <c r="K957">
        <v>36555</v>
      </c>
      <c r="L957" t="s">
        <v>3621</v>
      </c>
      <c r="M957" t="s">
        <v>3570</v>
      </c>
      <c r="N957" s="2" t="s">
        <v>24</v>
      </c>
      <c r="O957" s="4" t="s">
        <v>396</v>
      </c>
      <c r="P957" s="6">
        <f>NETWORKDAYS.INTL(Table_query__6[[#This Row],[Created]],Table_query__6[[#This Row],[Closed]],1,0)-1</f>
        <v>1</v>
      </c>
      <c r="Q957" s="6" t="s">
        <v>4272</v>
      </c>
      <c r="R957" s="6" t="str">
        <f t="shared" si="29"/>
        <v>&lt;=1</v>
      </c>
      <c r="S957" s="6" t="str">
        <f t="shared" si="28"/>
        <v>met</v>
      </c>
      <c r="T957" s="5" t="s">
        <v>2679</v>
      </c>
      <c r="U957" s="2" t="s">
        <v>17</v>
      </c>
      <c r="V957" s="2" t="s">
        <v>16</v>
      </c>
      <c r="W957" s="2"/>
    </row>
    <row r="958" spans="1:23" ht="28.5" x14ac:dyDescent="0.45">
      <c r="A958" s="1">
        <v>2.69467592592264</v>
      </c>
      <c r="B958" s="2" t="s">
        <v>125</v>
      </c>
      <c r="C958" s="2" t="s">
        <v>2596</v>
      </c>
      <c r="D958" s="2" t="s">
        <v>12</v>
      </c>
      <c r="E958" s="4">
        <v>45180.731377314813</v>
      </c>
      <c r="F958" s="3" t="str">
        <f>TEXT(Table_query__6[[#This Row],[Closed]],"MMM")</f>
        <v>Sep</v>
      </c>
      <c r="G958" s="3">
        <v>45182.731377314813</v>
      </c>
      <c r="H958" s="4">
        <v>45182.694675925923</v>
      </c>
      <c r="I958" s="2" t="s">
        <v>1545</v>
      </c>
      <c r="J958" t="s">
        <v>3994</v>
      </c>
      <c r="K958">
        <v>35177</v>
      </c>
      <c r="L958" t="s">
        <v>3995</v>
      </c>
      <c r="M958" t="s">
        <v>3545</v>
      </c>
      <c r="N958" s="2" t="s">
        <v>24</v>
      </c>
      <c r="O958" s="4" t="s">
        <v>396</v>
      </c>
      <c r="P958" s="6">
        <f>NETWORKDAYS.INTL(Table_query__6[[#This Row],[Created]],Table_query__6[[#This Row],[Closed]],1,0)-1</f>
        <v>2</v>
      </c>
      <c r="Q958" s="6" t="s">
        <v>4273</v>
      </c>
      <c r="R958" s="6" t="str">
        <f t="shared" si="29"/>
        <v>&lt;=2</v>
      </c>
      <c r="S958" s="6" t="str">
        <f t="shared" si="28"/>
        <v>met</v>
      </c>
      <c r="T958" s="5" t="s">
        <v>2597</v>
      </c>
      <c r="U958" s="2" t="s">
        <v>17</v>
      </c>
      <c r="V958" s="2" t="s">
        <v>16</v>
      </c>
      <c r="W958" s="2"/>
    </row>
    <row r="959" spans="1:23" ht="42.75" x14ac:dyDescent="0.45">
      <c r="A959" s="1">
        <v>2.5863773148084901</v>
      </c>
      <c r="B959" s="2" t="s">
        <v>56</v>
      </c>
      <c r="C959" s="2" t="s">
        <v>2616</v>
      </c>
      <c r="D959" s="2" t="s">
        <v>12</v>
      </c>
      <c r="E959" s="4">
        <v>45180.775960648149</v>
      </c>
      <c r="F959" s="3" t="str">
        <f>TEXT(Table_query__6[[#This Row],[Closed]],"MMM")</f>
        <v>Sep</v>
      </c>
      <c r="G959" s="3">
        <v>45182.775960648149</v>
      </c>
      <c r="H959" s="4">
        <v>45182.586377314816</v>
      </c>
      <c r="I959" s="2" t="s">
        <v>2397</v>
      </c>
      <c r="J959" t="s">
        <v>4120</v>
      </c>
      <c r="K959">
        <v>4018</v>
      </c>
      <c r="L959" t="s">
        <v>3989</v>
      </c>
      <c r="M959" t="s">
        <v>3545</v>
      </c>
      <c r="N959" s="2" t="s">
        <v>68</v>
      </c>
      <c r="O959" s="4" t="s">
        <v>396</v>
      </c>
      <c r="P959" s="6">
        <f>NETWORKDAYS.INTL(Table_query__6[[#This Row],[Created]],Table_query__6[[#This Row],[Closed]],1,0)-1</f>
        <v>2</v>
      </c>
      <c r="Q959" s="6" t="s">
        <v>4273</v>
      </c>
      <c r="R959" s="6" t="str">
        <f t="shared" si="29"/>
        <v>&lt;=2</v>
      </c>
      <c r="S959" s="6" t="str">
        <f t="shared" si="28"/>
        <v>met</v>
      </c>
      <c r="T959" s="5" t="s">
        <v>2617</v>
      </c>
      <c r="U959" s="2" t="s">
        <v>17</v>
      </c>
      <c r="V959" s="2" t="s">
        <v>16</v>
      </c>
      <c r="W959" s="2"/>
    </row>
    <row r="960" spans="1:23" x14ac:dyDescent="0.45">
      <c r="A960" s="1">
        <v>0.38571759259502902</v>
      </c>
      <c r="B960" s="2" t="s">
        <v>159</v>
      </c>
      <c r="C960" s="2" t="s">
        <v>2645</v>
      </c>
      <c r="D960" s="2" t="s">
        <v>12</v>
      </c>
      <c r="E960" s="4">
        <v>45181.298657407409</v>
      </c>
      <c r="F960" s="3" t="str">
        <f>TEXT(Table_query__6[[#This Row],[Closed]],"MMM")</f>
        <v>Sep</v>
      </c>
      <c r="G960" s="3">
        <v>45183.298657407409</v>
      </c>
      <c r="H960" s="4">
        <v>45181.385717592595</v>
      </c>
      <c r="I960" s="2" t="s">
        <v>2647</v>
      </c>
      <c r="J960" t="s">
        <v>4151</v>
      </c>
      <c r="K960">
        <v>27629</v>
      </c>
      <c r="L960" t="s">
        <v>4152</v>
      </c>
      <c r="M960" t="s">
        <v>3545</v>
      </c>
      <c r="N960" s="2" t="s">
        <v>29</v>
      </c>
      <c r="O960" s="4" t="s">
        <v>396</v>
      </c>
      <c r="P960" s="6">
        <f>NETWORKDAYS.INTL(Table_query__6[[#This Row],[Created]],Table_query__6[[#This Row],[Closed]],1,0)-1</f>
        <v>0</v>
      </c>
      <c r="Q960" s="6" t="s">
        <v>4272</v>
      </c>
      <c r="R960" s="6" t="str">
        <f t="shared" si="29"/>
        <v>&lt;=1</v>
      </c>
      <c r="S960" s="6" t="str">
        <f t="shared" si="28"/>
        <v>met</v>
      </c>
      <c r="T960" s="5" t="s">
        <v>2646</v>
      </c>
      <c r="U960" s="2" t="s">
        <v>17</v>
      </c>
      <c r="V960" s="2" t="s">
        <v>16</v>
      </c>
      <c r="W960" s="2"/>
    </row>
    <row r="961" spans="1:23" ht="28.5" x14ac:dyDescent="0.45">
      <c r="A961" s="1">
        <v>1.43322916666511</v>
      </c>
      <c r="B961" s="2" t="s">
        <v>60</v>
      </c>
      <c r="C961" s="2" t="s">
        <v>2618</v>
      </c>
      <c r="D961" s="2" t="s">
        <v>12</v>
      </c>
      <c r="E961" s="4">
        <v>45181.376840277779</v>
      </c>
      <c r="F961" s="3" t="str">
        <f>TEXT(Table_query__6[[#This Row],[Closed]],"MMM")</f>
        <v>Sep</v>
      </c>
      <c r="G961" s="3">
        <v>45183.376840277779</v>
      </c>
      <c r="H961" s="4">
        <v>45182.433229166665</v>
      </c>
      <c r="I961" s="2" t="s">
        <v>971</v>
      </c>
      <c r="J961" t="s">
        <v>3898</v>
      </c>
      <c r="K961">
        <v>40131</v>
      </c>
      <c r="L961" t="s">
        <v>3899</v>
      </c>
      <c r="M961" t="s">
        <v>3545</v>
      </c>
      <c r="N961" s="2" t="s">
        <v>42</v>
      </c>
      <c r="O961" s="4" t="s">
        <v>396</v>
      </c>
      <c r="P961" s="6">
        <f>NETWORKDAYS.INTL(Table_query__6[[#This Row],[Created]],Table_query__6[[#This Row],[Closed]],1,0)-1</f>
        <v>1</v>
      </c>
      <c r="Q961" s="6" t="s">
        <v>4272</v>
      </c>
      <c r="R961" s="6" t="str">
        <f t="shared" si="29"/>
        <v>&lt;=1</v>
      </c>
      <c r="S961" s="6" t="str">
        <f t="shared" si="28"/>
        <v>met</v>
      </c>
      <c r="T961" s="5" t="s">
        <v>2619</v>
      </c>
      <c r="U961" s="2" t="s">
        <v>17</v>
      </c>
      <c r="V961" s="2" t="s">
        <v>16</v>
      </c>
      <c r="W961" s="2"/>
    </row>
    <row r="962" spans="1:23" ht="42.75" x14ac:dyDescent="0.45">
      <c r="A962" s="1">
        <v>1.5874768518479001</v>
      </c>
      <c r="B962" s="2" t="s">
        <v>56</v>
      </c>
      <c r="C962" s="2" t="s">
        <v>2620</v>
      </c>
      <c r="D962" s="2" t="s">
        <v>12</v>
      </c>
      <c r="E962" s="4">
        <v>45181.4768287037</v>
      </c>
      <c r="F962" s="3" t="str">
        <f>TEXT(Table_query__6[[#This Row],[Closed]],"MMM")</f>
        <v>Sep</v>
      </c>
      <c r="G962" s="3">
        <v>45183.4768287037</v>
      </c>
      <c r="H962" s="4">
        <v>45182.587476851855</v>
      </c>
      <c r="I962" s="2" t="s">
        <v>70</v>
      </c>
      <c r="J962" t="s">
        <v>3567</v>
      </c>
      <c r="K962">
        <v>8068</v>
      </c>
      <c r="L962" t="s">
        <v>3568</v>
      </c>
      <c r="M962" t="s">
        <v>3545</v>
      </c>
      <c r="N962" s="2" t="s">
        <v>68</v>
      </c>
      <c r="O962" s="4" t="s">
        <v>396</v>
      </c>
      <c r="P962" s="6">
        <f>NETWORKDAYS.INTL(Table_query__6[[#This Row],[Created]],Table_query__6[[#This Row],[Closed]],1,0)-1</f>
        <v>1</v>
      </c>
      <c r="Q962" s="6" t="s">
        <v>4272</v>
      </c>
      <c r="R962" s="6" t="str">
        <f t="shared" si="29"/>
        <v>&lt;=1</v>
      </c>
      <c r="S962" s="6" t="str">
        <f t="shared" ref="S962:S1025" si="30">IF(P962&lt;=2, "met", "not met")</f>
        <v>met</v>
      </c>
      <c r="T962" s="5" t="s">
        <v>2621</v>
      </c>
      <c r="U962" s="2" t="s">
        <v>17</v>
      </c>
      <c r="V962" s="2" t="s">
        <v>16</v>
      </c>
      <c r="W962" s="2"/>
    </row>
    <row r="963" spans="1:23" x14ac:dyDescent="0.45">
      <c r="A963" s="1">
        <v>0.63471064814803002</v>
      </c>
      <c r="B963" s="2" t="s">
        <v>145</v>
      </c>
      <c r="C963" s="2" t="s">
        <v>2658</v>
      </c>
      <c r="D963" s="2" t="s">
        <v>12</v>
      </c>
      <c r="E963" s="4">
        <v>45181.490370370368</v>
      </c>
      <c r="F963" s="3" t="str">
        <f>TEXT(Table_query__6[[#This Row],[Closed]],"MMM")</f>
        <v>Sep</v>
      </c>
      <c r="G963" s="3">
        <v>45183.490370370368</v>
      </c>
      <c r="H963" s="4">
        <v>45181.634710648148</v>
      </c>
      <c r="I963" s="2" t="s">
        <v>2660</v>
      </c>
      <c r="J963" t="s">
        <v>4153</v>
      </c>
      <c r="K963">
        <v>35521</v>
      </c>
      <c r="L963" t="s">
        <v>4154</v>
      </c>
      <c r="M963" t="s">
        <v>3545</v>
      </c>
      <c r="N963" s="2" t="s">
        <v>29</v>
      </c>
      <c r="O963" s="4" t="s">
        <v>396</v>
      </c>
      <c r="P963" s="6">
        <f>NETWORKDAYS.INTL(Table_query__6[[#This Row],[Created]],Table_query__6[[#This Row],[Closed]],1,0)-1</f>
        <v>0</v>
      </c>
      <c r="Q963" s="6" t="s">
        <v>4272</v>
      </c>
      <c r="R963" s="6" t="str">
        <f t="shared" ref="R963:R1026" si="31">IF(P963&lt;2, "&lt;=1", IF(P963&lt;3, "&lt;=2", IF(P963&lt;4, "&lt;=3",IF(P963&lt;5,  "&lt;=4", "&gt;=5"))))</f>
        <v>&lt;=1</v>
      </c>
      <c r="S963" s="6" t="str">
        <f t="shared" si="30"/>
        <v>met</v>
      </c>
      <c r="T963" s="5" t="s">
        <v>2659</v>
      </c>
      <c r="U963" s="2" t="s">
        <v>17</v>
      </c>
      <c r="V963" s="2" t="s">
        <v>16</v>
      </c>
      <c r="W963" s="2"/>
    </row>
    <row r="964" spans="1:23" ht="99.75" x14ac:dyDescent="0.45">
      <c r="A964" s="1">
        <v>1.7150115740732901</v>
      </c>
      <c r="B964" s="2" t="s">
        <v>110</v>
      </c>
      <c r="C964" s="2" t="s">
        <v>2569</v>
      </c>
      <c r="D964" s="2" t="s">
        <v>12</v>
      </c>
      <c r="E964" s="4">
        <v>45181.506851851853</v>
      </c>
      <c r="F964" s="3" t="str">
        <f>TEXT(Table_query__6[[#This Row],[Closed]],"MMM")</f>
        <v>Sep</v>
      </c>
      <c r="G964" s="3">
        <v>45183.506851851853</v>
      </c>
      <c r="H964" s="4">
        <v>45182.715011574073</v>
      </c>
      <c r="I964" s="2" t="s">
        <v>324</v>
      </c>
      <c r="J964" t="s">
        <v>3592</v>
      </c>
      <c r="K964">
        <v>10131</v>
      </c>
      <c r="L964" t="s">
        <v>3593</v>
      </c>
      <c r="M964" t="s">
        <v>3545</v>
      </c>
      <c r="N964" s="2" t="s">
        <v>29</v>
      </c>
      <c r="O964" s="4" t="s">
        <v>396</v>
      </c>
      <c r="P964" s="6">
        <f>NETWORKDAYS.INTL(Table_query__6[[#This Row],[Created]],Table_query__6[[#This Row],[Closed]],1,0)-1</f>
        <v>1</v>
      </c>
      <c r="Q964" s="6" t="s">
        <v>4272</v>
      </c>
      <c r="R964" s="6" t="str">
        <f t="shared" si="31"/>
        <v>&lt;=1</v>
      </c>
      <c r="S964" s="6" t="str">
        <f t="shared" si="30"/>
        <v>met</v>
      </c>
      <c r="T964" s="5" t="s">
        <v>2570</v>
      </c>
      <c r="U964" s="2" t="s">
        <v>17</v>
      </c>
      <c r="V964" s="2" t="s">
        <v>16</v>
      </c>
      <c r="W964" s="2"/>
    </row>
    <row r="965" spans="1:23" ht="85.5" x14ac:dyDescent="0.45">
      <c r="A965" s="1">
        <v>1.4650115740732901</v>
      </c>
      <c r="B965" s="2" t="s">
        <v>110</v>
      </c>
      <c r="C965" s="2" t="s">
        <v>2622</v>
      </c>
      <c r="D965" s="2" t="s">
        <v>12</v>
      </c>
      <c r="E965" s="4">
        <v>45181.51021990741</v>
      </c>
      <c r="F965" s="3" t="str">
        <f>TEXT(Table_query__6[[#This Row],[Closed]],"MMM")</f>
        <v>Sep</v>
      </c>
      <c r="G965" s="3">
        <v>45183.51021990741</v>
      </c>
      <c r="H965" s="4">
        <v>45182.465011574073</v>
      </c>
      <c r="I965" s="2" t="s">
        <v>582</v>
      </c>
      <c r="J965" t="s">
        <v>3802</v>
      </c>
      <c r="K965">
        <v>10575</v>
      </c>
      <c r="L965" t="s">
        <v>3803</v>
      </c>
      <c r="M965" t="s">
        <v>3545</v>
      </c>
      <c r="N965" s="2" t="s">
        <v>29</v>
      </c>
      <c r="O965" s="4" t="s">
        <v>396</v>
      </c>
      <c r="P965" s="6">
        <f>NETWORKDAYS.INTL(Table_query__6[[#This Row],[Created]],Table_query__6[[#This Row],[Closed]],1,0)-1</f>
        <v>1</v>
      </c>
      <c r="Q965" s="6" t="s">
        <v>4272</v>
      </c>
      <c r="R965" s="6" t="str">
        <f t="shared" si="31"/>
        <v>&lt;=1</v>
      </c>
      <c r="S965" s="6" t="str">
        <f t="shared" si="30"/>
        <v>met</v>
      </c>
      <c r="T965" s="5" t="s">
        <v>2623</v>
      </c>
      <c r="U965" s="2" t="s">
        <v>17</v>
      </c>
      <c r="V965" s="2" t="s">
        <v>16</v>
      </c>
      <c r="W965" s="2"/>
    </row>
    <row r="966" spans="1:23" ht="28.5" x14ac:dyDescent="0.45">
      <c r="A966" s="1">
        <v>0.52746527777344498</v>
      </c>
      <c r="B966" s="2" t="s">
        <v>28</v>
      </c>
      <c r="C966" s="2" t="s">
        <v>2671</v>
      </c>
      <c r="D966" s="2" t="s">
        <v>12</v>
      </c>
      <c r="E966" s="4">
        <v>45181.521180555559</v>
      </c>
      <c r="F966" s="3" t="str">
        <f>TEXT(Table_query__6[[#This Row],[Closed]],"MMM")</f>
        <v>Sep</v>
      </c>
      <c r="G966" s="3">
        <v>45183.521180555559</v>
      </c>
      <c r="H966" s="4">
        <v>45181.527465277781</v>
      </c>
      <c r="I966" s="2" t="s">
        <v>2573</v>
      </c>
      <c r="J966" t="s">
        <v>4142</v>
      </c>
      <c r="K966">
        <v>27661</v>
      </c>
      <c r="L966" t="s">
        <v>4142</v>
      </c>
      <c r="M966" t="s">
        <v>3545</v>
      </c>
      <c r="N966" s="2" t="s">
        <v>29</v>
      </c>
      <c r="O966" s="4" t="s">
        <v>396</v>
      </c>
      <c r="P966" s="6">
        <f>NETWORKDAYS.INTL(Table_query__6[[#This Row],[Created]],Table_query__6[[#This Row],[Closed]],1,0)-1</f>
        <v>0</v>
      </c>
      <c r="Q966" s="6" t="s">
        <v>4272</v>
      </c>
      <c r="R966" s="6" t="str">
        <f t="shared" si="31"/>
        <v>&lt;=1</v>
      </c>
      <c r="S966" s="6" t="str">
        <f t="shared" si="30"/>
        <v>met</v>
      </c>
      <c r="T966" s="5" t="s">
        <v>2672</v>
      </c>
      <c r="U966" s="2" t="s">
        <v>17</v>
      </c>
      <c r="V966" s="2" t="s">
        <v>16</v>
      </c>
      <c r="W966" s="2"/>
    </row>
    <row r="967" spans="1:23" ht="57" x14ac:dyDescent="0.45">
      <c r="A967" s="1">
        <v>0.66364583333051996</v>
      </c>
      <c r="B967" s="2" t="s">
        <v>361</v>
      </c>
      <c r="C967" s="2" t="s">
        <v>2661</v>
      </c>
      <c r="D967" s="2" t="s">
        <v>12</v>
      </c>
      <c r="E967" s="4">
        <v>45181.531747685185</v>
      </c>
      <c r="F967" s="3" t="str">
        <f>TEXT(Table_query__6[[#This Row],[Closed]],"MMM")</f>
        <v>Sep</v>
      </c>
      <c r="G967" s="3">
        <v>45183.531747685185</v>
      </c>
      <c r="H967" s="4">
        <v>45181.663645833331</v>
      </c>
      <c r="I967" s="2" t="s">
        <v>2470</v>
      </c>
      <c r="J967" t="s">
        <v>4130</v>
      </c>
      <c r="K967">
        <v>406</v>
      </c>
      <c r="L967" t="s">
        <v>4131</v>
      </c>
      <c r="M967" t="s">
        <v>3545</v>
      </c>
      <c r="N967" s="2" t="s">
        <v>42</v>
      </c>
      <c r="O967" s="4" t="s">
        <v>396</v>
      </c>
      <c r="P967" s="6">
        <f>NETWORKDAYS.INTL(Table_query__6[[#This Row],[Created]],Table_query__6[[#This Row],[Closed]],1,0)-1</f>
        <v>0</v>
      </c>
      <c r="Q967" s="6" t="s">
        <v>4272</v>
      </c>
      <c r="R967" s="6" t="str">
        <f t="shared" si="31"/>
        <v>&lt;=1</v>
      </c>
      <c r="S967" s="6" t="str">
        <f t="shared" si="30"/>
        <v>met</v>
      </c>
      <c r="T967" s="5" t="s">
        <v>2662</v>
      </c>
      <c r="U967" s="2" t="s">
        <v>17</v>
      </c>
      <c r="V967" s="2" t="s">
        <v>16</v>
      </c>
      <c r="W967" s="2"/>
    </row>
    <row r="968" spans="1:23" ht="99.75" x14ac:dyDescent="0.45">
      <c r="A968" s="1">
        <v>0.58006944444059605</v>
      </c>
      <c r="B968" s="2" t="s">
        <v>41</v>
      </c>
      <c r="C968" s="2" t="s">
        <v>2673</v>
      </c>
      <c r="D968" s="2" t="s">
        <v>12</v>
      </c>
      <c r="E968" s="4">
        <v>45181.541643518518</v>
      </c>
      <c r="F968" s="3" t="str">
        <f>TEXT(Table_query__6[[#This Row],[Closed]],"MMM")</f>
        <v>Sep</v>
      </c>
      <c r="G968" s="3">
        <v>45183.541643518518</v>
      </c>
      <c r="H968" s="4">
        <v>45181.580069444448</v>
      </c>
      <c r="I968" s="2" t="s">
        <v>1967</v>
      </c>
      <c r="J968" t="s">
        <v>4061</v>
      </c>
      <c r="K968">
        <v>40004</v>
      </c>
      <c r="L968" t="s">
        <v>4062</v>
      </c>
      <c r="M968" t="s">
        <v>3545</v>
      </c>
      <c r="N968" s="2" t="s">
        <v>42</v>
      </c>
      <c r="O968" s="4" t="s">
        <v>396</v>
      </c>
      <c r="P968" s="6">
        <f>NETWORKDAYS.INTL(Table_query__6[[#This Row],[Created]],Table_query__6[[#This Row],[Closed]],1,0)-1</f>
        <v>0</v>
      </c>
      <c r="Q968" s="6" t="s">
        <v>4272</v>
      </c>
      <c r="R968" s="6" t="str">
        <f t="shared" si="31"/>
        <v>&lt;=1</v>
      </c>
      <c r="S968" s="6" t="str">
        <f t="shared" si="30"/>
        <v>met</v>
      </c>
      <c r="T968" s="5" t="s">
        <v>2674</v>
      </c>
      <c r="U968" s="2" t="s">
        <v>17</v>
      </c>
      <c r="V968" s="2" t="s">
        <v>16</v>
      </c>
      <c r="W968" s="2"/>
    </row>
    <row r="969" spans="1:23" ht="42.75" x14ac:dyDescent="0.45">
      <c r="A969" s="1">
        <v>0.70224537036847301</v>
      </c>
      <c r="B969" s="2" t="s">
        <v>125</v>
      </c>
      <c r="C969" s="2" t="s">
        <v>2633</v>
      </c>
      <c r="D969" s="2" t="s">
        <v>12</v>
      </c>
      <c r="E969" s="4">
        <v>45181.546770833331</v>
      </c>
      <c r="F969" s="3" t="str">
        <f>TEXT(Table_query__6[[#This Row],[Closed]],"MMM")</f>
        <v>Sep</v>
      </c>
      <c r="G969" s="3">
        <v>45183.546770833331</v>
      </c>
      <c r="H969" s="4">
        <v>45181.702245370368</v>
      </c>
      <c r="I969" s="2" t="s">
        <v>2635</v>
      </c>
      <c r="J969" t="s">
        <v>4149</v>
      </c>
      <c r="K969">
        <v>36540</v>
      </c>
      <c r="L969" t="s">
        <v>4150</v>
      </c>
      <c r="M969" t="s">
        <v>3553</v>
      </c>
      <c r="N969" s="2" t="s">
        <v>111</v>
      </c>
      <c r="O969" s="4" t="s">
        <v>396</v>
      </c>
      <c r="P969" s="6">
        <f>NETWORKDAYS.INTL(Table_query__6[[#This Row],[Created]],Table_query__6[[#This Row],[Closed]],1,0)-1</f>
        <v>0</v>
      </c>
      <c r="Q969" s="6" t="s">
        <v>4272</v>
      </c>
      <c r="R969" s="6" t="str">
        <f t="shared" si="31"/>
        <v>&lt;=1</v>
      </c>
      <c r="S969" s="6" t="str">
        <f t="shared" si="30"/>
        <v>met</v>
      </c>
      <c r="T969" s="5" t="s">
        <v>2634</v>
      </c>
      <c r="U969" s="2" t="s">
        <v>17</v>
      </c>
      <c r="V969" s="2" t="s">
        <v>16</v>
      </c>
      <c r="W969" s="2"/>
    </row>
    <row r="970" spans="1:23" x14ac:dyDescent="0.45">
      <c r="A970" s="1">
        <v>0.60824074073752898</v>
      </c>
      <c r="B970" s="2" t="s">
        <v>97</v>
      </c>
      <c r="C970" s="2" t="s">
        <v>2638</v>
      </c>
      <c r="D970" s="2" t="s">
        <v>12</v>
      </c>
      <c r="E970" s="4">
        <v>45181.554224537038</v>
      </c>
      <c r="F970" s="3" t="str">
        <f>TEXT(Table_query__6[[#This Row],[Closed]],"MMM")</f>
        <v>Sep</v>
      </c>
      <c r="G970" s="3">
        <v>45183.554224537038</v>
      </c>
      <c r="H970" s="4">
        <v>45181.608240740738</v>
      </c>
      <c r="I970" s="2" t="s">
        <v>817</v>
      </c>
      <c r="J970" t="s">
        <v>3859</v>
      </c>
      <c r="K970">
        <v>9965</v>
      </c>
      <c r="L970" t="s">
        <v>3860</v>
      </c>
      <c r="M970" t="s">
        <v>3545</v>
      </c>
      <c r="N970" s="2" t="s">
        <v>29</v>
      </c>
      <c r="O970" s="4" t="s">
        <v>396</v>
      </c>
      <c r="P970" s="6">
        <f>NETWORKDAYS.INTL(Table_query__6[[#This Row],[Created]],Table_query__6[[#This Row],[Closed]],1,0)-1</f>
        <v>0</v>
      </c>
      <c r="Q970" s="6" t="s">
        <v>4272</v>
      </c>
      <c r="R970" s="6" t="str">
        <f t="shared" si="31"/>
        <v>&lt;=1</v>
      </c>
      <c r="S970" s="6" t="str">
        <f t="shared" si="30"/>
        <v>met</v>
      </c>
      <c r="T970" s="5" t="s">
        <v>2639</v>
      </c>
      <c r="U970" s="2" t="s">
        <v>17</v>
      </c>
      <c r="V970" s="2" t="s">
        <v>16</v>
      </c>
      <c r="W970" s="2"/>
    </row>
    <row r="971" spans="1:23" ht="28.5" x14ac:dyDescent="0.45">
      <c r="A971" s="1">
        <v>1.69716435184819</v>
      </c>
      <c r="B971" s="2" t="s">
        <v>125</v>
      </c>
      <c r="C971" s="2" t="s">
        <v>2590</v>
      </c>
      <c r="D971" s="2" t="s">
        <v>12</v>
      </c>
      <c r="E971" s="4">
        <v>45181.558611111112</v>
      </c>
      <c r="F971" s="3" t="str">
        <f>TEXT(Table_query__6[[#This Row],[Closed]],"MMM")</f>
        <v>Sep</v>
      </c>
      <c r="G971" s="3">
        <v>45183.558611111112</v>
      </c>
      <c r="H971" s="4">
        <v>45182.697164351855</v>
      </c>
      <c r="I971" s="2" t="s">
        <v>489</v>
      </c>
      <c r="J971" t="s">
        <v>3773</v>
      </c>
      <c r="K971">
        <v>6781</v>
      </c>
      <c r="L971" t="s">
        <v>3774</v>
      </c>
      <c r="M971" t="s">
        <v>3553</v>
      </c>
      <c r="N971" s="2" t="s">
        <v>24</v>
      </c>
      <c r="O971" s="4" t="s">
        <v>396</v>
      </c>
      <c r="P971" s="6">
        <f>NETWORKDAYS.INTL(Table_query__6[[#This Row],[Created]],Table_query__6[[#This Row],[Closed]],1,0)-1</f>
        <v>1</v>
      </c>
      <c r="Q971" s="6" t="s">
        <v>4272</v>
      </c>
      <c r="R971" s="6" t="str">
        <f t="shared" si="31"/>
        <v>&lt;=1</v>
      </c>
      <c r="S971" s="6" t="str">
        <f t="shared" si="30"/>
        <v>met</v>
      </c>
      <c r="T971" s="5" t="s">
        <v>2591</v>
      </c>
      <c r="U971" s="2" t="s">
        <v>17</v>
      </c>
      <c r="V971" s="2" t="s">
        <v>16</v>
      </c>
      <c r="W971" s="2"/>
    </row>
    <row r="972" spans="1:23" ht="28.5" x14ac:dyDescent="0.45">
      <c r="A972" s="1">
        <v>1.69686342592468</v>
      </c>
      <c r="B972" s="2" t="s">
        <v>125</v>
      </c>
      <c r="C972" s="2" t="s">
        <v>2588</v>
      </c>
      <c r="D972" s="2" t="s">
        <v>12</v>
      </c>
      <c r="E972" s="4">
        <v>45181.55940972222</v>
      </c>
      <c r="F972" s="3" t="str">
        <f>TEXT(Table_query__6[[#This Row],[Closed]],"MMM")</f>
        <v>Sep</v>
      </c>
      <c r="G972" s="3">
        <v>45183.55940972222</v>
      </c>
      <c r="H972" s="4">
        <v>45182.696863425925</v>
      </c>
      <c r="I972" s="2" t="s">
        <v>489</v>
      </c>
      <c r="J972" t="s">
        <v>3773</v>
      </c>
      <c r="K972">
        <v>6781</v>
      </c>
      <c r="L972" t="s">
        <v>3774</v>
      </c>
      <c r="M972" t="s">
        <v>3553</v>
      </c>
      <c r="N972" s="2" t="s">
        <v>24</v>
      </c>
      <c r="O972" s="4" t="s">
        <v>396</v>
      </c>
      <c r="P972" s="6">
        <f>NETWORKDAYS.INTL(Table_query__6[[#This Row],[Created]],Table_query__6[[#This Row],[Closed]],1,0)-1</f>
        <v>1</v>
      </c>
      <c r="Q972" s="6" t="s">
        <v>4272</v>
      </c>
      <c r="R972" s="6" t="str">
        <f t="shared" si="31"/>
        <v>&lt;=1</v>
      </c>
      <c r="S972" s="6" t="str">
        <f t="shared" si="30"/>
        <v>met</v>
      </c>
      <c r="T972" s="5" t="s">
        <v>2589</v>
      </c>
      <c r="U972" s="2" t="s">
        <v>17</v>
      </c>
      <c r="V972" s="2" t="s">
        <v>16</v>
      </c>
      <c r="W972" s="2"/>
    </row>
    <row r="973" spans="1:23" ht="28.5" x14ac:dyDescent="0.45">
      <c r="A973" s="1">
        <v>1.6964814814782601</v>
      </c>
      <c r="B973" s="2" t="s">
        <v>125</v>
      </c>
      <c r="C973" s="2" t="s">
        <v>2567</v>
      </c>
      <c r="D973" s="2" t="s">
        <v>12</v>
      </c>
      <c r="E973" s="4">
        <v>45181.560555555552</v>
      </c>
      <c r="F973" s="3" t="str">
        <f>TEXT(Table_query__6[[#This Row],[Closed]],"MMM")</f>
        <v>Sep</v>
      </c>
      <c r="G973" s="3">
        <v>45183.560555555552</v>
      </c>
      <c r="H973" s="4">
        <v>45182.696481481478</v>
      </c>
      <c r="I973" s="2" t="s">
        <v>489</v>
      </c>
      <c r="J973" t="s">
        <v>3773</v>
      </c>
      <c r="K973">
        <v>6781</v>
      </c>
      <c r="L973" t="s">
        <v>3774</v>
      </c>
      <c r="M973" t="s">
        <v>3553</v>
      </c>
      <c r="N973" s="2" t="s">
        <v>24</v>
      </c>
      <c r="O973" s="4" t="s">
        <v>396</v>
      </c>
      <c r="P973" s="6">
        <f>NETWORKDAYS.INTL(Table_query__6[[#This Row],[Created]],Table_query__6[[#This Row],[Closed]],1,0)-1</f>
        <v>1</v>
      </c>
      <c r="Q973" s="6" t="s">
        <v>4272</v>
      </c>
      <c r="R973" s="6" t="str">
        <f t="shared" si="31"/>
        <v>&lt;=1</v>
      </c>
      <c r="S973" s="6" t="str">
        <f t="shared" si="30"/>
        <v>met</v>
      </c>
      <c r="T973" s="5" t="s">
        <v>2568</v>
      </c>
      <c r="U973" s="2" t="s">
        <v>17</v>
      </c>
      <c r="V973" s="2" t="s">
        <v>16</v>
      </c>
      <c r="W973" s="2"/>
    </row>
    <row r="974" spans="1:23" ht="71.25" x14ac:dyDescent="0.45">
      <c r="A974" s="1">
        <v>1.3392361111109501</v>
      </c>
      <c r="B974" s="2" t="s">
        <v>23</v>
      </c>
      <c r="C974" s="2" t="s">
        <v>2577</v>
      </c>
      <c r="D974" s="2" t="s">
        <v>12</v>
      </c>
      <c r="E974" s="4">
        <v>45181.568819444445</v>
      </c>
      <c r="F974" s="3" t="str">
        <f>TEXT(Table_query__6[[#This Row],[Closed]],"MMM")</f>
        <v>Sep</v>
      </c>
      <c r="G974" s="3">
        <v>45183.568819444445</v>
      </c>
      <c r="H974" s="4">
        <v>45182.339236111111</v>
      </c>
      <c r="I974" s="2" t="s">
        <v>121</v>
      </c>
      <c r="J974" t="s">
        <v>3598</v>
      </c>
      <c r="K974">
        <v>35778</v>
      </c>
      <c r="L974" t="s">
        <v>3599</v>
      </c>
      <c r="M974" t="s">
        <v>3570</v>
      </c>
      <c r="N974" s="2" t="s">
        <v>24</v>
      </c>
      <c r="O974" s="4" t="s">
        <v>396</v>
      </c>
      <c r="P974" s="6">
        <f>NETWORKDAYS.INTL(Table_query__6[[#This Row],[Created]],Table_query__6[[#This Row],[Closed]],1,0)-1</f>
        <v>1</v>
      </c>
      <c r="Q974" s="6" t="s">
        <v>4272</v>
      </c>
      <c r="R974" s="6" t="str">
        <f t="shared" si="31"/>
        <v>&lt;=1</v>
      </c>
      <c r="S974" s="6" t="str">
        <f t="shared" si="30"/>
        <v>met</v>
      </c>
      <c r="T974" s="5" t="s">
        <v>2578</v>
      </c>
      <c r="U974" s="2" t="s">
        <v>17</v>
      </c>
      <c r="V974" s="2" t="s">
        <v>16</v>
      </c>
      <c r="W974" s="2"/>
    </row>
    <row r="975" spans="1:23" ht="42.75" x14ac:dyDescent="0.45">
      <c r="A975" s="1">
        <v>2.57718749999913</v>
      </c>
      <c r="B975" s="2" t="s">
        <v>64</v>
      </c>
      <c r="C975" s="2" t="s">
        <v>2516</v>
      </c>
      <c r="D975" s="2" t="s">
        <v>12</v>
      </c>
      <c r="E975" s="4">
        <v>45181.598692129628</v>
      </c>
      <c r="F975" s="3" t="str">
        <f>TEXT(Table_query__6[[#This Row],[Closed]],"MMM")</f>
        <v>Sep</v>
      </c>
      <c r="G975" s="3">
        <v>45183.598692129628</v>
      </c>
      <c r="H975" s="4">
        <v>45183.577187499999</v>
      </c>
      <c r="I975" s="2" t="s">
        <v>2044</v>
      </c>
      <c r="J975" t="s">
        <v>4074</v>
      </c>
      <c r="K975">
        <v>375</v>
      </c>
      <c r="L975" t="s">
        <v>3566</v>
      </c>
      <c r="M975" t="s">
        <v>3550</v>
      </c>
      <c r="N975" s="2" t="s">
        <v>42</v>
      </c>
      <c r="O975" s="4" t="s">
        <v>396</v>
      </c>
      <c r="P975" s="6">
        <f>NETWORKDAYS.INTL(Table_query__6[[#This Row],[Created]],Table_query__6[[#This Row],[Closed]],1,0)-1</f>
        <v>2</v>
      </c>
      <c r="Q975" s="6" t="s">
        <v>4273</v>
      </c>
      <c r="R975" s="6" t="str">
        <f t="shared" si="31"/>
        <v>&lt;=2</v>
      </c>
      <c r="S975" s="6" t="str">
        <f t="shared" si="30"/>
        <v>met</v>
      </c>
      <c r="T975" s="5" t="s">
        <v>2517</v>
      </c>
      <c r="U975" s="2" t="s">
        <v>17</v>
      </c>
      <c r="V975" s="2" t="s">
        <v>16</v>
      </c>
      <c r="W975" s="2"/>
    </row>
    <row r="976" spans="1:23" ht="28.5" x14ac:dyDescent="0.45">
      <c r="A976" s="1">
        <v>2.6753819444420501</v>
      </c>
      <c r="B976" s="2" t="s">
        <v>28</v>
      </c>
      <c r="C976" s="2" t="s">
        <v>2530</v>
      </c>
      <c r="D976" s="2" t="s">
        <v>12</v>
      </c>
      <c r="E976" s="4">
        <v>45181.638761574075</v>
      </c>
      <c r="F976" s="3" t="str">
        <f>TEXT(Table_query__6[[#This Row],[Closed]],"MMM")</f>
        <v>Sep</v>
      </c>
      <c r="G976" s="3">
        <v>45183.638761574075</v>
      </c>
      <c r="H976" s="4">
        <v>45183.675381944442</v>
      </c>
      <c r="I976" s="2" t="s">
        <v>298</v>
      </c>
      <c r="J976" t="s">
        <v>3719</v>
      </c>
      <c r="K976">
        <v>27418</v>
      </c>
      <c r="L976" t="s">
        <v>3719</v>
      </c>
      <c r="M976" t="s">
        <v>3545</v>
      </c>
      <c r="N976" s="2" t="s">
        <v>29</v>
      </c>
      <c r="O976" s="4" t="s">
        <v>396</v>
      </c>
      <c r="P976" s="6">
        <f>NETWORKDAYS.INTL(Table_query__6[[#This Row],[Created]],Table_query__6[[#This Row],[Closed]],1,0)-1</f>
        <v>2</v>
      </c>
      <c r="Q976" s="6" t="s">
        <v>4273</v>
      </c>
      <c r="R976" s="6" t="str">
        <f t="shared" si="31"/>
        <v>&lt;=2</v>
      </c>
      <c r="S976" s="6" t="str">
        <f t="shared" si="30"/>
        <v>met</v>
      </c>
      <c r="T976" s="5" t="s">
        <v>2531</v>
      </c>
      <c r="U976" s="2" t="s">
        <v>17</v>
      </c>
      <c r="V976" s="2" t="s">
        <v>16</v>
      </c>
      <c r="W976" s="2"/>
    </row>
    <row r="977" spans="1:23" ht="28.5" x14ac:dyDescent="0.45">
      <c r="A977" s="1">
        <v>0.77788194444292502</v>
      </c>
      <c r="B977" s="2" t="s">
        <v>125</v>
      </c>
      <c r="C977" s="2" t="s">
        <v>2680</v>
      </c>
      <c r="D977" s="2" t="s">
        <v>12</v>
      </c>
      <c r="E977" s="4">
        <v>45181.652569444443</v>
      </c>
      <c r="F977" s="3" t="str">
        <f>TEXT(Table_query__6[[#This Row],[Closed]],"MMM")</f>
        <v>Sep</v>
      </c>
      <c r="G977" s="3">
        <v>45183.652569444443</v>
      </c>
      <c r="H977" s="4">
        <v>45181.777881944443</v>
      </c>
      <c r="I977" s="2" t="s">
        <v>489</v>
      </c>
      <c r="J977" t="s">
        <v>3773</v>
      </c>
      <c r="K977">
        <v>6781</v>
      </c>
      <c r="L977" t="s">
        <v>3774</v>
      </c>
      <c r="M977" t="s">
        <v>3553</v>
      </c>
      <c r="N977" s="2" t="s">
        <v>24</v>
      </c>
      <c r="O977" s="4" t="s">
        <v>396</v>
      </c>
      <c r="P977" s="6">
        <f>NETWORKDAYS.INTL(Table_query__6[[#This Row],[Created]],Table_query__6[[#This Row],[Closed]],1,0)-1</f>
        <v>0</v>
      </c>
      <c r="Q977" s="6" t="s">
        <v>4272</v>
      </c>
      <c r="R977" s="6" t="str">
        <f t="shared" si="31"/>
        <v>&lt;=1</v>
      </c>
      <c r="S977" s="6" t="str">
        <f t="shared" si="30"/>
        <v>met</v>
      </c>
      <c r="T977" s="5" t="s">
        <v>2681</v>
      </c>
      <c r="U977" s="2" t="s">
        <v>17</v>
      </c>
      <c r="V977" s="2" t="s">
        <v>16</v>
      </c>
      <c r="W977" s="2"/>
    </row>
    <row r="978" spans="1:23" ht="28.5" x14ac:dyDescent="0.45">
      <c r="A978" s="1">
        <v>1.6977662037024901</v>
      </c>
      <c r="B978" s="2" t="s">
        <v>125</v>
      </c>
      <c r="C978" s="2" t="s">
        <v>2598</v>
      </c>
      <c r="D978" s="2" t="s">
        <v>12</v>
      </c>
      <c r="E978" s="4">
        <v>45181.658750000002</v>
      </c>
      <c r="F978" s="3" t="str">
        <f>TEXT(Table_query__6[[#This Row],[Closed]],"MMM")</f>
        <v>Sep</v>
      </c>
      <c r="G978" s="3">
        <v>45183.658750000002</v>
      </c>
      <c r="H978" s="4">
        <v>45182.697766203702</v>
      </c>
      <c r="I978" s="2" t="s">
        <v>489</v>
      </c>
      <c r="J978" t="s">
        <v>3773</v>
      </c>
      <c r="K978">
        <v>6781</v>
      </c>
      <c r="L978" t="s">
        <v>3774</v>
      </c>
      <c r="M978" t="s">
        <v>3553</v>
      </c>
      <c r="N978" s="2" t="s">
        <v>24</v>
      </c>
      <c r="O978" s="4" t="s">
        <v>396</v>
      </c>
      <c r="P978" s="6">
        <f>NETWORKDAYS.INTL(Table_query__6[[#This Row],[Created]],Table_query__6[[#This Row],[Closed]],1,0)-1</f>
        <v>1</v>
      </c>
      <c r="Q978" s="6" t="s">
        <v>4272</v>
      </c>
      <c r="R978" s="6" t="str">
        <f t="shared" si="31"/>
        <v>&lt;=1</v>
      </c>
      <c r="S978" s="6" t="str">
        <f t="shared" si="30"/>
        <v>met</v>
      </c>
      <c r="T978" s="5" t="s">
        <v>2599</v>
      </c>
      <c r="U978" s="2" t="s">
        <v>17</v>
      </c>
      <c r="V978" s="2" t="s">
        <v>16</v>
      </c>
      <c r="W978" s="2"/>
    </row>
    <row r="979" spans="1:23" ht="28.5" x14ac:dyDescent="0.45">
      <c r="A979" s="1">
        <v>1.6974421296254101</v>
      </c>
      <c r="B979" s="2" t="s">
        <v>125</v>
      </c>
      <c r="C979" s="2" t="s">
        <v>2586</v>
      </c>
      <c r="D979" s="2" t="s">
        <v>12</v>
      </c>
      <c r="E979" s="4">
        <v>45181.659722222219</v>
      </c>
      <c r="F979" s="3" t="str">
        <f>TEXT(Table_query__6[[#This Row],[Closed]],"MMM")</f>
        <v>Sep</v>
      </c>
      <c r="G979" s="3">
        <v>45183.659722222219</v>
      </c>
      <c r="H979" s="4">
        <v>45182.697442129633</v>
      </c>
      <c r="I979" s="2" t="s">
        <v>489</v>
      </c>
      <c r="J979" t="s">
        <v>3773</v>
      </c>
      <c r="K979">
        <v>6781</v>
      </c>
      <c r="L979" t="s">
        <v>3774</v>
      </c>
      <c r="M979" t="s">
        <v>3553</v>
      </c>
      <c r="N979" s="2" t="s">
        <v>24</v>
      </c>
      <c r="O979" s="4" t="s">
        <v>396</v>
      </c>
      <c r="P979" s="6">
        <f>NETWORKDAYS.INTL(Table_query__6[[#This Row],[Created]],Table_query__6[[#This Row],[Closed]],1,0)-1</f>
        <v>1</v>
      </c>
      <c r="Q979" s="6" t="s">
        <v>4272</v>
      </c>
      <c r="R979" s="6" t="str">
        <f t="shared" si="31"/>
        <v>&lt;=1</v>
      </c>
      <c r="S979" s="6" t="str">
        <f t="shared" si="30"/>
        <v>met</v>
      </c>
      <c r="T979" s="5" t="s">
        <v>2587</v>
      </c>
      <c r="U979" s="2" t="s">
        <v>17</v>
      </c>
      <c r="V979" s="2" t="s">
        <v>16</v>
      </c>
      <c r="W979" s="2"/>
    </row>
    <row r="980" spans="1:23" ht="57" x14ac:dyDescent="0.45">
      <c r="A980" s="1">
        <v>0.78190972222364497</v>
      </c>
      <c r="B980" s="2" t="s">
        <v>361</v>
      </c>
      <c r="C980" s="2" t="s">
        <v>2650</v>
      </c>
      <c r="D980" s="2" t="s">
        <v>12</v>
      </c>
      <c r="E980" s="4">
        <v>45181.66201388889</v>
      </c>
      <c r="F980" s="3" t="str">
        <f>TEXT(Table_query__6[[#This Row],[Closed]],"MMM")</f>
        <v>Sep</v>
      </c>
      <c r="G980" s="3">
        <v>45183.66201388889</v>
      </c>
      <c r="H980" s="4">
        <v>45181.781909722224</v>
      </c>
      <c r="I980" s="2" t="s">
        <v>632</v>
      </c>
      <c r="J980" t="s">
        <v>3812</v>
      </c>
      <c r="K980">
        <v>265</v>
      </c>
      <c r="L980" t="s">
        <v>3813</v>
      </c>
      <c r="M980" t="s">
        <v>3553</v>
      </c>
      <c r="N980" s="2" t="s">
        <v>24</v>
      </c>
      <c r="O980" s="4" t="s">
        <v>396</v>
      </c>
      <c r="P980" s="6">
        <f>NETWORKDAYS.INTL(Table_query__6[[#This Row],[Created]],Table_query__6[[#This Row],[Closed]],1,0)-1</f>
        <v>0</v>
      </c>
      <c r="Q980" s="6" t="s">
        <v>4272</v>
      </c>
      <c r="R980" s="6" t="str">
        <f t="shared" si="31"/>
        <v>&lt;=1</v>
      </c>
      <c r="S980" s="6" t="str">
        <f t="shared" si="30"/>
        <v>met</v>
      </c>
      <c r="T980" s="5" t="s">
        <v>2651</v>
      </c>
      <c r="U980" s="2" t="s">
        <v>17</v>
      </c>
      <c r="V980" s="2" t="s">
        <v>16</v>
      </c>
      <c r="W980" s="2"/>
    </row>
    <row r="981" spans="1:23" ht="28.5" x14ac:dyDescent="0.45">
      <c r="A981" s="1">
        <v>1.6980671296259999</v>
      </c>
      <c r="B981" s="2" t="s">
        <v>125</v>
      </c>
      <c r="C981" s="2" t="s">
        <v>2581</v>
      </c>
      <c r="D981" s="2" t="s">
        <v>12</v>
      </c>
      <c r="E981" s="4">
        <v>45181.663854166669</v>
      </c>
      <c r="F981" s="3" t="str">
        <f>TEXT(Table_query__6[[#This Row],[Closed]],"MMM")</f>
        <v>Sep</v>
      </c>
      <c r="G981" s="3">
        <v>45183.663854166669</v>
      </c>
      <c r="H981" s="4">
        <v>45182.698067129626</v>
      </c>
      <c r="I981" s="2" t="s">
        <v>1545</v>
      </c>
      <c r="J981" t="s">
        <v>3994</v>
      </c>
      <c r="K981">
        <v>35177</v>
      </c>
      <c r="L981" t="s">
        <v>3995</v>
      </c>
      <c r="M981" t="s">
        <v>3545</v>
      </c>
      <c r="N981" s="2" t="s">
        <v>24</v>
      </c>
      <c r="O981" s="4" t="s">
        <v>396</v>
      </c>
      <c r="P981" s="6">
        <f>NETWORKDAYS.INTL(Table_query__6[[#This Row],[Created]],Table_query__6[[#This Row],[Closed]],1,0)-1</f>
        <v>1</v>
      </c>
      <c r="Q981" s="6" t="s">
        <v>4272</v>
      </c>
      <c r="R981" s="6" t="str">
        <f t="shared" si="31"/>
        <v>&lt;=1</v>
      </c>
      <c r="S981" s="6" t="str">
        <f t="shared" si="30"/>
        <v>met</v>
      </c>
      <c r="T981" s="5" t="s">
        <v>2582</v>
      </c>
      <c r="U981" s="2" t="s">
        <v>17</v>
      </c>
      <c r="V981" s="2" t="s">
        <v>16</v>
      </c>
      <c r="W981" s="2"/>
    </row>
    <row r="982" spans="1:23" ht="28.5" x14ac:dyDescent="0.45">
      <c r="A982" s="1">
        <v>2.6754050925956099</v>
      </c>
      <c r="B982" s="2" t="s">
        <v>37</v>
      </c>
      <c r="C982" s="2" t="s">
        <v>2539</v>
      </c>
      <c r="D982" s="2" t="s">
        <v>12</v>
      </c>
      <c r="E982" s="4">
        <v>45181.663969907408</v>
      </c>
      <c r="F982" s="3" t="str">
        <f>TEXT(Table_query__6[[#This Row],[Closed]],"MMM")</f>
        <v>Sep</v>
      </c>
      <c r="G982" s="3">
        <v>45183.663969907408</v>
      </c>
      <c r="H982" s="4">
        <v>45183.675405092596</v>
      </c>
      <c r="I982" s="2" t="s">
        <v>2541</v>
      </c>
      <c r="J982" t="s">
        <v>4139</v>
      </c>
      <c r="K982">
        <v>6230</v>
      </c>
      <c r="L982" t="s">
        <v>3811</v>
      </c>
      <c r="M982" t="s">
        <v>3550</v>
      </c>
      <c r="N982" s="2" t="s">
        <v>42</v>
      </c>
      <c r="O982" s="4" t="s">
        <v>396</v>
      </c>
      <c r="P982" s="6">
        <f>NETWORKDAYS.INTL(Table_query__6[[#This Row],[Created]],Table_query__6[[#This Row],[Closed]],1,0)-1</f>
        <v>2</v>
      </c>
      <c r="Q982" s="6" t="s">
        <v>4273</v>
      </c>
      <c r="R982" s="6" t="str">
        <f t="shared" si="31"/>
        <v>&lt;=2</v>
      </c>
      <c r="S982" s="6" t="str">
        <f t="shared" si="30"/>
        <v>met</v>
      </c>
      <c r="T982" s="5" t="s">
        <v>2540</v>
      </c>
      <c r="U982" s="2" t="s">
        <v>17</v>
      </c>
      <c r="V982" s="2" t="s">
        <v>16</v>
      </c>
      <c r="W982" s="2"/>
    </row>
    <row r="983" spans="1:23" ht="28.5" x14ac:dyDescent="0.45">
      <c r="A983" s="1">
        <v>0.67037037036789104</v>
      </c>
      <c r="B983" s="2" t="s">
        <v>125</v>
      </c>
      <c r="C983" s="2" t="s">
        <v>2631</v>
      </c>
      <c r="D983" s="2" t="s">
        <v>12</v>
      </c>
      <c r="E983" s="4">
        <v>45181.665023148147</v>
      </c>
      <c r="F983" s="3" t="str">
        <f>TEXT(Table_query__6[[#This Row],[Closed]],"MMM")</f>
        <v>Sep</v>
      </c>
      <c r="G983" s="3">
        <v>45183.665023148147</v>
      </c>
      <c r="H983" s="4">
        <v>45181.670370370368</v>
      </c>
      <c r="I983" s="2" t="s">
        <v>1276</v>
      </c>
      <c r="J983" t="s">
        <v>3955</v>
      </c>
      <c r="K983">
        <v>1124</v>
      </c>
      <c r="L983" t="s">
        <v>3956</v>
      </c>
      <c r="M983" t="s">
        <v>3545</v>
      </c>
      <c r="N983" s="2" t="s">
        <v>24</v>
      </c>
      <c r="O983" s="4" t="s">
        <v>396</v>
      </c>
      <c r="P983" s="6">
        <f>NETWORKDAYS.INTL(Table_query__6[[#This Row],[Created]],Table_query__6[[#This Row],[Closed]],1,0)-1</f>
        <v>0</v>
      </c>
      <c r="Q983" s="6" t="s">
        <v>4272</v>
      </c>
      <c r="R983" s="6" t="str">
        <f t="shared" si="31"/>
        <v>&lt;=1</v>
      </c>
      <c r="S983" s="6" t="str">
        <f t="shared" si="30"/>
        <v>met</v>
      </c>
      <c r="T983" s="5" t="s">
        <v>2632</v>
      </c>
      <c r="U983" s="2" t="s">
        <v>17</v>
      </c>
      <c r="V983" s="2" t="s">
        <v>16</v>
      </c>
      <c r="W983" s="2"/>
    </row>
    <row r="984" spans="1:23" ht="28.5" x14ac:dyDescent="0.45">
      <c r="A984" s="1">
        <v>2.4970254629661199</v>
      </c>
      <c r="B984" s="2" t="s">
        <v>37</v>
      </c>
      <c r="C984" s="2" t="s">
        <v>2542</v>
      </c>
      <c r="D984" s="2" t="s">
        <v>12</v>
      </c>
      <c r="E984" s="4">
        <v>45181.66920138889</v>
      </c>
      <c r="F984" s="3" t="str">
        <f>TEXT(Table_query__6[[#This Row],[Closed]],"MMM")</f>
        <v>Sep</v>
      </c>
      <c r="G984" s="3">
        <v>45183.66920138889</v>
      </c>
      <c r="H984" s="4">
        <v>45183.497025462966</v>
      </c>
      <c r="I984" s="2" t="s">
        <v>1485</v>
      </c>
      <c r="J984" t="s">
        <v>3979</v>
      </c>
      <c r="K984">
        <v>9197</v>
      </c>
      <c r="L984" t="s">
        <v>3980</v>
      </c>
      <c r="M984" t="s">
        <v>3545</v>
      </c>
      <c r="N984" s="2" t="s">
        <v>42</v>
      </c>
      <c r="O984" s="4" t="s">
        <v>396</v>
      </c>
      <c r="P984" s="6">
        <f>NETWORKDAYS.INTL(Table_query__6[[#This Row],[Created]],Table_query__6[[#This Row],[Closed]],1,0)-1</f>
        <v>2</v>
      </c>
      <c r="Q984" s="6" t="s">
        <v>4273</v>
      </c>
      <c r="R984" s="6" t="str">
        <f t="shared" si="31"/>
        <v>&lt;=2</v>
      </c>
      <c r="S984" s="6" t="str">
        <f t="shared" si="30"/>
        <v>met</v>
      </c>
      <c r="T984" s="5" t="s">
        <v>2543</v>
      </c>
      <c r="U984" s="2" t="s">
        <v>17</v>
      </c>
      <c r="V984" s="2" t="s">
        <v>16</v>
      </c>
      <c r="W984" s="2"/>
    </row>
    <row r="985" spans="1:23" ht="28.5" x14ac:dyDescent="0.45">
      <c r="A985" s="1">
        <v>2.4964120370350402</v>
      </c>
      <c r="B985" s="2" t="s">
        <v>37</v>
      </c>
      <c r="C985" s="2" t="s">
        <v>2520</v>
      </c>
      <c r="D985" s="2" t="s">
        <v>12</v>
      </c>
      <c r="E985" s="4">
        <v>45181.678449074076</v>
      </c>
      <c r="F985" s="3" t="str">
        <f>TEXT(Table_query__6[[#This Row],[Closed]],"MMM")</f>
        <v>Sep</v>
      </c>
      <c r="G985" s="3">
        <v>45183.678449074076</v>
      </c>
      <c r="H985" s="4">
        <v>45183.496412037035</v>
      </c>
      <c r="I985" s="2" t="s">
        <v>273</v>
      </c>
      <c r="J985" t="s">
        <v>3709</v>
      </c>
      <c r="K985">
        <v>1001</v>
      </c>
      <c r="L985" t="s">
        <v>3710</v>
      </c>
      <c r="M985" t="s">
        <v>3545</v>
      </c>
      <c r="N985" s="2" t="s">
        <v>42</v>
      </c>
      <c r="O985" s="4" t="s">
        <v>396</v>
      </c>
      <c r="P985" s="6">
        <f>NETWORKDAYS.INTL(Table_query__6[[#This Row],[Created]],Table_query__6[[#This Row],[Closed]],1,0)-1</f>
        <v>2</v>
      </c>
      <c r="Q985" s="6" t="s">
        <v>4273</v>
      </c>
      <c r="R985" s="6" t="str">
        <f t="shared" si="31"/>
        <v>&lt;=2</v>
      </c>
      <c r="S985" s="6" t="str">
        <f t="shared" si="30"/>
        <v>met</v>
      </c>
      <c r="T985" s="5" t="s">
        <v>2521</v>
      </c>
      <c r="U985" s="2" t="s">
        <v>17</v>
      </c>
      <c r="V985" s="2" t="s">
        <v>16</v>
      </c>
      <c r="W985" s="2"/>
    </row>
    <row r="986" spans="1:23" x14ac:dyDescent="0.45">
      <c r="A986" s="1">
        <v>2.6325578703690602</v>
      </c>
      <c r="B986" s="2" t="s">
        <v>145</v>
      </c>
      <c r="C986" s="2" t="s">
        <v>2561</v>
      </c>
      <c r="D986" s="2" t="s">
        <v>12</v>
      </c>
      <c r="E986" s="4">
        <v>45181.711504629631</v>
      </c>
      <c r="F986" s="3" t="str">
        <f>TEXT(Table_query__6[[#This Row],[Closed]],"MMM")</f>
        <v>Sep</v>
      </c>
      <c r="G986" s="3">
        <v>45183.711504629631</v>
      </c>
      <c r="H986" s="4">
        <v>45183.632557870369</v>
      </c>
      <c r="I986" s="2" t="s">
        <v>2563</v>
      </c>
      <c r="J986" t="s">
        <v>3616</v>
      </c>
      <c r="K986">
        <v>40126</v>
      </c>
      <c r="L986" t="s">
        <v>3564</v>
      </c>
      <c r="M986" t="s">
        <v>3550</v>
      </c>
      <c r="N986" s="2" t="s">
        <v>42</v>
      </c>
      <c r="O986" s="4" t="s">
        <v>396</v>
      </c>
      <c r="P986" s="6">
        <f>NETWORKDAYS.INTL(Table_query__6[[#This Row],[Created]],Table_query__6[[#This Row],[Closed]],1,0)-1</f>
        <v>2</v>
      </c>
      <c r="Q986" s="6" t="s">
        <v>4273</v>
      </c>
      <c r="R986" s="6" t="str">
        <f t="shared" si="31"/>
        <v>&lt;=2</v>
      </c>
      <c r="S986" s="6" t="str">
        <f t="shared" si="30"/>
        <v>met</v>
      </c>
      <c r="T986" s="5" t="s">
        <v>2562</v>
      </c>
      <c r="U986" s="2" t="s">
        <v>17</v>
      </c>
      <c r="V986" s="2" t="s">
        <v>16</v>
      </c>
      <c r="W986" s="2"/>
    </row>
    <row r="987" spans="1:23" x14ac:dyDescent="0.45">
      <c r="A987" s="1">
        <v>1.50164351851708</v>
      </c>
      <c r="B987" s="2" t="s">
        <v>145</v>
      </c>
      <c r="C987" s="2" t="s">
        <v>2583</v>
      </c>
      <c r="D987" s="2" t="s">
        <v>12</v>
      </c>
      <c r="E987" s="4">
        <v>45181.729560185187</v>
      </c>
      <c r="F987" s="3" t="str">
        <f>TEXT(Table_query__6[[#This Row],[Closed]],"MMM")</f>
        <v>Sep</v>
      </c>
      <c r="G987" s="3">
        <v>45183.729560185187</v>
      </c>
      <c r="H987" s="4">
        <v>45182.501643518517</v>
      </c>
      <c r="I987" s="2" t="s">
        <v>2585</v>
      </c>
      <c r="J987" t="s">
        <v>4256</v>
      </c>
      <c r="K987" t="s">
        <v>4256</v>
      </c>
      <c r="L987" t="s">
        <v>4256</v>
      </c>
      <c r="M987" t="s">
        <v>592</v>
      </c>
      <c r="N987" s="2" t="s">
        <v>29</v>
      </c>
      <c r="O987" s="4" t="s">
        <v>396</v>
      </c>
      <c r="P987" s="6">
        <f>NETWORKDAYS.INTL(Table_query__6[[#This Row],[Created]],Table_query__6[[#This Row],[Closed]],1,0)-1</f>
        <v>1</v>
      </c>
      <c r="Q987" s="6" t="s">
        <v>4272</v>
      </c>
      <c r="R987" s="6" t="str">
        <f t="shared" si="31"/>
        <v>&lt;=1</v>
      </c>
      <c r="S987" s="6" t="str">
        <f t="shared" si="30"/>
        <v>met</v>
      </c>
      <c r="T987" s="5" t="s">
        <v>2584</v>
      </c>
      <c r="U987" s="2" t="s">
        <v>17</v>
      </c>
      <c r="V987" s="2" t="s">
        <v>16</v>
      </c>
      <c r="W987" s="2"/>
    </row>
    <row r="988" spans="1:23" x14ac:dyDescent="0.45">
      <c r="A988" s="1">
        <v>1.2733101851845301</v>
      </c>
      <c r="B988" s="2" t="s">
        <v>97</v>
      </c>
      <c r="C988" s="2" t="s">
        <v>2547</v>
      </c>
      <c r="D988" s="2" t="s">
        <v>12</v>
      </c>
      <c r="E988" s="4">
        <v>45182.299039351848</v>
      </c>
      <c r="F988" s="3" t="str">
        <f>TEXT(Table_query__6[[#This Row],[Closed]],"MMM")</f>
        <v>Sep</v>
      </c>
      <c r="G988" s="3">
        <v>45184.299039351848</v>
      </c>
      <c r="H988" s="4">
        <v>45183.273310185185</v>
      </c>
      <c r="I988" s="2" t="s">
        <v>2549</v>
      </c>
      <c r="J988" t="s">
        <v>4140</v>
      </c>
      <c r="K988">
        <v>8998</v>
      </c>
      <c r="L988" t="s">
        <v>4141</v>
      </c>
      <c r="M988" t="s">
        <v>3550</v>
      </c>
      <c r="N988" s="2" t="s">
        <v>42</v>
      </c>
      <c r="O988" s="4" t="s">
        <v>396</v>
      </c>
      <c r="P988" s="6">
        <f>NETWORKDAYS.INTL(Table_query__6[[#This Row],[Created]],Table_query__6[[#This Row],[Closed]],1,0)-1</f>
        <v>1</v>
      </c>
      <c r="Q988" s="6" t="s">
        <v>4272</v>
      </c>
      <c r="R988" s="6" t="str">
        <f t="shared" si="31"/>
        <v>&lt;=1</v>
      </c>
      <c r="S988" s="6" t="str">
        <f t="shared" si="30"/>
        <v>met</v>
      </c>
      <c r="T988" s="5" t="s">
        <v>2548</v>
      </c>
      <c r="U988" s="2" t="s">
        <v>17</v>
      </c>
      <c r="V988" s="2" t="s">
        <v>16</v>
      </c>
      <c r="W988" s="2"/>
    </row>
    <row r="989" spans="1:23" ht="42.75" x14ac:dyDescent="0.45">
      <c r="A989" s="1">
        <v>0.60810185185255194</v>
      </c>
      <c r="B989" s="2" t="s">
        <v>159</v>
      </c>
      <c r="C989" s="2" t="s">
        <v>2605</v>
      </c>
      <c r="D989" s="2" t="s">
        <v>12</v>
      </c>
      <c r="E989" s="4">
        <v>45182.327152777776</v>
      </c>
      <c r="F989" s="3" t="str">
        <f>TEXT(Table_query__6[[#This Row],[Closed]],"MMM")</f>
        <v>Sep</v>
      </c>
      <c r="G989" s="3">
        <v>45184.327152777776</v>
      </c>
      <c r="H989" s="4">
        <v>45182.608101851853</v>
      </c>
      <c r="I989" s="2" t="s">
        <v>2607</v>
      </c>
      <c r="J989" t="s">
        <v>4144</v>
      </c>
      <c r="K989">
        <v>35185</v>
      </c>
      <c r="L989" t="s">
        <v>4145</v>
      </c>
      <c r="M989" t="s">
        <v>3545</v>
      </c>
      <c r="N989" s="2" t="s">
        <v>107</v>
      </c>
      <c r="O989" s="4" t="s">
        <v>396</v>
      </c>
      <c r="P989" s="6">
        <f>NETWORKDAYS.INTL(Table_query__6[[#This Row],[Created]],Table_query__6[[#This Row],[Closed]],1,0)-1</f>
        <v>0</v>
      </c>
      <c r="Q989" s="6" t="s">
        <v>4272</v>
      </c>
      <c r="R989" s="6" t="str">
        <f t="shared" si="31"/>
        <v>&lt;=1</v>
      </c>
      <c r="S989" s="6" t="str">
        <f t="shared" si="30"/>
        <v>met</v>
      </c>
      <c r="T989" s="5" t="s">
        <v>2606</v>
      </c>
      <c r="U989" s="2" t="s">
        <v>17</v>
      </c>
      <c r="V989" s="2" t="s">
        <v>16</v>
      </c>
      <c r="W989" s="2"/>
    </row>
    <row r="990" spans="1:23" ht="28.5" x14ac:dyDescent="0.45">
      <c r="A990" s="1">
        <v>0.41710648148000501</v>
      </c>
      <c r="B990" s="2" t="s">
        <v>37</v>
      </c>
      <c r="C990" s="2" t="s">
        <v>2603</v>
      </c>
      <c r="D990" s="2" t="s">
        <v>12</v>
      </c>
      <c r="E990" s="4">
        <v>45182.370810185188</v>
      </c>
      <c r="F990" s="3" t="str">
        <f>TEXT(Table_query__6[[#This Row],[Closed]],"MMM")</f>
        <v>Sep</v>
      </c>
      <c r="G990" s="3">
        <v>45184.370810185188</v>
      </c>
      <c r="H990" s="4">
        <v>45182.41710648148</v>
      </c>
      <c r="I990" s="2" t="s">
        <v>645</v>
      </c>
      <c r="J990" t="s">
        <v>3815</v>
      </c>
      <c r="K990">
        <v>5560</v>
      </c>
      <c r="L990" t="s">
        <v>3816</v>
      </c>
      <c r="M990" t="s">
        <v>3545</v>
      </c>
      <c r="N990" s="2" t="s">
        <v>42</v>
      </c>
      <c r="O990" s="4" t="s">
        <v>396</v>
      </c>
      <c r="P990" s="6">
        <f>NETWORKDAYS.INTL(Table_query__6[[#This Row],[Created]],Table_query__6[[#This Row],[Closed]],1,0)-1</f>
        <v>0</v>
      </c>
      <c r="Q990" s="6" t="s">
        <v>4272</v>
      </c>
      <c r="R990" s="6" t="str">
        <f t="shared" si="31"/>
        <v>&lt;=1</v>
      </c>
      <c r="S990" s="6" t="str">
        <f t="shared" si="30"/>
        <v>met</v>
      </c>
      <c r="T990" s="5" t="s">
        <v>2604</v>
      </c>
      <c r="U990" s="2" t="s">
        <v>17</v>
      </c>
      <c r="V990" s="2" t="s">
        <v>16</v>
      </c>
      <c r="W990" s="2"/>
    </row>
    <row r="991" spans="1:23" ht="28.5" x14ac:dyDescent="0.45">
      <c r="A991" s="1">
        <v>1.7041550925860101</v>
      </c>
      <c r="B991" s="2" t="s">
        <v>37</v>
      </c>
      <c r="C991" s="2" t="s">
        <v>2550</v>
      </c>
      <c r="D991" s="2" t="s">
        <v>12</v>
      </c>
      <c r="E991" s="4">
        <v>45182.373368055552</v>
      </c>
      <c r="F991" s="3" t="str">
        <f>TEXT(Table_query__6[[#This Row],[Closed]],"MMM")</f>
        <v>Sep</v>
      </c>
      <c r="G991" s="3">
        <v>45184.373368055552</v>
      </c>
      <c r="H991" s="4">
        <v>45183.704155092593</v>
      </c>
      <c r="I991" s="2" t="s">
        <v>645</v>
      </c>
      <c r="J991" t="s">
        <v>3815</v>
      </c>
      <c r="K991">
        <v>5560</v>
      </c>
      <c r="L991" t="s">
        <v>3816</v>
      </c>
      <c r="M991" t="s">
        <v>3545</v>
      </c>
      <c r="N991" s="2" t="s">
        <v>42</v>
      </c>
      <c r="O991" s="4" t="s">
        <v>396</v>
      </c>
      <c r="P991" s="6">
        <f>NETWORKDAYS.INTL(Table_query__6[[#This Row],[Created]],Table_query__6[[#This Row],[Closed]],1,0)-1</f>
        <v>1</v>
      </c>
      <c r="Q991" s="6" t="s">
        <v>4272</v>
      </c>
      <c r="R991" s="6" t="str">
        <f t="shared" si="31"/>
        <v>&lt;=1</v>
      </c>
      <c r="S991" s="6" t="str">
        <f t="shared" si="30"/>
        <v>met</v>
      </c>
      <c r="T991" s="5" t="s">
        <v>2551</v>
      </c>
      <c r="U991" s="2" t="s">
        <v>17</v>
      </c>
      <c r="V991" s="2" t="s">
        <v>16</v>
      </c>
      <c r="W991" s="2"/>
    </row>
    <row r="992" spans="1:23" ht="28.5" x14ac:dyDescent="0.45">
      <c r="A992" s="1">
        <v>1.7052430555559099</v>
      </c>
      <c r="B992" s="2" t="s">
        <v>37</v>
      </c>
      <c r="C992" s="2" t="s">
        <v>2534</v>
      </c>
      <c r="D992" s="2" t="s">
        <v>12</v>
      </c>
      <c r="E992" s="4">
        <v>45182.387835648151</v>
      </c>
      <c r="F992" s="3" t="str">
        <f>TEXT(Table_query__6[[#This Row],[Closed]],"MMM")</f>
        <v>Sep</v>
      </c>
      <c r="G992" s="3">
        <v>45184.387835648151</v>
      </c>
      <c r="H992" s="4">
        <v>45183.705243055556</v>
      </c>
      <c r="I992" s="2" t="s">
        <v>771</v>
      </c>
      <c r="J992" t="s">
        <v>3847</v>
      </c>
      <c r="K992">
        <v>35488</v>
      </c>
      <c r="L992" t="s">
        <v>3848</v>
      </c>
      <c r="M992" t="s">
        <v>3545</v>
      </c>
      <c r="N992" s="2" t="s">
        <v>42</v>
      </c>
      <c r="O992" s="4" t="s">
        <v>396</v>
      </c>
      <c r="P992" s="6">
        <f>NETWORKDAYS.INTL(Table_query__6[[#This Row],[Created]],Table_query__6[[#This Row],[Closed]],1,0)-1</f>
        <v>1</v>
      </c>
      <c r="Q992" s="6" t="s">
        <v>4272</v>
      </c>
      <c r="R992" s="6" t="str">
        <f t="shared" si="31"/>
        <v>&lt;=1</v>
      </c>
      <c r="S992" s="6" t="str">
        <f t="shared" si="30"/>
        <v>met</v>
      </c>
      <c r="T992" s="5" t="s">
        <v>2535</v>
      </c>
      <c r="U992" s="2" t="s">
        <v>17</v>
      </c>
      <c r="V992" s="2" t="s">
        <v>16</v>
      </c>
      <c r="W992" s="2"/>
    </row>
    <row r="993" spans="1:23" ht="28.5" x14ac:dyDescent="0.45">
      <c r="A993" s="1">
        <v>0.46980324073956597</v>
      </c>
      <c r="B993" s="2" t="s">
        <v>120</v>
      </c>
      <c r="C993" s="2" t="s">
        <v>2624</v>
      </c>
      <c r="D993" s="2" t="s">
        <v>12</v>
      </c>
      <c r="E993" s="4">
        <v>45182.412164351852</v>
      </c>
      <c r="F993" s="3" t="str">
        <f>TEXT(Table_query__6[[#This Row],[Closed]],"MMM")</f>
        <v>Sep</v>
      </c>
      <c r="G993" s="3">
        <v>45184.412164351852</v>
      </c>
      <c r="H993" s="4">
        <v>45182.46980324074</v>
      </c>
      <c r="I993" s="2" t="s">
        <v>2626</v>
      </c>
      <c r="J993" t="s">
        <v>4147</v>
      </c>
      <c r="K993">
        <v>10980</v>
      </c>
      <c r="L993" t="s">
        <v>4148</v>
      </c>
      <c r="M993" t="s">
        <v>3545</v>
      </c>
      <c r="N993" s="2" t="s">
        <v>24</v>
      </c>
      <c r="O993" s="4" t="s">
        <v>396</v>
      </c>
      <c r="P993" s="6">
        <f>NETWORKDAYS.INTL(Table_query__6[[#This Row],[Created]],Table_query__6[[#This Row],[Closed]],1,0)-1</f>
        <v>0</v>
      </c>
      <c r="Q993" s="6" t="s">
        <v>4272</v>
      </c>
      <c r="R993" s="6" t="str">
        <f t="shared" si="31"/>
        <v>&lt;=1</v>
      </c>
      <c r="S993" s="6" t="str">
        <f t="shared" si="30"/>
        <v>met</v>
      </c>
      <c r="T993" s="5" t="s">
        <v>2625</v>
      </c>
      <c r="U993" s="2" t="s">
        <v>17</v>
      </c>
      <c r="V993" s="2" t="s">
        <v>16</v>
      </c>
      <c r="W993" s="2"/>
    </row>
    <row r="994" spans="1:23" x14ac:dyDescent="0.45">
      <c r="A994" s="1">
        <v>1.6234606481448299</v>
      </c>
      <c r="B994" s="2" t="s">
        <v>33</v>
      </c>
      <c r="C994" s="2" t="s">
        <v>2532</v>
      </c>
      <c r="D994" s="2" t="s">
        <v>12</v>
      </c>
      <c r="E994" s="4">
        <v>45182.434664351851</v>
      </c>
      <c r="F994" s="3" t="str">
        <f>TEXT(Table_query__6[[#This Row],[Closed]],"MMM")</f>
        <v>Sep</v>
      </c>
      <c r="G994" s="3">
        <v>45184.434664351851</v>
      </c>
      <c r="H994" s="4">
        <v>45183.623460648145</v>
      </c>
      <c r="I994" s="2" t="s">
        <v>180</v>
      </c>
      <c r="J994" t="s">
        <v>4256</v>
      </c>
      <c r="K994" t="s">
        <v>4256</v>
      </c>
      <c r="L994" t="s">
        <v>4256</v>
      </c>
      <c r="M994" t="s">
        <v>592</v>
      </c>
      <c r="N994" s="2" t="s">
        <v>18</v>
      </c>
      <c r="O994" s="4" t="s">
        <v>396</v>
      </c>
      <c r="P994" s="6">
        <f>NETWORKDAYS.INTL(Table_query__6[[#This Row],[Created]],Table_query__6[[#This Row],[Closed]],1,0)-1</f>
        <v>1</v>
      </c>
      <c r="Q994" s="6" t="s">
        <v>4272</v>
      </c>
      <c r="R994" s="6" t="str">
        <f t="shared" si="31"/>
        <v>&lt;=1</v>
      </c>
      <c r="S994" s="6" t="str">
        <f t="shared" si="30"/>
        <v>met</v>
      </c>
      <c r="T994" s="5" t="s">
        <v>2533</v>
      </c>
      <c r="U994" s="2" t="s">
        <v>17</v>
      </c>
      <c r="V994" s="2" t="s">
        <v>16</v>
      </c>
      <c r="W994" s="2"/>
    </row>
    <row r="995" spans="1:23" ht="28.5" x14ac:dyDescent="0.45">
      <c r="A995" s="1">
        <v>1.69798611111037</v>
      </c>
      <c r="B995" s="2" t="s">
        <v>37</v>
      </c>
      <c r="C995" s="2" t="s">
        <v>2522</v>
      </c>
      <c r="D995" s="2" t="s">
        <v>12</v>
      </c>
      <c r="E995" s="4">
        <v>45182.443310185183</v>
      </c>
      <c r="F995" s="3" t="str">
        <f>TEXT(Table_query__6[[#This Row],[Closed]],"MMM")</f>
        <v>Sep</v>
      </c>
      <c r="G995" s="3">
        <v>45184.443310185183</v>
      </c>
      <c r="H995" s="4">
        <v>45183.69798611111</v>
      </c>
      <c r="I995" s="2" t="s">
        <v>2524</v>
      </c>
      <c r="J995" t="s">
        <v>4136</v>
      </c>
      <c r="K995">
        <v>9197</v>
      </c>
      <c r="L995" t="s">
        <v>3980</v>
      </c>
      <c r="M995" t="s">
        <v>3550</v>
      </c>
      <c r="N995" s="2" t="s">
        <v>42</v>
      </c>
      <c r="O995" s="4" t="s">
        <v>396</v>
      </c>
      <c r="P995" s="6">
        <f>NETWORKDAYS.INTL(Table_query__6[[#This Row],[Created]],Table_query__6[[#This Row],[Closed]],1,0)-1</f>
        <v>1</v>
      </c>
      <c r="Q995" s="6" t="s">
        <v>4272</v>
      </c>
      <c r="R995" s="6" t="str">
        <f t="shared" si="31"/>
        <v>&lt;=1</v>
      </c>
      <c r="S995" s="6" t="str">
        <f t="shared" si="30"/>
        <v>met</v>
      </c>
      <c r="T995" s="5" t="s">
        <v>2523</v>
      </c>
      <c r="U995" s="2" t="s">
        <v>17</v>
      </c>
      <c r="V995" s="2" t="s">
        <v>16</v>
      </c>
      <c r="W995" s="2"/>
    </row>
    <row r="996" spans="1:23" ht="28.5" x14ac:dyDescent="0.45">
      <c r="A996" s="1">
        <v>0.69834490741050104</v>
      </c>
      <c r="B996" s="2" t="s">
        <v>125</v>
      </c>
      <c r="C996" s="2" t="s">
        <v>2629</v>
      </c>
      <c r="D996" s="2" t="s">
        <v>12</v>
      </c>
      <c r="E996" s="4">
        <v>45182.489548611113</v>
      </c>
      <c r="F996" s="3" t="str">
        <f>TEXT(Table_query__6[[#This Row],[Closed]],"MMM")</f>
        <v>Sep</v>
      </c>
      <c r="G996" s="3">
        <v>45184.489548611113</v>
      </c>
      <c r="H996" s="4">
        <v>45182.698344907411</v>
      </c>
      <c r="I996" s="2" t="s">
        <v>285</v>
      </c>
      <c r="J996" t="s">
        <v>3715</v>
      </c>
      <c r="K996">
        <v>10324</v>
      </c>
      <c r="L996" t="s">
        <v>3716</v>
      </c>
      <c r="M996" t="s">
        <v>3545</v>
      </c>
      <c r="N996" s="2" t="s">
        <v>24</v>
      </c>
      <c r="O996" s="4" t="s">
        <v>396</v>
      </c>
      <c r="P996" s="6">
        <f>NETWORKDAYS.INTL(Table_query__6[[#This Row],[Created]],Table_query__6[[#This Row],[Closed]],1,0)-1</f>
        <v>0</v>
      </c>
      <c r="Q996" s="6" t="s">
        <v>4272</v>
      </c>
      <c r="R996" s="6" t="str">
        <f t="shared" si="31"/>
        <v>&lt;=1</v>
      </c>
      <c r="S996" s="6" t="str">
        <f t="shared" si="30"/>
        <v>met</v>
      </c>
      <c r="T996" s="5" t="s">
        <v>2630</v>
      </c>
      <c r="U996" s="2" t="s">
        <v>17</v>
      </c>
      <c r="V996" s="2" t="s">
        <v>16</v>
      </c>
      <c r="W996" s="2"/>
    </row>
    <row r="997" spans="1:23" ht="42.75" x14ac:dyDescent="0.45">
      <c r="A997" s="1">
        <v>0.56694444444292502</v>
      </c>
      <c r="B997" s="2" t="s">
        <v>56</v>
      </c>
      <c r="C997" s="2" t="s">
        <v>2600</v>
      </c>
      <c r="D997" s="2" t="s">
        <v>12</v>
      </c>
      <c r="E997" s="4">
        <v>45182.524502314816</v>
      </c>
      <c r="F997" s="3" t="str">
        <f>TEXT(Table_query__6[[#This Row],[Closed]],"MMM")</f>
        <v>Sep</v>
      </c>
      <c r="G997" s="3">
        <v>45184.524502314816</v>
      </c>
      <c r="H997" s="4">
        <v>45182.566944444443</v>
      </c>
      <c r="I997" s="2" t="s">
        <v>2602</v>
      </c>
      <c r="J997" t="s">
        <v>3988</v>
      </c>
      <c r="K997">
        <v>4017</v>
      </c>
      <c r="L997" t="s">
        <v>3989</v>
      </c>
      <c r="M997" t="s">
        <v>3545</v>
      </c>
      <c r="N997" s="2" t="s">
        <v>68</v>
      </c>
      <c r="O997" s="4" t="s">
        <v>396</v>
      </c>
      <c r="P997" s="6">
        <f>NETWORKDAYS.INTL(Table_query__6[[#This Row],[Created]],Table_query__6[[#This Row],[Closed]],1,0)-1</f>
        <v>0</v>
      </c>
      <c r="Q997" s="6" t="s">
        <v>4272</v>
      </c>
      <c r="R997" s="6" t="str">
        <f t="shared" si="31"/>
        <v>&lt;=1</v>
      </c>
      <c r="S997" s="6" t="str">
        <f t="shared" si="30"/>
        <v>met</v>
      </c>
      <c r="T997" s="5" t="s">
        <v>2601</v>
      </c>
      <c r="U997" s="2" t="s">
        <v>17</v>
      </c>
      <c r="V997" s="2" t="s">
        <v>16</v>
      </c>
      <c r="W997" s="2"/>
    </row>
    <row r="998" spans="1:23" x14ac:dyDescent="0.45">
      <c r="A998" s="1">
        <v>5.0698726851842402</v>
      </c>
      <c r="B998" s="2" t="s">
        <v>145</v>
      </c>
      <c r="C998" s="2" t="s">
        <v>2477</v>
      </c>
      <c r="D998" s="2" t="s">
        <v>12</v>
      </c>
      <c r="E998" s="4">
        <v>45182.59615740741</v>
      </c>
      <c r="F998" s="3" t="str">
        <f>TEXT(Table_query__6[[#This Row],[Closed]],"MMM")</f>
        <v>Sep</v>
      </c>
      <c r="G998" s="3">
        <v>45184.59615740741</v>
      </c>
      <c r="H998" s="4">
        <v>45187.069872685184</v>
      </c>
      <c r="I998" s="2" t="s">
        <v>2479</v>
      </c>
      <c r="J998" t="s">
        <v>4132</v>
      </c>
      <c r="K998">
        <v>34468</v>
      </c>
      <c r="L998" t="s">
        <v>3745</v>
      </c>
      <c r="M998" t="s">
        <v>3550</v>
      </c>
      <c r="N998" s="2" t="s">
        <v>24</v>
      </c>
      <c r="O998" s="4" t="s">
        <v>396</v>
      </c>
      <c r="P998" s="6">
        <f>NETWORKDAYS.INTL(Table_query__6[[#This Row],[Created]],Table_query__6[[#This Row],[Closed]],1,0)-1</f>
        <v>3</v>
      </c>
      <c r="Q998" s="6" t="s">
        <v>4273</v>
      </c>
      <c r="R998" s="6" t="str">
        <f t="shared" si="31"/>
        <v>&lt;=3</v>
      </c>
      <c r="S998" s="6" t="str">
        <f t="shared" si="30"/>
        <v>not met</v>
      </c>
      <c r="T998" s="5" t="s">
        <v>2478</v>
      </c>
      <c r="U998" s="2" t="s">
        <v>17</v>
      </c>
      <c r="V998" s="2" t="s">
        <v>16</v>
      </c>
      <c r="W998" s="2"/>
    </row>
    <row r="999" spans="1:23" ht="28.5" x14ac:dyDescent="0.45">
      <c r="A999" s="1">
        <v>1.5334953703641101</v>
      </c>
      <c r="B999" s="2" t="s">
        <v>125</v>
      </c>
      <c r="C999" s="2" t="s">
        <v>2525</v>
      </c>
      <c r="D999" s="2" t="s">
        <v>12</v>
      </c>
      <c r="E999" s="4">
        <v>45182.704236111109</v>
      </c>
      <c r="F999" s="3" t="str">
        <f>TEXT(Table_query__6[[#This Row],[Closed]],"MMM")</f>
        <v>Sep</v>
      </c>
      <c r="G999" s="3">
        <v>45184.704236111109</v>
      </c>
      <c r="H999" s="4">
        <v>45183.533495370371</v>
      </c>
      <c r="I999" s="2" t="s">
        <v>2527</v>
      </c>
      <c r="J999" t="s">
        <v>4137</v>
      </c>
      <c r="K999">
        <v>31645</v>
      </c>
      <c r="L999" t="s">
        <v>4137</v>
      </c>
      <c r="M999" t="s">
        <v>3545</v>
      </c>
      <c r="N999" s="2" t="s">
        <v>24</v>
      </c>
      <c r="O999" s="4" t="s">
        <v>396</v>
      </c>
      <c r="P999" s="6">
        <f>NETWORKDAYS.INTL(Table_query__6[[#This Row],[Created]],Table_query__6[[#This Row],[Closed]],1,0)-1</f>
        <v>1</v>
      </c>
      <c r="Q999" s="6" t="s">
        <v>4272</v>
      </c>
      <c r="R999" s="6" t="str">
        <f t="shared" si="31"/>
        <v>&lt;=1</v>
      </c>
      <c r="S999" s="6" t="str">
        <f t="shared" si="30"/>
        <v>met</v>
      </c>
      <c r="T999" s="5" t="s">
        <v>2526</v>
      </c>
      <c r="U999" s="2" t="s">
        <v>17</v>
      </c>
      <c r="V999" s="2" t="s">
        <v>16</v>
      </c>
      <c r="W999" s="2"/>
    </row>
    <row r="1000" spans="1:23" x14ac:dyDescent="0.45">
      <c r="A1000" s="1">
        <v>1.59975694444438</v>
      </c>
      <c r="B1000" s="2" t="s">
        <v>145</v>
      </c>
      <c r="C1000" s="2" t="s">
        <v>2554</v>
      </c>
      <c r="D1000" s="2" t="s">
        <v>12</v>
      </c>
      <c r="E1000" s="4">
        <v>45182.723923611113</v>
      </c>
      <c r="F1000" s="3" t="str">
        <f>TEXT(Table_query__6[[#This Row],[Closed]],"MMM")</f>
        <v>Sep</v>
      </c>
      <c r="G1000" s="3">
        <v>45184.723923611113</v>
      </c>
      <c r="H1000" s="4">
        <v>45183.599756944444</v>
      </c>
      <c r="I1000" s="2" t="s">
        <v>589</v>
      </c>
      <c r="J1000" t="s">
        <v>3804</v>
      </c>
      <c r="K1000">
        <v>40045</v>
      </c>
      <c r="L1000" t="s">
        <v>3805</v>
      </c>
      <c r="M1000" t="s">
        <v>3545</v>
      </c>
      <c r="N1000" s="2" t="s">
        <v>42</v>
      </c>
      <c r="O1000" s="4" t="s">
        <v>396</v>
      </c>
      <c r="P1000" s="6">
        <f>NETWORKDAYS.INTL(Table_query__6[[#This Row],[Created]],Table_query__6[[#This Row],[Closed]],1,0)-1</f>
        <v>1</v>
      </c>
      <c r="Q1000" s="6" t="s">
        <v>4272</v>
      </c>
      <c r="R1000" s="6" t="str">
        <f t="shared" si="31"/>
        <v>&lt;=1</v>
      </c>
      <c r="S1000" s="6" t="str">
        <f t="shared" si="30"/>
        <v>met</v>
      </c>
      <c r="T1000" s="5" t="s">
        <v>2555</v>
      </c>
      <c r="U1000" s="2" t="s">
        <v>17</v>
      </c>
      <c r="V1000" s="2" t="s">
        <v>16</v>
      </c>
      <c r="W1000" s="2"/>
    </row>
    <row r="1001" spans="1:23" ht="114" x14ac:dyDescent="0.45">
      <c r="A1001" s="1">
        <v>0.72785879629373096</v>
      </c>
      <c r="B1001" s="2" t="s">
        <v>110</v>
      </c>
      <c r="C1001" s="2" t="s">
        <v>2556</v>
      </c>
      <c r="D1001" s="2" t="s">
        <v>12</v>
      </c>
      <c r="E1001" s="4">
        <v>45183.36310185185</v>
      </c>
      <c r="F1001" s="3" t="str">
        <f>TEXT(Table_query__6[[#This Row],[Closed]],"MMM")</f>
        <v>Sep</v>
      </c>
      <c r="G1001" s="3">
        <v>45185.36310185185</v>
      </c>
      <c r="H1001" s="4">
        <v>45183.727858796294</v>
      </c>
      <c r="I1001" s="2" t="s">
        <v>717</v>
      </c>
      <c r="J1001" t="s">
        <v>3834</v>
      </c>
      <c r="K1001">
        <v>40212</v>
      </c>
      <c r="L1001" t="s">
        <v>3818</v>
      </c>
      <c r="M1001" t="s">
        <v>3545</v>
      </c>
      <c r="N1001" s="2" t="s">
        <v>24</v>
      </c>
      <c r="O1001" s="4" t="s">
        <v>396</v>
      </c>
      <c r="P1001" s="6">
        <f>NETWORKDAYS.INTL(Table_query__6[[#This Row],[Created]],Table_query__6[[#This Row],[Closed]],1,0)-1</f>
        <v>0</v>
      </c>
      <c r="Q1001" s="6" t="s">
        <v>4272</v>
      </c>
      <c r="R1001" s="6" t="str">
        <f t="shared" si="31"/>
        <v>&lt;=1</v>
      </c>
      <c r="S1001" s="6" t="str">
        <f t="shared" si="30"/>
        <v>met</v>
      </c>
      <c r="T1001" s="5" t="s">
        <v>2557</v>
      </c>
      <c r="U1001" s="2" t="s">
        <v>17</v>
      </c>
      <c r="V1001" s="2" t="s">
        <v>16</v>
      </c>
      <c r="W1001" s="2"/>
    </row>
    <row r="1002" spans="1:23" ht="85.5" x14ac:dyDescent="0.45">
      <c r="A1002" s="1">
        <v>4.5939583333311003</v>
      </c>
      <c r="B1002" s="2" t="s">
        <v>110</v>
      </c>
      <c r="C1002" s="2" t="s">
        <v>2489</v>
      </c>
      <c r="D1002" s="2" t="s">
        <v>12</v>
      </c>
      <c r="E1002" s="4">
        <v>45183.370937500003</v>
      </c>
      <c r="F1002" s="3" t="str">
        <f>TEXT(Table_query__6[[#This Row],[Closed]],"MMM")</f>
        <v>Sep</v>
      </c>
      <c r="G1002" s="3">
        <v>45185.370937500003</v>
      </c>
      <c r="H1002" s="4">
        <v>45187.593958333331</v>
      </c>
      <c r="I1002" s="2" t="s">
        <v>1608</v>
      </c>
      <c r="J1002" t="s">
        <v>4008</v>
      </c>
      <c r="K1002">
        <v>34026</v>
      </c>
      <c r="L1002" t="s">
        <v>3585</v>
      </c>
      <c r="M1002" t="s">
        <v>3553</v>
      </c>
      <c r="N1002" s="2" t="s">
        <v>24</v>
      </c>
      <c r="O1002" s="4" t="s">
        <v>396</v>
      </c>
      <c r="P1002" s="6">
        <f>NETWORKDAYS.INTL(Table_query__6[[#This Row],[Created]],Table_query__6[[#This Row],[Closed]],1,0)-1</f>
        <v>2</v>
      </c>
      <c r="Q1002" s="6" t="s">
        <v>4273</v>
      </c>
      <c r="R1002" s="6" t="str">
        <f t="shared" si="31"/>
        <v>&lt;=2</v>
      </c>
      <c r="S1002" s="6" t="str">
        <f t="shared" si="30"/>
        <v>met</v>
      </c>
      <c r="T1002" s="5" t="s">
        <v>2490</v>
      </c>
      <c r="U1002" s="2" t="s">
        <v>17</v>
      </c>
      <c r="V1002" s="2" t="s">
        <v>16</v>
      </c>
      <c r="W1002" s="2"/>
    </row>
    <row r="1003" spans="1:23" ht="28.5" x14ac:dyDescent="0.45">
      <c r="A1003" s="1">
        <v>0.60311342592467598</v>
      </c>
      <c r="B1003" s="2" t="s">
        <v>159</v>
      </c>
      <c r="C1003" s="2" t="s">
        <v>2544</v>
      </c>
      <c r="D1003" s="2" t="s">
        <v>12</v>
      </c>
      <c r="E1003" s="4">
        <v>45183.410138888888</v>
      </c>
      <c r="F1003" s="3" t="str">
        <f>TEXT(Table_query__6[[#This Row],[Closed]],"MMM")</f>
        <v>Sep</v>
      </c>
      <c r="G1003" s="3">
        <v>45185.410138888888</v>
      </c>
      <c r="H1003" s="4">
        <v>45183.603113425925</v>
      </c>
      <c r="I1003" s="2" t="s">
        <v>2546</v>
      </c>
      <c r="J1003" t="s">
        <v>4256</v>
      </c>
      <c r="K1003" t="s">
        <v>4256</v>
      </c>
      <c r="L1003" t="s">
        <v>4256</v>
      </c>
      <c r="M1003" t="s">
        <v>592</v>
      </c>
      <c r="N1003" s="2" t="s">
        <v>107</v>
      </c>
      <c r="O1003" s="4" t="s">
        <v>396</v>
      </c>
      <c r="P1003" s="6">
        <f>NETWORKDAYS.INTL(Table_query__6[[#This Row],[Created]],Table_query__6[[#This Row],[Closed]],1,0)-1</f>
        <v>0</v>
      </c>
      <c r="Q1003" s="6" t="s">
        <v>4272</v>
      </c>
      <c r="R1003" s="6" t="str">
        <f t="shared" si="31"/>
        <v>&lt;=1</v>
      </c>
      <c r="S1003" s="6" t="str">
        <f t="shared" si="30"/>
        <v>met</v>
      </c>
      <c r="T1003" s="5" t="s">
        <v>2545</v>
      </c>
      <c r="U1003" s="2" t="s">
        <v>17</v>
      </c>
      <c r="V1003" s="2" t="s">
        <v>16</v>
      </c>
      <c r="W1003" s="2"/>
    </row>
    <row r="1004" spans="1:23" x14ac:dyDescent="0.45">
      <c r="A1004" s="1">
        <v>0.41965277777490001</v>
      </c>
      <c r="B1004" s="2" t="s">
        <v>33</v>
      </c>
      <c r="C1004" s="2" t="s">
        <v>2518</v>
      </c>
      <c r="D1004" s="2" t="s">
        <v>12</v>
      </c>
      <c r="E1004" s="4">
        <v>45183.412685185183</v>
      </c>
      <c r="F1004" s="3" t="str">
        <f>TEXT(Table_query__6[[#This Row],[Closed]],"MMM")</f>
        <v>Sep</v>
      </c>
      <c r="G1004" s="3">
        <v>45185.412685185183</v>
      </c>
      <c r="H1004" s="4">
        <v>45183.419652777775</v>
      </c>
      <c r="I1004" s="2" t="s">
        <v>2519</v>
      </c>
      <c r="J1004" t="s">
        <v>4135</v>
      </c>
      <c r="K1004">
        <v>36440</v>
      </c>
      <c r="L1004" t="s">
        <v>4135</v>
      </c>
      <c r="M1004" t="s">
        <v>3570</v>
      </c>
      <c r="N1004" s="2" t="s">
        <v>24</v>
      </c>
      <c r="O1004" s="4" t="s">
        <v>396</v>
      </c>
      <c r="P1004" s="6">
        <f>NETWORKDAYS.INTL(Table_query__6[[#This Row],[Created]],Table_query__6[[#This Row],[Closed]],1,0)-1</f>
        <v>0</v>
      </c>
      <c r="Q1004" s="6" t="s">
        <v>4272</v>
      </c>
      <c r="R1004" s="6" t="str">
        <f t="shared" si="31"/>
        <v>&lt;=1</v>
      </c>
      <c r="S1004" s="6" t="str">
        <f t="shared" si="30"/>
        <v>met</v>
      </c>
      <c r="T1004" s="5" t="s">
        <v>34</v>
      </c>
      <c r="U1004" s="2" t="s">
        <v>17</v>
      </c>
      <c r="V1004" s="2" t="s">
        <v>16</v>
      </c>
      <c r="W1004" s="2"/>
    </row>
    <row r="1005" spans="1:23" ht="28.5" x14ac:dyDescent="0.45">
      <c r="A1005" s="1">
        <v>4.4860069444403097</v>
      </c>
      <c r="B1005" s="2" t="s">
        <v>125</v>
      </c>
      <c r="C1005" s="2" t="s">
        <v>2483</v>
      </c>
      <c r="D1005" s="2" t="s">
        <v>12</v>
      </c>
      <c r="E1005" s="4">
        <v>45183.446921296294</v>
      </c>
      <c r="F1005" s="3" t="str">
        <f>TEXT(Table_query__6[[#This Row],[Closed]],"MMM")</f>
        <v>Sep</v>
      </c>
      <c r="G1005" s="3">
        <v>45185.446921296294</v>
      </c>
      <c r="H1005" s="4">
        <v>45187.486006944448</v>
      </c>
      <c r="I1005" s="2" t="s">
        <v>363</v>
      </c>
      <c r="J1005" t="s">
        <v>3736</v>
      </c>
      <c r="K1005">
        <v>40177</v>
      </c>
      <c r="L1005" t="s">
        <v>3737</v>
      </c>
      <c r="M1005" t="s">
        <v>3545</v>
      </c>
      <c r="N1005" s="2" t="s">
        <v>24</v>
      </c>
      <c r="O1005" s="4" t="s">
        <v>396</v>
      </c>
      <c r="P1005" s="6">
        <f>NETWORKDAYS.INTL(Table_query__6[[#This Row],[Created]],Table_query__6[[#This Row],[Closed]],1,0)-1</f>
        <v>2</v>
      </c>
      <c r="Q1005" s="6" t="s">
        <v>4273</v>
      </c>
      <c r="R1005" s="6" t="str">
        <f t="shared" si="31"/>
        <v>&lt;=2</v>
      </c>
      <c r="S1005" s="6" t="str">
        <f t="shared" si="30"/>
        <v>met</v>
      </c>
      <c r="T1005" s="5" t="s">
        <v>2484</v>
      </c>
      <c r="U1005" s="2" t="s">
        <v>17</v>
      </c>
      <c r="V1005" s="2" t="s">
        <v>16</v>
      </c>
      <c r="W1005" s="2"/>
    </row>
    <row r="1006" spans="1:23" ht="85.5" x14ac:dyDescent="0.45">
      <c r="A1006" s="1">
        <v>0.73141203703562496</v>
      </c>
      <c r="B1006" s="2" t="s">
        <v>110</v>
      </c>
      <c r="C1006" s="2" t="s">
        <v>2564</v>
      </c>
      <c r="D1006" s="2" t="s">
        <v>12</v>
      </c>
      <c r="E1006" s="4">
        <v>45183.483715277776</v>
      </c>
      <c r="F1006" s="3" t="str">
        <f>TEXT(Table_query__6[[#This Row],[Closed]],"MMM")</f>
        <v>Sep</v>
      </c>
      <c r="G1006" s="3">
        <v>45185.483715277776</v>
      </c>
      <c r="H1006" s="4">
        <v>45183.731412037036</v>
      </c>
      <c r="I1006" s="2" t="s">
        <v>2566</v>
      </c>
      <c r="J1006" t="s">
        <v>4256</v>
      </c>
      <c r="K1006" t="s">
        <v>4256</v>
      </c>
      <c r="L1006" t="s">
        <v>4256</v>
      </c>
      <c r="M1006" t="s">
        <v>592</v>
      </c>
      <c r="N1006" s="2" t="s">
        <v>24</v>
      </c>
      <c r="O1006" s="4" t="s">
        <v>396</v>
      </c>
      <c r="P1006" s="6">
        <f>NETWORKDAYS.INTL(Table_query__6[[#This Row],[Created]],Table_query__6[[#This Row],[Closed]],1,0)-1</f>
        <v>0</v>
      </c>
      <c r="Q1006" s="6" t="s">
        <v>4272</v>
      </c>
      <c r="R1006" s="6" t="str">
        <f t="shared" si="31"/>
        <v>&lt;=1</v>
      </c>
      <c r="S1006" s="6" t="str">
        <f t="shared" si="30"/>
        <v>met</v>
      </c>
      <c r="T1006" s="5" t="s">
        <v>2565</v>
      </c>
      <c r="U1006" s="2" t="s">
        <v>17</v>
      </c>
      <c r="V1006" s="2" t="s">
        <v>16</v>
      </c>
      <c r="W1006" s="2"/>
    </row>
    <row r="1007" spans="1:23" ht="57" x14ac:dyDescent="0.45">
      <c r="A1007" s="1">
        <v>0.66508101851650303</v>
      </c>
      <c r="B1007" s="2" t="s">
        <v>37</v>
      </c>
      <c r="C1007" s="2" t="s">
        <v>2552</v>
      </c>
      <c r="D1007" s="2" t="s">
        <v>12</v>
      </c>
      <c r="E1007" s="4">
        <v>45183.492326388892</v>
      </c>
      <c r="F1007" s="3" t="str">
        <f>TEXT(Table_query__6[[#This Row],[Closed]],"MMM")</f>
        <v>Sep</v>
      </c>
      <c r="G1007" s="3">
        <v>45185.492326388892</v>
      </c>
      <c r="H1007" s="4">
        <v>45183.665081018517</v>
      </c>
      <c r="I1007" s="2" t="s">
        <v>273</v>
      </c>
      <c r="J1007" t="s">
        <v>3709</v>
      </c>
      <c r="K1007">
        <v>1001</v>
      </c>
      <c r="L1007" t="s">
        <v>3710</v>
      </c>
      <c r="M1007" t="s">
        <v>3545</v>
      </c>
      <c r="N1007" s="2" t="s">
        <v>42</v>
      </c>
      <c r="O1007" s="4" t="s">
        <v>396</v>
      </c>
      <c r="P1007" s="6">
        <f>NETWORKDAYS.INTL(Table_query__6[[#This Row],[Created]],Table_query__6[[#This Row],[Closed]],1,0)-1</f>
        <v>0</v>
      </c>
      <c r="Q1007" s="6" t="s">
        <v>4272</v>
      </c>
      <c r="R1007" s="6" t="str">
        <f t="shared" si="31"/>
        <v>&lt;=1</v>
      </c>
      <c r="S1007" s="6" t="str">
        <f t="shared" si="30"/>
        <v>met</v>
      </c>
      <c r="T1007" s="5" t="s">
        <v>2553</v>
      </c>
      <c r="U1007" s="2" t="s">
        <v>17</v>
      </c>
      <c r="V1007" s="2" t="s">
        <v>16</v>
      </c>
      <c r="W1007" s="2"/>
    </row>
    <row r="1008" spans="1:23" ht="28.5" x14ac:dyDescent="0.45">
      <c r="A1008" s="1">
        <v>5.4244675925947403</v>
      </c>
      <c r="B1008" s="2" t="s">
        <v>37</v>
      </c>
      <c r="C1008" s="2" t="s">
        <v>2450</v>
      </c>
      <c r="D1008" s="2" t="s">
        <v>12</v>
      </c>
      <c r="E1008" s="4">
        <v>45183.504664351851</v>
      </c>
      <c r="F1008" s="3" t="str">
        <f>TEXT(Table_query__6[[#This Row],[Closed]],"MMM")</f>
        <v>Sep</v>
      </c>
      <c r="G1008" s="3">
        <v>45185.504664351851</v>
      </c>
      <c r="H1008" s="4">
        <v>45188.424467592595</v>
      </c>
      <c r="I1008" s="2" t="s">
        <v>1935</v>
      </c>
      <c r="J1008" t="s">
        <v>4057</v>
      </c>
      <c r="K1008">
        <v>10127</v>
      </c>
      <c r="L1008" t="s">
        <v>3648</v>
      </c>
      <c r="M1008" t="s">
        <v>3550</v>
      </c>
      <c r="N1008" s="2" t="s">
        <v>42</v>
      </c>
      <c r="O1008" s="4" t="s">
        <v>396</v>
      </c>
      <c r="P1008" s="6">
        <f>NETWORKDAYS.INTL(Table_query__6[[#This Row],[Created]],Table_query__6[[#This Row],[Closed]],1,0)-1</f>
        <v>3</v>
      </c>
      <c r="Q1008" s="6" t="s">
        <v>4273</v>
      </c>
      <c r="R1008" s="6" t="str">
        <f t="shared" si="31"/>
        <v>&lt;=3</v>
      </c>
      <c r="S1008" s="6" t="str">
        <f t="shared" si="30"/>
        <v>not met</v>
      </c>
      <c r="T1008" s="5" t="s">
        <v>2451</v>
      </c>
      <c r="U1008" s="2" t="s">
        <v>17</v>
      </c>
      <c r="V1008" s="2" t="s">
        <v>16</v>
      </c>
      <c r="W1008" s="2"/>
    </row>
    <row r="1009" spans="1:23" x14ac:dyDescent="0.45">
      <c r="A1009" s="1">
        <v>1.3264004629600099</v>
      </c>
      <c r="B1009" s="2" t="s">
        <v>97</v>
      </c>
      <c r="C1009" s="2" t="s">
        <v>2510</v>
      </c>
      <c r="D1009" s="2" t="s">
        <v>12</v>
      </c>
      <c r="E1009" s="4">
        <v>45183.580104166664</v>
      </c>
      <c r="F1009" s="3" t="str">
        <f>TEXT(Table_query__6[[#This Row],[Closed]],"MMM")</f>
        <v>Sep</v>
      </c>
      <c r="G1009" s="3">
        <v>45185.580104166664</v>
      </c>
      <c r="H1009" s="4">
        <v>45184.32640046296</v>
      </c>
      <c r="I1009" s="2" t="s">
        <v>530</v>
      </c>
      <c r="J1009" t="s">
        <v>3785</v>
      </c>
      <c r="K1009">
        <v>22098</v>
      </c>
      <c r="L1009" t="s">
        <v>3786</v>
      </c>
      <c r="M1009" t="s">
        <v>3553</v>
      </c>
      <c r="N1009" s="2" t="s">
        <v>24</v>
      </c>
      <c r="O1009" s="4" t="s">
        <v>396</v>
      </c>
      <c r="P1009" s="6">
        <f>NETWORKDAYS.INTL(Table_query__6[[#This Row],[Created]],Table_query__6[[#This Row],[Closed]],1,0)-1</f>
        <v>1</v>
      </c>
      <c r="Q1009" s="6" t="s">
        <v>4272</v>
      </c>
      <c r="R1009" s="6" t="str">
        <f t="shared" si="31"/>
        <v>&lt;=1</v>
      </c>
      <c r="S1009" s="6" t="str">
        <f t="shared" si="30"/>
        <v>met</v>
      </c>
      <c r="T1009" s="5" t="s">
        <v>2511</v>
      </c>
      <c r="U1009" s="2" t="s">
        <v>17</v>
      </c>
      <c r="V1009" s="2" t="s">
        <v>16</v>
      </c>
      <c r="W1009" s="2"/>
    </row>
    <row r="1010" spans="1:23" x14ac:dyDescent="0.45">
      <c r="A1010" s="1">
        <v>12.4024421296272</v>
      </c>
      <c r="B1010" s="2" t="s">
        <v>15</v>
      </c>
      <c r="C1010" s="2" t="s">
        <v>1595</v>
      </c>
      <c r="D1010" s="2" t="s">
        <v>12</v>
      </c>
      <c r="E1010" s="4">
        <v>45183.610451388886</v>
      </c>
      <c r="F1010" s="3" t="str">
        <f>TEXT(Table_query__6[[#This Row],[Closed]],"MMM")</f>
        <v>Sep</v>
      </c>
      <c r="G1010" s="3">
        <v>45185.610451388886</v>
      </c>
      <c r="H1010" s="4">
        <v>45195.402442129627</v>
      </c>
      <c r="I1010" s="2" t="s">
        <v>1597</v>
      </c>
      <c r="J1010" t="s">
        <v>4005</v>
      </c>
      <c r="K1010">
        <v>34865</v>
      </c>
      <c r="L1010" t="s">
        <v>4005</v>
      </c>
      <c r="M1010" t="s">
        <v>3570</v>
      </c>
      <c r="N1010" s="2" t="s">
        <v>52</v>
      </c>
      <c r="O1010" s="4" t="s">
        <v>396</v>
      </c>
      <c r="P1010" s="6">
        <f>NETWORKDAYS.INTL(Table_query__6[[#This Row],[Created]],Table_query__6[[#This Row],[Closed]],1,0)-1</f>
        <v>8</v>
      </c>
      <c r="Q1010" s="6" t="s">
        <v>4273</v>
      </c>
      <c r="R1010" s="6" t="str">
        <f t="shared" si="31"/>
        <v>&gt;=5</v>
      </c>
      <c r="S1010" s="6" t="str">
        <f t="shared" si="30"/>
        <v>not met</v>
      </c>
      <c r="T1010" s="5" t="s">
        <v>1596</v>
      </c>
      <c r="U1010" s="2" t="s">
        <v>17</v>
      </c>
      <c r="V1010" s="2" t="s">
        <v>16</v>
      </c>
      <c r="W1010" s="2"/>
    </row>
    <row r="1011" spans="1:23" ht="28.5" x14ac:dyDescent="0.45">
      <c r="A1011" s="1">
        <v>0.70033564815093996</v>
      </c>
      <c r="B1011" s="2" t="s">
        <v>37</v>
      </c>
      <c r="C1011" s="2" t="s">
        <v>2528</v>
      </c>
      <c r="D1011" s="2" t="s">
        <v>12</v>
      </c>
      <c r="E1011" s="4">
        <v>45183.680972222224</v>
      </c>
      <c r="F1011" s="3" t="str">
        <f>TEXT(Table_query__6[[#This Row],[Closed]],"MMM")</f>
        <v>Sep</v>
      </c>
      <c r="G1011" s="3">
        <v>45185.680972222224</v>
      </c>
      <c r="H1011" s="4">
        <v>45183.700335648151</v>
      </c>
      <c r="I1011" s="2" t="s">
        <v>243</v>
      </c>
      <c r="J1011" t="s">
        <v>3698</v>
      </c>
      <c r="K1011">
        <v>31688</v>
      </c>
      <c r="L1011" t="s">
        <v>3699</v>
      </c>
      <c r="M1011" t="s">
        <v>3545</v>
      </c>
      <c r="N1011" s="2" t="s">
        <v>42</v>
      </c>
      <c r="O1011" s="4" t="s">
        <v>396</v>
      </c>
      <c r="P1011" s="6">
        <f>NETWORKDAYS.INTL(Table_query__6[[#This Row],[Created]],Table_query__6[[#This Row],[Closed]],1,0)-1</f>
        <v>0</v>
      </c>
      <c r="Q1011" s="6" t="s">
        <v>4272</v>
      </c>
      <c r="R1011" s="6" t="str">
        <f t="shared" si="31"/>
        <v>&lt;=1</v>
      </c>
      <c r="S1011" s="6" t="str">
        <f t="shared" si="30"/>
        <v>met</v>
      </c>
      <c r="T1011" s="5" t="s">
        <v>2529</v>
      </c>
      <c r="U1011" s="2" t="s">
        <v>17</v>
      </c>
      <c r="V1011" s="2" t="s">
        <v>16</v>
      </c>
      <c r="W1011" s="2"/>
    </row>
    <row r="1012" spans="1:23" ht="28.5" x14ac:dyDescent="0.45">
      <c r="A1012" s="1">
        <v>1.4232754629629201</v>
      </c>
      <c r="B1012" s="2" t="s">
        <v>37</v>
      </c>
      <c r="C1012" s="2" t="s">
        <v>2514</v>
      </c>
      <c r="D1012" s="2" t="s">
        <v>12</v>
      </c>
      <c r="E1012" s="4">
        <v>45183.690347222226</v>
      </c>
      <c r="F1012" s="3" t="str">
        <f>TEXT(Table_query__6[[#This Row],[Closed]],"MMM")</f>
        <v>Sep</v>
      </c>
      <c r="G1012" s="3">
        <v>45185.690347222226</v>
      </c>
      <c r="H1012" s="4">
        <v>45184.423275462963</v>
      </c>
      <c r="I1012" s="2" t="s">
        <v>86</v>
      </c>
      <c r="J1012" t="s">
        <v>3573</v>
      </c>
      <c r="K1012">
        <v>7737</v>
      </c>
      <c r="L1012" t="s">
        <v>3574</v>
      </c>
      <c r="M1012" t="s">
        <v>3545</v>
      </c>
      <c r="N1012" s="2" t="s">
        <v>42</v>
      </c>
      <c r="O1012" s="4" t="s">
        <v>396</v>
      </c>
      <c r="P1012" s="6">
        <f>NETWORKDAYS.INTL(Table_query__6[[#This Row],[Created]],Table_query__6[[#This Row],[Closed]],1,0)-1</f>
        <v>1</v>
      </c>
      <c r="Q1012" s="6" t="s">
        <v>4272</v>
      </c>
      <c r="R1012" s="6" t="str">
        <f t="shared" si="31"/>
        <v>&lt;=1</v>
      </c>
      <c r="S1012" s="6" t="str">
        <f t="shared" si="30"/>
        <v>met</v>
      </c>
      <c r="T1012" s="5" t="s">
        <v>2515</v>
      </c>
      <c r="U1012" s="2" t="s">
        <v>17</v>
      </c>
      <c r="V1012" s="2" t="s">
        <v>16</v>
      </c>
      <c r="W1012" s="2"/>
    </row>
    <row r="1013" spans="1:23" x14ac:dyDescent="0.45">
      <c r="A1013" s="1">
        <v>1.4100115740729999</v>
      </c>
      <c r="B1013" s="2" t="s">
        <v>145</v>
      </c>
      <c r="C1013" s="2" t="s">
        <v>2491</v>
      </c>
      <c r="D1013" s="2" t="s">
        <v>12</v>
      </c>
      <c r="E1013" s="4">
        <v>45183.711631944447</v>
      </c>
      <c r="F1013" s="3" t="str">
        <f>TEXT(Table_query__6[[#This Row],[Closed]],"MMM")</f>
        <v>Sep</v>
      </c>
      <c r="G1013" s="3">
        <v>45185.711631944447</v>
      </c>
      <c r="H1013" s="4">
        <v>45184.410011574073</v>
      </c>
      <c r="I1013" s="2" t="s">
        <v>924</v>
      </c>
      <c r="J1013" t="s">
        <v>3797</v>
      </c>
      <c r="K1013">
        <v>11459</v>
      </c>
      <c r="L1013" t="s">
        <v>3745</v>
      </c>
      <c r="M1013" t="s">
        <v>3545</v>
      </c>
      <c r="N1013" s="2" t="s">
        <v>42</v>
      </c>
      <c r="O1013" s="4" t="s">
        <v>396</v>
      </c>
      <c r="P1013" s="6">
        <f>NETWORKDAYS.INTL(Table_query__6[[#This Row],[Created]],Table_query__6[[#This Row],[Closed]],1,0)-1</f>
        <v>1</v>
      </c>
      <c r="Q1013" s="6" t="s">
        <v>4272</v>
      </c>
      <c r="R1013" s="6" t="str">
        <f t="shared" si="31"/>
        <v>&lt;=1</v>
      </c>
      <c r="S1013" s="6" t="str">
        <f t="shared" si="30"/>
        <v>met</v>
      </c>
      <c r="T1013" s="5" t="s">
        <v>2492</v>
      </c>
      <c r="U1013" s="2" t="s">
        <v>17</v>
      </c>
      <c r="V1013" s="2" t="s">
        <v>16</v>
      </c>
      <c r="W1013" s="2"/>
    </row>
    <row r="1014" spans="1:23" x14ac:dyDescent="0.45">
      <c r="A1014" s="1">
        <v>1.4073379629626299</v>
      </c>
      <c r="B1014" s="2" t="s">
        <v>145</v>
      </c>
      <c r="C1014" s="2" t="s">
        <v>2496</v>
      </c>
      <c r="D1014" s="2" t="s">
        <v>12</v>
      </c>
      <c r="E1014" s="4">
        <v>45183.715196759258</v>
      </c>
      <c r="F1014" s="3" t="str">
        <f>TEXT(Table_query__6[[#This Row],[Closed]],"MMM")</f>
        <v>Sep</v>
      </c>
      <c r="G1014" s="3">
        <v>45185.715196759258</v>
      </c>
      <c r="H1014" s="4">
        <v>45184.407337962963</v>
      </c>
      <c r="I1014" s="2" t="s">
        <v>2392</v>
      </c>
      <c r="J1014" t="s">
        <v>4118</v>
      </c>
      <c r="K1014">
        <v>10238</v>
      </c>
      <c r="L1014" t="s">
        <v>4119</v>
      </c>
      <c r="M1014" t="s">
        <v>3545</v>
      </c>
      <c r="N1014" s="2" t="s">
        <v>29</v>
      </c>
      <c r="O1014" s="4" t="s">
        <v>396</v>
      </c>
      <c r="P1014" s="6">
        <f>NETWORKDAYS.INTL(Table_query__6[[#This Row],[Created]],Table_query__6[[#This Row],[Closed]],1,0)-1</f>
        <v>1</v>
      </c>
      <c r="Q1014" s="6" t="s">
        <v>4272</v>
      </c>
      <c r="R1014" s="6" t="str">
        <f t="shared" si="31"/>
        <v>&lt;=1</v>
      </c>
      <c r="S1014" s="6" t="str">
        <f t="shared" si="30"/>
        <v>met</v>
      </c>
      <c r="T1014" s="5" t="s">
        <v>2497</v>
      </c>
      <c r="U1014" s="2" t="s">
        <v>17</v>
      </c>
      <c r="V1014" s="2" t="s">
        <v>16</v>
      </c>
      <c r="W1014" s="2"/>
    </row>
    <row r="1015" spans="1:23" x14ac:dyDescent="0.45">
      <c r="A1015" s="1">
        <v>1.4029282407354899</v>
      </c>
      <c r="B1015" s="2" t="s">
        <v>145</v>
      </c>
      <c r="C1015" s="2" t="s">
        <v>2512</v>
      </c>
      <c r="D1015" s="2" t="s">
        <v>12</v>
      </c>
      <c r="E1015" s="4">
        <v>45183.719004629631</v>
      </c>
      <c r="F1015" s="3" t="str">
        <f>TEXT(Table_query__6[[#This Row],[Closed]],"MMM")</f>
        <v>Sep</v>
      </c>
      <c r="G1015" s="3">
        <v>45185.719004629631</v>
      </c>
      <c r="H1015" s="4">
        <v>45184.402928240743</v>
      </c>
      <c r="I1015" s="2" t="s">
        <v>399</v>
      </c>
      <c r="J1015" t="s">
        <v>3746</v>
      </c>
      <c r="K1015">
        <v>40104</v>
      </c>
      <c r="L1015" t="s">
        <v>3747</v>
      </c>
      <c r="M1015" t="s">
        <v>3545</v>
      </c>
      <c r="N1015" s="2" t="s">
        <v>29</v>
      </c>
      <c r="O1015" s="4" t="s">
        <v>396</v>
      </c>
      <c r="P1015" s="6">
        <f>NETWORKDAYS.INTL(Table_query__6[[#This Row],[Created]],Table_query__6[[#This Row],[Closed]],1,0)-1</f>
        <v>1</v>
      </c>
      <c r="Q1015" s="6" t="s">
        <v>4272</v>
      </c>
      <c r="R1015" s="6" t="str">
        <f t="shared" si="31"/>
        <v>&lt;=1</v>
      </c>
      <c r="S1015" s="6" t="str">
        <f t="shared" si="30"/>
        <v>met</v>
      </c>
      <c r="T1015" s="5" t="s">
        <v>2513</v>
      </c>
      <c r="U1015" s="2" t="s">
        <v>17</v>
      </c>
      <c r="V1015" s="2" t="s">
        <v>16</v>
      </c>
      <c r="W1015" s="2"/>
    </row>
    <row r="1016" spans="1:23" ht="42.75" x14ac:dyDescent="0.45">
      <c r="A1016" s="1">
        <v>0.79402777777431799</v>
      </c>
      <c r="B1016" s="2" t="s">
        <v>56</v>
      </c>
      <c r="C1016" s="2" t="s">
        <v>2558</v>
      </c>
      <c r="D1016" s="2" t="s">
        <v>12</v>
      </c>
      <c r="E1016" s="4">
        <v>45183.752523148149</v>
      </c>
      <c r="F1016" s="3" t="str">
        <f>TEXT(Table_query__6[[#This Row],[Closed]],"MMM")</f>
        <v>Sep</v>
      </c>
      <c r="G1016" s="3">
        <v>45185.752523148149</v>
      </c>
      <c r="H1016" s="4">
        <v>45183.794027777774</v>
      </c>
      <c r="I1016" s="2" t="s">
        <v>2560</v>
      </c>
      <c r="J1016" t="s">
        <v>3627</v>
      </c>
      <c r="K1016">
        <v>939</v>
      </c>
      <c r="L1016" t="s">
        <v>3549</v>
      </c>
      <c r="M1016" t="s">
        <v>3545</v>
      </c>
      <c r="N1016" s="2" t="s">
        <v>24</v>
      </c>
      <c r="O1016" s="4" t="s">
        <v>396</v>
      </c>
      <c r="P1016" s="6">
        <f>NETWORKDAYS.INTL(Table_query__6[[#This Row],[Created]],Table_query__6[[#This Row],[Closed]],1,0)-1</f>
        <v>0</v>
      </c>
      <c r="Q1016" s="6" t="s">
        <v>4272</v>
      </c>
      <c r="R1016" s="6" t="str">
        <f t="shared" si="31"/>
        <v>&lt;=1</v>
      </c>
      <c r="S1016" s="6" t="str">
        <f t="shared" si="30"/>
        <v>met</v>
      </c>
      <c r="T1016" s="5" t="s">
        <v>2559</v>
      </c>
      <c r="U1016" s="2" t="s">
        <v>17</v>
      </c>
      <c r="V1016" s="2" t="s">
        <v>16</v>
      </c>
      <c r="W1016" s="2"/>
    </row>
    <row r="1017" spans="1:23" x14ac:dyDescent="0.45">
      <c r="A1017" s="1">
        <v>3.6854282407366599</v>
      </c>
      <c r="B1017" s="2" t="s">
        <v>145</v>
      </c>
      <c r="C1017" s="2" t="s">
        <v>2457</v>
      </c>
      <c r="D1017" s="2" t="s">
        <v>12</v>
      </c>
      <c r="E1017" s="4">
        <v>45184.401064814818</v>
      </c>
      <c r="F1017" s="3" t="str">
        <f>TEXT(Table_query__6[[#This Row],[Closed]],"MMM")</f>
        <v>Sep</v>
      </c>
      <c r="G1017" s="3">
        <v>45186.401064814818</v>
      </c>
      <c r="H1017" s="4">
        <v>45187.685428240744</v>
      </c>
      <c r="I1017" s="2" t="s">
        <v>321</v>
      </c>
      <c r="J1017" t="s">
        <v>3622</v>
      </c>
      <c r="K1017">
        <v>11409</v>
      </c>
      <c r="L1017" t="s">
        <v>3623</v>
      </c>
      <c r="M1017" t="s">
        <v>3545</v>
      </c>
      <c r="N1017" s="2" t="s">
        <v>107</v>
      </c>
      <c r="O1017" s="4" t="s">
        <v>396</v>
      </c>
      <c r="P1017" s="6">
        <f>NETWORKDAYS.INTL(Table_query__6[[#This Row],[Created]],Table_query__6[[#This Row],[Closed]],1,0)-1</f>
        <v>1</v>
      </c>
      <c r="Q1017" s="6" t="s">
        <v>4272</v>
      </c>
      <c r="R1017" s="6" t="str">
        <f t="shared" si="31"/>
        <v>&lt;=1</v>
      </c>
      <c r="S1017" s="6" t="str">
        <f t="shared" si="30"/>
        <v>met</v>
      </c>
      <c r="T1017" s="5" t="s">
        <v>2458</v>
      </c>
      <c r="U1017" s="2" t="s">
        <v>17</v>
      </c>
      <c r="V1017" s="2" t="s">
        <v>16</v>
      </c>
      <c r="W1017" s="2"/>
    </row>
    <row r="1018" spans="1:23" x14ac:dyDescent="0.45">
      <c r="A1018" s="1">
        <v>0.51299768518219901</v>
      </c>
      <c r="B1018" s="2" t="s">
        <v>113</v>
      </c>
      <c r="C1018" s="2" t="s">
        <v>2503</v>
      </c>
      <c r="D1018" s="2" t="s">
        <v>12</v>
      </c>
      <c r="E1018" s="4">
        <v>45184.471851851849</v>
      </c>
      <c r="F1018" s="3" t="str">
        <f>TEXT(Table_query__6[[#This Row],[Closed]],"MMM")</f>
        <v>Sep</v>
      </c>
      <c r="G1018" s="3">
        <v>45186.471851851849</v>
      </c>
      <c r="H1018" s="4">
        <v>45184.512997685182</v>
      </c>
      <c r="I1018" s="2" t="s">
        <v>1437</v>
      </c>
      <c r="J1018" t="s">
        <v>3970</v>
      </c>
      <c r="K1018">
        <v>202</v>
      </c>
      <c r="L1018" t="s">
        <v>3730</v>
      </c>
      <c r="M1018" t="s">
        <v>3553</v>
      </c>
      <c r="N1018" s="2" t="s">
        <v>42</v>
      </c>
      <c r="O1018" s="4" t="s">
        <v>396</v>
      </c>
      <c r="P1018" s="6">
        <f>NETWORKDAYS.INTL(Table_query__6[[#This Row],[Created]],Table_query__6[[#This Row],[Closed]],1,0)-1</f>
        <v>0</v>
      </c>
      <c r="Q1018" s="6" t="s">
        <v>4272</v>
      </c>
      <c r="R1018" s="6" t="str">
        <f t="shared" si="31"/>
        <v>&lt;=1</v>
      </c>
      <c r="S1018" s="6" t="str">
        <f t="shared" si="30"/>
        <v>met</v>
      </c>
      <c r="T1018" s="5" t="s">
        <v>2504</v>
      </c>
      <c r="U1018" s="2" t="s">
        <v>17</v>
      </c>
      <c r="V1018" s="2" t="s">
        <v>16</v>
      </c>
      <c r="W1018" s="2"/>
    </row>
    <row r="1019" spans="1:23" x14ac:dyDescent="0.45">
      <c r="A1019" s="1">
        <v>0.566655092588917</v>
      </c>
      <c r="B1019" s="2" t="s">
        <v>145</v>
      </c>
      <c r="C1019" s="2" t="s">
        <v>2493</v>
      </c>
      <c r="D1019" s="2" t="s">
        <v>12</v>
      </c>
      <c r="E1019" s="4">
        <v>45184.504826388889</v>
      </c>
      <c r="F1019" s="3" t="str">
        <f>TEXT(Table_query__6[[#This Row],[Closed]],"MMM")</f>
        <v>Sep</v>
      </c>
      <c r="G1019" s="3">
        <v>45186.504826388889</v>
      </c>
      <c r="H1019" s="4">
        <v>45184.566655092596</v>
      </c>
      <c r="I1019" s="2" t="s">
        <v>2495</v>
      </c>
      <c r="J1019" t="s">
        <v>4133</v>
      </c>
      <c r="K1019">
        <v>35225</v>
      </c>
      <c r="L1019" t="s">
        <v>4133</v>
      </c>
      <c r="M1019" t="s">
        <v>3545</v>
      </c>
      <c r="N1019" s="2" t="s">
        <v>52</v>
      </c>
      <c r="O1019" s="4" t="s">
        <v>396</v>
      </c>
      <c r="P1019" s="6">
        <f>NETWORKDAYS.INTL(Table_query__6[[#This Row],[Created]],Table_query__6[[#This Row],[Closed]],1,0)-1</f>
        <v>0</v>
      </c>
      <c r="Q1019" s="6" t="s">
        <v>4272</v>
      </c>
      <c r="R1019" s="6" t="str">
        <f t="shared" si="31"/>
        <v>&lt;=1</v>
      </c>
      <c r="S1019" s="6" t="str">
        <f t="shared" si="30"/>
        <v>met</v>
      </c>
      <c r="T1019" s="5" t="s">
        <v>2494</v>
      </c>
      <c r="U1019" s="2" t="s">
        <v>17</v>
      </c>
      <c r="V1019" s="2" t="s">
        <v>16</v>
      </c>
      <c r="W1019" s="2"/>
    </row>
    <row r="1020" spans="1:23" x14ac:dyDescent="0.45">
      <c r="A1020" s="1">
        <v>3.7188541666691899</v>
      </c>
      <c r="B1020" s="2" t="s">
        <v>149</v>
      </c>
      <c r="C1020" s="2" t="s">
        <v>2471</v>
      </c>
      <c r="D1020" s="2" t="s">
        <v>12</v>
      </c>
      <c r="E1020" s="4">
        <v>45184.571643518517</v>
      </c>
      <c r="F1020" s="3" t="str">
        <f>TEXT(Table_query__6[[#This Row],[Closed]],"MMM")</f>
        <v>Sep</v>
      </c>
      <c r="G1020" s="3">
        <v>45186.571643518517</v>
      </c>
      <c r="H1020" s="4">
        <v>45187.718854166669</v>
      </c>
      <c r="I1020" s="2" t="s">
        <v>2384</v>
      </c>
      <c r="J1020" t="s">
        <v>4116</v>
      </c>
      <c r="K1020">
        <v>36404</v>
      </c>
      <c r="L1020" t="s">
        <v>3595</v>
      </c>
      <c r="M1020" t="s">
        <v>3570</v>
      </c>
      <c r="N1020" s="2" t="s">
        <v>24</v>
      </c>
      <c r="O1020" s="4" t="s">
        <v>396</v>
      </c>
      <c r="P1020" s="6">
        <f>NETWORKDAYS.INTL(Table_query__6[[#This Row],[Created]],Table_query__6[[#This Row],[Closed]],1,0)-1</f>
        <v>1</v>
      </c>
      <c r="Q1020" s="6" t="s">
        <v>4272</v>
      </c>
      <c r="R1020" s="6" t="str">
        <f t="shared" si="31"/>
        <v>&lt;=1</v>
      </c>
      <c r="S1020" s="6" t="str">
        <f t="shared" si="30"/>
        <v>met</v>
      </c>
      <c r="T1020" s="5" t="s">
        <v>2472</v>
      </c>
      <c r="U1020" s="2" t="s">
        <v>17</v>
      </c>
      <c r="V1020" s="2" t="s">
        <v>16</v>
      </c>
      <c r="W1020" s="2"/>
    </row>
    <row r="1021" spans="1:23" x14ac:dyDescent="0.45">
      <c r="A1021" s="1">
        <v>0.75099537037021902</v>
      </c>
      <c r="B1021" s="2" t="s">
        <v>97</v>
      </c>
      <c r="C1021" s="2" t="s">
        <v>2508</v>
      </c>
      <c r="D1021" s="2" t="s">
        <v>12</v>
      </c>
      <c r="E1021" s="4">
        <v>45184.591817129629</v>
      </c>
      <c r="F1021" s="3" t="str">
        <f>TEXT(Table_query__6[[#This Row],[Closed]],"MMM")</f>
        <v>Sep</v>
      </c>
      <c r="G1021" s="3">
        <v>45186.591817129629</v>
      </c>
      <c r="H1021" s="4">
        <v>45184.75099537037</v>
      </c>
      <c r="I1021" s="2" t="s">
        <v>683</v>
      </c>
      <c r="J1021" t="s">
        <v>3827</v>
      </c>
      <c r="K1021">
        <v>20228</v>
      </c>
      <c r="L1021" t="s">
        <v>3828</v>
      </c>
      <c r="M1021" t="s">
        <v>3545</v>
      </c>
      <c r="N1021" s="2" t="s">
        <v>29</v>
      </c>
      <c r="O1021" s="4" t="s">
        <v>396</v>
      </c>
      <c r="P1021" s="6">
        <f>NETWORKDAYS.INTL(Table_query__6[[#This Row],[Created]],Table_query__6[[#This Row],[Closed]],1,0)-1</f>
        <v>0</v>
      </c>
      <c r="Q1021" s="6" t="s">
        <v>4272</v>
      </c>
      <c r="R1021" s="6" t="str">
        <f t="shared" si="31"/>
        <v>&lt;=1</v>
      </c>
      <c r="S1021" s="6" t="str">
        <f t="shared" si="30"/>
        <v>met</v>
      </c>
      <c r="T1021" s="5" t="s">
        <v>2509</v>
      </c>
      <c r="U1021" s="2" t="s">
        <v>17</v>
      </c>
      <c r="V1021" s="2" t="s">
        <v>16</v>
      </c>
      <c r="W1021" s="2"/>
    </row>
    <row r="1022" spans="1:23" x14ac:dyDescent="0.45">
      <c r="A1022" s="1">
        <v>4.2882407407378196</v>
      </c>
      <c r="B1022" s="2" t="s">
        <v>97</v>
      </c>
      <c r="C1022" s="2" t="s">
        <v>2425</v>
      </c>
      <c r="D1022" s="2" t="s">
        <v>12</v>
      </c>
      <c r="E1022" s="4">
        <v>45184.599236111113</v>
      </c>
      <c r="F1022" s="3" t="str">
        <f>TEXT(Table_query__6[[#This Row],[Closed]],"MMM")</f>
        <v>Sep</v>
      </c>
      <c r="G1022" s="3">
        <v>45186.599236111113</v>
      </c>
      <c r="H1022" s="4">
        <v>45188.288240740738</v>
      </c>
      <c r="I1022" s="2" t="s">
        <v>660</v>
      </c>
      <c r="J1022" t="s">
        <v>3819</v>
      </c>
      <c r="K1022">
        <v>10478</v>
      </c>
      <c r="L1022" t="s">
        <v>3820</v>
      </c>
      <c r="M1022" t="s">
        <v>3821</v>
      </c>
      <c r="N1022" s="2" t="s">
        <v>68</v>
      </c>
      <c r="O1022" s="4" t="s">
        <v>396</v>
      </c>
      <c r="P1022" s="6">
        <f>NETWORKDAYS.INTL(Table_query__6[[#This Row],[Created]],Table_query__6[[#This Row],[Closed]],1,0)-1</f>
        <v>2</v>
      </c>
      <c r="Q1022" s="6" t="s">
        <v>4273</v>
      </c>
      <c r="R1022" s="6" t="str">
        <f t="shared" si="31"/>
        <v>&lt;=2</v>
      </c>
      <c r="S1022" s="6" t="str">
        <f t="shared" si="30"/>
        <v>met</v>
      </c>
      <c r="T1022" s="5" t="s">
        <v>2426</v>
      </c>
      <c r="U1022" s="2" t="s">
        <v>17</v>
      </c>
      <c r="V1022" s="2" t="s">
        <v>16</v>
      </c>
      <c r="W1022" s="2"/>
    </row>
    <row r="1023" spans="1:23" ht="128.25" x14ac:dyDescent="0.45">
      <c r="A1023" s="1">
        <v>0.71394675925694195</v>
      </c>
      <c r="B1023" s="2" t="s">
        <v>105</v>
      </c>
      <c r="C1023" s="2" t="s">
        <v>2498</v>
      </c>
      <c r="D1023" s="2" t="s">
        <v>12</v>
      </c>
      <c r="E1023" s="4">
        <v>45184.669351851851</v>
      </c>
      <c r="F1023" s="3" t="str">
        <f>TEXT(Table_query__6[[#This Row],[Closed]],"MMM")</f>
        <v>Sep</v>
      </c>
      <c r="G1023" s="3">
        <v>45186.669351851851</v>
      </c>
      <c r="H1023" s="4">
        <v>45184.713946759257</v>
      </c>
      <c r="I1023" s="2" t="s">
        <v>2500</v>
      </c>
      <c r="J1023" t="s">
        <v>4134</v>
      </c>
      <c r="K1023">
        <v>35083</v>
      </c>
      <c r="L1023" t="s">
        <v>4088</v>
      </c>
      <c r="M1023" t="s">
        <v>3570</v>
      </c>
      <c r="N1023" s="2" t="s">
        <v>24</v>
      </c>
      <c r="O1023" s="4" t="s">
        <v>396</v>
      </c>
      <c r="P1023" s="6">
        <f>NETWORKDAYS.INTL(Table_query__6[[#This Row],[Created]],Table_query__6[[#This Row],[Closed]],1,0)-1</f>
        <v>0</v>
      </c>
      <c r="Q1023" s="6" t="s">
        <v>4272</v>
      </c>
      <c r="R1023" s="6" t="str">
        <f t="shared" si="31"/>
        <v>&lt;=1</v>
      </c>
      <c r="S1023" s="6" t="str">
        <f t="shared" si="30"/>
        <v>met</v>
      </c>
      <c r="T1023" s="5" t="s">
        <v>2499</v>
      </c>
      <c r="U1023" s="2" t="s">
        <v>17</v>
      </c>
      <c r="V1023" s="2" t="s">
        <v>16</v>
      </c>
      <c r="W1023" s="2"/>
    </row>
    <row r="1024" spans="1:23" ht="71.25" x14ac:dyDescent="0.45">
      <c r="A1024" s="1">
        <v>3.5922916666677298</v>
      </c>
      <c r="B1024" s="2" t="s">
        <v>110</v>
      </c>
      <c r="C1024" s="2" t="s">
        <v>2485</v>
      </c>
      <c r="D1024" s="2" t="s">
        <v>12</v>
      </c>
      <c r="E1024" s="4">
        <v>45184.72074074074</v>
      </c>
      <c r="F1024" s="3" t="str">
        <f>TEXT(Table_query__6[[#This Row],[Closed]],"MMM")</f>
        <v>Sep</v>
      </c>
      <c r="G1024" s="3">
        <v>45186.72074074074</v>
      </c>
      <c r="H1024" s="4">
        <v>45187.592291666668</v>
      </c>
      <c r="I1024" s="2" t="s">
        <v>763</v>
      </c>
      <c r="J1024" t="s">
        <v>3844</v>
      </c>
      <c r="K1024">
        <v>36512</v>
      </c>
      <c r="L1024" t="s">
        <v>3845</v>
      </c>
      <c r="M1024" t="s">
        <v>3545</v>
      </c>
      <c r="N1024" s="2" t="s">
        <v>29</v>
      </c>
      <c r="O1024" s="4" t="s">
        <v>396</v>
      </c>
      <c r="P1024" s="6">
        <f>NETWORKDAYS.INTL(Table_query__6[[#This Row],[Created]],Table_query__6[[#This Row],[Closed]],1,0)-1</f>
        <v>1</v>
      </c>
      <c r="Q1024" s="6" t="s">
        <v>4272</v>
      </c>
      <c r="R1024" s="6" t="str">
        <f t="shared" si="31"/>
        <v>&lt;=1</v>
      </c>
      <c r="S1024" s="6" t="str">
        <f t="shared" si="30"/>
        <v>met</v>
      </c>
      <c r="T1024" s="5" t="s">
        <v>2486</v>
      </c>
      <c r="U1024" s="2" t="s">
        <v>17</v>
      </c>
      <c r="V1024" s="2" t="s">
        <v>16</v>
      </c>
      <c r="W1024" s="2"/>
    </row>
    <row r="1025" spans="1:23" ht="28.5" x14ac:dyDescent="0.45">
      <c r="A1025" s="1">
        <v>3.3373263888861402</v>
      </c>
      <c r="B1025" s="2" t="s">
        <v>60</v>
      </c>
      <c r="C1025" s="2" t="s">
        <v>2475</v>
      </c>
      <c r="D1025" s="2" t="s">
        <v>12</v>
      </c>
      <c r="E1025" s="4">
        <v>45184.803032407406</v>
      </c>
      <c r="F1025" s="3" t="str">
        <f>TEXT(Table_query__6[[#This Row],[Closed]],"MMM")</f>
        <v>Sep</v>
      </c>
      <c r="G1025" s="3">
        <v>45186.803032407406</v>
      </c>
      <c r="H1025" s="4">
        <v>45187.337326388886</v>
      </c>
      <c r="I1025" s="2" t="s">
        <v>187</v>
      </c>
      <c r="J1025" t="s">
        <v>3659</v>
      </c>
      <c r="K1025">
        <v>6599</v>
      </c>
      <c r="L1025" t="s">
        <v>3660</v>
      </c>
      <c r="M1025" t="s">
        <v>3545</v>
      </c>
      <c r="N1025" s="2" t="s">
        <v>42</v>
      </c>
      <c r="O1025" s="4" t="s">
        <v>396</v>
      </c>
      <c r="P1025" s="6">
        <f>NETWORKDAYS.INTL(Table_query__6[[#This Row],[Created]],Table_query__6[[#This Row],[Closed]],1,0)-1</f>
        <v>1</v>
      </c>
      <c r="Q1025" s="6" t="s">
        <v>4272</v>
      </c>
      <c r="R1025" s="6" t="str">
        <f t="shared" si="31"/>
        <v>&lt;=1</v>
      </c>
      <c r="S1025" s="6" t="str">
        <f t="shared" si="30"/>
        <v>met</v>
      </c>
      <c r="T1025" s="5" t="s">
        <v>2476</v>
      </c>
      <c r="U1025" s="2" t="s">
        <v>17</v>
      </c>
      <c r="V1025" s="2" t="s">
        <v>16</v>
      </c>
      <c r="W1025" s="2"/>
    </row>
    <row r="1026" spans="1:23" ht="42.75" x14ac:dyDescent="0.45">
      <c r="A1026" s="1">
        <v>2.6271990740715401</v>
      </c>
      <c r="B1026" s="2" t="s">
        <v>64</v>
      </c>
      <c r="C1026" s="2" t="s">
        <v>2417</v>
      </c>
      <c r="D1026" s="2" t="s">
        <v>12</v>
      </c>
      <c r="E1026" s="4">
        <v>45187.313009259262</v>
      </c>
      <c r="F1026" s="3" t="str">
        <f>TEXT(Table_query__6[[#This Row],[Closed]],"MMM")</f>
        <v>Sep</v>
      </c>
      <c r="G1026" s="3">
        <v>45189.313009259262</v>
      </c>
      <c r="H1026" s="4">
        <v>45189.627199074072</v>
      </c>
      <c r="I1026" s="2" t="s">
        <v>122</v>
      </c>
      <c r="J1026" t="s">
        <v>3600</v>
      </c>
      <c r="K1026">
        <v>32843</v>
      </c>
      <c r="L1026" t="s">
        <v>3600</v>
      </c>
      <c r="M1026" t="s">
        <v>3545</v>
      </c>
      <c r="N1026" s="2" t="s">
        <v>42</v>
      </c>
      <c r="O1026" s="4" t="s">
        <v>396</v>
      </c>
      <c r="P1026" s="6">
        <f>NETWORKDAYS.INTL(Table_query__6[[#This Row],[Created]],Table_query__6[[#This Row],[Closed]],1,0)-1</f>
        <v>2</v>
      </c>
      <c r="Q1026" s="6" t="s">
        <v>4273</v>
      </c>
      <c r="R1026" s="6" t="str">
        <f t="shared" si="31"/>
        <v>&lt;=2</v>
      </c>
      <c r="S1026" s="6" t="str">
        <f t="shared" ref="S1026:S1089" si="32">IF(P1026&lt;=2, "met", "not met")</f>
        <v>met</v>
      </c>
      <c r="T1026" s="5" t="s">
        <v>2418</v>
      </c>
      <c r="U1026" s="2" t="s">
        <v>17</v>
      </c>
      <c r="V1026" s="2" t="s">
        <v>16</v>
      </c>
      <c r="W1026" s="2"/>
    </row>
    <row r="1027" spans="1:23" ht="42.75" x14ac:dyDescent="0.45">
      <c r="A1027" s="1">
        <v>0.54267361111124002</v>
      </c>
      <c r="B1027" s="2" t="s">
        <v>64</v>
      </c>
      <c r="C1027" s="2" t="s">
        <v>2462</v>
      </c>
      <c r="D1027" s="2" t="s">
        <v>12</v>
      </c>
      <c r="E1027" s="4">
        <v>45187.316504629627</v>
      </c>
      <c r="F1027" s="3" t="str">
        <f>TEXT(Table_query__6[[#This Row],[Closed]],"MMM")</f>
        <v>Sep</v>
      </c>
      <c r="G1027" s="3">
        <v>45189.316504629627</v>
      </c>
      <c r="H1027" s="4">
        <v>45187.542673611111</v>
      </c>
      <c r="I1027" s="2" t="s">
        <v>2247</v>
      </c>
      <c r="J1027" t="s">
        <v>4102</v>
      </c>
      <c r="K1027">
        <v>9974</v>
      </c>
      <c r="L1027" t="s">
        <v>4103</v>
      </c>
      <c r="M1027" t="s">
        <v>3545</v>
      </c>
      <c r="N1027" s="2" t="s">
        <v>107</v>
      </c>
      <c r="O1027" s="4" t="s">
        <v>396</v>
      </c>
      <c r="P1027" s="6">
        <f>NETWORKDAYS.INTL(Table_query__6[[#This Row],[Created]],Table_query__6[[#This Row],[Closed]],1,0)-1</f>
        <v>0</v>
      </c>
      <c r="Q1027" s="6" t="s">
        <v>4272</v>
      </c>
      <c r="R1027" s="6" t="str">
        <f t="shared" ref="R1027:R1090" si="33">IF(P1027&lt;2, "&lt;=1", IF(P1027&lt;3, "&lt;=2", IF(P1027&lt;4, "&lt;=3",IF(P1027&lt;5,  "&lt;=4", "&gt;=5"))))</f>
        <v>&lt;=1</v>
      </c>
      <c r="S1027" s="6" t="str">
        <f t="shared" si="32"/>
        <v>met</v>
      </c>
      <c r="T1027" s="5" t="s">
        <v>2463</v>
      </c>
      <c r="U1027" s="2" t="s">
        <v>17</v>
      </c>
      <c r="V1027" s="2" t="s">
        <v>16</v>
      </c>
      <c r="W1027" s="2"/>
    </row>
    <row r="1028" spans="1:23" ht="85.5" x14ac:dyDescent="0.45">
      <c r="A1028" s="1">
        <v>38.5755555555588</v>
      </c>
      <c r="B1028" s="2" t="s">
        <v>166</v>
      </c>
      <c r="C1028" s="2" t="s">
        <v>393</v>
      </c>
      <c r="D1028" s="2" t="s">
        <v>12</v>
      </c>
      <c r="E1028" s="4">
        <v>45187.376631944448</v>
      </c>
      <c r="F1028" s="3" t="str">
        <f>TEXT(Table_query__6[[#This Row],[Closed]],"MMM")</f>
        <v>Oct</v>
      </c>
      <c r="G1028" s="3">
        <v>45189.376631944448</v>
      </c>
      <c r="H1028" s="4">
        <v>45225.575555555559</v>
      </c>
      <c r="I1028" s="2" t="s">
        <v>395</v>
      </c>
      <c r="J1028" t="s">
        <v>4256</v>
      </c>
      <c r="K1028" t="s">
        <v>4256</v>
      </c>
      <c r="L1028" t="s">
        <v>4256</v>
      </c>
      <c r="M1028" t="s">
        <v>592</v>
      </c>
      <c r="N1028" s="2" t="s">
        <v>42</v>
      </c>
      <c r="O1028" s="4" t="s">
        <v>396</v>
      </c>
      <c r="P1028" s="6">
        <f>NETWORKDAYS.INTL(Table_query__6[[#This Row],[Created]],Table_query__6[[#This Row],[Closed]],1,0)-1</f>
        <v>28</v>
      </c>
      <c r="Q1028" s="6" t="s">
        <v>4273</v>
      </c>
      <c r="R1028" s="6" t="str">
        <f t="shared" si="33"/>
        <v>&gt;=5</v>
      </c>
      <c r="S1028" s="6" t="str">
        <f t="shared" si="32"/>
        <v>not met</v>
      </c>
      <c r="T1028" s="5" t="s">
        <v>394</v>
      </c>
      <c r="U1028" s="2" t="s">
        <v>17</v>
      </c>
      <c r="V1028" s="2" t="s">
        <v>16</v>
      </c>
      <c r="W1028" s="2"/>
    </row>
    <row r="1029" spans="1:23" ht="28.5" x14ac:dyDescent="0.45">
      <c r="A1029" s="1">
        <v>0.63048611111298702</v>
      </c>
      <c r="B1029" s="2" t="s">
        <v>28</v>
      </c>
      <c r="C1029" s="2" t="s">
        <v>2473</v>
      </c>
      <c r="D1029" s="2" t="s">
        <v>12</v>
      </c>
      <c r="E1029" s="4">
        <v>45187.38789351852</v>
      </c>
      <c r="F1029" s="3" t="str">
        <f>TEXT(Table_query__6[[#This Row],[Closed]],"MMM")</f>
        <v>Sep</v>
      </c>
      <c r="G1029" s="3">
        <v>45189.38789351852</v>
      </c>
      <c r="H1029" s="4">
        <v>45187.630486111113</v>
      </c>
      <c r="I1029" s="2" t="s">
        <v>50</v>
      </c>
      <c r="J1029" t="s">
        <v>3558</v>
      </c>
      <c r="K1029">
        <v>40184</v>
      </c>
      <c r="L1029" t="s">
        <v>3559</v>
      </c>
      <c r="M1029" t="s">
        <v>3545</v>
      </c>
      <c r="N1029" s="2" t="s">
        <v>24</v>
      </c>
      <c r="O1029" s="4" t="s">
        <v>396</v>
      </c>
      <c r="P1029" s="6">
        <f>NETWORKDAYS.INTL(Table_query__6[[#This Row],[Created]],Table_query__6[[#This Row],[Closed]],1,0)-1</f>
        <v>0</v>
      </c>
      <c r="Q1029" s="6" t="s">
        <v>4272</v>
      </c>
      <c r="R1029" s="6" t="str">
        <f t="shared" si="33"/>
        <v>&lt;=1</v>
      </c>
      <c r="S1029" s="6" t="str">
        <f t="shared" si="32"/>
        <v>met</v>
      </c>
      <c r="T1029" s="5" t="s">
        <v>2474</v>
      </c>
      <c r="U1029" s="2" t="s">
        <v>17</v>
      </c>
      <c r="V1029" s="2" t="s">
        <v>16</v>
      </c>
      <c r="W1029" s="2"/>
    </row>
    <row r="1030" spans="1:23" ht="28.5" x14ac:dyDescent="0.45">
      <c r="A1030" s="1">
        <v>1.4154050925863</v>
      </c>
      <c r="B1030" s="2" t="s">
        <v>28</v>
      </c>
      <c r="C1030" s="2" t="s">
        <v>2447</v>
      </c>
      <c r="D1030" s="2" t="s">
        <v>12</v>
      </c>
      <c r="E1030" s="4">
        <v>45187.455254629633</v>
      </c>
      <c r="F1030" s="3" t="str">
        <f>TEXT(Table_query__6[[#This Row],[Closed]],"MMM")</f>
        <v>Sep</v>
      </c>
      <c r="G1030" s="3">
        <v>45189.455254629633</v>
      </c>
      <c r="H1030" s="4">
        <v>45188.415405092594</v>
      </c>
      <c r="I1030" s="2" t="s">
        <v>2449</v>
      </c>
      <c r="J1030" t="s">
        <v>4125</v>
      </c>
      <c r="K1030">
        <v>760</v>
      </c>
      <c r="L1030" t="s">
        <v>4126</v>
      </c>
      <c r="M1030" t="s">
        <v>3545</v>
      </c>
      <c r="N1030" s="2" t="s">
        <v>24</v>
      </c>
      <c r="O1030" s="4" t="s">
        <v>396</v>
      </c>
      <c r="P1030" s="6">
        <f>NETWORKDAYS.INTL(Table_query__6[[#This Row],[Created]],Table_query__6[[#This Row],[Closed]],1,0)-1</f>
        <v>1</v>
      </c>
      <c r="Q1030" s="6" t="s">
        <v>4272</v>
      </c>
      <c r="R1030" s="6" t="str">
        <f t="shared" si="33"/>
        <v>&lt;=1</v>
      </c>
      <c r="S1030" s="6" t="str">
        <f t="shared" si="32"/>
        <v>met</v>
      </c>
      <c r="T1030" s="5" t="s">
        <v>2448</v>
      </c>
      <c r="U1030" s="2" t="s">
        <v>17</v>
      </c>
      <c r="V1030" s="2" t="s">
        <v>16</v>
      </c>
      <c r="W1030" s="2"/>
    </row>
    <row r="1031" spans="1:23" x14ac:dyDescent="0.45">
      <c r="A1031" s="1">
        <v>0.49283564814686498</v>
      </c>
      <c r="B1031" s="2" t="s">
        <v>145</v>
      </c>
      <c r="C1031" s="2" t="s">
        <v>2464</v>
      </c>
      <c r="D1031" s="2" t="s">
        <v>12</v>
      </c>
      <c r="E1031" s="4">
        <v>45187.474374999998</v>
      </c>
      <c r="F1031" s="3" t="str">
        <f>TEXT(Table_query__6[[#This Row],[Closed]],"MMM")</f>
        <v>Sep</v>
      </c>
      <c r="G1031" s="3">
        <v>45189.474374999998</v>
      </c>
      <c r="H1031" s="4">
        <v>45187.492835648147</v>
      </c>
      <c r="I1031" s="2" t="s">
        <v>1479</v>
      </c>
      <c r="J1031" t="s">
        <v>3975</v>
      </c>
      <c r="K1031">
        <v>34089</v>
      </c>
      <c r="L1031" t="s">
        <v>3976</v>
      </c>
      <c r="M1031" t="s">
        <v>3545</v>
      </c>
      <c r="N1031" s="2" t="s">
        <v>107</v>
      </c>
      <c r="O1031" s="4" t="s">
        <v>396</v>
      </c>
      <c r="P1031" s="6">
        <f>NETWORKDAYS.INTL(Table_query__6[[#This Row],[Created]],Table_query__6[[#This Row],[Closed]],1,0)-1</f>
        <v>0</v>
      </c>
      <c r="Q1031" s="6" t="s">
        <v>4272</v>
      </c>
      <c r="R1031" s="6" t="str">
        <f t="shared" si="33"/>
        <v>&lt;=1</v>
      </c>
      <c r="S1031" s="6" t="str">
        <f t="shared" si="32"/>
        <v>met</v>
      </c>
      <c r="T1031" s="5" t="s">
        <v>2465</v>
      </c>
      <c r="U1031" s="2" t="s">
        <v>17</v>
      </c>
      <c r="V1031" s="2" t="s">
        <v>16</v>
      </c>
      <c r="W1031" s="2"/>
    </row>
    <row r="1032" spans="1:23" ht="28.5" x14ac:dyDescent="0.45">
      <c r="A1032" s="1">
        <v>0.61893518517899804</v>
      </c>
      <c r="B1032" s="2" t="s">
        <v>125</v>
      </c>
      <c r="C1032" s="2" t="s">
        <v>2459</v>
      </c>
      <c r="D1032" s="2" t="s">
        <v>12</v>
      </c>
      <c r="E1032" s="4">
        <v>45187.509317129632</v>
      </c>
      <c r="F1032" s="3" t="str">
        <f>TEXT(Table_query__6[[#This Row],[Closed]],"MMM")</f>
        <v>Sep</v>
      </c>
      <c r="G1032" s="3">
        <v>45189.509317129632</v>
      </c>
      <c r="H1032" s="4">
        <v>45187.618935185186</v>
      </c>
      <c r="I1032" s="2" t="s">
        <v>2461</v>
      </c>
      <c r="J1032" t="s">
        <v>4129</v>
      </c>
      <c r="K1032">
        <v>1194</v>
      </c>
      <c r="L1032" t="s">
        <v>3691</v>
      </c>
      <c r="M1032" t="s">
        <v>3553</v>
      </c>
      <c r="N1032" s="2" t="s">
        <v>24</v>
      </c>
      <c r="O1032" s="4" t="s">
        <v>396</v>
      </c>
      <c r="P1032" s="6">
        <f>NETWORKDAYS.INTL(Table_query__6[[#This Row],[Created]],Table_query__6[[#This Row],[Closed]],1,0)-1</f>
        <v>0</v>
      </c>
      <c r="Q1032" s="6" t="s">
        <v>4272</v>
      </c>
      <c r="R1032" s="6" t="str">
        <f t="shared" si="33"/>
        <v>&lt;=1</v>
      </c>
      <c r="S1032" s="6" t="str">
        <f t="shared" si="32"/>
        <v>met</v>
      </c>
      <c r="T1032" s="5" t="s">
        <v>2460</v>
      </c>
      <c r="U1032" s="2" t="s">
        <v>17</v>
      </c>
      <c r="V1032" s="2" t="s">
        <v>16</v>
      </c>
      <c r="W1032" s="2"/>
    </row>
    <row r="1033" spans="1:23" ht="28.5" x14ac:dyDescent="0.45">
      <c r="A1033" s="1">
        <v>0.61971064814861199</v>
      </c>
      <c r="B1033" s="2" t="s">
        <v>125</v>
      </c>
      <c r="C1033" s="2" t="s">
        <v>2466</v>
      </c>
      <c r="D1033" s="2" t="s">
        <v>12</v>
      </c>
      <c r="E1033" s="4">
        <v>45187.511134259257</v>
      </c>
      <c r="F1033" s="3" t="str">
        <f>TEXT(Table_query__6[[#This Row],[Closed]],"MMM")</f>
        <v>Sep</v>
      </c>
      <c r="G1033" s="3">
        <v>45189.511134259257</v>
      </c>
      <c r="H1033" s="4">
        <v>45187.619710648149</v>
      </c>
      <c r="I1033" s="2" t="s">
        <v>220</v>
      </c>
      <c r="J1033" t="s">
        <v>3690</v>
      </c>
      <c r="K1033">
        <v>1194</v>
      </c>
      <c r="L1033" t="s">
        <v>3691</v>
      </c>
      <c r="M1033" t="s">
        <v>3553</v>
      </c>
      <c r="N1033" s="2" t="s">
        <v>24</v>
      </c>
      <c r="O1033" s="4" t="s">
        <v>396</v>
      </c>
      <c r="P1033" s="6">
        <f>NETWORKDAYS.INTL(Table_query__6[[#This Row],[Created]],Table_query__6[[#This Row],[Closed]],1,0)-1</f>
        <v>0</v>
      </c>
      <c r="Q1033" s="6" t="s">
        <v>4272</v>
      </c>
      <c r="R1033" s="6" t="str">
        <f t="shared" si="33"/>
        <v>&lt;=1</v>
      </c>
      <c r="S1033" s="6" t="str">
        <f t="shared" si="32"/>
        <v>met</v>
      </c>
      <c r="T1033" s="5" t="s">
        <v>2467</v>
      </c>
      <c r="U1033" s="2" t="s">
        <v>17</v>
      </c>
      <c r="V1033" s="2" t="s">
        <v>16</v>
      </c>
      <c r="W1033" s="2"/>
    </row>
    <row r="1034" spans="1:23" ht="28.5" x14ac:dyDescent="0.45">
      <c r="A1034" s="1">
        <v>7.7409143518525498</v>
      </c>
      <c r="B1034" s="2" t="s">
        <v>125</v>
      </c>
      <c r="C1034" s="2" t="s">
        <v>2025</v>
      </c>
      <c r="D1034" s="2" t="s">
        <v>12</v>
      </c>
      <c r="E1034" s="4">
        <v>45187.523125</v>
      </c>
      <c r="F1034" s="3" t="str">
        <f>TEXT(Table_query__6[[#This Row],[Closed]],"MMM")</f>
        <v>Sep</v>
      </c>
      <c r="G1034" s="3">
        <v>45189.523125</v>
      </c>
      <c r="H1034" s="4">
        <v>45194.740914351853</v>
      </c>
      <c r="I1034" s="2" t="s">
        <v>673</v>
      </c>
      <c r="J1034" t="s">
        <v>3823</v>
      </c>
      <c r="K1034">
        <v>40227</v>
      </c>
      <c r="L1034" t="s">
        <v>3824</v>
      </c>
      <c r="M1034" t="s">
        <v>3545</v>
      </c>
      <c r="N1034" s="2" t="s">
        <v>24</v>
      </c>
      <c r="O1034" s="4" t="s">
        <v>396</v>
      </c>
      <c r="P1034" s="6">
        <f>NETWORKDAYS.INTL(Table_query__6[[#This Row],[Created]],Table_query__6[[#This Row],[Closed]],1,0)-1</f>
        <v>5</v>
      </c>
      <c r="Q1034" s="6" t="s">
        <v>4273</v>
      </c>
      <c r="R1034" s="6" t="str">
        <f t="shared" si="33"/>
        <v>&gt;=5</v>
      </c>
      <c r="S1034" s="6" t="str">
        <f t="shared" si="32"/>
        <v>not met</v>
      </c>
      <c r="T1034" s="5" t="s">
        <v>2026</v>
      </c>
      <c r="U1034" s="2" t="s">
        <v>17</v>
      </c>
      <c r="V1034" s="2" t="s">
        <v>16</v>
      </c>
      <c r="W1034" s="2"/>
    </row>
    <row r="1035" spans="1:23" ht="28.5" x14ac:dyDescent="0.45">
      <c r="A1035" s="1">
        <v>9.6538310185205791</v>
      </c>
      <c r="B1035" s="2" t="s">
        <v>28</v>
      </c>
      <c r="C1035" s="2" t="s">
        <v>1216</v>
      </c>
      <c r="D1035" s="2" t="s">
        <v>12</v>
      </c>
      <c r="E1035" s="4">
        <v>45187.561608796299</v>
      </c>
      <c r="F1035" s="3" t="str">
        <f>TEXT(Table_query__6[[#This Row],[Closed]],"MMM")</f>
        <v>Sep</v>
      </c>
      <c r="G1035" s="3">
        <v>45189.561608796299</v>
      </c>
      <c r="H1035" s="4">
        <v>45196.653831018521</v>
      </c>
      <c r="I1035" s="2" t="s">
        <v>92</v>
      </c>
      <c r="J1035" t="s">
        <v>3577</v>
      </c>
      <c r="K1035">
        <v>85</v>
      </c>
      <c r="L1035" t="s">
        <v>3578</v>
      </c>
      <c r="M1035" t="s">
        <v>3545</v>
      </c>
      <c r="N1035" s="2" t="s">
        <v>29</v>
      </c>
      <c r="O1035" s="4" t="s">
        <v>396</v>
      </c>
      <c r="P1035" s="6">
        <f>NETWORKDAYS.INTL(Table_query__6[[#This Row],[Created]],Table_query__6[[#This Row],[Closed]],1,0)-1</f>
        <v>7</v>
      </c>
      <c r="Q1035" s="6" t="s">
        <v>4273</v>
      </c>
      <c r="R1035" s="6" t="str">
        <f t="shared" si="33"/>
        <v>&gt;=5</v>
      </c>
      <c r="S1035" s="6" t="str">
        <f t="shared" si="32"/>
        <v>not met</v>
      </c>
      <c r="T1035" s="5" t="s">
        <v>1217</v>
      </c>
      <c r="U1035" s="2" t="s">
        <v>17</v>
      </c>
      <c r="V1035" s="2" t="s">
        <v>16</v>
      </c>
      <c r="W1035" s="2"/>
    </row>
    <row r="1036" spans="1:23" ht="71.25" x14ac:dyDescent="0.45">
      <c r="A1036" s="1">
        <v>0.69828703703387895</v>
      </c>
      <c r="B1036" s="2" t="s">
        <v>41</v>
      </c>
      <c r="C1036" s="2" t="s">
        <v>2480</v>
      </c>
      <c r="D1036" s="2" t="s">
        <v>12</v>
      </c>
      <c r="E1036" s="4">
        <v>45187.593576388892</v>
      </c>
      <c r="F1036" s="3" t="str">
        <f>TEXT(Table_query__6[[#This Row],[Closed]],"MMM")</f>
        <v>Sep</v>
      </c>
      <c r="G1036" s="3">
        <v>45189.593576388892</v>
      </c>
      <c r="H1036" s="4">
        <v>45187.698287037034</v>
      </c>
      <c r="I1036" s="2" t="s">
        <v>2482</v>
      </c>
      <c r="J1036" t="s">
        <v>3775</v>
      </c>
      <c r="K1036">
        <v>34259</v>
      </c>
      <c r="L1036" t="s">
        <v>3776</v>
      </c>
      <c r="M1036" t="s">
        <v>3545</v>
      </c>
      <c r="N1036" s="2" t="s">
        <v>29</v>
      </c>
      <c r="O1036" s="4" t="s">
        <v>396</v>
      </c>
      <c r="P1036" s="6">
        <f>NETWORKDAYS.INTL(Table_query__6[[#This Row],[Created]],Table_query__6[[#This Row],[Closed]],1,0)-1</f>
        <v>0</v>
      </c>
      <c r="Q1036" s="6" t="s">
        <v>4272</v>
      </c>
      <c r="R1036" s="6" t="str">
        <f t="shared" si="33"/>
        <v>&lt;=1</v>
      </c>
      <c r="S1036" s="6" t="str">
        <f t="shared" si="32"/>
        <v>met</v>
      </c>
      <c r="T1036" s="5" t="s">
        <v>2481</v>
      </c>
      <c r="U1036" s="2" t="s">
        <v>17</v>
      </c>
      <c r="V1036" s="2" t="s">
        <v>16</v>
      </c>
      <c r="W1036" s="2"/>
    </row>
    <row r="1037" spans="1:23" ht="71.25" x14ac:dyDescent="0.45">
      <c r="A1037" s="1">
        <v>2.6426851851792899</v>
      </c>
      <c r="B1037" s="2" t="s">
        <v>41</v>
      </c>
      <c r="C1037" s="2" t="s">
        <v>2415</v>
      </c>
      <c r="D1037" s="2" t="s">
        <v>12</v>
      </c>
      <c r="E1037" s="4">
        <v>45187.619583333333</v>
      </c>
      <c r="F1037" s="3" t="str">
        <f>TEXT(Table_query__6[[#This Row],[Closed]],"MMM")</f>
        <v>Sep</v>
      </c>
      <c r="G1037" s="3">
        <v>45189.619583333333</v>
      </c>
      <c r="H1037" s="4">
        <v>45189.642685185187</v>
      </c>
      <c r="I1037" s="2" t="s">
        <v>496</v>
      </c>
      <c r="J1037" t="s">
        <v>3775</v>
      </c>
      <c r="K1037">
        <v>34259</v>
      </c>
      <c r="L1037" t="s">
        <v>3776</v>
      </c>
      <c r="M1037" t="s">
        <v>3545</v>
      </c>
      <c r="N1037" s="2" t="s">
        <v>42</v>
      </c>
      <c r="O1037" s="4" t="s">
        <v>396</v>
      </c>
      <c r="P1037" s="6">
        <f>NETWORKDAYS.INTL(Table_query__6[[#This Row],[Created]],Table_query__6[[#This Row],[Closed]],1,0)-1</f>
        <v>2</v>
      </c>
      <c r="Q1037" s="6" t="s">
        <v>4273</v>
      </c>
      <c r="R1037" s="6" t="str">
        <f t="shared" si="33"/>
        <v>&lt;=2</v>
      </c>
      <c r="S1037" s="6" t="str">
        <f t="shared" si="32"/>
        <v>met</v>
      </c>
      <c r="T1037" s="5" t="s">
        <v>2416</v>
      </c>
      <c r="U1037" s="2" t="s">
        <v>17</v>
      </c>
      <c r="V1037" s="2" t="s">
        <v>16</v>
      </c>
      <c r="W1037" s="2"/>
    </row>
    <row r="1038" spans="1:23" ht="28.5" x14ac:dyDescent="0.45">
      <c r="A1038" s="1">
        <v>8.4015740740724105</v>
      </c>
      <c r="B1038" s="2" t="s">
        <v>15</v>
      </c>
      <c r="C1038" s="2" t="s">
        <v>1601</v>
      </c>
      <c r="D1038" s="2" t="s">
        <v>12</v>
      </c>
      <c r="E1038" s="4">
        <v>45187.643483796295</v>
      </c>
      <c r="F1038" s="3" t="str">
        <f>TEXT(Table_query__6[[#This Row],[Closed]],"MMM")</f>
        <v>Sep</v>
      </c>
      <c r="G1038" s="3">
        <v>45189.643483796295</v>
      </c>
      <c r="H1038" s="4">
        <v>45195.401574074072</v>
      </c>
      <c r="I1038" s="2" t="s">
        <v>1603</v>
      </c>
      <c r="J1038" t="s">
        <v>4256</v>
      </c>
      <c r="K1038" t="s">
        <v>4256</v>
      </c>
      <c r="L1038" t="s">
        <v>4256</v>
      </c>
      <c r="M1038" t="s">
        <v>592</v>
      </c>
      <c r="N1038" s="2" t="s">
        <v>42</v>
      </c>
      <c r="O1038" s="4" t="s">
        <v>396</v>
      </c>
      <c r="P1038" s="6">
        <f>NETWORKDAYS.INTL(Table_query__6[[#This Row],[Created]],Table_query__6[[#This Row],[Closed]],1,0)-1</f>
        <v>6</v>
      </c>
      <c r="Q1038" s="6" t="s">
        <v>4273</v>
      </c>
      <c r="R1038" s="6" t="str">
        <f t="shared" si="33"/>
        <v>&gt;=5</v>
      </c>
      <c r="S1038" s="6" t="str">
        <f t="shared" si="32"/>
        <v>not met</v>
      </c>
      <c r="T1038" s="5" t="s">
        <v>1602</v>
      </c>
      <c r="U1038" s="2" t="s">
        <v>17</v>
      </c>
      <c r="V1038" s="2" t="s">
        <v>16</v>
      </c>
      <c r="W1038" s="2"/>
    </row>
    <row r="1039" spans="1:23" ht="28.5" x14ac:dyDescent="0.45">
      <c r="A1039" s="1">
        <v>3.5785416666622001</v>
      </c>
      <c r="B1039" s="2" t="s">
        <v>118</v>
      </c>
      <c r="C1039" s="2" t="s">
        <v>2387</v>
      </c>
      <c r="D1039" s="2" t="s">
        <v>12</v>
      </c>
      <c r="E1039" s="4">
        <v>45187.650613425925</v>
      </c>
      <c r="F1039" s="3" t="str">
        <f>TEXT(Table_query__6[[#This Row],[Closed]],"MMM")</f>
        <v>Sep</v>
      </c>
      <c r="G1039" s="3">
        <v>45189.650613425925</v>
      </c>
      <c r="H1039" s="4">
        <v>45190.578541666669</v>
      </c>
      <c r="I1039" s="2" t="s">
        <v>2389</v>
      </c>
      <c r="J1039" t="s">
        <v>4117</v>
      </c>
      <c r="K1039">
        <v>35971</v>
      </c>
      <c r="L1039" t="s">
        <v>3701</v>
      </c>
      <c r="M1039" t="s">
        <v>3553</v>
      </c>
      <c r="N1039" s="2" t="s">
        <v>24</v>
      </c>
      <c r="O1039" s="4" t="s">
        <v>396</v>
      </c>
      <c r="P1039" s="6">
        <f>NETWORKDAYS.INTL(Table_query__6[[#This Row],[Created]],Table_query__6[[#This Row],[Closed]],1,0)-1</f>
        <v>3</v>
      </c>
      <c r="Q1039" s="6" t="s">
        <v>4273</v>
      </c>
      <c r="R1039" s="6" t="str">
        <f t="shared" si="33"/>
        <v>&lt;=3</v>
      </c>
      <c r="S1039" s="6" t="str">
        <f t="shared" si="32"/>
        <v>not met</v>
      </c>
      <c r="T1039" s="5" t="s">
        <v>2388</v>
      </c>
      <c r="U1039" s="2" t="s">
        <v>17</v>
      </c>
      <c r="V1039" s="2" t="s">
        <v>16</v>
      </c>
      <c r="W1039" s="2"/>
    </row>
    <row r="1040" spans="1:23" ht="42.75" x14ac:dyDescent="0.45">
      <c r="A1040" s="1">
        <v>0.70335648148466101</v>
      </c>
      <c r="B1040" s="2" t="s">
        <v>56</v>
      </c>
      <c r="C1040" s="2" t="s">
        <v>2487</v>
      </c>
      <c r="D1040" s="2" t="s">
        <v>12</v>
      </c>
      <c r="E1040" s="4">
        <v>45187.653067129628</v>
      </c>
      <c r="F1040" s="3" t="str">
        <f>TEXT(Table_query__6[[#This Row],[Closed]],"MMM")</f>
        <v>Sep</v>
      </c>
      <c r="G1040" s="3">
        <v>45189.653067129628</v>
      </c>
      <c r="H1040" s="4">
        <v>45187.703356481485</v>
      </c>
      <c r="I1040" s="2" t="s">
        <v>264</v>
      </c>
      <c r="J1040" t="s">
        <v>3707</v>
      </c>
      <c r="K1040">
        <v>875</v>
      </c>
      <c r="L1040" t="s">
        <v>3708</v>
      </c>
      <c r="M1040" t="s">
        <v>3545</v>
      </c>
      <c r="N1040" s="2" t="s">
        <v>68</v>
      </c>
      <c r="O1040" s="4" t="s">
        <v>396</v>
      </c>
      <c r="P1040" s="6">
        <f>NETWORKDAYS.INTL(Table_query__6[[#This Row],[Created]],Table_query__6[[#This Row],[Closed]],1,0)-1</f>
        <v>0</v>
      </c>
      <c r="Q1040" s="6" t="s">
        <v>4272</v>
      </c>
      <c r="R1040" s="6" t="str">
        <f t="shared" si="33"/>
        <v>&lt;=1</v>
      </c>
      <c r="S1040" s="6" t="str">
        <f t="shared" si="32"/>
        <v>met</v>
      </c>
      <c r="T1040" s="5" t="s">
        <v>2488</v>
      </c>
      <c r="U1040" s="2" t="s">
        <v>17</v>
      </c>
      <c r="V1040" s="2" t="s">
        <v>16</v>
      </c>
      <c r="W1040" s="2"/>
    </row>
    <row r="1041" spans="1:23" x14ac:dyDescent="0.45">
      <c r="A1041" s="1">
        <v>1.6527662037042301</v>
      </c>
      <c r="B1041" s="2" t="s">
        <v>145</v>
      </c>
      <c r="C1041" s="2" t="s">
        <v>2419</v>
      </c>
      <c r="D1041" s="2" t="s">
        <v>12</v>
      </c>
      <c r="E1041" s="4">
        <v>45187.719965277778</v>
      </c>
      <c r="F1041" s="3" t="str">
        <f>TEXT(Table_query__6[[#This Row],[Closed]],"MMM")</f>
        <v>Sep</v>
      </c>
      <c r="G1041" s="3">
        <v>45189.719965277778</v>
      </c>
      <c r="H1041" s="4">
        <v>45188.652766203704</v>
      </c>
      <c r="I1041" s="2" t="s">
        <v>2421</v>
      </c>
      <c r="J1041" t="s">
        <v>4256</v>
      </c>
      <c r="K1041" t="s">
        <v>4256</v>
      </c>
      <c r="L1041" t="s">
        <v>4256</v>
      </c>
      <c r="M1041" t="s">
        <v>592</v>
      </c>
      <c r="N1041" s="2" t="s">
        <v>29</v>
      </c>
      <c r="O1041" s="4" t="s">
        <v>396</v>
      </c>
      <c r="P1041" s="6">
        <f>NETWORKDAYS.INTL(Table_query__6[[#This Row],[Created]],Table_query__6[[#This Row],[Closed]],1,0)-1</f>
        <v>1</v>
      </c>
      <c r="Q1041" s="6" t="s">
        <v>4272</v>
      </c>
      <c r="R1041" s="6" t="str">
        <f t="shared" si="33"/>
        <v>&lt;=1</v>
      </c>
      <c r="S1041" s="6" t="str">
        <f t="shared" si="32"/>
        <v>met</v>
      </c>
      <c r="T1041" s="5" t="s">
        <v>2420</v>
      </c>
      <c r="U1041" s="2" t="s">
        <v>17</v>
      </c>
      <c r="V1041" s="2" t="s">
        <v>16</v>
      </c>
      <c r="W1041" s="2"/>
    </row>
    <row r="1042" spans="1:23" ht="28.5" x14ac:dyDescent="0.45">
      <c r="A1042" s="1">
        <v>7.63478009259416</v>
      </c>
      <c r="B1042" s="2" t="s">
        <v>149</v>
      </c>
      <c r="C1042" s="2" t="s">
        <v>2020</v>
      </c>
      <c r="D1042" s="2" t="s">
        <v>12</v>
      </c>
      <c r="E1042" s="4">
        <v>45187.729178240741</v>
      </c>
      <c r="F1042" s="3" t="str">
        <f>TEXT(Table_query__6[[#This Row],[Closed]],"MMM")</f>
        <v>Sep</v>
      </c>
      <c r="G1042" s="3">
        <v>45189.729178240741</v>
      </c>
      <c r="H1042" s="4">
        <v>45194.634780092594</v>
      </c>
      <c r="I1042" s="2" t="s">
        <v>2022</v>
      </c>
      <c r="J1042" t="s">
        <v>4071</v>
      </c>
      <c r="K1042">
        <v>34126</v>
      </c>
      <c r="L1042" t="s">
        <v>4072</v>
      </c>
      <c r="M1042" t="s">
        <v>3570</v>
      </c>
      <c r="N1042" s="2" t="s">
        <v>24</v>
      </c>
      <c r="O1042" s="4" t="s">
        <v>396</v>
      </c>
      <c r="P1042" s="6">
        <f>NETWORKDAYS.INTL(Table_query__6[[#This Row],[Created]],Table_query__6[[#This Row],[Closed]],1,0)-1</f>
        <v>5</v>
      </c>
      <c r="Q1042" s="6" t="s">
        <v>4273</v>
      </c>
      <c r="R1042" s="6" t="str">
        <f t="shared" si="33"/>
        <v>&gt;=5</v>
      </c>
      <c r="S1042" s="6" t="str">
        <f t="shared" si="32"/>
        <v>not met</v>
      </c>
      <c r="T1042" s="5" t="s">
        <v>2021</v>
      </c>
      <c r="U1042" s="2" t="s">
        <v>17</v>
      </c>
      <c r="V1042" s="2" t="s">
        <v>16</v>
      </c>
      <c r="W1042" s="2"/>
    </row>
    <row r="1043" spans="1:23" x14ac:dyDescent="0.45">
      <c r="A1043" s="1">
        <v>1.4538657407392701</v>
      </c>
      <c r="B1043" s="2" t="s">
        <v>149</v>
      </c>
      <c r="C1043" s="2" t="s">
        <v>2427</v>
      </c>
      <c r="D1043" s="2" t="s">
        <v>12</v>
      </c>
      <c r="E1043" s="4">
        <v>45187.732534722221</v>
      </c>
      <c r="F1043" s="3" t="str">
        <f>TEXT(Table_query__6[[#This Row],[Closed]],"MMM")</f>
        <v>Sep</v>
      </c>
      <c r="G1043" s="3">
        <v>45189.732534722221</v>
      </c>
      <c r="H1043" s="4">
        <v>45188.453865740739</v>
      </c>
      <c r="I1043" s="2" t="s">
        <v>2429</v>
      </c>
      <c r="J1043" t="s">
        <v>4122</v>
      </c>
      <c r="K1043">
        <v>33500</v>
      </c>
      <c r="L1043" t="s">
        <v>3965</v>
      </c>
      <c r="M1043" t="s">
        <v>3570</v>
      </c>
      <c r="N1043" s="2" t="s">
        <v>24</v>
      </c>
      <c r="O1043" s="4" t="s">
        <v>396</v>
      </c>
      <c r="P1043" s="6">
        <f>NETWORKDAYS.INTL(Table_query__6[[#This Row],[Created]],Table_query__6[[#This Row],[Closed]],1,0)-1</f>
        <v>1</v>
      </c>
      <c r="Q1043" s="6" t="s">
        <v>4272</v>
      </c>
      <c r="R1043" s="6" t="str">
        <f t="shared" si="33"/>
        <v>&lt;=1</v>
      </c>
      <c r="S1043" s="6" t="str">
        <f t="shared" si="32"/>
        <v>met</v>
      </c>
      <c r="T1043" s="5" t="s">
        <v>2428</v>
      </c>
      <c r="U1043" s="2" t="s">
        <v>17</v>
      </c>
      <c r="V1043" s="2" t="s">
        <v>16</v>
      </c>
      <c r="W1043" s="2"/>
    </row>
    <row r="1044" spans="1:23" x14ac:dyDescent="0.45">
      <c r="A1044" s="1">
        <v>1.4565856481494801</v>
      </c>
      <c r="B1044" s="2" t="s">
        <v>149</v>
      </c>
      <c r="C1044" s="2" t="s">
        <v>2454</v>
      </c>
      <c r="D1044" s="2" t="s">
        <v>12</v>
      </c>
      <c r="E1044" s="4">
        <v>45187.740416666667</v>
      </c>
      <c r="F1044" s="3" t="str">
        <f>TEXT(Table_query__6[[#This Row],[Closed]],"MMM")</f>
        <v>Sep</v>
      </c>
      <c r="G1044" s="3">
        <v>45189.740416666667</v>
      </c>
      <c r="H1044" s="4">
        <v>45188.456585648149</v>
      </c>
      <c r="I1044" s="2" t="s">
        <v>2456</v>
      </c>
      <c r="J1044" t="s">
        <v>4127</v>
      </c>
      <c r="K1044">
        <v>34050</v>
      </c>
      <c r="L1044" t="s">
        <v>4128</v>
      </c>
      <c r="M1044" t="s">
        <v>3570</v>
      </c>
      <c r="N1044" s="2" t="s">
        <v>24</v>
      </c>
      <c r="O1044" s="4" t="s">
        <v>396</v>
      </c>
      <c r="P1044" s="6">
        <f>NETWORKDAYS.INTL(Table_query__6[[#This Row],[Created]],Table_query__6[[#This Row],[Closed]],1,0)-1</f>
        <v>1</v>
      </c>
      <c r="Q1044" s="6" t="s">
        <v>4272</v>
      </c>
      <c r="R1044" s="6" t="str">
        <f t="shared" si="33"/>
        <v>&lt;=1</v>
      </c>
      <c r="S1044" s="6" t="str">
        <f t="shared" si="32"/>
        <v>met</v>
      </c>
      <c r="T1044" s="5" t="s">
        <v>2455</v>
      </c>
      <c r="U1044" s="2" t="s">
        <v>17</v>
      </c>
      <c r="V1044" s="2" t="s">
        <v>16</v>
      </c>
      <c r="W1044" s="2"/>
    </row>
    <row r="1045" spans="1:23" ht="28.5" x14ac:dyDescent="0.45">
      <c r="A1045" s="1">
        <v>0.42370370370190402</v>
      </c>
      <c r="B1045" s="2" t="s">
        <v>37</v>
      </c>
      <c r="C1045" s="2" t="s">
        <v>2422</v>
      </c>
      <c r="D1045" s="2" t="s">
        <v>12</v>
      </c>
      <c r="E1045" s="4">
        <v>45188.375185185185</v>
      </c>
      <c r="F1045" s="3" t="str">
        <f>TEXT(Table_query__6[[#This Row],[Closed]],"MMM")</f>
        <v>Sep</v>
      </c>
      <c r="G1045" s="3">
        <v>45190.375185185185</v>
      </c>
      <c r="H1045" s="4">
        <v>45188.423703703702</v>
      </c>
      <c r="I1045" s="2" t="s">
        <v>2424</v>
      </c>
      <c r="J1045" t="s">
        <v>4121</v>
      </c>
      <c r="K1045">
        <v>7737</v>
      </c>
      <c r="L1045" t="s">
        <v>3574</v>
      </c>
      <c r="M1045" t="s">
        <v>3550</v>
      </c>
      <c r="N1045" s="2" t="s">
        <v>42</v>
      </c>
      <c r="O1045" s="4" t="s">
        <v>396</v>
      </c>
      <c r="P1045" s="6">
        <f>NETWORKDAYS.INTL(Table_query__6[[#This Row],[Created]],Table_query__6[[#This Row],[Closed]],1,0)-1</f>
        <v>0</v>
      </c>
      <c r="Q1045" s="6" t="s">
        <v>4272</v>
      </c>
      <c r="R1045" s="6" t="str">
        <f t="shared" si="33"/>
        <v>&lt;=1</v>
      </c>
      <c r="S1045" s="6" t="str">
        <f t="shared" si="32"/>
        <v>met</v>
      </c>
      <c r="T1045" s="5" t="s">
        <v>2423</v>
      </c>
      <c r="U1045" s="2" t="s">
        <v>17</v>
      </c>
      <c r="V1045" s="2" t="s">
        <v>16</v>
      </c>
      <c r="W1045" s="2"/>
    </row>
    <row r="1046" spans="1:23" ht="57" x14ac:dyDescent="0.45">
      <c r="A1046" s="1">
        <v>0.535474537035043</v>
      </c>
      <c r="B1046" s="2" t="s">
        <v>37</v>
      </c>
      <c r="C1046" s="2" t="s">
        <v>2436</v>
      </c>
      <c r="D1046" s="2" t="s">
        <v>12</v>
      </c>
      <c r="E1046" s="4">
        <v>45188.38009259259</v>
      </c>
      <c r="F1046" s="3" t="str">
        <f>TEXT(Table_query__6[[#This Row],[Closed]],"MMM")</f>
        <v>Sep</v>
      </c>
      <c r="G1046" s="3">
        <v>45190.38009259259</v>
      </c>
      <c r="H1046" s="4">
        <v>45188.535474537035</v>
      </c>
      <c r="I1046" s="2" t="s">
        <v>626</v>
      </c>
      <c r="J1046" t="s">
        <v>3810</v>
      </c>
      <c r="K1046">
        <v>6230</v>
      </c>
      <c r="L1046" t="s">
        <v>3811</v>
      </c>
      <c r="M1046" t="s">
        <v>3545</v>
      </c>
      <c r="N1046" s="2" t="s">
        <v>42</v>
      </c>
      <c r="O1046" s="4" t="s">
        <v>396</v>
      </c>
      <c r="P1046" s="6">
        <f>NETWORKDAYS.INTL(Table_query__6[[#This Row],[Created]],Table_query__6[[#This Row],[Closed]],1,0)-1</f>
        <v>0</v>
      </c>
      <c r="Q1046" s="6" t="s">
        <v>4272</v>
      </c>
      <c r="R1046" s="6" t="str">
        <f t="shared" si="33"/>
        <v>&lt;=1</v>
      </c>
      <c r="S1046" s="6" t="str">
        <f t="shared" si="32"/>
        <v>met</v>
      </c>
      <c r="T1046" s="5" t="s">
        <v>2437</v>
      </c>
      <c r="U1046" s="2" t="s">
        <v>17</v>
      </c>
      <c r="V1046" s="2" t="s">
        <v>16</v>
      </c>
      <c r="W1046" s="2"/>
    </row>
    <row r="1047" spans="1:23" ht="28.5" x14ac:dyDescent="0.45">
      <c r="A1047" s="1">
        <v>2.4169907407413098</v>
      </c>
      <c r="B1047" s="2" t="s">
        <v>149</v>
      </c>
      <c r="C1047" s="2" t="s">
        <v>2382</v>
      </c>
      <c r="D1047" s="2" t="s">
        <v>12</v>
      </c>
      <c r="E1047" s="4">
        <v>45188.415092592593</v>
      </c>
      <c r="F1047" s="3" t="str">
        <f>TEXT(Table_query__6[[#This Row],[Closed]],"MMM")</f>
        <v>Sep</v>
      </c>
      <c r="G1047" s="3">
        <v>45190.415092592593</v>
      </c>
      <c r="H1047" s="4">
        <v>45190.416990740741</v>
      </c>
      <c r="I1047" s="2" t="s">
        <v>2384</v>
      </c>
      <c r="J1047" t="s">
        <v>4116</v>
      </c>
      <c r="K1047">
        <v>36404</v>
      </c>
      <c r="L1047" t="s">
        <v>3595</v>
      </c>
      <c r="M1047" t="s">
        <v>3570</v>
      </c>
      <c r="N1047" s="2" t="s">
        <v>24</v>
      </c>
      <c r="O1047" s="4" t="s">
        <v>396</v>
      </c>
      <c r="P1047" s="6">
        <f>NETWORKDAYS.INTL(Table_query__6[[#This Row],[Created]],Table_query__6[[#This Row],[Closed]],1,0)-1</f>
        <v>2</v>
      </c>
      <c r="Q1047" s="6" t="s">
        <v>4273</v>
      </c>
      <c r="R1047" s="6" t="str">
        <f t="shared" si="33"/>
        <v>&lt;=2</v>
      </c>
      <c r="S1047" s="6" t="str">
        <f t="shared" si="32"/>
        <v>met</v>
      </c>
      <c r="T1047" s="5" t="s">
        <v>2383</v>
      </c>
      <c r="U1047" s="2" t="s">
        <v>17</v>
      </c>
      <c r="V1047" s="2" t="s">
        <v>16</v>
      </c>
      <c r="W1047" s="2"/>
    </row>
    <row r="1048" spans="1:23" ht="28.5" x14ac:dyDescent="0.45">
      <c r="A1048" s="1">
        <v>0.62043981481110699</v>
      </c>
      <c r="B1048" s="2" t="s">
        <v>125</v>
      </c>
      <c r="C1048" s="2" t="s">
        <v>2452</v>
      </c>
      <c r="D1048" s="2" t="s">
        <v>12</v>
      </c>
      <c r="E1048" s="4">
        <v>45188.433530092596</v>
      </c>
      <c r="F1048" s="3" t="str">
        <f>TEXT(Table_query__6[[#This Row],[Closed]],"MMM")</f>
        <v>Sep</v>
      </c>
      <c r="G1048" s="3">
        <v>45190.433530092596</v>
      </c>
      <c r="H1048" s="4">
        <v>45188.620439814818</v>
      </c>
      <c r="I1048" s="2" t="s">
        <v>919</v>
      </c>
      <c r="J1048" t="s">
        <v>3885</v>
      </c>
      <c r="K1048">
        <v>9926</v>
      </c>
      <c r="L1048" t="s">
        <v>3868</v>
      </c>
      <c r="M1048" t="s">
        <v>3545</v>
      </c>
      <c r="N1048" s="2" t="s">
        <v>24</v>
      </c>
      <c r="O1048" s="4" t="s">
        <v>396</v>
      </c>
      <c r="P1048" s="6">
        <f>NETWORKDAYS.INTL(Table_query__6[[#This Row],[Created]],Table_query__6[[#This Row],[Closed]],1,0)-1</f>
        <v>0</v>
      </c>
      <c r="Q1048" s="6" t="s">
        <v>4272</v>
      </c>
      <c r="R1048" s="6" t="str">
        <f t="shared" si="33"/>
        <v>&lt;=1</v>
      </c>
      <c r="S1048" s="6" t="str">
        <f t="shared" si="32"/>
        <v>met</v>
      </c>
      <c r="T1048" s="5" t="s">
        <v>2453</v>
      </c>
      <c r="U1048" s="2" t="s">
        <v>17</v>
      </c>
      <c r="V1048" s="2" t="s">
        <v>16</v>
      </c>
      <c r="W1048" s="2"/>
    </row>
    <row r="1049" spans="1:23" ht="42.75" x14ac:dyDescent="0.45">
      <c r="A1049" s="1">
        <v>0.493865740740148</v>
      </c>
      <c r="B1049" s="2" t="s">
        <v>41</v>
      </c>
      <c r="C1049" s="2" t="s">
        <v>2433</v>
      </c>
      <c r="D1049" s="2" t="s">
        <v>12</v>
      </c>
      <c r="E1049" s="4">
        <v>45188.476689814815</v>
      </c>
      <c r="F1049" s="3" t="str">
        <f>TEXT(Table_query__6[[#This Row],[Closed]],"MMM")</f>
        <v>Sep</v>
      </c>
      <c r="G1049" s="3">
        <v>45190.476689814815</v>
      </c>
      <c r="H1049" s="4">
        <v>45188.49386574074</v>
      </c>
      <c r="I1049" s="2" t="s">
        <v>2435</v>
      </c>
      <c r="J1049" t="s">
        <v>4123</v>
      </c>
      <c r="K1049">
        <v>10888</v>
      </c>
      <c r="L1049" t="s">
        <v>3993</v>
      </c>
      <c r="M1049" t="s">
        <v>3545</v>
      </c>
      <c r="N1049" s="2" t="s">
        <v>42</v>
      </c>
      <c r="O1049" s="4" t="s">
        <v>396</v>
      </c>
      <c r="P1049" s="6">
        <f>NETWORKDAYS.INTL(Table_query__6[[#This Row],[Created]],Table_query__6[[#This Row],[Closed]],1,0)-1</f>
        <v>0</v>
      </c>
      <c r="Q1049" s="6" t="s">
        <v>4272</v>
      </c>
      <c r="R1049" s="6" t="str">
        <f t="shared" si="33"/>
        <v>&lt;=1</v>
      </c>
      <c r="S1049" s="6" t="str">
        <f t="shared" si="32"/>
        <v>met</v>
      </c>
      <c r="T1049" s="5" t="s">
        <v>2434</v>
      </c>
      <c r="U1049" s="2" t="s">
        <v>17</v>
      </c>
      <c r="V1049" s="2" t="s">
        <v>16</v>
      </c>
      <c r="W1049" s="2"/>
    </row>
    <row r="1050" spans="1:23" x14ac:dyDescent="0.45">
      <c r="A1050" s="1">
        <v>8.6318055555530009</v>
      </c>
      <c r="B1050" s="2" t="s">
        <v>113</v>
      </c>
      <c r="C1050" s="2" t="s">
        <v>1213</v>
      </c>
      <c r="D1050" s="2" t="s">
        <v>12</v>
      </c>
      <c r="E1050" s="4">
        <v>45188.530138888891</v>
      </c>
      <c r="F1050" s="3" t="str">
        <f>TEXT(Table_query__6[[#This Row],[Closed]],"MMM")</f>
        <v>Sep</v>
      </c>
      <c r="G1050" s="3">
        <v>45190.530138888891</v>
      </c>
      <c r="H1050" s="4">
        <v>45196.631805555553</v>
      </c>
      <c r="I1050" s="2" t="s">
        <v>1215</v>
      </c>
      <c r="J1050" t="s">
        <v>4256</v>
      </c>
      <c r="K1050" t="s">
        <v>4256</v>
      </c>
      <c r="L1050" t="s">
        <v>4256</v>
      </c>
      <c r="M1050" t="s">
        <v>592</v>
      </c>
      <c r="N1050" s="2" t="s">
        <v>42</v>
      </c>
      <c r="O1050" s="4" t="s">
        <v>396</v>
      </c>
      <c r="P1050" s="6">
        <f>NETWORKDAYS.INTL(Table_query__6[[#This Row],[Created]],Table_query__6[[#This Row],[Closed]],1,0)-1</f>
        <v>6</v>
      </c>
      <c r="Q1050" s="6" t="s">
        <v>4273</v>
      </c>
      <c r="R1050" s="6" t="str">
        <f t="shared" si="33"/>
        <v>&gt;=5</v>
      </c>
      <c r="S1050" s="6" t="str">
        <f t="shared" si="32"/>
        <v>not met</v>
      </c>
      <c r="T1050" s="5" t="s">
        <v>1214</v>
      </c>
      <c r="U1050" s="2" t="s">
        <v>17</v>
      </c>
      <c r="V1050" s="2" t="s">
        <v>16</v>
      </c>
      <c r="W1050" s="2"/>
    </row>
    <row r="1051" spans="1:23" x14ac:dyDescent="0.45">
      <c r="A1051" s="1">
        <v>2.41209490740584</v>
      </c>
      <c r="B1051" s="2" t="s">
        <v>149</v>
      </c>
      <c r="C1051" s="2" t="s">
        <v>2400</v>
      </c>
      <c r="D1051" s="2" t="s">
        <v>12</v>
      </c>
      <c r="E1051" s="4">
        <v>45188.564351851855</v>
      </c>
      <c r="F1051" s="3" t="str">
        <f>TEXT(Table_query__6[[#This Row],[Closed]],"MMM")</f>
        <v>Sep</v>
      </c>
      <c r="G1051" s="3">
        <v>45190.564351851855</v>
      </c>
      <c r="H1051" s="4">
        <v>45190.412094907406</v>
      </c>
      <c r="I1051" s="2" t="s">
        <v>2384</v>
      </c>
      <c r="J1051" t="s">
        <v>4116</v>
      </c>
      <c r="K1051">
        <v>36404</v>
      </c>
      <c r="L1051" t="s">
        <v>3595</v>
      </c>
      <c r="M1051" t="s">
        <v>3570</v>
      </c>
      <c r="N1051" s="2" t="s">
        <v>24</v>
      </c>
      <c r="O1051" s="4" t="s">
        <v>396</v>
      </c>
      <c r="P1051" s="6">
        <f>NETWORKDAYS.INTL(Table_query__6[[#This Row],[Created]],Table_query__6[[#This Row],[Closed]],1,0)-1</f>
        <v>2</v>
      </c>
      <c r="Q1051" s="6" t="s">
        <v>4273</v>
      </c>
      <c r="R1051" s="6" t="str">
        <f t="shared" si="33"/>
        <v>&lt;=2</v>
      </c>
      <c r="S1051" s="6" t="str">
        <f t="shared" si="32"/>
        <v>met</v>
      </c>
      <c r="T1051" s="5" t="s">
        <v>2401</v>
      </c>
      <c r="U1051" s="2" t="s">
        <v>17</v>
      </c>
      <c r="V1051" s="2" t="s">
        <v>16</v>
      </c>
      <c r="W1051" s="2"/>
    </row>
    <row r="1052" spans="1:23" ht="28.5" x14ac:dyDescent="0.45">
      <c r="A1052" s="1">
        <v>9.4802662037036498</v>
      </c>
      <c r="B1052" s="2" t="s">
        <v>118</v>
      </c>
      <c r="C1052" s="2" t="s">
        <v>1039</v>
      </c>
      <c r="D1052" s="2" t="s">
        <v>12</v>
      </c>
      <c r="E1052" s="4">
        <v>45188.568020833336</v>
      </c>
      <c r="F1052" s="3" t="str">
        <f>TEXT(Table_query__6[[#This Row],[Closed]],"MMM")</f>
        <v>Sep</v>
      </c>
      <c r="G1052" s="3">
        <v>45190.568020833336</v>
      </c>
      <c r="H1052" s="4">
        <v>45197.480266203704</v>
      </c>
      <c r="I1052" s="2" t="s">
        <v>1042</v>
      </c>
      <c r="J1052" t="s">
        <v>3912</v>
      </c>
      <c r="K1052">
        <v>2673</v>
      </c>
      <c r="L1052" t="s">
        <v>3913</v>
      </c>
      <c r="M1052" t="s">
        <v>3553</v>
      </c>
      <c r="N1052" s="2" t="s">
        <v>1040</v>
      </c>
      <c r="O1052" s="4" t="s">
        <v>396</v>
      </c>
      <c r="P1052" s="6">
        <f>NETWORKDAYS.INTL(Table_query__6[[#This Row],[Created]],Table_query__6[[#This Row],[Closed]],1,0)-1</f>
        <v>7</v>
      </c>
      <c r="Q1052" s="6" t="s">
        <v>4273</v>
      </c>
      <c r="R1052" s="6" t="str">
        <f t="shared" si="33"/>
        <v>&gt;=5</v>
      </c>
      <c r="S1052" s="6" t="str">
        <f t="shared" si="32"/>
        <v>not met</v>
      </c>
      <c r="T1052" s="5" t="s">
        <v>1041</v>
      </c>
      <c r="U1052" s="2" t="s">
        <v>17</v>
      </c>
      <c r="V1052" s="2" t="s">
        <v>16</v>
      </c>
      <c r="W1052" s="2"/>
    </row>
    <row r="1053" spans="1:23" x14ac:dyDescent="0.45">
      <c r="A1053" s="1">
        <v>0.61327546295797197</v>
      </c>
      <c r="B1053" s="2" t="s">
        <v>145</v>
      </c>
      <c r="C1053" s="2" t="s">
        <v>2442</v>
      </c>
      <c r="D1053" s="2" t="s">
        <v>12</v>
      </c>
      <c r="E1053" s="4">
        <v>45188.574525462966</v>
      </c>
      <c r="F1053" s="3" t="str">
        <f>TEXT(Table_query__6[[#This Row],[Closed]],"MMM")</f>
        <v>Sep</v>
      </c>
      <c r="G1053" s="3">
        <v>45190.574525462966</v>
      </c>
      <c r="H1053" s="4">
        <v>45188.613275462965</v>
      </c>
      <c r="I1053" s="2" t="s">
        <v>2444</v>
      </c>
      <c r="J1053" t="s">
        <v>4124</v>
      </c>
      <c r="K1053">
        <v>939</v>
      </c>
      <c r="L1053" t="s">
        <v>3549</v>
      </c>
      <c r="M1053" t="s">
        <v>3550</v>
      </c>
      <c r="N1053" s="2" t="s">
        <v>52</v>
      </c>
      <c r="O1053" s="4" t="s">
        <v>396</v>
      </c>
      <c r="P1053" s="6">
        <f>NETWORKDAYS.INTL(Table_query__6[[#This Row],[Created]],Table_query__6[[#This Row],[Closed]],1,0)-1</f>
        <v>0</v>
      </c>
      <c r="Q1053" s="6" t="s">
        <v>4272</v>
      </c>
      <c r="R1053" s="6" t="str">
        <f t="shared" si="33"/>
        <v>&lt;=1</v>
      </c>
      <c r="S1053" s="6" t="str">
        <f t="shared" si="32"/>
        <v>met</v>
      </c>
      <c r="T1053" s="5" t="s">
        <v>2443</v>
      </c>
      <c r="U1053" s="2" t="s">
        <v>17</v>
      </c>
      <c r="V1053" s="2" t="s">
        <v>16</v>
      </c>
      <c r="W1053" s="2"/>
    </row>
    <row r="1054" spans="1:23" ht="42.75" x14ac:dyDescent="0.45">
      <c r="A1054" s="1">
        <v>3.4056365740689198</v>
      </c>
      <c r="B1054" s="2" t="s">
        <v>159</v>
      </c>
      <c r="C1054" s="2" t="s">
        <v>2379</v>
      </c>
      <c r="D1054" s="2" t="s">
        <v>12</v>
      </c>
      <c r="E1054" s="4">
        <v>45188.588888888888</v>
      </c>
      <c r="F1054" s="3" t="str">
        <f>TEXT(Table_query__6[[#This Row],[Closed]],"MMM")</f>
        <v>Sep</v>
      </c>
      <c r="G1054" s="3">
        <v>45190.588888888888</v>
      </c>
      <c r="H1054" s="4">
        <v>45191.405636574076</v>
      </c>
      <c r="I1054" s="2" t="s">
        <v>2381</v>
      </c>
      <c r="J1054" t="s">
        <v>4256</v>
      </c>
      <c r="K1054" t="s">
        <v>4256</v>
      </c>
      <c r="L1054" t="s">
        <v>4256</v>
      </c>
      <c r="M1054" t="s">
        <v>592</v>
      </c>
      <c r="N1054" s="2" t="s">
        <v>52</v>
      </c>
      <c r="O1054" s="4" t="s">
        <v>396</v>
      </c>
      <c r="P1054" s="6">
        <f>NETWORKDAYS.INTL(Table_query__6[[#This Row],[Created]],Table_query__6[[#This Row],[Closed]],1,0)-1</f>
        <v>3</v>
      </c>
      <c r="Q1054" s="6" t="s">
        <v>4273</v>
      </c>
      <c r="R1054" s="6" t="str">
        <f t="shared" si="33"/>
        <v>&lt;=3</v>
      </c>
      <c r="S1054" s="6" t="str">
        <f t="shared" si="32"/>
        <v>not met</v>
      </c>
      <c r="T1054" s="5" t="s">
        <v>2380</v>
      </c>
      <c r="U1054" s="2" t="s">
        <v>17</v>
      </c>
      <c r="V1054" s="2" t="s">
        <v>16</v>
      </c>
      <c r="W1054" s="2"/>
    </row>
    <row r="1055" spans="1:23" ht="42.75" x14ac:dyDescent="0.45">
      <c r="A1055" s="1">
        <v>7.4037731481439604</v>
      </c>
      <c r="B1055" s="2" t="s">
        <v>15</v>
      </c>
      <c r="C1055" s="2" t="s">
        <v>1604</v>
      </c>
      <c r="D1055" s="2" t="s">
        <v>12</v>
      </c>
      <c r="E1055" s="4">
        <v>45188.594861111109</v>
      </c>
      <c r="F1055" s="3" t="str">
        <f>TEXT(Table_query__6[[#This Row],[Closed]],"MMM")</f>
        <v>Sep</v>
      </c>
      <c r="G1055" s="3">
        <v>45190.594861111109</v>
      </c>
      <c r="H1055" s="4">
        <v>45195.403773148151</v>
      </c>
      <c r="I1055" s="2" t="s">
        <v>211</v>
      </c>
      <c r="J1055" t="s">
        <v>3667</v>
      </c>
      <c r="K1055">
        <v>36597</v>
      </c>
      <c r="L1055" t="s">
        <v>3667</v>
      </c>
      <c r="M1055" t="s">
        <v>3570</v>
      </c>
      <c r="N1055" s="2" t="s">
        <v>42</v>
      </c>
      <c r="O1055" s="4" t="s">
        <v>396</v>
      </c>
      <c r="P1055" s="6">
        <f>NETWORKDAYS.INTL(Table_query__6[[#This Row],[Created]],Table_query__6[[#This Row],[Closed]],1,0)-1</f>
        <v>5</v>
      </c>
      <c r="Q1055" s="6" t="s">
        <v>4273</v>
      </c>
      <c r="R1055" s="6" t="str">
        <f t="shared" si="33"/>
        <v>&gt;=5</v>
      </c>
      <c r="S1055" s="6" t="str">
        <f t="shared" si="32"/>
        <v>not met</v>
      </c>
      <c r="T1055" s="5" t="s">
        <v>1605</v>
      </c>
      <c r="U1055" s="2" t="s">
        <v>17</v>
      </c>
      <c r="V1055" s="2" t="s">
        <v>16</v>
      </c>
      <c r="W1055" s="2"/>
    </row>
    <row r="1056" spans="1:23" ht="42.75" x14ac:dyDescent="0.45">
      <c r="A1056" s="1">
        <v>1.4250578703722601</v>
      </c>
      <c r="B1056" s="2" t="s">
        <v>56</v>
      </c>
      <c r="C1056" s="2" t="s">
        <v>2412</v>
      </c>
      <c r="D1056" s="2" t="s">
        <v>12</v>
      </c>
      <c r="E1056" s="4">
        <v>45188.600682870368</v>
      </c>
      <c r="F1056" s="3" t="str">
        <f>TEXT(Table_query__6[[#This Row],[Closed]],"MMM")</f>
        <v>Sep</v>
      </c>
      <c r="G1056" s="3">
        <v>45190.600682870368</v>
      </c>
      <c r="H1056" s="4">
        <v>45189.425057870372</v>
      </c>
      <c r="I1056" s="2" t="s">
        <v>2414</v>
      </c>
      <c r="J1056" t="s">
        <v>4256</v>
      </c>
      <c r="K1056" t="s">
        <v>4256</v>
      </c>
      <c r="L1056" t="s">
        <v>4256</v>
      </c>
      <c r="M1056" t="s">
        <v>592</v>
      </c>
      <c r="N1056" s="2" t="s">
        <v>107</v>
      </c>
      <c r="O1056" s="4" t="s">
        <v>396</v>
      </c>
      <c r="P1056" s="6">
        <f>NETWORKDAYS.INTL(Table_query__6[[#This Row],[Created]],Table_query__6[[#This Row],[Closed]],1,0)-1</f>
        <v>1</v>
      </c>
      <c r="Q1056" s="6" t="s">
        <v>4272</v>
      </c>
      <c r="R1056" s="6" t="str">
        <f t="shared" si="33"/>
        <v>&lt;=1</v>
      </c>
      <c r="S1056" s="6" t="str">
        <f t="shared" si="32"/>
        <v>met</v>
      </c>
      <c r="T1056" s="5" t="s">
        <v>2413</v>
      </c>
      <c r="U1056" s="2" t="s">
        <v>17</v>
      </c>
      <c r="V1056" s="2" t="s">
        <v>16</v>
      </c>
      <c r="W1056" s="2"/>
    </row>
    <row r="1057" spans="1:23" ht="42.75" x14ac:dyDescent="0.45">
      <c r="A1057" s="1">
        <v>8.3961458333360497</v>
      </c>
      <c r="B1057" s="2" t="s">
        <v>41</v>
      </c>
      <c r="C1057" s="2" t="s">
        <v>1590</v>
      </c>
      <c r="D1057" s="2" t="s">
        <v>12</v>
      </c>
      <c r="E1057" s="4">
        <v>45188.613564814812</v>
      </c>
      <c r="F1057" s="3" t="str">
        <f>TEXT(Table_query__6[[#This Row],[Closed]],"MMM")</f>
        <v>Sep</v>
      </c>
      <c r="G1057" s="3">
        <v>45190.613564814812</v>
      </c>
      <c r="H1057" s="4">
        <v>45196.396145833336</v>
      </c>
      <c r="I1057" s="2" t="s">
        <v>1513</v>
      </c>
      <c r="J1057" t="s">
        <v>3986</v>
      </c>
      <c r="K1057">
        <v>10585</v>
      </c>
      <c r="L1057" t="s">
        <v>3987</v>
      </c>
      <c r="M1057" t="s">
        <v>3545</v>
      </c>
      <c r="N1057" s="2" t="s">
        <v>42</v>
      </c>
      <c r="O1057" s="4" t="s">
        <v>396</v>
      </c>
      <c r="P1057" s="6">
        <f>NETWORKDAYS.INTL(Table_query__6[[#This Row],[Created]],Table_query__6[[#This Row],[Closed]],1,0)-1</f>
        <v>6</v>
      </c>
      <c r="Q1057" s="6" t="s">
        <v>4273</v>
      </c>
      <c r="R1057" s="6" t="str">
        <f t="shared" si="33"/>
        <v>&gt;=5</v>
      </c>
      <c r="S1057" s="6" t="str">
        <f t="shared" si="32"/>
        <v>not met</v>
      </c>
      <c r="T1057" s="5" t="s">
        <v>1591</v>
      </c>
      <c r="U1057" s="2" t="s">
        <v>17</v>
      </c>
      <c r="V1057" s="2" t="s">
        <v>16</v>
      </c>
      <c r="W1057" s="2"/>
    </row>
    <row r="1058" spans="1:23" ht="28.5" x14ac:dyDescent="0.45">
      <c r="A1058" s="1">
        <v>0.63224537036876405</v>
      </c>
      <c r="B1058" s="2" t="s">
        <v>161</v>
      </c>
      <c r="C1058" s="2" t="s">
        <v>2430</v>
      </c>
      <c r="D1058" s="2" t="s">
        <v>12</v>
      </c>
      <c r="E1058" s="4">
        <v>45188.620393518519</v>
      </c>
      <c r="F1058" s="3" t="str">
        <f>TEXT(Table_query__6[[#This Row],[Closed]],"MMM")</f>
        <v>Sep</v>
      </c>
      <c r="G1058" s="3">
        <v>45190.620393518519</v>
      </c>
      <c r="H1058" s="4">
        <v>45188.632245370369</v>
      </c>
      <c r="I1058" s="2" t="s">
        <v>2432</v>
      </c>
      <c r="J1058" t="s">
        <v>4256</v>
      </c>
      <c r="K1058" t="s">
        <v>4256</v>
      </c>
      <c r="L1058" t="s">
        <v>4256</v>
      </c>
      <c r="M1058" t="s">
        <v>592</v>
      </c>
      <c r="N1058" s="2" t="s">
        <v>24</v>
      </c>
      <c r="O1058" s="4" t="s">
        <v>396</v>
      </c>
      <c r="P1058" s="6">
        <f>NETWORKDAYS.INTL(Table_query__6[[#This Row],[Created]],Table_query__6[[#This Row],[Closed]],1,0)-1</f>
        <v>0</v>
      </c>
      <c r="Q1058" s="6" t="s">
        <v>4272</v>
      </c>
      <c r="R1058" s="6" t="str">
        <f t="shared" si="33"/>
        <v>&lt;=1</v>
      </c>
      <c r="S1058" s="6" t="str">
        <f t="shared" si="32"/>
        <v>met</v>
      </c>
      <c r="T1058" s="5" t="s">
        <v>2431</v>
      </c>
      <c r="U1058" s="2" t="s">
        <v>17</v>
      </c>
      <c r="V1058" s="2" t="s">
        <v>16</v>
      </c>
      <c r="W1058" s="2"/>
    </row>
    <row r="1059" spans="1:23" x14ac:dyDescent="0.45">
      <c r="A1059" s="1">
        <v>2.4074305555550399</v>
      </c>
      <c r="B1059" s="2" t="s">
        <v>149</v>
      </c>
      <c r="C1059" s="2" t="s">
        <v>2385</v>
      </c>
      <c r="D1059" s="2" t="s">
        <v>12</v>
      </c>
      <c r="E1059" s="4">
        <v>45188.686412037037</v>
      </c>
      <c r="F1059" s="3" t="str">
        <f>TEXT(Table_query__6[[#This Row],[Closed]],"MMM")</f>
        <v>Sep</v>
      </c>
      <c r="G1059" s="3">
        <v>45190.686412037037</v>
      </c>
      <c r="H1059" s="4">
        <v>45190.407430555555</v>
      </c>
      <c r="I1059" s="2" t="s">
        <v>2384</v>
      </c>
      <c r="J1059" t="s">
        <v>4116</v>
      </c>
      <c r="K1059">
        <v>36404</v>
      </c>
      <c r="L1059" t="s">
        <v>3595</v>
      </c>
      <c r="M1059" t="s">
        <v>3570</v>
      </c>
      <c r="N1059" s="2" t="s">
        <v>24</v>
      </c>
      <c r="O1059" s="4" t="s">
        <v>396</v>
      </c>
      <c r="P1059" s="6">
        <f>NETWORKDAYS.INTL(Table_query__6[[#This Row],[Created]],Table_query__6[[#This Row],[Closed]],1,0)-1</f>
        <v>2</v>
      </c>
      <c r="Q1059" s="6" t="s">
        <v>4273</v>
      </c>
      <c r="R1059" s="6" t="str">
        <f t="shared" si="33"/>
        <v>&lt;=2</v>
      </c>
      <c r="S1059" s="6" t="str">
        <f t="shared" si="32"/>
        <v>met</v>
      </c>
      <c r="T1059" s="5" t="s">
        <v>2386</v>
      </c>
      <c r="U1059" s="2" t="s">
        <v>17</v>
      </c>
      <c r="V1059" s="2" t="s">
        <v>16</v>
      </c>
      <c r="W1059" s="2"/>
    </row>
    <row r="1060" spans="1:23" ht="28.5" x14ac:dyDescent="0.45">
      <c r="A1060" s="1">
        <v>0.71008101851475702</v>
      </c>
      <c r="B1060" s="2" t="s">
        <v>361</v>
      </c>
      <c r="C1060" s="2" t="s">
        <v>2438</v>
      </c>
      <c r="D1060" s="2" t="s">
        <v>12</v>
      </c>
      <c r="E1060" s="4">
        <v>45188.698946759258</v>
      </c>
      <c r="F1060" s="3" t="str">
        <f>TEXT(Table_query__6[[#This Row],[Closed]],"MMM")</f>
        <v>Sep</v>
      </c>
      <c r="G1060" s="3">
        <v>45190.698946759258</v>
      </c>
      <c r="H1060" s="4">
        <v>45188.710081018522</v>
      </c>
      <c r="I1060" s="2" t="s">
        <v>546</v>
      </c>
      <c r="J1060" t="s">
        <v>3790</v>
      </c>
      <c r="K1060">
        <v>35535</v>
      </c>
      <c r="L1060" t="s">
        <v>3769</v>
      </c>
      <c r="M1060" t="s">
        <v>3545</v>
      </c>
      <c r="N1060" s="2" t="s">
        <v>24</v>
      </c>
      <c r="O1060" s="4" t="s">
        <v>396</v>
      </c>
      <c r="P1060" s="6">
        <f>NETWORKDAYS.INTL(Table_query__6[[#This Row],[Created]],Table_query__6[[#This Row],[Closed]],1,0)-1</f>
        <v>0</v>
      </c>
      <c r="Q1060" s="6" t="s">
        <v>4272</v>
      </c>
      <c r="R1060" s="6" t="str">
        <f t="shared" si="33"/>
        <v>&lt;=1</v>
      </c>
      <c r="S1060" s="6" t="str">
        <f t="shared" si="32"/>
        <v>met</v>
      </c>
      <c r="T1060" s="5" t="s">
        <v>2439</v>
      </c>
      <c r="U1060" s="2" t="s">
        <v>17</v>
      </c>
      <c r="V1060" s="2" t="s">
        <v>16</v>
      </c>
      <c r="W1060" s="2"/>
    </row>
    <row r="1061" spans="1:23" ht="28.5" x14ac:dyDescent="0.45">
      <c r="A1061" s="1">
        <v>0.70931712962919802</v>
      </c>
      <c r="B1061" s="2" t="s">
        <v>361</v>
      </c>
      <c r="C1061" s="2" t="s">
        <v>2440</v>
      </c>
      <c r="D1061" s="2" t="s">
        <v>12</v>
      </c>
      <c r="E1061" s="4">
        <v>45188.702638888892</v>
      </c>
      <c r="F1061" s="3" t="str">
        <f>TEXT(Table_query__6[[#This Row],[Closed]],"MMM")</f>
        <v>Sep</v>
      </c>
      <c r="G1061" s="3">
        <v>45190.702638888892</v>
      </c>
      <c r="H1061" s="4">
        <v>45188.709317129629</v>
      </c>
      <c r="I1061" s="2" t="s">
        <v>546</v>
      </c>
      <c r="J1061" t="s">
        <v>3790</v>
      </c>
      <c r="K1061">
        <v>35535</v>
      </c>
      <c r="L1061" t="s">
        <v>3769</v>
      </c>
      <c r="M1061" t="s">
        <v>3545</v>
      </c>
      <c r="N1061" s="2" t="s">
        <v>24</v>
      </c>
      <c r="O1061" s="4" t="s">
        <v>396</v>
      </c>
      <c r="P1061" s="6">
        <f>NETWORKDAYS.INTL(Table_query__6[[#This Row],[Created]],Table_query__6[[#This Row],[Closed]],1,0)-1</f>
        <v>0</v>
      </c>
      <c r="Q1061" s="6" t="s">
        <v>4272</v>
      </c>
      <c r="R1061" s="6" t="str">
        <f t="shared" si="33"/>
        <v>&lt;=1</v>
      </c>
      <c r="S1061" s="6" t="str">
        <f t="shared" si="32"/>
        <v>met</v>
      </c>
      <c r="T1061" s="5" t="s">
        <v>2441</v>
      </c>
      <c r="U1061" s="2" t="s">
        <v>17</v>
      </c>
      <c r="V1061" s="2" t="s">
        <v>16</v>
      </c>
      <c r="W1061" s="2"/>
    </row>
    <row r="1062" spans="1:23" ht="28.5" x14ac:dyDescent="0.45">
      <c r="A1062" s="1">
        <v>1.6876620370312601</v>
      </c>
      <c r="B1062" s="2" t="s">
        <v>361</v>
      </c>
      <c r="C1062" s="2" t="s">
        <v>2405</v>
      </c>
      <c r="D1062" s="2" t="s">
        <v>12</v>
      </c>
      <c r="E1062" s="4">
        <v>45188.705509259256</v>
      </c>
      <c r="F1062" s="3" t="str">
        <f>TEXT(Table_query__6[[#This Row],[Closed]],"MMM")</f>
        <v>Sep</v>
      </c>
      <c r="G1062" s="3">
        <v>45190.705509259256</v>
      </c>
      <c r="H1062" s="4">
        <v>45189.687662037039</v>
      </c>
      <c r="I1062" s="2" t="s">
        <v>546</v>
      </c>
      <c r="J1062" t="s">
        <v>3790</v>
      </c>
      <c r="K1062">
        <v>35535</v>
      </c>
      <c r="L1062" t="s">
        <v>3769</v>
      </c>
      <c r="M1062" t="s">
        <v>3545</v>
      </c>
      <c r="N1062" s="2" t="s">
        <v>24</v>
      </c>
      <c r="O1062" s="4" t="s">
        <v>396</v>
      </c>
      <c r="P1062" s="6">
        <f>NETWORKDAYS.INTL(Table_query__6[[#This Row],[Created]],Table_query__6[[#This Row],[Closed]],1,0)-1</f>
        <v>1</v>
      </c>
      <c r="Q1062" s="6" t="s">
        <v>4272</v>
      </c>
      <c r="R1062" s="6" t="str">
        <f t="shared" si="33"/>
        <v>&lt;=1</v>
      </c>
      <c r="S1062" s="6" t="str">
        <f t="shared" si="32"/>
        <v>met</v>
      </c>
      <c r="T1062" s="5" t="s">
        <v>2406</v>
      </c>
      <c r="U1062" s="2" t="s">
        <v>17</v>
      </c>
      <c r="V1062" s="2" t="s">
        <v>16</v>
      </c>
      <c r="W1062" s="2"/>
    </row>
    <row r="1063" spans="1:23" ht="28.5" x14ac:dyDescent="0.45">
      <c r="A1063" s="1">
        <v>0.60731481481343497</v>
      </c>
      <c r="B1063" s="2" t="s">
        <v>159</v>
      </c>
      <c r="C1063" s="2" t="s">
        <v>2402</v>
      </c>
      <c r="D1063" s="2" t="s">
        <v>12</v>
      </c>
      <c r="E1063" s="4">
        <v>45189.295023148145</v>
      </c>
      <c r="F1063" s="3" t="str">
        <f>TEXT(Table_query__6[[#This Row],[Closed]],"MMM")</f>
        <v>Sep</v>
      </c>
      <c r="G1063" s="3">
        <v>45191.295023148145</v>
      </c>
      <c r="H1063" s="4">
        <v>45189.607314814813</v>
      </c>
      <c r="I1063" s="2" t="s">
        <v>2404</v>
      </c>
      <c r="J1063" t="s">
        <v>4256</v>
      </c>
      <c r="K1063" t="s">
        <v>4256</v>
      </c>
      <c r="L1063" t="s">
        <v>4256</v>
      </c>
      <c r="M1063" t="s">
        <v>592</v>
      </c>
      <c r="N1063" s="2" t="s">
        <v>107</v>
      </c>
      <c r="O1063" s="4" t="s">
        <v>396</v>
      </c>
      <c r="P1063" s="6">
        <f>NETWORKDAYS.INTL(Table_query__6[[#This Row],[Created]],Table_query__6[[#This Row],[Closed]],1,0)-1</f>
        <v>0</v>
      </c>
      <c r="Q1063" s="6" t="s">
        <v>4272</v>
      </c>
      <c r="R1063" s="6" t="str">
        <f t="shared" si="33"/>
        <v>&lt;=1</v>
      </c>
      <c r="S1063" s="6" t="str">
        <f t="shared" si="32"/>
        <v>met</v>
      </c>
      <c r="T1063" s="5" t="s">
        <v>2403</v>
      </c>
      <c r="U1063" s="2" t="s">
        <v>17</v>
      </c>
      <c r="V1063" s="2" t="s">
        <v>16</v>
      </c>
      <c r="W1063" s="2"/>
    </row>
    <row r="1064" spans="1:23" ht="57" x14ac:dyDescent="0.45">
      <c r="A1064" s="1">
        <v>0.334259259259852</v>
      </c>
      <c r="B1064" s="2" t="s">
        <v>102</v>
      </c>
      <c r="C1064" s="2" t="s">
        <v>2407</v>
      </c>
      <c r="D1064" s="2" t="s">
        <v>12</v>
      </c>
      <c r="E1064" s="4">
        <v>45189.333703703705</v>
      </c>
      <c r="F1064" s="3" t="str">
        <f>TEXT(Table_query__6[[#This Row],[Closed]],"MMM")</f>
        <v>Sep</v>
      </c>
      <c r="G1064" s="3">
        <v>45191.333703703705</v>
      </c>
      <c r="H1064" s="4">
        <v>45189.33425925926</v>
      </c>
      <c r="I1064" s="2" t="s">
        <v>2409</v>
      </c>
      <c r="J1064" t="s">
        <v>4256</v>
      </c>
      <c r="K1064" t="s">
        <v>4256</v>
      </c>
      <c r="L1064" t="s">
        <v>4256</v>
      </c>
      <c r="M1064" t="s">
        <v>592</v>
      </c>
      <c r="N1064" s="2" t="s">
        <v>42</v>
      </c>
      <c r="O1064" s="4" t="s">
        <v>396</v>
      </c>
      <c r="P1064" s="6">
        <f>NETWORKDAYS.INTL(Table_query__6[[#This Row],[Created]],Table_query__6[[#This Row],[Closed]],1,0)-1</f>
        <v>0</v>
      </c>
      <c r="Q1064" s="6" t="s">
        <v>4272</v>
      </c>
      <c r="R1064" s="6" t="str">
        <f t="shared" si="33"/>
        <v>&lt;=1</v>
      </c>
      <c r="S1064" s="6" t="str">
        <f t="shared" si="32"/>
        <v>met</v>
      </c>
      <c r="T1064" s="5" t="s">
        <v>2408</v>
      </c>
      <c r="U1064" s="2" t="s">
        <v>17</v>
      </c>
      <c r="V1064" s="2" t="s">
        <v>16</v>
      </c>
      <c r="W1064" s="2"/>
    </row>
    <row r="1065" spans="1:23" ht="42.75" x14ac:dyDescent="0.45">
      <c r="A1065" s="1">
        <v>0.64981481480936099</v>
      </c>
      <c r="B1065" s="2" t="s">
        <v>56</v>
      </c>
      <c r="C1065" s="2" t="s">
        <v>2410</v>
      </c>
      <c r="D1065" s="2" t="s">
        <v>12</v>
      </c>
      <c r="E1065" s="4">
        <v>45189.431539351855</v>
      </c>
      <c r="F1065" s="3" t="str">
        <f>TEXT(Table_query__6[[#This Row],[Closed]],"MMM")</f>
        <v>Sep</v>
      </c>
      <c r="G1065" s="3">
        <v>45191.431539351855</v>
      </c>
      <c r="H1065" s="4">
        <v>45189.649814814817</v>
      </c>
      <c r="I1065" s="2" t="s">
        <v>348</v>
      </c>
      <c r="J1065" t="s">
        <v>3731</v>
      </c>
      <c r="K1065">
        <v>40236</v>
      </c>
      <c r="L1065" t="s">
        <v>3718</v>
      </c>
      <c r="M1065" t="s">
        <v>3545</v>
      </c>
      <c r="N1065" s="2" t="s">
        <v>68</v>
      </c>
      <c r="O1065" s="4" t="s">
        <v>396</v>
      </c>
      <c r="P1065" s="6">
        <f>NETWORKDAYS.INTL(Table_query__6[[#This Row],[Created]],Table_query__6[[#This Row],[Closed]],1,0)-1</f>
        <v>0</v>
      </c>
      <c r="Q1065" s="6" t="s">
        <v>4272</v>
      </c>
      <c r="R1065" s="6" t="str">
        <f t="shared" si="33"/>
        <v>&lt;=1</v>
      </c>
      <c r="S1065" s="6" t="str">
        <f t="shared" si="32"/>
        <v>met</v>
      </c>
      <c r="T1065" s="5" t="s">
        <v>2411</v>
      </c>
      <c r="U1065" s="2" t="s">
        <v>17</v>
      </c>
      <c r="V1065" s="2" t="s">
        <v>16</v>
      </c>
      <c r="W1065" s="2"/>
    </row>
    <row r="1066" spans="1:23" ht="85.5" x14ac:dyDescent="0.45">
      <c r="A1066" s="1">
        <v>5.7123958333322697</v>
      </c>
      <c r="B1066" s="2" t="s">
        <v>110</v>
      </c>
      <c r="C1066" s="2" t="s">
        <v>2027</v>
      </c>
      <c r="D1066" s="2" t="s">
        <v>12</v>
      </c>
      <c r="E1066" s="4">
        <v>45189.48027777778</v>
      </c>
      <c r="F1066" s="3" t="str">
        <f>TEXT(Table_query__6[[#This Row],[Closed]],"MMM")</f>
        <v>Sep</v>
      </c>
      <c r="G1066" s="3">
        <v>45191.48027777778</v>
      </c>
      <c r="H1066" s="4">
        <v>45194.712395833332</v>
      </c>
      <c r="I1066" s="2" t="s">
        <v>717</v>
      </c>
      <c r="J1066" t="s">
        <v>3834</v>
      </c>
      <c r="K1066">
        <v>40212</v>
      </c>
      <c r="L1066" t="s">
        <v>3818</v>
      </c>
      <c r="M1066" t="s">
        <v>3545</v>
      </c>
      <c r="N1066" s="2" t="s">
        <v>24</v>
      </c>
      <c r="O1066" s="4" t="s">
        <v>396</v>
      </c>
      <c r="P1066" s="6">
        <f>NETWORKDAYS.INTL(Table_query__6[[#This Row],[Created]],Table_query__6[[#This Row],[Closed]],1,0)-1</f>
        <v>3</v>
      </c>
      <c r="Q1066" s="6" t="s">
        <v>4273</v>
      </c>
      <c r="R1066" s="6" t="str">
        <f t="shared" si="33"/>
        <v>&lt;=3</v>
      </c>
      <c r="S1066" s="6" t="str">
        <f t="shared" si="32"/>
        <v>not met</v>
      </c>
      <c r="T1066" s="5" t="s">
        <v>2028</v>
      </c>
      <c r="U1066" s="2" t="s">
        <v>17</v>
      </c>
      <c r="V1066" s="2" t="s">
        <v>16</v>
      </c>
      <c r="W1066" s="2"/>
    </row>
    <row r="1067" spans="1:23" ht="42.75" x14ac:dyDescent="0.45">
      <c r="A1067" s="1">
        <v>5.5962152777792697</v>
      </c>
      <c r="B1067" s="2" t="s">
        <v>125</v>
      </c>
      <c r="C1067" s="2" t="s">
        <v>2010</v>
      </c>
      <c r="D1067" s="2" t="s">
        <v>12</v>
      </c>
      <c r="E1067" s="4">
        <v>45189.516203703701</v>
      </c>
      <c r="F1067" s="3" t="str">
        <f>TEXT(Table_query__6[[#This Row],[Closed]],"MMM")</f>
        <v>Sep</v>
      </c>
      <c r="G1067" s="3">
        <v>45191.516203703701</v>
      </c>
      <c r="H1067" s="4">
        <v>45194.596215277779</v>
      </c>
      <c r="I1067" s="2" t="s">
        <v>2012</v>
      </c>
      <c r="J1067" t="s">
        <v>4068</v>
      </c>
      <c r="K1067">
        <v>11399</v>
      </c>
      <c r="L1067" t="s">
        <v>3989</v>
      </c>
      <c r="M1067" t="s">
        <v>3550</v>
      </c>
      <c r="N1067" s="2" t="s">
        <v>24</v>
      </c>
      <c r="O1067" s="4" t="s">
        <v>396</v>
      </c>
      <c r="P1067" s="6">
        <f>NETWORKDAYS.INTL(Table_query__6[[#This Row],[Created]],Table_query__6[[#This Row],[Closed]],1,0)-1</f>
        <v>3</v>
      </c>
      <c r="Q1067" s="6" t="s">
        <v>4273</v>
      </c>
      <c r="R1067" s="6" t="str">
        <f t="shared" si="33"/>
        <v>&lt;=3</v>
      </c>
      <c r="S1067" s="6" t="str">
        <f t="shared" si="32"/>
        <v>not met</v>
      </c>
      <c r="T1067" s="5" t="s">
        <v>2011</v>
      </c>
      <c r="U1067" s="2" t="s">
        <v>17</v>
      </c>
      <c r="V1067" s="2" t="s">
        <v>16</v>
      </c>
      <c r="W1067" s="2"/>
    </row>
    <row r="1068" spans="1:23" ht="57" x14ac:dyDescent="0.45">
      <c r="A1068" s="1">
        <v>1.4844097222157899</v>
      </c>
      <c r="B1068" s="2" t="s">
        <v>37</v>
      </c>
      <c r="C1068" s="2" t="s">
        <v>2393</v>
      </c>
      <c r="D1068" s="2" t="s">
        <v>12</v>
      </c>
      <c r="E1068" s="4">
        <v>45189.526331018518</v>
      </c>
      <c r="F1068" s="3" t="str">
        <f>TEXT(Table_query__6[[#This Row],[Closed]],"MMM")</f>
        <v>Sep</v>
      </c>
      <c r="G1068" s="3">
        <v>45191.526331018518</v>
      </c>
      <c r="H1068" s="4">
        <v>45190.484409722223</v>
      </c>
      <c r="I1068" s="2" t="s">
        <v>86</v>
      </c>
      <c r="J1068" t="s">
        <v>3573</v>
      </c>
      <c r="K1068">
        <v>7737</v>
      </c>
      <c r="L1068" t="s">
        <v>3574</v>
      </c>
      <c r="M1068" t="s">
        <v>3545</v>
      </c>
      <c r="N1068" s="2" t="s">
        <v>42</v>
      </c>
      <c r="O1068" s="4" t="s">
        <v>396</v>
      </c>
      <c r="P1068" s="6">
        <f>NETWORKDAYS.INTL(Table_query__6[[#This Row],[Created]],Table_query__6[[#This Row],[Closed]],1,0)-1</f>
        <v>1</v>
      </c>
      <c r="Q1068" s="6" t="s">
        <v>4272</v>
      </c>
      <c r="R1068" s="6" t="str">
        <f t="shared" si="33"/>
        <v>&lt;=1</v>
      </c>
      <c r="S1068" s="6" t="str">
        <f t="shared" si="32"/>
        <v>met</v>
      </c>
      <c r="T1068" s="5" t="s">
        <v>2394</v>
      </c>
      <c r="U1068" s="2" t="s">
        <v>17</v>
      </c>
      <c r="V1068" s="2" t="s">
        <v>16</v>
      </c>
      <c r="W1068" s="2"/>
    </row>
    <row r="1069" spans="1:23" ht="28.5" x14ac:dyDescent="0.45">
      <c r="A1069" s="1">
        <v>2.65915509259503</v>
      </c>
      <c r="B1069" s="2" t="s">
        <v>15</v>
      </c>
      <c r="C1069" s="2" t="s">
        <v>2371</v>
      </c>
      <c r="D1069" s="2" t="s">
        <v>12</v>
      </c>
      <c r="E1069" s="4">
        <v>45189.639953703707</v>
      </c>
      <c r="F1069" s="3" t="str">
        <f>TEXT(Table_query__6[[#This Row],[Closed]],"MMM")</f>
        <v>Sep</v>
      </c>
      <c r="G1069" s="3">
        <v>45191.639953703707</v>
      </c>
      <c r="H1069" s="4">
        <v>45191.659155092595</v>
      </c>
      <c r="I1069" s="2" t="s">
        <v>2373</v>
      </c>
      <c r="J1069" t="s">
        <v>4114</v>
      </c>
      <c r="K1069">
        <v>2232</v>
      </c>
      <c r="L1069" t="s">
        <v>4115</v>
      </c>
      <c r="M1069" t="s">
        <v>3570</v>
      </c>
      <c r="N1069" s="2" t="s">
        <v>77</v>
      </c>
      <c r="O1069" s="4" t="s">
        <v>396</v>
      </c>
      <c r="P1069" s="6">
        <f>NETWORKDAYS.INTL(Table_query__6[[#This Row],[Created]],Table_query__6[[#This Row],[Closed]],1,0)-1</f>
        <v>2</v>
      </c>
      <c r="Q1069" s="6" t="s">
        <v>4273</v>
      </c>
      <c r="R1069" s="6" t="str">
        <f t="shared" si="33"/>
        <v>&lt;=2</v>
      </c>
      <c r="S1069" s="6" t="str">
        <f t="shared" si="32"/>
        <v>met</v>
      </c>
      <c r="T1069" s="5" t="s">
        <v>2372</v>
      </c>
      <c r="U1069" s="2" t="s">
        <v>17</v>
      </c>
      <c r="V1069" s="2" t="s">
        <v>16</v>
      </c>
      <c r="W1069" s="2"/>
    </row>
    <row r="1070" spans="1:23" x14ac:dyDescent="0.45">
      <c r="A1070" s="1">
        <v>5.51302083332848</v>
      </c>
      <c r="B1070" s="2" t="s">
        <v>154</v>
      </c>
      <c r="C1070" s="2" t="s">
        <v>2023</v>
      </c>
      <c r="D1070" s="2" t="s">
        <v>12</v>
      </c>
      <c r="E1070" s="4">
        <v>45189.645474537036</v>
      </c>
      <c r="F1070" s="3" t="str">
        <f>TEXT(Table_query__6[[#This Row],[Closed]],"MMM")</f>
        <v>Sep</v>
      </c>
      <c r="G1070" s="3">
        <v>45191.645474537036</v>
      </c>
      <c r="H1070" s="4">
        <v>45194.513020833336</v>
      </c>
      <c r="I1070" s="2" t="s">
        <v>1580</v>
      </c>
      <c r="J1070" t="s">
        <v>4000</v>
      </c>
      <c r="K1070">
        <v>35102</v>
      </c>
      <c r="L1070" t="s">
        <v>4001</v>
      </c>
      <c r="M1070" t="s">
        <v>3550</v>
      </c>
      <c r="N1070" s="2" t="s">
        <v>18</v>
      </c>
      <c r="O1070" s="4" t="s">
        <v>396</v>
      </c>
      <c r="P1070" s="6">
        <f>NETWORKDAYS.INTL(Table_query__6[[#This Row],[Created]],Table_query__6[[#This Row],[Closed]],1,0)-1</f>
        <v>3</v>
      </c>
      <c r="Q1070" s="6" t="s">
        <v>4273</v>
      </c>
      <c r="R1070" s="6" t="str">
        <f t="shared" si="33"/>
        <v>&lt;=3</v>
      </c>
      <c r="S1070" s="6" t="str">
        <f t="shared" si="32"/>
        <v>not met</v>
      </c>
      <c r="T1070" s="5" t="s">
        <v>2024</v>
      </c>
      <c r="U1070" s="2" t="s">
        <v>17</v>
      </c>
      <c r="V1070" s="2" t="s">
        <v>16</v>
      </c>
      <c r="W1070" s="2"/>
    </row>
    <row r="1071" spans="1:23" ht="28.5" x14ac:dyDescent="0.45">
      <c r="A1071" s="1">
        <v>1.4951736111106599</v>
      </c>
      <c r="B1071" s="2" t="s">
        <v>361</v>
      </c>
      <c r="C1071" s="2" t="s">
        <v>2395</v>
      </c>
      <c r="D1071" s="2" t="s">
        <v>12</v>
      </c>
      <c r="E1071" s="4">
        <v>45189.653622685182</v>
      </c>
      <c r="F1071" s="3" t="str">
        <f>TEXT(Table_query__6[[#This Row],[Closed]],"MMM")</f>
        <v>Sep</v>
      </c>
      <c r="G1071" s="3">
        <v>45191.653622685182</v>
      </c>
      <c r="H1071" s="4">
        <v>45190.495173611111</v>
      </c>
      <c r="I1071" s="2" t="s">
        <v>2397</v>
      </c>
      <c r="J1071" t="s">
        <v>4120</v>
      </c>
      <c r="K1071">
        <v>4018</v>
      </c>
      <c r="L1071" t="s">
        <v>3989</v>
      </c>
      <c r="M1071" t="s">
        <v>3545</v>
      </c>
      <c r="N1071" s="2" t="s">
        <v>68</v>
      </c>
      <c r="O1071" s="4" t="s">
        <v>396</v>
      </c>
      <c r="P1071" s="6">
        <f>NETWORKDAYS.INTL(Table_query__6[[#This Row],[Created]],Table_query__6[[#This Row],[Closed]],1,0)-1</f>
        <v>1</v>
      </c>
      <c r="Q1071" s="6" t="s">
        <v>4272</v>
      </c>
      <c r="R1071" s="6" t="str">
        <f t="shared" si="33"/>
        <v>&lt;=1</v>
      </c>
      <c r="S1071" s="6" t="str">
        <f t="shared" si="32"/>
        <v>met</v>
      </c>
      <c r="T1071" s="5" t="s">
        <v>2396</v>
      </c>
      <c r="U1071" s="2" t="s">
        <v>17</v>
      </c>
      <c r="V1071" s="2" t="s">
        <v>16</v>
      </c>
      <c r="W1071" s="2"/>
    </row>
    <row r="1072" spans="1:23" ht="85.5" x14ac:dyDescent="0.45">
      <c r="A1072" s="1">
        <v>6.6844791666662804</v>
      </c>
      <c r="B1072" s="2" t="s">
        <v>110</v>
      </c>
      <c r="C1072" s="2" t="s">
        <v>1606</v>
      </c>
      <c r="D1072" s="2" t="s">
        <v>12</v>
      </c>
      <c r="E1072" s="4">
        <v>45189.698333333334</v>
      </c>
      <c r="F1072" s="3" t="str">
        <f>TEXT(Table_query__6[[#This Row],[Closed]],"MMM")</f>
        <v>Sep</v>
      </c>
      <c r="G1072" s="3">
        <v>45191.698333333334</v>
      </c>
      <c r="H1072" s="4">
        <v>45195.684479166666</v>
      </c>
      <c r="I1072" s="2" t="s">
        <v>1608</v>
      </c>
      <c r="J1072" t="s">
        <v>4008</v>
      </c>
      <c r="K1072">
        <v>34026</v>
      </c>
      <c r="L1072" t="s">
        <v>3585</v>
      </c>
      <c r="M1072" t="s">
        <v>3553</v>
      </c>
      <c r="N1072" s="2" t="s">
        <v>24</v>
      </c>
      <c r="O1072" s="4" t="s">
        <v>396</v>
      </c>
      <c r="P1072" s="6">
        <f>NETWORKDAYS.INTL(Table_query__6[[#This Row],[Created]],Table_query__6[[#This Row],[Closed]],1,0)-1</f>
        <v>4</v>
      </c>
      <c r="Q1072" s="6" t="s">
        <v>4273</v>
      </c>
      <c r="R1072" s="6" t="str">
        <f t="shared" si="33"/>
        <v>&lt;=4</v>
      </c>
      <c r="S1072" s="6" t="str">
        <f t="shared" si="32"/>
        <v>not met</v>
      </c>
      <c r="T1072" s="5" t="s">
        <v>1607</v>
      </c>
      <c r="U1072" s="2" t="s">
        <v>17</v>
      </c>
      <c r="V1072" s="2" t="s">
        <v>16</v>
      </c>
      <c r="W1072" s="2"/>
    </row>
    <row r="1073" spans="1:23" ht="28.5" x14ac:dyDescent="0.45">
      <c r="A1073" s="1">
        <v>0.53206018518540099</v>
      </c>
      <c r="B1073" s="2" t="s">
        <v>28</v>
      </c>
      <c r="C1073" s="2" t="s">
        <v>2390</v>
      </c>
      <c r="D1073" s="2" t="s">
        <v>12</v>
      </c>
      <c r="E1073" s="4">
        <v>45190.362071759257</v>
      </c>
      <c r="F1073" s="3" t="str">
        <f>TEXT(Table_query__6[[#This Row],[Closed]],"MMM")</f>
        <v>Sep</v>
      </c>
      <c r="G1073" s="3">
        <v>45192.362071759257</v>
      </c>
      <c r="H1073" s="4">
        <v>45190.532060185185</v>
      </c>
      <c r="I1073" s="2" t="s">
        <v>2392</v>
      </c>
      <c r="J1073" t="s">
        <v>4118</v>
      </c>
      <c r="K1073">
        <v>10238</v>
      </c>
      <c r="L1073" t="s">
        <v>4119</v>
      </c>
      <c r="M1073" t="s">
        <v>3545</v>
      </c>
      <c r="N1073" s="2" t="s">
        <v>29</v>
      </c>
      <c r="O1073" s="4" t="s">
        <v>396</v>
      </c>
      <c r="P1073" s="6">
        <f>NETWORKDAYS.INTL(Table_query__6[[#This Row],[Created]],Table_query__6[[#This Row],[Closed]],1,0)-1</f>
        <v>0</v>
      </c>
      <c r="Q1073" s="6" t="s">
        <v>4272</v>
      </c>
      <c r="R1073" s="6" t="str">
        <f t="shared" si="33"/>
        <v>&lt;=1</v>
      </c>
      <c r="S1073" s="6" t="str">
        <f t="shared" si="32"/>
        <v>met</v>
      </c>
      <c r="T1073" s="5" t="s">
        <v>2391</v>
      </c>
      <c r="U1073" s="2" t="s">
        <v>17</v>
      </c>
      <c r="V1073" s="2" t="s">
        <v>16</v>
      </c>
      <c r="W1073" s="2"/>
    </row>
    <row r="1074" spans="1:23" ht="28.5" x14ac:dyDescent="0.45">
      <c r="A1074" s="1">
        <v>5.3124421296233804</v>
      </c>
      <c r="B1074" s="2" t="s">
        <v>161</v>
      </c>
      <c r="C1074" s="2" t="s">
        <v>1609</v>
      </c>
      <c r="D1074" s="2" t="s">
        <v>12</v>
      </c>
      <c r="E1074" s="4">
        <v>45190.413888888892</v>
      </c>
      <c r="F1074" s="3" t="str">
        <f>TEXT(Table_query__6[[#This Row],[Closed]],"MMM")</f>
        <v>Sep</v>
      </c>
      <c r="G1074" s="3">
        <v>45192.413888888892</v>
      </c>
      <c r="H1074" s="4">
        <v>45195.312442129631</v>
      </c>
      <c r="I1074" s="2" t="s">
        <v>1611</v>
      </c>
      <c r="J1074" t="s">
        <v>4009</v>
      </c>
      <c r="K1074">
        <v>36366</v>
      </c>
      <c r="L1074" t="s">
        <v>4010</v>
      </c>
      <c r="M1074" t="s">
        <v>3629</v>
      </c>
      <c r="N1074" s="2" t="s">
        <v>107</v>
      </c>
      <c r="O1074" s="4" t="s">
        <v>396</v>
      </c>
      <c r="P1074" s="6">
        <f>NETWORKDAYS.INTL(Table_query__6[[#This Row],[Created]],Table_query__6[[#This Row],[Closed]],1,0)-1</f>
        <v>3</v>
      </c>
      <c r="Q1074" s="6" t="s">
        <v>4273</v>
      </c>
      <c r="R1074" s="6" t="str">
        <f t="shared" si="33"/>
        <v>&lt;=3</v>
      </c>
      <c r="S1074" s="6" t="str">
        <f t="shared" si="32"/>
        <v>not met</v>
      </c>
      <c r="T1074" s="5" t="s">
        <v>1610</v>
      </c>
      <c r="U1074" s="2" t="s">
        <v>17</v>
      </c>
      <c r="V1074" s="2" t="s">
        <v>16</v>
      </c>
      <c r="W1074" s="2"/>
    </row>
    <row r="1075" spans="1:23" ht="42.75" x14ac:dyDescent="0.45">
      <c r="A1075" s="1">
        <v>0.45671296295768099</v>
      </c>
      <c r="B1075" s="2" t="s">
        <v>56</v>
      </c>
      <c r="C1075" s="2" t="s">
        <v>2398</v>
      </c>
      <c r="D1075" s="2" t="s">
        <v>12</v>
      </c>
      <c r="E1075" s="4">
        <v>45190.44327546296</v>
      </c>
      <c r="F1075" s="3" t="str">
        <f>TEXT(Table_query__6[[#This Row],[Closed]],"MMM")</f>
        <v>Sep</v>
      </c>
      <c r="G1075" s="3">
        <v>45192.44327546296</v>
      </c>
      <c r="H1075" s="4">
        <v>45190.456712962965</v>
      </c>
      <c r="I1075" s="2" t="s">
        <v>348</v>
      </c>
      <c r="J1075" t="s">
        <v>3731</v>
      </c>
      <c r="K1075">
        <v>40236</v>
      </c>
      <c r="L1075" t="s">
        <v>3718</v>
      </c>
      <c r="M1075" t="s">
        <v>3545</v>
      </c>
      <c r="N1075" s="2" t="s">
        <v>68</v>
      </c>
      <c r="O1075" s="4" t="s">
        <v>396</v>
      </c>
      <c r="P1075" s="6">
        <f>NETWORKDAYS.INTL(Table_query__6[[#This Row],[Created]],Table_query__6[[#This Row],[Closed]],1,0)-1</f>
        <v>0</v>
      </c>
      <c r="Q1075" s="6" t="s">
        <v>4272</v>
      </c>
      <c r="R1075" s="6" t="str">
        <f t="shared" si="33"/>
        <v>&lt;=1</v>
      </c>
      <c r="S1075" s="6" t="str">
        <f t="shared" si="32"/>
        <v>met</v>
      </c>
      <c r="T1075" s="5" t="s">
        <v>2399</v>
      </c>
      <c r="U1075" s="2" t="s">
        <v>17</v>
      </c>
      <c r="V1075" s="2" t="s">
        <v>16</v>
      </c>
      <c r="W1075" s="2"/>
    </row>
    <row r="1076" spans="1:23" x14ac:dyDescent="0.45">
      <c r="A1076" s="1">
        <v>4.5898379629579704</v>
      </c>
      <c r="B1076" s="2" t="s">
        <v>154</v>
      </c>
      <c r="C1076" s="2" t="s">
        <v>2029</v>
      </c>
      <c r="D1076" s="2" t="s">
        <v>12</v>
      </c>
      <c r="E1076" s="4">
        <v>45190.44866898148</v>
      </c>
      <c r="F1076" s="3" t="str">
        <f>TEXT(Table_query__6[[#This Row],[Closed]],"MMM")</f>
        <v>Sep</v>
      </c>
      <c r="G1076" s="3">
        <v>45192.44866898148</v>
      </c>
      <c r="H1076" s="4">
        <v>45194.589837962965</v>
      </c>
      <c r="I1076" s="2" t="s">
        <v>2015</v>
      </c>
      <c r="J1076" t="s">
        <v>4069</v>
      </c>
      <c r="K1076">
        <v>35149</v>
      </c>
      <c r="L1076" t="s">
        <v>4070</v>
      </c>
      <c r="M1076" t="s">
        <v>3545</v>
      </c>
      <c r="N1076" s="2" t="s">
        <v>18</v>
      </c>
      <c r="O1076" s="4" t="s">
        <v>396</v>
      </c>
      <c r="P1076" s="6">
        <f>NETWORKDAYS.INTL(Table_query__6[[#This Row],[Created]],Table_query__6[[#This Row],[Closed]],1,0)-1</f>
        <v>2</v>
      </c>
      <c r="Q1076" s="6" t="s">
        <v>4273</v>
      </c>
      <c r="R1076" s="6" t="str">
        <f t="shared" si="33"/>
        <v>&lt;=2</v>
      </c>
      <c r="S1076" s="6" t="str">
        <f t="shared" si="32"/>
        <v>met</v>
      </c>
      <c r="T1076" s="5" t="s">
        <v>2030</v>
      </c>
      <c r="U1076" s="2" t="s">
        <v>17</v>
      </c>
      <c r="V1076" s="2" t="s">
        <v>16</v>
      </c>
      <c r="W1076" s="2"/>
    </row>
    <row r="1077" spans="1:23" ht="42.75" x14ac:dyDescent="0.45">
      <c r="A1077" s="1">
        <v>35.574872685181603</v>
      </c>
      <c r="B1077" s="2" t="s">
        <v>166</v>
      </c>
      <c r="C1077" s="2" t="s">
        <v>403</v>
      </c>
      <c r="D1077" s="2" t="s">
        <v>12</v>
      </c>
      <c r="E1077" s="4">
        <v>45190.672685185185</v>
      </c>
      <c r="F1077" s="3" t="str">
        <f>TEXT(Table_query__6[[#This Row],[Closed]],"MMM")</f>
        <v>Oct</v>
      </c>
      <c r="G1077" s="3">
        <v>45192.672685185185</v>
      </c>
      <c r="H1077" s="4">
        <v>45225.574872685182</v>
      </c>
      <c r="I1077" s="2" t="s">
        <v>405</v>
      </c>
      <c r="J1077" t="s">
        <v>4256</v>
      </c>
      <c r="K1077" t="s">
        <v>4256</v>
      </c>
      <c r="L1077" t="s">
        <v>4256</v>
      </c>
      <c r="M1077" t="s">
        <v>592</v>
      </c>
      <c r="N1077" s="2" t="s">
        <v>52</v>
      </c>
      <c r="O1077" s="4" t="s">
        <v>396</v>
      </c>
      <c r="P1077" s="6">
        <f>NETWORKDAYS.INTL(Table_query__6[[#This Row],[Created]],Table_query__6[[#This Row],[Closed]],1,0)-1</f>
        <v>25</v>
      </c>
      <c r="Q1077" s="6" t="s">
        <v>4273</v>
      </c>
      <c r="R1077" s="6" t="str">
        <f t="shared" si="33"/>
        <v>&gt;=5</v>
      </c>
      <c r="S1077" s="6" t="str">
        <f t="shared" si="32"/>
        <v>not met</v>
      </c>
      <c r="T1077" s="5" t="s">
        <v>404</v>
      </c>
      <c r="U1077" s="2" t="s">
        <v>17</v>
      </c>
      <c r="V1077" s="2" t="s">
        <v>16</v>
      </c>
      <c r="W1077" s="2"/>
    </row>
    <row r="1078" spans="1:23" ht="85.5" x14ac:dyDescent="0.45">
      <c r="A1078" s="1">
        <v>1.6954629629617599</v>
      </c>
      <c r="B1078" s="2" t="s">
        <v>110</v>
      </c>
      <c r="C1078" s="2" t="s">
        <v>2374</v>
      </c>
      <c r="D1078" s="2" t="s">
        <v>12</v>
      </c>
      <c r="E1078" s="4">
        <v>45190.726180555554</v>
      </c>
      <c r="F1078" s="3" t="str">
        <f>TEXT(Table_query__6[[#This Row],[Closed]],"MMM")</f>
        <v>Sep</v>
      </c>
      <c r="G1078" s="3">
        <v>45192.726180555554</v>
      </c>
      <c r="H1078" s="4">
        <v>45191.695462962962</v>
      </c>
      <c r="I1078" s="2" t="s">
        <v>1608</v>
      </c>
      <c r="J1078" t="s">
        <v>4008</v>
      </c>
      <c r="K1078">
        <v>34026</v>
      </c>
      <c r="L1078" t="s">
        <v>3585</v>
      </c>
      <c r="M1078" t="s">
        <v>3553</v>
      </c>
      <c r="N1078" s="2" t="s">
        <v>24</v>
      </c>
      <c r="O1078" s="4" t="s">
        <v>396</v>
      </c>
      <c r="P1078" s="6">
        <f>NETWORKDAYS.INTL(Table_query__6[[#This Row],[Created]],Table_query__6[[#This Row],[Closed]],1,0)-1</f>
        <v>1</v>
      </c>
      <c r="Q1078" s="6" t="s">
        <v>4272</v>
      </c>
      <c r="R1078" s="6" t="str">
        <f t="shared" si="33"/>
        <v>&lt;=1</v>
      </c>
      <c r="S1078" s="6" t="str">
        <f t="shared" si="32"/>
        <v>met</v>
      </c>
      <c r="T1078" s="5" t="s">
        <v>2375</v>
      </c>
      <c r="U1078" s="2" t="s">
        <v>17</v>
      </c>
      <c r="V1078" s="2" t="s">
        <v>16</v>
      </c>
      <c r="W1078" s="2"/>
    </row>
    <row r="1079" spans="1:23" ht="42.75" x14ac:dyDescent="0.45">
      <c r="A1079" s="1">
        <v>0.49815972222131699</v>
      </c>
      <c r="B1079" s="2" t="s">
        <v>56</v>
      </c>
      <c r="C1079" s="2" t="s">
        <v>2376</v>
      </c>
      <c r="D1079" s="2" t="s">
        <v>12</v>
      </c>
      <c r="E1079" s="4">
        <v>45191.459733796299</v>
      </c>
      <c r="F1079" s="3" t="str">
        <f>TEXT(Table_query__6[[#This Row],[Closed]],"MMM")</f>
        <v>Sep</v>
      </c>
      <c r="G1079" s="3">
        <v>45193.459733796299</v>
      </c>
      <c r="H1079" s="4">
        <v>45191.498159722221</v>
      </c>
      <c r="I1079" s="2" t="s">
        <v>2378</v>
      </c>
      <c r="J1079" t="s">
        <v>3627</v>
      </c>
      <c r="K1079">
        <v>939</v>
      </c>
      <c r="L1079" t="s">
        <v>3549</v>
      </c>
      <c r="M1079" t="s">
        <v>3545</v>
      </c>
      <c r="N1079" s="2" t="s">
        <v>29</v>
      </c>
      <c r="O1079" s="4" t="s">
        <v>396</v>
      </c>
      <c r="P1079" s="6">
        <f>NETWORKDAYS.INTL(Table_query__6[[#This Row],[Created]],Table_query__6[[#This Row],[Closed]],1,0)-1</f>
        <v>0</v>
      </c>
      <c r="Q1079" s="6" t="s">
        <v>4272</v>
      </c>
      <c r="R1079" s="6" t="str">
        <f t="shared" si="33"/>
        <v>&lt;=1</v>
      </c>
      <c r="S1079" s="6" t="str">
        <f t="shared" si="32"/>
        <v>met</v>
      </c>
      <c r="T1079" s="5" t="s">
        <v>2377</v>
      </c>
      <c r="U1079" s="2" t="s">
        <v>17</v>
      </c>
      <c r="V1079" s="2" t="s">
        <v>16</v>
      </c>
      <c r="W1079" s="2"/>
    </row>
    <row r="1080" spans="1:23" ht="28.5" x14ac:dyDescent="0.45">
      <c r="A1080" s="1">
        <v>17.661192129627999</v>
      </c>
      <c r="B1080" s="2" t="s">
        <v>15</v>
      </c>
      <c r="C1080" s="2" t="s">
        <v>835</v>
      </c>
      <c r="D1080" s="2" t="s">
        <v>12</v>
      </c>
      <c r="E1080" s="4">
        <v>45191.657106481478</v>
      </c>
      <c r="F1080" s="3" t="str">
        <f>TEXT(Table_query__6[[#This Row],[Closed]],"MMM")</f>
        <v>Oct</v>
      </c>
      <c r="G1080" s="3">
        <v>45193.657106481478</v>
      </c>
      <c r="H1080" s="4">
        <v>45208.661192129628</v>
      </c>
      <c r="I1080" s="2" t="s">
        <v>837</v>
      </c>
      <c r="J1080" t="s">
        <v>4256</v>
      </c>
      <c r="K1080" t="s">
        <v>4256</v>
      </c>
      <c r="L1080" t="s">
        <v>4256</v>
      </c>
      <c r="M1080" t="s">
        <v>592</v>
      </c>
      <c r="N1080" s="2" t="s">
        <v>52</v>
      </c>
      <c r="O1080" s="4" t="s">
        <v>396</v>
      </c>
      <c r="P1080" s="6">
        <f>NETWORKDAYS.INTL(Table_query__6[[#This Row],[Created]],Table_query__6[[#This Row],[Closed]],1,0)-1</f>
        <v>11</v>
      </c>
      <c r="Q1080" s="6" t="s">
        <v>4273</v>
      </c>
      <c r="R1080" s="6" t="str">
        <f t="shared" si="33"/>
        <v>&gt;=5</v>
      </c>
      <c r="S1080" s="6" t="str">
        <f t="shared" si="32"/>
        <v>not met</v>
      </c>
      <c r="T1080" s="5" t="s">
        <v>836</v>
      </c>
      <c r="U1080" s="2" t="s">
        <v>17</v>
      </c>
      <c r="V1080" s="2" t="s">
        <v>16</v>
      </c>
      <c r="W1080" s="2"/>
    </row>
    <row r="1081" spans="1:23" ht="71.25" x14ac:dyDescent="0.45">
      <c r="A1081" s="1">
        <v>5.6581944444405998</v>
      </c>
      <c r="B1081" s="2" t="s">
        <v>110</v>
      </c>
      <c r="C1081" s="2" t="s">
        <v>1225</v>
      </c>
      <c r="D1081" s="2" t="s">
        <v>12</v>
      </c>
      <c r="E1081" s="4">
        <v>45191.665451388886</v>
      </c>
      <c r="F1081" s="3" t="str">
        <f>TEXT(Table_query__6[[#This Row],[Closed]],"MMM")</f>
        <v>Sep</v>
      </c>
      <c r="G1081" s="3">
        <v>45193.665451388886</v>
      </c>
      <c r="H1081" s="4">
        <v>45196.658194444448</v>
      </c>
      <c r="I1081" s="2" t="s">
        <v>418</v>
      </c>
      <c r="J1081" t="s">
        <v>3726</v>
      </c>
      <c r="K1081">
        <v>40133</v>
      </c>
      <c r="L1081" t="s">
        <v>3727</v>
      </c>
      <c r="M1081" t="s">
        <v>3545</v>
      </c>
      <c r="N1081" s="2" t="s">
        <v>52</v>
      </c>
      <c r="O1081" s="4" t="s">
        <v>396</v>
      </c>
      <c r="P1081" s="6">
        <f>NETWORKDAYS.INTL(Table_query__6[[#This Row],[Created]],Table_query__6[[#This Row],[Closed]],1,0)-1</f>
        <v>3</v>
      </c>
      <c r="Q1081" s="6" t="s">
        <v>4273</v>
      </c>
      <c r="R1081" s="6" t="str">
        <f t="shared" si="33"/>
        <v>&lt;=3</v>
      </c>
      <c r="S1081" s="6" t="str">
        <f t="shared" si="32"/>
        <v>not met</v>
      </c>
      <c r="T1081" s="5" t="s">
        <v>1226</v>
      </c>
      <c r="U1081" s="2" t="s">
        <v>17</v>
      </c>
      <c r="V1081" s="2" t="s">
        <v>16</v>
      </c>
      <c r="W1081" s="2"/>
    </row>
    <row r="1082" spans="1:23" ht="57" x14ac:dyDescent="0.45">
      <c r="A1082" s="1">
        <v>5.4708217592560704</v>
      </c>
      <c r="B1082" s="2" t="s">
        <v>23</v>
      </c>
      <c r="C1082" s="2" t="s">
        <v>1202</v>
      </c>
      <c r="D1082" s="2" t="s">
        <v>12</v>
      </c>
      <c r="E1082" s="4">
        <v>45191.677569444444</v>
      </c>
      <c r="F1082" s="3" t="str">
        <f>TEXT(Table_query__6[[#This Row],[Closed]],"MMM")</f>
        <v>Sep</v>
      </c>
      <c r="G1082" s="3">
        <v>45193.677569444444</v>
      </c>
      <c r="H1082" s="4">
        <v>45196.470821759256</v>
      </c>
      <c r="I1082" s="2" t="s">
        <v>121</v>
      </c>
      <c r="J1082" t="s">
        <v>3598</v>
      </c>
      <c r="K1082">
        <v>35778</v>
      </c>
      <c r="L1082" t="s">
        <v>3599</v>
      </c>
      <c r="M1082" t="s">
        <v>3570</v>
      </c>
      <c r="N1082" s="2" t="s">
        <v>24</v>
      </c>
      <c r="O1082" s="4" t="s">
        <v>396</v>
      </c>
      <c r="P1082" s="6">
        <f>NETWORKDAYS.INTL(Table_query__6[[#This Row],[Created]],Table_query__6[[#This Row],[Closed]],1,0)-1</f>
        <v>3</v>
      </c>
      <c r="Q1082" s="6" t="s">
        <v>4273</v>
      </c>
      <c r="R1082" s="6" t="str">
        <f t="shared" si="33"/>
        <v>&lt;=3</v>
      </c>
      <c r="S1082" s="6" t="str">
        <f t="shared" si="32"/>
        <v>not met</v>
      </c>
      <c r="T1082" s="5" t="s">
        <v>1203</v>
      </c>
      <c r="U1082" s="2" t="s">
        <v>17</v>
      </c>
      <c r="V1082" s="2" t="s">
        <v>16</v>
      </c>
      <c r="W1082" s="2"/>
    </row>
    <row r="1083" spans="1:23" ht="85.5" x14ac:dyDescent="0.45">
      <c r="A1083" s="1">
        <v>4.5088194444397196</v>
      </c>
      <c r="B1083" s="2" t="s">
        <v>23</v>
      </c>
      <c r="C1083" s="2" t="s">
        <v>1612</v>
      </c>
      <c r="D1083" s="2" t="s">
        <v>12</v>
      </c>
      <c r="E1083" s="4">
        <v>45191.698877314811</v>
      </c>
      <c r="F1083" s="3" t="str">
        <f>TEXT(Table_query__6[[#This Row],[Closed]],"MMM")</f>
        <v>Sep</v>
      </c>
      <c r="G1083" s="3">
        <v>45193.698877314811</v>
      </c>
      <c r="H1083" s="4">
        <v>45195.508819444447</v>
      </c>
      <c r="I1083" s="2" t="s">
        <v>1614</v>
      </c>
      <c r="J1083" t="s">
        <v>4011</v>
      </c>
      <c r="K1083">
        <v>27637</v>
      </c>
      <c r="L1083" t="s">
        <v>4011</v>
      </c>
      <c r="M1083" t="s">
        <v>3570</v>
      </c>
      <c r="N1083" s="2" t="s">
        <v>77</v>
      </c>
      <c r="O1083" s="4" t="s">
        <v>396</v>
      </c>
      <c r="P1083" s="6">
        <f>NETWORKDAYS.INTL(Table_query__6[[#This Row],[Created]],Table_query__6[[#This Row],[Closed]],1,0)-1</f>
        <v>2</v>
      </c>
      <c r="Q1083" s="6" t="s">
        <v>4273</v>
      </c>
      <c r="R1083" s="6" t="str">
        <f t="shared" si="33"/>
        <v>&lt;=2</v>
      </c>
      <c r="S1083" s="6" t="str">
        <f t="shared" si="32"/>
        <v>met</v>
      </c>
      <c r="T1083" s="5" t="s">
        <v>1613</v>
      </c>
      <c r="U1083" s="2" t="s">
        <v>17</v>
      </c>
      <c r="V1083" s="2" t="s">
        <v>16</v>
      </c>
      <c r="W1083" s="2"/>
    </row>
    <row r="1084" spans="1:23" ht="42.75" x14ac:dyDescent="0.45">
      <c r="A1084" s="1">
        <v>3.4369675925918299</v>
      </c>
      <c r="B1084" s="2" t="s">
        <v>56</v>
      </c>
      <c r="C1084" s="2" t="s">
        <v>2018</v>
      </c>
      <c r="D1084" s="2" t="s">
        <v>12</v>
      </c>
      <c r="E1084" s="4">
        <v>45191.755520833336</v>
      </c>
      <c r="F1084" s="3" t="str">
        <f>TEXT(Table_query__6[[#This Row],[Closed]],"MMM")</f>
        <v>Sep</v>
      </c>
      <c r="G1084" s="3">
        <v>45193.755520833336</v>
      </c>
      <c r="H1084" s="4">
        <v>45194.436967592592</v>
      </c>
      <c r="I1084" s="2" t="s">
        <v>1348</v>
      </c>
      <c r="J1084" t="s">
        <v>3960</v>
      </c>
      <c r="K1084">
        <v>34317</v>
      </c>
      <c r="L1084" t="s">
        <v>3960</v>
      </c>
      <c r="M1084" t="s">
        <v>3545</v>
      </c>
      <c r="N1084" s="2" t="s">
        <v>24</v>
      </c>
      <c r="O1084" s="4" t="s">
        <v>396</v>
      </c>
      <c r="P1084" s="6">
        <f>NETWORKDAYS.INTL(Table_query__6[[#This Row],[Created]],Table_query__6[[#This Row],[Closed]],1,0)-1</f>
        <v>1</v>
      </c>
      <c r="Q1084" s="6" t="s">
        <v>4272</v>
      </c>
      <c r="R1084" s="6" t="str">
        <f t="shared" si="33"/>
        <v>&lt;=1</v>
      </c>
      <c r="S1084" s="6" t="str">
        <f t="shared" si="32"/>
        <v>met</v>
      </c>
      <c r="T1084" s="5" t="s">
        <v>2019</v>
      </c>
      <c r="U1084" s="2" t="s">
        <v>17</v>
      </c>
      <c r="V1084" s="2" t="s">
        <v>16</v>
      </c>
      <c r="W1084" s="2"/>
    </row>
    <row r="1085" spans="1:23" ht="28.5" x14ac:dyDescent="0.45">
      <c r="A1085" s="1">
        <v>2.6512500000026198</v>
      </c>
      <c r="B1085" s="2" t="s">
        <v>15</v>
      </c>
      <c r="C1085" s="2" t="s">
        <v>1204</v>
      </c>
      <c r="D1085" s="2" t="s">
        <v>12</v>
      </c>
      <c r="E1085" s="4">
        <v>45194.396678240744</v>
      </c>
      <c r="F1085" s="3" t="str">
        <f>TEXT(Table_query__6[[#This Row],[Closed]],"MMM")</f>
        <v>Sep</v>
      </c>
      <c r="G1085" s="3">
        <v>45196.396678240744</v>
      </c>
      <c r="H1085" s="4">
        <v>45196.651250000003</v>
      </c>
      <c r="I1085" s="2" t="s">
        <v>1206</v>
      </c>
      <c r="J1085" t="s">
        <v>4256</v>
      </c>
      <c r="K1085" t="s">
        <v>4256</v>
      </c>
      <c r="L1085" t="s">
        <v>4256</v>
      </c>
      <c r="M1085" t="s">
        <v>592</v>
      </c>
      <c r="N1085" s="2" t="s">
        <v>52</v>
      </c>
      <c r="O1085" s="4" t="s">
        <v>396</v>
      </c>
      <c r="P1085" s="6">
        <f>NETWORKDAYS.INTL(Table_query__6[[#This Row],[Created]],Table_query__6[[#This Row],[Closed]],1,0)-1</f>
        <v>2</v>
      </c>
      <c r="Q1085" s="6" t="s">
        <v>4273</v>
      </c>
      <c r="R1085" s="6" t="str">
        <f t="shared" si="33"/>
        <v>&lt;=2</v>
      </c>
      <c r="S1085" s="6" t="str">
        <f t="shared" si="32"/>
        <v>met</v>
      </c>
      <c r="T1085" s="5" t="s">
        <v>1205</v>
      </c>
      <c r="U1085" s="2" t="s">
        <v>17</v>
      </c>
      <c r="V1085" s="2" t="s">
        <v>16</v>
      </c>
      <c r="W1085" s="2"/>
    </row>
    <row r="1086" spans="1:23" ht="185.25" x14ac:dyDescent="0.45">
      <c r="A1086" s="1">
        <v>2.5769791666607502</v>
      </c>
      <c r="B1086" s="2" t="s">
        <v>23</v>
      </c>
      <c r="C1086" s="2" t="s">
        <v>1209</v>
      </c>
      <c r="D1086" s="2" t="s">
        <v>12</v>
      </c>
      <c r="E1086" s="4">
        <v>45194.468078703707</v>
      </c>
      <c r="F1086" s="3" t="str">
        <f>TEXT(Table_query__6[[#This Row],[Closed]],"MMM")</f>
        <v>Sep</v>
      </c>
      <c r="G1086" s="3">
        <v>45196.468078703707</v>
      </c>
      <c r="H1086" s="4">
        <v>45196.576979166668</v>
      </c>
      <c r="I1086" s="2" t="s">
        <v>421</v>
      </c>
      <c r="J1086" t="s">
        <v>3751</v>
      </c>
      <c r="K1086">
        <v>32500</v>
      </c>
      <c r="L1086" t="s">
        <v>3751</v>
      </c>
      <c r="M1086" t="s">
        <v>3570</v>
      </c>
      <c r="N1086" s="2" t="s">
        <v>68</v>
      </c>
      <c r="O1086" s="4" t="s">
        <v>396</v>
      </c>
      <c r="P1086" s="6">
        <f>NETWORKDAYS.INTL(Table_query__6[[#This Row],[Created]],Table_query__6[[#This Row],[Closed]],1,0)-1</f>
        <v>2</v>
      </c>
      <c r="Q1086" s="6" t="s">
        <v>4273</v>
      </c>
      <c r="R1086" s="6" t="str">
        <f t="shared" si="33"/>
        <v>&lt;=2</v>
      </c>
      <c r="S1086" s="6" t="str">
        <f t="shared" si="32"/>
        <v>met</v>
      </c>
      <c r="T1086" s="5" t="s">
        <v>1210</v>
      </c>
      <c r="U1086" s="2" t="s">
        <v>17</v>
      </c>
      <c r="V1086" s="2" t="s">
        <v>16</v>
      </c>
      <c r="W1086" s="2"/>
    </row>
    <row r="1087" spans="1:23" x14ac:dyDescent="0.45">
      <c r="A1087" s="1">
        <v>0.49978009259211797</v>
      </c>
      <c r="B1087" s="2" t="s">
        <v>145</v>
      </c>
      <c r="C1087" s="2" t="s">
        <v>2016</v>
      </c>
      <c r="D1087" s="2" t="s">
        <v>12</v>
      </c>
      <c r="E1087" s="4">
        <v>45194.481585648151</v>
      </c>
      <c r="F1087" s="3" t="str">
        <f>TEXT(Table_query__6[[#This Row],[Closed]],"MMM")</f>
        <v>Sep</v>
      </c>
      <c r="G1087" s="3">
        <v>45196.481585648151</v>
      </c>
      <c r="H1087" s="4">
        <v>45194.499780092592</v>
      </c>
      <c r="I1087" s="2" t="s">
        <v>798</v>
      </c>
      <c r="J1087" t="s">
        <v>3854</v>
      </c>
      <c r="K1087">
        <v>7140</v>
      </c>
      <c r="L1087" t="s">
        <v>3855</v>
      </c>
      <c r="M1087" t="s">
        <v>3545</v>
      </c>
      <c r="N1087" s="2" t="s">
        <v>29</v>
      </c>
      <c r="O1087" s="4" t="s">
        <v>396</v>
      </c>
      <c r="P1087" s="6">
        <f>NETWORKDAYS.INTL(Table_query__6[[#This Row],[Created]],Table_query__6[[#This Row],[Closed]],1,0)-1</f>
        <v>0</v>
      </c>
      <c r="Q1087" s="6" t="s">
        <v>4272</v>
      </c>
      <c r="R1087" s="6" t="str">
        <f t="shared" si="33"/>
        <v>&lt;=1</v>
      </c>
      <c r="S1087" s="6" t="str">
        <f t="shared" si="32"/>
        <v>met</v>
      </c>
      <c r="T1087" s="5" t="s">
        <v>2017</v>
      </c>
      <c r="U1087" s="2" t="s">
        <v>17</v>
      </c>
      <c r="V1087" s="2" t="s">
        <v>16</v>
      </c>
      <c r="W1087" s="2"/>
    </row>
    <row r="1088" spans="1:23" ht="99.75" x14ac:dyDescent="0.45">
      <c r="A1088" s="1">
        <v>1.4354050925903701</v>
      </c>
      <c r="B1088" s="2" t="s">
        <v>23</v>
      </c>
      <c r="C1088" s="2" t="s">
        <v>1615</v>
      </c>
      <c r="D1088" s="2" t="s">
        <v>12</v>
      </c>
      <c r="E1088" s="4">
        <v>45194.482719907406</v>
      </c>
      <c r="F1088" s="3" t="str">
        <f>TEXT(Table_query__6[[#This Row],[Closed]],"MMM")</f>
        <v>Sep</v>
      </c>
      <c r="G1088" s="3">
        <v>45196.482719907406</v>
      </c>
      <c r="H1088" s="4">
        <v>45195.43540509259</v>
      </c>
      <c r="I1088" s="2" t="s">
        <v>642</v>
      </c>
      <c r="J1088" t="s">
        <v>3814</v>
      </c>
      <c r="K1088">
        <v>9356</v>
      </c>
      <c r="L1088" t="s">
        <v>3544</v>
      </c>
      <c r="M1088" t="s">
        <v>3545</v>
      </c>
      <c r="N1088" s="2" t="s">
        <v>207</v>
      </c>
      <c r="O1088" s="4" t="s">
        <v>396</v>
      </c>
      <c r="P1088" s="6">
        <f>NETWORKDAYS.INTL(Table_query__6[[#This Row],[Created]],Table_query__6[[#This Row],[Closed]],1,0)-1</f>
        <v>1</v>
      </c>
      <c r="Q1088" s="6" t="s">
        <v>4272</v>
      </c>
      <c r="R1088" s="6" t="str">
        <f t="shared" si="33"/>
        <v>&lt;=1</v>
      </c>
      <c r="S1088" s="6" t="str">
        <f t="shared" si="32"/>
        <v>met</v>
      </c>
      <c r="T1088" s="5" t="s">
        <v>1616</v>
      </c>
      <c r="U1088" s="2" t="s">
        <v>17</v>
      </c>
      <c r="V1088" s="2" t="s">
        <v>16</v>
      </c>
      <c r="W1088" s="2"/>
    </row>
    <row r="1089" spans="1:23" ht="85.5" x14ac:dyDescent="0.45">
      <c r="A1089" s="1">
        <v>1.4326041666645299</v>
      </c>
      <c r="B1089" s="2" t="s">
        <v>23</v>
      </c>
      <c r="C1089" s="2" t="s">
        <v>1617</v>
      </c>
      <c r="D1089" s="2" t="s">
        <v>12</v>
      </c>
      <c r="E1089" s="4">
        <v>45194.495798611111</v>
      </c>
      <c r="F1089" s="3" t="str">
        <f>TEXT(Table_query__6[[#This Row],[Closed]],"MMM")</f>
        <v>Sep</v>
      </c>
      <c r="G1089" s="3">
        <v>45196.495798611111</v>
      </c>
      <c r="H1089" s="4">
        <v>45195.432604166665</v>
      </c>
      <c r="I1089" s="2" t="s">
        <v>642</v>
      </c>
      <c r="J1089" t="s">
        <v>3814</v>
      </c>
      <c r="K1089">
        <v>9356</v>
      </c>
      <c r="L1089" t="s">
        <v>3544</v>
      </c>
      <c r="M1089" t="s">
        <v>3545</v>
      </c>
      <c r="N1089" s="2" t="s">
        <v>207</v>
      </c>
      <c r="O1089" s="4" t="s">
        <v>396</v>
      </c>
      <c r="P1089" s="6">
        <f>NETWORKDAYS.INTL(Table_query__6[[#This Row],[Created]],Table_query__6[[#This Row],[Closed]],1,0)-1</f>
        <v>1</v>
      </c>
      <c r="Q1089" s="6" t="s">
        <v>4272</v>
      </c>
      <c r="R1089" s="6" t="str">
        <f t="shared" si="33"/>
        <v>&lt;=1</v>
      </c>
      <c r="S1089" s="6" t="str">
        <f t="shared" si="32"/>
        <v>met</v>
      </c>
      <c r="T1089" s="5" t="s">
        <v>1618</v>
      </c>
      <c r="U1089" s="2" t="s">
        <v>17</v>
      </c>
      <c r="V1089" s="2" t="s">
        <v>16</v>
      </c>
      <c r="W1089" s="2"/>
    </row>
    <row r="1090" spans="1:23" ht="42.75" x14ac:dyDescent="0.45">
      <c r="A1090" s="1">
        <v>1.4231018518476</v>
      </c>
      <c r="B1090" s="2" t="s">
        <v>56</v>
      </c>
      <c r="C1090" s="2" t="s">
        <v>1619</v>
      </c>
      <c r="D1090" s="2" t="s">
        <v>12</v>
      </c>
      <c r="E1090" s="4">
        <v>45194.563078703701</v>
      </c>
      <c r="F1090" s="3" t="str">
        <f>TEXT(Table_query__6[[#This Row],[Closed]],"MMM")</f>
        <v>Sep</v>
      </c>
      <c r="G1090" s="3">
        <v>45196.563078703701</v>
      </c>
      <c r="H1090" s="4">
        <v>45195.423101851855</v>
      </c>
      <c r="I1090" s="2" t="s">
        <v>70</v>
      </c>
      <c r="J1090" t="s">
        <v>3567</v>
      </c>
      <c r="K1090">
        <v>8068</v>
      </c>
      <c r="L1090" t="s">
        <v>3568</v>
      </c>
      <c r="M1090" t="s">
        <v>3545</v>
      </c>
      <c r="N1090" s="2" t="s">
        <v>68</v>
      </c>
      <c r="O1090" s="4" t="s">
        <v>396</v>
      </c>
      <c r="P1090" s="6">
        <f>NETWORKDAYS.INTL(Table_query__6[[#This Row],[Created]],Table_query__6[[#This Row],[Closed]],1,0)-1</f>
        <v>1</v>
      </c>
      <c r="Q1090" s="6" t="s">
        <v>4272</v>
      </c>
      <c r="R1090" s="6" t="str">
        <f t="shared" si="33"/>
        <v>&lt;=1</v>
      </c>
      <c r="S1090" s="6" t="str">
        <f t="shared" ref="S1090:S1153" si="34">IF(P1090&lt;=2, "met", "not met")</f>
        <v>met</v>
      </c>
      <c r="T1090" s="5" t="s">
        <v>1620</v>
      </c>
      <c r="U1090" s="2" t="s">
        <v>17</v>
      </c>
      <c r="V1090" s="2" t="s">
        <v>16</v>
      </c>
      <c r="W1090" s="2"/>
    </row>
    <row r="1091" spans="1:23" ht="57" x14ac:dyDescent="0.45">
      <c r="A1091" s="1">
        <v>1.3364930555544601</v>
      </c>
      <c r="B1091" s="2" t="s">
        <v>60</v>
      </c>
      <c r="C1091" s="2" t="s">
        <v>2007</v>
      </c>
      <c r="D1091" s="2" t="s">
        <v>12</v>
      </c>
      <c r="E1091" s="4">
        <v>45194.577407407407</v>
      </c>
      <c r="F1091" s="3" t="str">
        <f>TEXT(Table_query__6[[#This Row],[Closed]],"MMM")</f>
        <v>Sep</v>
      </c>
      <c r="G1091" s="3">
        <v>45196.577407407407</v>
      </c>
      <c r="H1091" s="4">
        <v>45195.336493055554</v>
      </c>
      <c r="I1091" s="2" t="s">
        <v>2009</v>
      </c>
      <c r="J1091" t="s">
        <v>4256</v>
      </c>
      <c r="K1091" t="s">
        <v>4256</v>
      </c>
      <c r="L1091" t="s">
        <v>4256</v>
      </c>
      <c r="M1091" t="s">
        <v>592</v>
      </c>
      <c r="N1091" s="2" t="s">
        <v>52</v>
      </c>
      <c r="O1091" s="4" t="s">
        <v>396</v>
      </c>
      <c r="P1091" s="6">
        <f>NETWORKDAYS.INTL(Table_query__6[[#This Row],[Created]],Table_query__6[[#This Row],[Closed]],1,0)-1</f>
        <v>1</v>
      </c>
      <c r="Q1091" s="6" t="s">
        <v>4272</v>
      </c>
      <c r="R1091" s="6" t="str">
        <f t="shared" ref="R1091:R1154" si="35">IF(P1091&lt;2, "&lt;=1", IF(P1091&lt;3, "&lt;=2", IF(P1091&lt;4, "&lt;=3",IF(P1091&lt;5,  "&lt;=4", "&gt;=5"))))</f>
        <v>&lt;=1</v>
      </c>
      <c r="S1091" s="6" t="str">
        <f t="shared" si="34"/>
        <v>met</v>
      </c>
      <c r="T1091" s="5" t="s">
        <v>2008</v>
      </c>
      <c r="U1091" s="2" t="s">
        <v>17</v>
      </c>
      <c r="V1091" s="2" t="s">
        <v>16</v>
      </c>
      <c r="W1091" s="2"/>
    </row>
    <row r="1092" spans="1:23" x14ac:dyDescent="0.45">
      <c r="A1092" s="1">
        <v>0.64049768518452799</v>
      </c>
      <c r="B1092" s="2" t="s">
        <v>154</v>
      </c>
      <c r="C1092" s="2" t="s">
        <v>2013</v>
      </c>
      <c r="D1092" s="2" t="s">
        <v>12</v>
      </c>
      <c r="E1092" s="4">
        <v>45194.591562499998</v>
      </c>
      <c r="F1092" s="3" t="str">
        <f>TEXT(Table_query__6[[#This Row],[Closed]],"MMM")</f>
        <v>Sep</v>
      </c>
      <c r="G1092" s="3">
        <v>45196.591562499998</v>
      </c>
      <c r="H1092" s="4">
        <v>45194.640497685185</v>
      </c>
      <c r="I1092" s="2" t="s">
        <v>2015</v>
      </c>
      <c r="J1092" t="s">
        <v>4069</v>
      </c>
      <c r="K1092">
        <v>35149</v>
      </c>
      <c r="L1092" t="s">
        <v>4070</v>
      </c>
      <c r="M1092" t="s">
        <v>3545</v>
      </c>
      <c r="N1092" s="2" t="s">
        <v>18</v>
      </c>
      <c r="O1092" s="4" t="s">
        <v>396</v>
      </c>
      <c r="P1092" s="6">
        <f>NETWORKDAYS.INTL(Table_query__6[[#This Row],[Created]],Table_query__6[[#This Row],[Closed]],1,0)-1</f>
        <v>0</v>
      </c>
      <c r="Q1092" s="6" t="s">
        <v>4272</v>
      </c>
      <c r="R1092" s="6" t="str">
        <f t="shared" si="35"/>
        <v>&lt;=1</v>
      </c>
      <c r="S1092" s="6" t="str">
        <f t="shared" si="34"/>
        <v>met</v>
      </c>
      <c r="T1092" s="5" t="s">
        <v>2014</v>
      </c>
      <c r="U1092" s="2" t="s">
        <v>17</v>
      </c>
      <c r="V1092" s="2" t="s">
        <v>16</v>
      </c>
      <c r="W1092" s="2"/>
    </row>
    <row r="1093" spans="1:23" ht="71.25" x14ac:dyDescent="0.45">
      <c r="A1093" s="1">
        <v>1.4472222222248099</v>
      </c>
      <c r="B1093" s="2" t="s">
        <v>106</v>
      </c>
      <c r="C1093" s="2" t="s">
        <v>1984</v>
      </c>
      <c r="D1093" s="2" t="s">
        <v>12</v>
      </c>
      <c r="E1093" s="4">
        <v>45194.702974537038</v>
      </c>
      <c r="F1093" s="3" t="str">
        <f>TEXT(Table_query__6[[#This Row],[Closed]],"MMM")</f>
        <v>Sep</v>
      </c>
      <c r="G1093" s="3">
        <v>45196.702974537038</v>
      </c>
      <c r="H1093" s="4">
        <v>45195.447222222225</v>
      </c>
      <c r="I1093" s="2" t="s">
        <v>206</v>
      </c>
      <c r="J1093" t="s">
        <v>3678</v>
      </c>
      <c r="K1093">
        <v>35109</v>
      </c>
      <c r="L1093" t="s">
        <v>3679</v>
      </c>
      <c r="M1093" t="s">
        <v>3550</v>
      </c>
      <c r="N1093" s="2" t="s">
        <v>18</v>
      </c>
      <c r="O1093" s="4" t="s">
        <v>396</v>
      </c>
      <c r="P1093" s="6">
        <f>NETWORKDAYS.INTL(Table_query__6[[#This Row],[Created]],Table_query__6[[#This Row],[Closed]],1,0)-1</f>
        <v>1</v>
      </c>
      <c r="Q1093" s="6" t="s">
        <v>4272</v>
      </c>
      <c r="R1093" s="6" t="str">
        <f t="shared" si="35"/>
        <v>&lt;=1</v>
      </c>
      <c r="S1093" s="6" t="str">
        <f t="shared" si="34"/>
        <v>met</v>
      </c>
      <c r="T1093" s="5" t="s">
        <v>1985</v>
      </c>
      <c r="U1093" s="2" t="s">
        <v>17</v>
      </c>
      <c r="V1093" s="2" t="s">
        <v>16</v>
      </c>
      <c r="W1093" s="2"/>
    </row>
    <row r="1094" spans="1:23" ht="28.5" x14ac:dyDescent="0.45">
      <c r="A1094" s="1">
        <v>2.6381018518513901</v>
      </c>
      <c r="B1094" s="2" t="s">
        <v>361</v>
      </c>
      <c r="C1094" s="2" t="s">
        <v>1218</v>
      </c>
      <c r="D1094" s="2" t="s">
        <v>12</v>
      </c>
      <c r="E1094" s="4">
        <v>45194.713773148149</v>
      </c>
      <c r="F1094" s="3" t="str">
        <f>TEXT(Table_query__6[[#This Row],[Closed]],"MMM")</f>
        <v>Sep</v>
      </c>
      <c r="G1094" s="3">
        <v>45196.713773148149</v>
      </c>
      <c r="H1094" s="4">
        <v>45196.638101851851</v>
      </c>
      <c r="I1094" s="2" t="s">
        <v>673</v>
      </c>
      <c r="J1094" t="s">
        <v>3823</v>
      </c>
      <c r="K1094">
        <v>40227</v>
      </c>
      <c r="L1094" t="s">
        <v>3824</v>
      </c>
      <c r="M1094" t="s">
        <v>3545</v>
      </c>
      <c r="N1094" s="2" t="s">
        <v>24</v>
      </c>
      <c r="O1094" s="4" t="s">
        <v>396</v>
      </c>
      <c r="P1094" s="6">
        <f>NETWORKDAYS.INTL(Table_query__6[[#This Row],[Created]],Table_query__6[[#This Row],[Closed]],1,0)-1</f>
        <v>2</v>
      </c>
      <c r="Q1094" s="6" t="s">
        <v>4273</v>
      </c>
      <c r="R1094" s="6" t="str">
        <f t="shared" si="35"/>
        <v>&lt;=2</v>
      </c>
      <c r="S1094" s="6" t="str">
        <f t="shared" si="34"/>
        <v>met</v>
      </c>
      <c r="T1094" s="5" t="s">
        <v>1219</v>
      </c>
      <c r="U1094" s="2" t="s">
        <v>17</v>
      </c>
      <c r="V1094" s="2" t="s">
        <v>16</v>
      </c>
      <c r="W1094" s="2"/>
    </row>
    <row r="1095" spans="1:23" x14ac:dyDescent="0.45">
      <c r="A1095" s="1">
        <v>1.65702546296234</v>
      </c>
      <c r="B1095" s="2" t="s">
        <v>145</v>
      </c>
      <c r="C1095" s="2" t="s">
        <v>1950</v>
      </c>
      <c r="D1095" s="2" t="s">
        <v>12</v>
      </c>
      <c r="E1095" s="4">
        <v>45194.716631944444</v>
      </c>
      <c r="F1095" s="3" t="str">
        <f>TEXT(Table_query__6[[#This Row],[Closed]],"MMM")</f>
        <v>Sep</v>
      </c>
      <c r="G1095" s="3">
        <v>45196.716631944444</v>
      </c>
      <c r="H1095" s="4">
        <v>45195.657025462962</v>
      </c>
      <c r="I1095" s="2" t="s">
        <v>568</v>
      </c>
      <c r="J1095" t="s">
        <v>3797</v>
      </c>
      <c r="K1095">
        <v>11459</v>
      </c>
      <c r="L1095" t="s">
        <v>3745</v>
      </c>
      <c r="M1095" t="s">
        <v>3545</v>
      </c>
      <c r="N1095" s="2" t="s">
        <v>29</v>
      </c>
      <c r="O1095" s="4" t="s">
        <v>396</v>
      </c>
      <c r="P1095" s="6">
        <f>NETWORKDAYS.INTL(Table_query__6[[#This Row],[Created]],Table_query__6[[#This Row],[Closed]],1,0)-1</f>
        <v>1</v>
      </c>
      <c r="Q1095" s="6" t="s">
        <v>4272</v>
      </c>
      <c r="R1095" s="6" t="str">
        <f t="shared" si="35"/>
        <v>&lt;=1</v>
      </c>
      <c r="S1095" s="6" t="str">
        <f t="shared" si="34"/>
        <v>met</v>
      </c>
      <c r="T1095" s="5" t="s">
        <v>1951</v>
      </c>
      <c r="U1095" s="2" t="s">
        <v>17</v>
      </c>
      <c r="V1095" s="2" t="s">
        <v>16</v>
      </c>
      <c r="W1095" s="2"/>
    </row>
    <row r="1096" spans="1:23" x14ac:dyDescent="0.45">
      <c r="A1096" s="1">
        <v>1.4042013888829401</v>
      </c>
      <c r="B1096" s="2" t="s">
        <v>64</v>
      </c>
      <c r="C1096" s="2" t="s">
        <v>1211</v>
      </c>
      <c r="D1096" s="2" t="s">
        <v>12</v>
      </c>
      <c r="E1096" s="4">
        <v>45195.530428240738</v>
      </c>
      <c r="F1096" s="3" t="str">
        <f>TEXT(Table_query__6[[#This Row],[Closed]],"MMM")</f>
        <v>Sep</v>
      </c>
      <c r="G1096" s="3">
        <v>45197.530428240738</v>
      </c>
      <c r="H1096" s="4">
        <v>45196.40420138889</v>
      </c>
      <c r="I1096" s="2" t="s">
        <v>129</v>
      </c>
      <c r="J1096" t="s">
        <v>4256</v>
      </c>
      <c r="K1096" t="s">
        <v>4256</v>
      </c>
      <c r="L1096" t="s">
        <v>4256</v>
      </c>
      <c r="M1096" t="s">
        <v>592</v>
      </c>
      <c r="N1096" s="2" t="s">
        <v>77</v>
      </c>
      <c r="O1096" s="4" t="s">
        <v>396</v>
      </c>
      <c r="P1096" s="6">
        <f>NETWORKDAYS.INTL(Table_query__6[[#This Row],[Created]],Table_query__6[[#This Row],[Closed]],1,0)-1</f>
        <v>1</v>
      </c>
      <c r="Q1096" s="6" t="s">
        <v>4272</v>
      </c>
      <c r="R1096" s="6" t="str">
        <f t="shared" si="35"/>
        <v>&lt;=1</v>
      </c>
      <c r="S1096" s="6" t="str">
        <f t="shared" si="34"/>
        <v>met</v>
      </c>
      <c r="T1096" s="5" t="s">
        <v>1212</v>
      </c>
      <c r="U1096" s="2" t="s">
        <v>17</v>
      </c>
      <c r="V1096" s="2" t="s">
        <v>16</v>
      </c>
      <c r="W1096" s="2"/>
    </row>
    <row r="1097" spans="1:23" x14ac:dyDescent="0.45">
      <c r="A1097" s="1">
        <v>1.3705555555570801</v>
      </c>
      <c r="B1097" s="2" t="s">
        <v>33</v>
      </c>
      <c r="C1097" s="2" t="s">
        <v>1222</v>
      </c>
      <c r="D1097" s="2" t="s">
        <v>12</v>
      </c>
      <c r="E1097" s="4">
        <v>45195.558113425926</v>
      </c>
      <c r="F1097" s="3" t="str">
        <f>TEXT(Table_query__6[[#This Row],[Closed]],"MMM")</f>
        <v>Sep</v>
      </c>
      <c r="G1097" s="3">
        <v>45197.558113425926</v>
      </c>
      <c r="H1097" s="4">
        <v>45196.370555555557</v>
      </c>
      <c r="I1097" s="2" t="s">
        <v>1224</v>
      </c>
      <c r="J1097" t="s">
        <v>3944</v>
      </c>
      <c r="K1097">
        <v>36793</v>
      </c>
      <c r="L1097" t="s">
        <v>3944</v>
      </c>
      <c r="M1097" t="s">
        <v>3570</v>
      </c>
      <c r="N1097" s="2" t="s">
        <v>77</v>
      </c>
      <c r="O1097" s="4" t="s">
        <v>396</v>
      </c>
      <c r="P1097" s="6">
        <f>NETWORKDAYS.INTL(Table_query__6[[#This Row],[Created]],Table_query__6[[#This Row],[Closed]],1,0)-1</f>
        <v>1</v>
      </c>
      <c r="Q1097" s="6" t="s">
        <v>4272</v>
      </c>
      <c r="R1097" s="6" t="str">
        <f t="shared" si="35"/>
        <v>&lt;=1</v>
      </c>
      <c r="S1097" s="6" t="str">
        <f t="shared" si="34"/>
        <v>met</v>
      </c>
      <c r="T1097" s="5" t="s">
        <v>1223</v>
      </c>
      <c r="U1097" s="2" t="s">
        <v>17</v>
      </c>
      <c r="V1097" s="2" t="s">
        <v>16</v>
      </c>
      <c r="W1097" s="2"/>
    </row>
    <row r="1098" spans="1:23" ht="71.25" x14ac:dyDescent="0.45">
      <c r="A1098" s="1">
        <v>1.4722106481422099</v>
      </c>
      <c r="B1098" s="2" t="s">
        <v>23</v>
      </c>
      <c r="C1098" s="2" t="s">
        <v>1207</v>
      </c>
      <c r="D1098" s="2" t="s">
        <v>12</v>
      </c>
      <c r="E1098" s="4">
        <v>45195.57372685185</v>
      </c>
      <c r="F1098" s="3" t="str">
        <f>TEXT(Table_query__6[[#This Row],[Closed]],"MMM")</f>
        <v>Sep</v>
      </c>
      <c r="G1098" s="3">
        <v>45197.57372685185</v>
      </c>
      <c r="H1098" s="4">
        <v>45196.472210648149</v>
      </c>
      <c r="I1098" s="2" t="s">
        <v>1087</v>
      </c>
      <c r="J1098" t="s">
        <v>3922</v>
      </c>
      <c r="K1098">
        <v>35009</v>
      </c>
      <c r="L1098" t="s">
        <v>3923</v>
      </c>
      <c r="M1098" t="s">
        <v>3553</v>
      </c>
      <c r="N1098" s="2" t="s">
        <v>42</v>
      </c>
      <c r="O1098" s="4" t="s">
        <v>396</v>
      </c>
      <c r="P1098" s="6">
        <f>NETWORKDAYS.INTL(Table_query__6[[#This Row],[Created]],Table_query__6[[#This Row],[Closed]],1,0)-1</f>
        <v>1</v>
      </c>
      <c r="Q1098" s="6" t="s">
        <v>4272</v>
      </c>
      <c r="R1098" s="6" t="str">
        <f t="shared" si="35"/>
        <v>&lt;=1</v>
      </c>
      <c r="S1098" s="6" t="str">
        <f t="shared" si="34"/>
        <v>met</v>
      </c>
      <c r="T1098" s="5" t="s">
        <v>1208</v>
      </c>
      <c r="U1098" s="2" t="s">
        <v>17</v>
      </c>
      <c r="V1098" s="2" t="s">
        <v>16</v>
      </c>
      <c r="W1098" s="2"/>
    </row>
    <row r="1099" spans="1:23" ht="71.25" x14ac:dyDescent="0.45">
      <c r="A1099" s="1">
        <v>1.47288194444263</v>
      </c>
      <c r="B1099" s="2" t="s">
        <v>23</v>
      </c>
      <c r="C1099" s="2" t="s">
        <v>1227</v>
      </c>
      <c r="D1099" s="2" t="s">
        <v>12</v>
      </c>
      <c r="E1099" s="4">
        <v>45195.626562500001</v>
      </c>
      <c r="F1099" s="3" t="str">
        <f>TEXT(Table_query__6[[#This Row],[Closed]],"MMM")</f>
        <v>Sep</v>
      </c>
      <c r="G1099" s="3">
        <v>45197.626562500001</v>
      </c>
      <c r="H1099" s="4">
        <v>45196.472881944443</v>
      </c>
      <c r="I1099" s="2" t="s">
        <v>124</v>
      </c>
      <c r="J1099" t="s">
        <v>3603</v>
      </c>
      <c r="K1099">
        <v>20882</v>
      </c>
      <c r="L1099" t="s">
        <v>3603</v>
      </c>
      <c r="M1099" t="s">
        <v>3545</v>
      </c>
      <c r="N1099" s="2" t="s">
        <v>42</v>
      </c>
      <c r="O1099" s="4" t="s">
        <v>396</v>
      </c>
      <c r="P1099" s="6">
        <f>NETWORKDAYS.INTL(Table_query__6[[#This Row],[Created]],Table_query__6[[#This Row],[Closed]],1,0)-1</f>
        <v>1</v>
      </c>
      <c r="Q1099" s="6" t="s">
        <v>4272</v>
      </c>
      <c r="R1099" s="6" t="str">
        <f t="shared" si="35"/>
        <v>&lt;=1</v>
      </c>
      <c r="S1099" s="6" t="str">
        <f t="shared" si="34"/>
        <v>met</v>
      </c>
      <c r="T1099" s="5" t="s">
        <v>1228</v>
      </c>
      <c r="U1099" s="2" t="s">
        <v>17</v>
      </c>
      <c r="V1099" s="2" t="s">
        <v>16</v>
      </c>
      <c r="W1099" s="2"/>
    </row>
    <row r="1100" spans="1:23" ht="128.25" x14ac:dyDescent="0.45">
      <c r="A1100" s="1">
        <v>0.63689814815006696</v>
      </c>
      <c r="B1100" s="2" t="s">
        <v>23</v>
      </c>
      <c r="C1100" s="2" t="s">
        <v>1952</v>
      </c>
      <c r="D1100" s="2" t="s">
        <v>12</v>
      </c>
      <c r="E1100" s="4">
        <v>45195.636006944442</v>
      </c>
      <c r="F1100" s="3" t="str">
        <f>TEXT(Table_query__6[[#This Row],[Closed]],"MMM")</f>
        <v>Sep</v>
      </c>
      <c r="G1100" s="3">
        <v>45197.636006944442</v>
      </c>
      <c r="H1100" s="4">
        <v>45195.63689814815</v>
      </c>
      <c r="I1100" s="2" t="s">
        <v>168</v>
      </c>
      <c r="J1100" t="s">
        <v>3637</v>
      </c>
      <c r="K1100">
        <v>34488</v>
      </c>
      <c r="L1100" t="s">
        <v>3638</v>
      </c>
      <c r="M1100" t="s">
        <v>3570</v>
      </c>
      <c r="N1100" s="2" t="s">
        <v>42</v>
      </c>
      <c r="O1100" s="4" t="s">
        <v>396</v>
      </c>
      <c r="P1100" s="6">
        <f>NETWORKDAYS.INTL(Table_query__6[[#This Row],[Created]],Table_query__6[[#This Row],[Closed]],1,0)-1</f>
        <v>0</v>
      </c>
      <c r="Q1100" s="6" t="s">
        <v>4272</v>
      </c>
      <c r="R1100" s="6" t="str">
        <f t="shared" si="35"/>
        <v>&lt;=1</v>
      </c>
      <c r="S1100" s="6" t="str">
        <f t="shared" si="34"/>
        <v>met</v>
      </c>
      <c r="T1100" s="5" t="s">
        <v>1953</v>
      </c>
      <c r="U1100" s="2" t="s">
        <v>17</v>
      </c>
      <c r="V1100" s="2" t="s">
        <v>16</v>
      </c>
      <c r="W1100" s="2"/>
    </row>
    <row r="1101" spans="1:23" ht="57" x14ac:dyDescent="0.45">
      <c r="A1101" s="1">
        <v>3.5007638888855599</v>
      </c>
      <c r="B1101" s="2" t="s">
        <v>120</v>
      </c>
      <c r="C1101" s="2" t="s">
        <v>1027</v>
      </c>
      <c r="D1101" s="2" t="s">
        <v>12</v>
      </c>
      <c r="E1101" s="4">
        <v>45195.642256944448</v>
      </c>
      <c r="F1101" s="3" t="str">
        <f>TEXT(Table_query__6[[#This Row],[Closed]],"MMM")</f>
        <v>Sep</v>
      </c>
      <c r="G1101" s="3">
        <v>45197.642256944448</v>
      </c>
      <c r="H1101" s="4">
        <v>45198.500763888886</v>
      </c>
      <c r="I1101" s="2" t="s">
        <v>1029</v>
      </c>
      <c r="J1101" t="s">
        <v>3909</v>
      </c>
      <c r="K1101">
        <v>22050</v>
      </c>
      <c r="L1101" t="s">
        <v>3888</v>
      </c>
      <c r="M1101" t="s">
        <v>3570</v>
      </c>
      <c r="N1101" s="2" t="s">
        <v>24</v>
      </c>
      <c r="O1101" s="4" t="s">
        <v>396</v>
      </c>
      <c r="P1101" s="6">
        <f>NETWORKDAYS.INTL(Table_query__6[[#This Row],[Created]],Table_query__6[[#This Row],[Closed]],1,0)-1</f>
        <v>3</v>
      </c>
      <c r="Q1101" s="6" t="s">
        <v>4273</v>
      </c>
      <c r="R1101" s="6" t="str">
        <f t="shared" si="35"/>
        <v>&lt;=3</v>
      </c>
      <c r="S1101" s="6" t="str">
        <f t="shared" si="34"/>
        <v>not met</v>
      </c>
      <c r="T1101" s="5" t="s">
        <v>1028</v>
      </c>
      <c r="U1101" s="2" t="s">
        <v>17</v>
      </c>
      <c r="V1101" s="2" t="s">
        <v>16</v>
      </c>
      <c r="W1101" s="2"/>
    </row>
    <row r="1102" spans="1:23" ht="42.75" x14ac:dyDescent="0.45">
      <c r="A1102" s="1">
        <v>3.5023958333331402</v>
      </c>
      <c r="B1102" s="2" t="s">
        <v>120</v>
      </c>
      <c r="C1102" s="2" t="s">
        <v>1025</v>
      </c>
      <c r="D1102" s="2" t="s">
        <v>12</v>
      </c>
      <c r="E1102" s="4">
        <v>45195.646608796298</v>
      </c>
      <c r="F1102" s="3" t="str">
        <f>TEXT(Table_query__6[[#This Row],[Closed]],"MMM")</f>
        <v>Sep</v>
      </c>
      <c r="G1102" s="3">
        <v>45197.646608796298</v>
      </c>
      <c r="H1102" s="4">
        <v>45198.502395833333</v>
      </c>
      <c r="I1102" s="2" t="s">
        <v>930</v>
      </c>
      <c r="J1102" t="s">
        <v>3887</v>
      </c>
      <c r="K1102">
        <v>22050</v>
      </c>
      <c r="L1102" t="s">
        <v>3888</v>
      </c>
      <c r="M1102" t="s">
        <v>3570</v>
      </c>
      <c r="N1102" s="2" t="s">
        <v>24</v>
      </c>
      <c r="O1102" s="4" t="s">
        <v>396</v>
      </c>
      <c r="P1102" s="6">
        <f>NETWORKDAYS.INTL(Table_query__6[[#This Row],[Created]],Table_query__6[[#This Row],[Closed]],1,0)-1</f>
        <v>3</v>
      </c>
      <c r="Q1102" s="6" t="s">
        <v>4273</v>
      </c>
      <c r="R1102" s="6" t="str">
        <f t="shared" si="35"/>
        <v>&lt;=3</v>
      </c>
      <c r="S1102" s="6" t="str">
        <f t="shared" si="34"/>
        <v>not met</v>
      </c>
      <c r="T1102" s="5" t="s">
        <v>1026</v>
      </c>
      <c r="U1102" s="2" t="s">
        <v>17</v>
      </c>
      <c r="V1102" s="2" t="s">
        <v>16</v>
      </c>
      <c r="W1102" s="2"/>
    </row>
    <row r="1103" spans="1:23" ht="28.5" x14ac:dyDescent="0.45">
      <c r="A1103" s="1">
        <v>0.67436342592554899</v>
      </c>
      <c r="B1103" s="2" t="s">
        <v>37</v>
      </c>
      <c r="C1103" s="2" t="s">
        <v>1933</v>
      </c>
      <c r="D1103" s="2" t="s">
        <v>12</v>
      </c>
      <c r="E1103" s="4">
        <v>45195.651504629626</v>
      </c>
      <c r="F1103" s="3" t="str">
        <f>TEXT(Table_query__6[[#This Row],[Closed]],"MMM")</f>
        <v>Sep</v>
      </c>
      <c r="G1103" s="3">
        <v>45197.651504629626</v>
      </c>
      <c r="H1103" s="4">
        <v>45195.674363425926</v>
      </c>
      <c r="I1103" s="2" t="s">
        <v>1935</v>
      </c>
      <c r="J1103" t="s">
        <v>4057</v>
      </c>
      <c r="K1103">
        <v>10127</v>
      </c>
      <c r="L1103" t="s">
        <v>3648</v>
      </c>
      <c r="M1103" t="s">
        <v>3550</v>
      </c>
      <c r="N1103" s="2" t="s">
        <v>42</v>
      </c>
      <c r="O1103" s="4" t="s">
        <v>396</v>
      </c>
      <c r="P1103" s="6">
        <f>NETWORKDAYS.INTL(Table_query__6[[#This Row],[Created]],Table_query__6[[#This Row],[Closed]],1,0)-1</f>
        <v>0</v>
      </c>
      <c r="Q1103" s="6" t="s">
        <v>4272</v>
      </c>
      <c r="R1103" s="6" t="str">
        <f t="shared" si="35"/>
        <v>&lt;=1</v>
      </c>
      <c r="S1103" s="6" t="str">
        <f t="shared" si="34"/>
        <v>met</v>
      </c>
      <c r="T1103" s="5" t="s">
        <v>1934</v>
      </c>
      <c r="U1103" s="2" t="s">
        <v>17</v>
      </c>
      <c r="V1103" s="2" t="s">
        <v>16</v>
      </c>
      <c r="W1103" s="2"/>
    </row>
    <row r="1104" spans="1:23" ht="28.5" x14ac:dyDescent="0.45">
      <c r="A1104" s="1">
        <v>0.67395833333284805</v>
      </c>
      <c r="B1104" s="2" t="s">
        <v>37</v>
      </c>
      <c r="C1104" s="2" t="s">
        <v>1936</v>
      </c>
      <c r="D1104" s="2" t="s">
        <v>12</v>
      </c>
      <c r="E1104" s="4">
        <v>45195.65283564815</v>
      </c>
      <c r="F1104" s="3" t="str">
        <f>TEXT(Table_query__6[[#This Row],[Closed]],"MMM")</f>
        <v>Sep</v>
      </c>
      <c r="G1104" s="3">
        <v>45197.65283564815</v>
      </c>
      <c r="H1104" s="4">
        <v>45195.673958333333</v>
      </c>
      <c r="I1104" s="2" t="s">
        <v>1938</v>
      </c>
      <c r="J1104" t="s">
        <v>4058</v>
      </c>
      <c r="K1104">
        <v>31688</v>
      </c>
      <c r="L1104" t="s">
        <v>3699</v>
      </c>
      <c r="M1104" t="s">
        <v>3550</v>
      </c>
      <c r="N1104" s="2" t="s">
        <v>42</v>
      </c>
      <c r="O1104" s="4" t="s">
        <v>396</v>
      </c>
      <c r="P1104" s="6">
        <f>NETWORKDAYS.INTL(Table_query__6[[#This Row],[Created]],Table_query__6[[#This Row],[Closed]],1,0)-1</f>
        <v>0</v>
      </c>
      <c r="Q1104" s="6" t="s">
        <v>4272</v>
      </c>
      <c r="R1104" s="6" t="str">
        <f t="shared" si="35"/>
        <v>&lt;=1</v>
      </c>
      <c r="S1104" s="6" t="str">
        <f t="shared" si="34"/>
        <v>met</v>
      </c>
      <c r="T1104" s="5" t="s">
        <v>1937</v>
      </c>
      <c r="U1104" s="2" t="s">
        <v>17</v>
      </c>
      <c r="V1104" s="2" t="s">
        <v>16</v>
      </c>
      <c r="W1104" s="2"/>
    </row>
    <row r="1105" spans="1:23" ht="28.5" x14ac:dyDescent="0.45">
      <c r="A1105" s="1">
        <v>8.6575810185167903</v>
      </c>
      <c r="B1105" s="2" t="s">
        <v>120</v>
      </c>
      <c r="C1105" s="2" t="s">
        <v>928</v>
      </c>
      <c r="D1105" s="2" t="s">
        <v>12</v>
      </c>
      <c r="E1105" s="4">
        <v>45195.663472222222</v>
      </c>
      <c r="F1105" s="3" t="str">
        <f>TEXT(Table_query__6[[#This Row],[Closed]],"MMM")</f>
        <v>Oct</v>
      </c>
      <c r="G1105" s="3">
        <v>45197.663472222222</v>
      </c>
      <c r="H1105" s="4">
        <v>45203.657581018517</v>
      </c>
      <c r="I1105" s="2" t="s">
        <v>930</v>
      </c>
      <c r="J1105" t="s">
        <v>3887</v>
      </c>
      <c r="K1105">
        <v>22050</v>
      </c>
      <c r="L1105" t="s">
        <v>3888</v>
      </c>
      <c r="M1105" t="s">
        <v>3570</v>
      </c>
      <c r="N1105" s="2" t="s">
        <v>24</v>
      </c>
      <c r="O1105" s="4" t="s">
        <v>396</v>
      </c>
      <c r="P1105" s="6">
        <f>NETWORKDAYS.INTL(Table_query__6[[#This Row],[Created]],Table_query__6[[#This Row],[Closed]],1,0)-1</f>
        <v>6</v>
      </c>
      <c r="Q1105" s="6" t="s">
        <v>4273</v>
      </c>
      <c r="R1105" s="6" t="str">
        <f t="shared" si="35"/>
        <v>&gt;=5</v>
      </c>
      <c r="S1105" s="6" t="str">
        <f t="shared" si="34"/>
        <v>not met</v>
      </c>
      <c r="T1105" s="5" t="s">
        <v>929</v>
      </c>
      <c r="U1105" s="2" t="s">
        <v>17</v>
      </c>
      <c r="V1105" s="2" t="s">
        <v>16</v>
      </c>
      <c r="W1105" s="2"/>
    </row>
    <row r="1106" spans="1:23" x14ac:dyDescent="0.45">
      <c r="A1106" s="1">
        <v>8.6590856481416303</v>
      </c>
      <c r="B1106" s="2" t="s">
        <v>15</v>
      </c>
      <c r="C1106" s="2" t="s">
        <v>912</v>
      </c>
      <c r="D1106" s="2" t="s">
        <v>12</v>
      </c>
      <c r="E1106" s="4">
        <v>45195.686064814814</v>
      </c>
      <c r="F1106" s="3" t="str">
        <f>TEXT(Table_query__6[[#This Row],[Closed]],"MMM")</f>
        <v>Oct</v>
      </c>
      <c r="G1106" s="3">
        <v>45197.686064814814</v>
      </c>
      <c r="H1106" s="4">
        <v>45203.659085648149</v>
      </c>
      <c r="I1106" s="2" t="s">
        <v>914</v>
      </c>
      <c r="J1106" t="s">
        <v>3884</v>
      </c>
      <c r="K1106">
        <v>10290</v>
      </c>
      <c r="L1106" t="s">
        <v>3652</v>
      </c>
      <c r="M1106" t="s">
        <v>3570</v>
      </c>
      <c r="N1106" s="2" t="s">
        <v>42</v>
      </c>
      <c r="O1106" s="4" t="s">
        <v>396</v>
      </c>
      <c r="P1106" s="6">
        <f>NETWORKDAYS.INTL(Table_query__6[[#This Row],[Created]],Table_query__6[[#This Row],[Closed]],1,0)-1</f>
        <v>6</v>
      </c>
      <c r="Q1106" s="6" t="s">
        <v>4273</v>
      </c>
      <c r="R1106" s="6" t="str">
        <f t="shared" si="35"/>
        <v>&gt;=5</v>
      </c>
      <c r="S1106" s="6" t="str">
        <f t="shared" si="34"/>
        <v>not met</v>
      </c>
      <c r="T1106" s="5" t="s">
        <v>913</v>
      </c>
      <c r="U1106" s="2" t="s">
        <v>17</v>
      </c>
      <c r="V1106" s="2" t="s">
        <v>16</v>
      </c>
      <c r="W1106" s="2"/>
    </row>
    <row r="1107" spans="1:23" ht="85.5" x14ac:dyDescent="0.45">
      <c r="A1107" s="1">
        <v>1.6432638888872999</v>
      </c>
      <c r="B1107" s="2" t="s">
        <v>110</v>
      </c>
      <c r="C1107" s="2" t="s">
        <v>1220</v>
      </c>
      <c r="D1107" s="2" t="s">
        <v>12</v>
      </c>
      <c r="E1107" s="4">
        <v>45195.690706018519</v>
      </c>
      <c r="F1107" s="3" t="str">
        <f>TEXT(Table_query__6[[#This Row],[Closed]],"MMM")</f>
        <v>Sep</v>
      </c>
      <c r="G1107" s="3">
        <v>45197.690706018519</v>
      </c>
      <c r="H1107" s="4">
        <v>45196.643263888887</v>
      </c>
      <c r="I1107" s="2" t="s">
        <v>332</v>
      </c>
      <c r="J1107" t="s">
        <v>3726</v>
      </c>
      <c r="K1107">
        <v>40133</v>
      </c>
      <c r="L1107" t="s">
        <v>3727</v>
      </c>
      <c r="M1107" t="s">
        <v>3545</v>
      </c>
      <c r="N1107" s="2" t="s">
        <v>29</v>
      </c>
      <c r="O1107" s="4" t="s">
        <v>396</v>
      </c>
      <c r="P1107" s="6">
        <f>NETWORKDAYS.INTL(Table_query__6[[#This Row],[Created]],Table_query__6[[#This Row],[Closed]],1,0)-1</f>
        <v>1</v>
      </c>
      <c r="Q1107" s="6" t="s">
        <v>4272</v>
      </c>
      <c r="R1107" s="6" t="str">
        <f t="shared" si="35"/>
        <v>&lt;=1</v>
      </c>
      <c r="S1107" s="6" t="str">
        <f t="shared" si="34"/>
        <v>met</v>
      </c>
      <c r="T1107" s="5" t="s">
        <v>1221</v>
      </c>
      <c r="U1107" s="2" t="s">
        <v>17</v>
      </c>
      <c r="V1107" s="2" t="s">
        <v>16</v>
      </c>
      <c r="W1107" s="2"/>
    </row>
    <row r="1108" spans="1:23" ht="85.5" x14ac:dyDescent="0.45">
      <c r="A1108" s="1">
        <v>1.42377314814803</v>
      </c>
      <c r="B1108" s="2" t="s">
        <v>110</v>
      </c>
      <c r="C1108" s="2" t="s">
        <v>1200</v>
      </c>
      <c r="D1108" s="2" t="s">
        <v>12</v>
      </c>
      <c r="E1108" s="4">
        <v>45195.694895833331</v>
      </c>
      <c r="F1108" s="3" t="str">
        <f>TEXT(Table_query__6[[#This Row],[Closed]],"MMM")</f>
        <v>Sep</v>
      </c>
      <c r="G1108" s="3">
        <v>45197.694895833331</v>
      </c>
      <c r="H1108" s="4">
        <v>45196.423773148148</v>
      </c>
      <c r="I1108" s="2" t="s">
        <v>411</v>
      </c>
      <c r="J1108" t="s">
        <v>3749</v>
      </c>
      <c r="K1108">
        <v>40013</v>
      </c>
      <c r="L1108" t="s">
        <v>3750</v>
      </c>
      <c r="M1108" t="s">
        <v>3545</v>
      </c>
      <c r="N1108" s="2" t="s">
        <v>68</v>
      </c>
      <c r="O1108" s="4" t="s">
        <v>396</v>
      </c>
      <c r="P1108" s="6">
        <f>NETWORKDAYS.INTL(Table_query__6[[#This Row],[Created]],Table_query__6[[#This Row],[Closed]],1,0)-1</f>
        <v>1</v>
      </c>
      <c r="Q1108" s="6" t="s">
        <v>4272</v>
      </c>
      <c r="R1108" s="6" t="str">
        <f t="shared" si="35"/>
        <v>&lt;=1</v>
      </c>
      <c r="S1108" s="6" t="str">
        <f t="shared" si="34"/>
        <v>met</v>
      </c>
      <c r="T1108" s="5" t="s">
        <v>1201</v>
      </c>
      <c r="U1108" s="2" t="s">
        <v>17</v>
      </c>
      <c r="V1108" s="2" t="s">
        <v>16</v>
      </c>
      <c r="W1108" s="2"/>
    </row>
    <row r="1109" spans="1:23" ht="28.5" x14ac:dyDescent="0.45">
      <c r="A1109" s="1">
        <v>1.42964120370016</v>
      </c>
      <c r="B1109" s="2" t="s">
        <v>56</v>
      </c>
      <c r="C1109" s="2" t="s">
        <v>1045</v>
      </c>
      <c r="D1109" s="2" t="s">
        <v>12</v>
      </c>
      <c r="E1109" s="4">
        <v>45196.520844907405</v>
      </c>
      <c r="F1109" s="3" t="str">
        <f>TEXT(Table_query__6[[#This Row],[Closed]],"MMM")</f>
        <v>Sep</v>
      </c>
      <c r="G1109" s="3">
        <v>45198.520844907405</v>
      </c>
      <c r="H1109" s="4">
        <v>45197.4296412037</v>
      </c>
      <c r="I1109" s="2" t="s">
        <v>688</v>
      </c>
      <c r="J1109" t="s">
        <v>3829</v>
      </c>
      <c r="K1109">
        <v>939</v>
      </c>
      <c r="L1109" t="s">
        <v>3549</v>
      </c>
      <c r="M1109" t="s">
        <v>3545</v>
      </c>
      <c r="N1109" s="2" t="s">
        <v>24</v>
      </c>
      <c r="O1109" s="4" t="s">
        <v>396</v>
      </c>
      <c r="P1109" s="6">
        <f>NETWORKDAYS.INTL(Table_query__6[[#This Row],[Created]],Table_query__6[[#This Row],[Closed]],1,0)-1</f>
        <v>1</v>
      </c>
      <c r="Q1109" s="6" t="s">
        <v>4272</v>
      </c>
      <c r="R1109" s="6" t="str">
        <f t="shared" si="35"/>
        <v>&lt;=1</v>
      </c>
      <c r="S1109" s="6" t="str">
        <f t="shared" si="34"/>
        <v>met</v>
      </c>
      <c r="T1109" s="5" t="s">
        <v>1046</v>
      </c>
      <c r="U1109" s="2" t="s">
        <v>17</v>
      </c>
      <c r="V1109" s="2" t="s">
        <v>16</v>
      </c>
      <c r="W1109" s="2"/>
    </row>
    <row r="1110" spans="1:23" ht="28.5" x14ac:dyDescent="0.45">
      <c r="A1110" s="1">
        <v>2.53854166666861</v>
      </c>
      <c r="B1110" s="2" t="s">
        <v>125</v>
      </c>
      <c r="C1110" s="2" t="s">
        <v>1023</v>
      </c>
      <c r="D1110" s="2" t="s">
        <v>12</v>
      </c>
      <c r="E1110" s="4">
        <v>45196.523159722223</v>
      </c>
      <c r="F1110" s="3" t="str">
        <f>TEXT(Table_query__6[[#This Row],[Closed]],"MMM")</f>
        <v>Sep</v>
      </c>
      <c r="G1110" s="3">
        <v>45198.523159722223</v>
      </c>
      <c r="H1110" s="4">
        <v>45198.538541666669</v>
      </c>
      <c r="I1110" s="2" t="s">
        <v>205</v>
      </c>
      <c r="J1110" t="s">
        <v>3676</v>
      </c>
      <c r="K1110">
        <v>21578</v>
      </c>
      <c r="L1110" t="s">
        <v>3677</v>
      </c>
      <c r="M1110" t="s">
        <v>3550</v>
      </c>
      <c r="N1110" s="2" t="s">
        <v>24</v>
      </c>
      <c r="O1110" s="4" t="s">
        <v>396</v>
      </c>
      <c r="P1110" s="6">
        <f>NETWORKDAYS.INTL(Table_query__6[[#This Row],[Created]],Table_query__6[[#This Row],[Closed]],1,0)-1</f>
        <v>2</v>
      </c>
      <c r="Q1110" s="6" t="s">
        <v>4273</v>
      </c>
      <c r="R1110" s="6" t="str">
        <f t="shared" si="35"/>
        <v>&lt;=2</v>
      </c>
      <c r="S1110" s="6" t="str">
        <f t="shared" si="34"/>
        <v>met</v>
      </c>
      <c r="T1110" s="5" t="s">
        <v>1024</v>
      </c>
      <c r="U1110" s="2" t="s">
        <v>17</v>
      </c>
      <c r="V1110" s="2" t="s">
        <v>16</v>
      </c>
      <c r="W1110" s="2"/>
    </row>
    <row r="1111" spans="1:23" ht="28.5" x14ac:dyDescent="0.45">
      <c r="A1111" s="1">
        <v>2.46678240740584</v>
      </c>
      <c r="B1111" s="2" t="s">
        <v>361</v>
      </c>
      <c r="C1111" s="2" t="s">
        <v>1033</v>
      </c>
      <c r="D1111" s="2" t="s">
        <v>12</v>
      </c>
      <c r="E1111" s="4">
        <v>45196.634375000001</v>
      </c>
      <c r="F1111" s="3" t="str">
        <f>TEXT(Table_query__6[[#This Row],[Closed]],"MMM")</f>
        <v>Sep</v>
      </c>
      <c r="G1111" s="3">
        <v>45198.634375000001</v>
      </c>
      <c r="H1111" s="4">
        <v>45198.466782407406</v>
      </c>
      <c r="I1111" s="2" t="s">
        <v>546</v>
      </c>
      <c r="J1111" t="s">
        <v>3790</v>
      </c>
      <c r="K1111">
        <v>35535</v>
      </c>
      <c r="L1111" t="s">
        <v>3769</v>
      </c>
      <c r="M1111" t="s">
        <v>3545</v>
      </c>
      <c r="N1111" s="2" t="s">
        <v>24</v>
      </c>
      <c r="O1111" s="4" t="s">
        <v>396</v>
      </c>
      <c r="P1111" s="6">
        <f>NETWORKDAYS.INTL(Table_query__6[[#This Row],[Created]],Table_query__6[[#This Row],[Closed]],1,0)-1</f>
        <v>2</v>
      </c>
      <c r="Q1111" s="6" t="s">
        <v>4273</v>
      </c>
      <c r="R1111" s="6" t="str">
        <f t="shared" si="35"/>
        <v>&lt;=2</v>
      </c>
      <c r="S1111" s="6" t="str">
        <f t="shared" si="34"/>
        <v>met</v>
      </c>
      <c r="T1111" s="5" t="s">
        <v>1034</v>
      </c>
      <c r="U1111" s="2" t="s">
        <v>17</v>
      </c>
      <c r="V1111" s="2" t="s">
        <v>16</v>
      </c>
      <c r="W1111" s="2"/>
    </row>
    <row r="1112" spans="1:23" ht="28.5" x14ac:dyDescent="0.45">
      <c r="A1112" s="1">
        <v>2.67317129629373</v>
      </c>
      <c r="B1112" s="2" t="s">
        <v>361</v>
      </c>
      <c r="C1112" s="2" t="s">
        <v>1017</v>
      </c>
      <c r="D1112" s="2" t="s">
        <v>12</v>
      </c>
      <c r="E1112" s="4">
        <v>45196.637638888889</v>
      </c>
      <c r="F1112" s="3" t="str">
        <f>TEXT(Table_query__6[[#This Row],[Closed]],"MMM")</f>
        <v>Sep</v>
      </c>
      <c r="G1112" s="3">
        <v>45198.637638888889</v>
      </c>
      <c r="H1112" s="4">
        <v>45198.673171296294</v>
      </c>
      <c r="I1112" s="2" t="s">
        <v>673</v>
      </c>
      <c r="J1112" t="s">
        <v>3823</v>
      </c>
      <c r="K1112">
        <v>40227</v>
      </c>
      <c r="L1112" t="s">
        <v>3824</v>
      </c>
      <c r="M1112" t="s">
        <v>3545</v>
      </c>
      <c r="N1112" s="2" t="s">
        <v>24</v>
      </c>
      <c r="O1112" s="4" t="s">
        <v>396</v>
      </c>
      <c r="P1112" s="6">
        <f>NETWORKDAYS.INTL(Table_query__6[[#This Row],[Created]],Table_query__6[[#This Row],[Closed]],1,0)-1</f>
        <v>2</v>
      </c>
      <c r="Q1112" s="6" t="s">
        <v>4273</v>
      </c>
      <c r="R1112" s="6" t="str">
        <f t="shared" si="35"/>
        <v>&lt;=2</v>
      </c>
      <c r="S1112" s="6" t="str">
        <f t="shared" si="34"/>
        <v>met</v>
      </c>
      <c r="T1112" s="5" t="s">
        <v>1018</v>
      </c>
      <c r="U1112" s="2" t="s">
        <v>17</v>
      </c>
      <c r="V1112" s="2" t="s">
        <v>16</v>
      </c>
      <c r="W1112" s="2"/>
    </row>
    <row r="1113" spans="1:23" ht="28.5" x14ac:dyDescent="0.45">
      <c r="A1113" s="1">
        <v>2.6702083333293598</v>
      </c>
      <c r="B1113" s="2" t="s">
        <v>361</v>
      </c>
      <c r="C1113" s="2" t="s">
        <v>1019</v>
      </c>
      <c r="D1113" s="2" t="s">
        <v>12</v>
      </c>
      <c r="E1113" s="4">
        <v>45196.650543981479</v>
      </c>
      <c r="F1113" s="3" t="str">
        <f>TEXT(Table_query__6[[#This Row],[Closed]],"MMM")</f>
        <v>Sep</v>
      </c>
      <c r="G1113" s="3">
        <v>45198.650543981479</v>
      </c>
      <c r="H1113" s="4">
        <v>45198.670208333337</v>
      </c>
      <c r="I1113" s="2" t="s">
        <v>546</v>
      </c>
      <c r="J1113" t="s">
        <v>3790</v>
      </c>
      <c r="K1113">
        <v>35535</v>
      </c>
      <c r="L1113" t="s">
        <v>3769</v>
      </c>
      <c r="M1113" t="s">
        <v>3545</v>
      </c>
      <c r="N1113" s="2" t="s">
        <v>24</v>
      </c>
      <c r="O1113" s="4" t="s">
        <v>396</v>
      </c>
      <c r="P1113" s="6">
        <f>NETWORKDAYS.INTL(Table_query__6[[#This Row],[Created]],Table_query__6[[#This Row],[Closed]],1,0)-1</f>
        <v>2</v>
      </c>
      <c r="Q1113" s="6" t="s">
        <v>4273</v>
      </c>
      <c r="R1113" s="6" t="str">
        <f t="shared" si="35"/>
        <v>&lt;=2</v>
      </c>
      <c r="S1113" s="6" t="str">
        <f t="shared" si="34"/>
        <v>met</v>
      </c>
      <c r="T1113" s="5" t="s">
        <v>1020</v>
      </c>
      <c r="U1113" s="2" t="s">
        <v>17</v>
      </c>
      <c r="V1113" s="2" t="s">
        <v>16</v>
      </c>
      <c r="W1113" s="2"/>
    </row>
    <row r="1114" spans="1:23" ht="42.75" x14ac:dyDescent="0.45">
      <c r="A1114" s="1">
        <v>1.59290509259154</v>
      </c>
      <c r="B1114" s="2" t="s">
        <v>56</v>
      </c>
      <c r="C1114" s="2" t="s">
        <v>1056</v>
      </c>
      <c r="D1114" s="2" t="s">
        <v>12</v>
      </c>
      <c r="E1114" s="4">
        <v>45196.776562500003</v>
      </c>
      <c r="F1114" s="3" t="str">
        <f>TEXT(Table_query__6[[#This Row],[Closed]],"MMM")</f>
        <v>Sep</v>
      </c>
      <c r="G1114" s="3">
        <v>45198.776562500003</v>
      </c>
      <c r="H1114" s="4">
        <v>45197.592905092592</v>
      </c>
      <c r="I1114" s="2" t="s">
        <v>209</v>
      </c>
      <c r="J1114" t="s">
        <v>3680</v>
      </c>
      <c r="K1114">
        <v>402</v>
      </c>
      <c r="L1114" t="s">
        <v>3681</v>
      </c>
      <c r="M1114" t="s">
        <v>3545</v>
      </c>
      <c r="N1114" s="2" t="s">
        <v>24</v>
      </c>
      <c r="O1114" s="4" t="s">
        <v>396</v>
      </c>
      <c r="P1114" s="6">
        <f>NETWORKDAYS.INTL(Table_query__6[[#This Row],[Created]],Table_query__6[[#This Row],[Closed]],1,0)-1</f>
        <v>1</v>
      </c>
      <c r="Q1114" s="6" t="s">
        <v>4272</v>
      </c>
      <c r="R1114" s="6" t="str">
        <f t="shared" si="35"/>
        <v>&lt;=1</v>
      </c>
      <c r="S1114" s="6" t="str">
        <f t="shared" si="34"/>
        <v>met</v>
      </c>
      <c r="T1114" s="5" t="s">
        <v>1057</v>
      </c>
      <c r="U1114" s="2" t="s">
        <v>17</v>
      </c>
      <c r="V1114" s="2" t="s">
        <v>16</v>
      </c>
      <c r="W1114" s="2"/>
    </row>
    <row r="1115" spans="1:23" ht="185.25" x14ac:dyDescent="0.45">
      <c r="A1115" s="1">
        <v>4.4099305555500896</v>
      </c>
      <c r="B1115" s="2" t="s">
        <v>161</v>
      </c>
      <c r="C1115" s="2" t="s">
        <v>988</v>
      </c>
      <c r="D1115" s="2" t="s">
        <v>12</v>
      </c>
      <c r="E1115" s="4">
        <v>45197.332696759258</v>
      </c>
      <c r="F1115" s="3" t="str">
        <f>TEXT(Table_query__6[[#This Row],[Closed]],"MMM")</f>
        <v>Oct</v>
      </c>
      <c r="G1115" s="3">
        <v>45199.332696759258</v>
      </c>
      <c r="H1115" s="4">
        <v>45201.409930555557</v>
      </c>
      <c r="I1115" s="2" t="s">
        <v>990</v>
      </c>
      <c r="J1115" t="s">
        <v>3903</v>
      </c>
      <c r="K1115">
        <v>36266</v>
      </c>
      <c r="L1115" t="s">
        <v>3903</v>
      </c>
      <c r="M1115" t="s">
        <v>3629</v>
      </c>
      <c r="N1115" s="2" t="s">
        <v>107</v>
      </c>
      <c r="O1115" s="4" t="s">
        <v>396</v>
      </c>
      <c r="P1115" s="6">
        <f>NETWORKDAYS.INTL(Table_query__6[[#This Row],[Created]],Table_query__6[[#This Row],[Closed]],1,0)-1</f>
        <v>2</v>
      </c>
      <c r="Q1115" s="6" t="s">
        <v>4273</v>
      </c>
      <c r="R1115" s="6" t="str">
        <f t="shared" si="35"/>
        <v>&lt;=2</v>
      </c>
      <c r="S1115" s="6" t="str">
        <f t="shared" si="34"/>
        <v>met</v>
      </c>
      <c r="T1115" s="5" t="s">
        <v>989</v>
      </c>
      <c r="U1115" s="2" t="s">
        <v>17</v>
      </c>
      <c r="V1115" s="2" t="s">
        <v>16</v>
      </c>
      <c r="W1115" s="2"/>
    </row>
    <row r="1116" spans="1:23" ht="28.5" x14ac:dyDescent="0.45">
      <c r="A1116" s="1">
        <v>0.71834490740729995</v>
      </c>
      <c r="B1116" s="2" t="s">
        <v>37</v>
      </c>
      <c r="C1116" s="2" t="s">
        <v>1054</v>
      </c>
      <c r="D1116" s="2" t="s">
        <v>12</v>
      </c>
      <c r="E1116" s="4">
        <v>45197.519467592596</v>
      </c>
      <c r="F1116" s="3" t="str">
        <f>TEXT(Table_query__6[[#This Row],[Closed]],"MMM")</f>
        <v>Sep</v>
      </c>
      <c r="G1116" s="3">
        <v>45199.519467592596</v>
      </c>
      <c r="H1116" s="4">
        <v>45197.718344907407</v>
      </c>
      <c r="I1116" s="2" t="s">
        <v>86</v>
      </c>
      <c r="J1116" t="s">
        <v>3573</v>
      </c>
      <c r="K1116">
        <v>7737</v>
      </c>
      <c r="L1116" t="s">
        <v>3574</v>
      </c>
      <c r="M1116" t="s">
        <v>3545</v>
      </c>
      <c r="N1116" s="2" t="s">
        <v>42</v>
      </c>
      <c r="O1116" s="4" t="s">
        <v>396</v>
      </c>
      <c r="P1116" s="6">
        <f>NETWORKDAYS.INTL(Table_query__6[[#This Row],[Created]],Table_query__6[[#This Row],[Closed]],1,0)-1</f>
        <v>0</v>
      </c>
      <c r="Q1116" s="6" t="s">
        <v>4272</v>
      </c>
      <c r="R1116" s="6" t="str">
        <f t="shared" si="35"/>
        <v>&lt;=1</v>
      </c>
      <c r="S1116" s="6" t="str">
        <f t="shared" si="34"/>
        <v>met</v>
      </c>
      <c r="T1116" s="5" t="s">
        <v>1055</v>
      </c>
      <c r="U1116" s="2" t="s">
        <v>17</v>
      </c>
      <c r="V1116" s="2" t="s">
        <v>16</v>
      </c>
      <c r="W1116" s="2"/>
    </row>
    <row r="1117" spans="1:23" x14ac:dyDescent="0.45">
      <c r="A1117" s="1">
        <v>1.35409722222539</v>
      </c>
      <c r="B1117" s="2" t="s">
        <v>33</v>
      </c>
      <c r="C1117" s="2" t="s">
        <v>1035</v>
      </c>
      <c r="D1117" s="2" t="s">
        <v>12</v>
      </c>
      <c r="E1117" s="4">
        <v>45197.550462962965</v>
      </c>
      <c r="F1117" s="3" t="str">
        <f>TEXT(Table_query__6[[#This Row],[Closed]],"MMM")</f>
        <v>Sep</v>
      </c>
      <c r="G1117" s="3">
        <v>45199.550462962965</v>
      </c>
      <c r="H1117" s="4">
        <v>45198.354097222225</v>
      </c>
      <c r="I1117" s="2" t="s">
        <v>210</v>
      </c>
      <c r="J1117" t="s">
        <v>3682</v>
      </c>
      <c r="K1117">
        <v>34923</v>
      </c>
      <c r="L1117" t="s">
        <v>3683</v>
      </c>
      <c r="M1117" t="s">
        <v>3545</v>
      </c>
      <c r="N1117" s="2" t="s">
        <v>77</v>
      </c>
      <c r="O1117" s="4" t="s">
        <v>396</v>
      </c>
      <c r="P1117" s="6">
        <f>NETWORKDAYS.INTL(Table_query__6[[#This Row],[Created]],Table_query__6[[#This Row],[Closed]],1,0)-1</f>
        <v>1</v>
      </c>
      <c r="Q1117" s="6" t="s">
        <v>4272</v>
      </c>
      <c r="R1117" s="6" t="str">
        <f t="shared" si="35"/>
        <v>&lt;=1</v>
      </c>
      <c r="S1117" s="6" t="str">
        <f t="shared" si="34"/>
        <v>met</v>
      </c>
      <c r="T1117" s="5" t="s">
        <v>1036</v>
      </c>
      <c r="U1117" s="2" t="s">
        <v>17</v>
      </c>
      <c r="V1117" s="2" t="s">
        <v>16</v>
      </c>
      <c r="W1117" s="2"/>
    </row>
    <row r="1118" spans="1:23" x14ac:dyDescent="0.45">
      <c r="A1118" s="1">
        <v>1.2823611111089099</v>
      </c>
      <c r="B1118" s="2" t="s">
        <v>64</v>
      </c>
      <c r="C1118" s="2" t="s">
        <v>1037</v>
      </c>
      <c r="D1118" s="2" t="s">
        <v>12</v>
      </c>
      <c r="E1118" s="4">
        <v>45197.56890046296</v>
      </c>
      <c r="F1118" s="3" t="str">
        <f>TEXT(Table_query__6[[#This Row],[Closed]],"MMM")</f>
        <v>Sep</v>
      </c>
      <c r="G1118" s="3">
        <v>45199.56890046296</v>
      </c>
      <c r="H1118" s="4">
        <v>45198.282361111109</v>
      </c>
      <c r="I1118" s="2" t="s">
        <v>129</v>
      </c>
      <c r="J1118" t="s">
        <v>4256</v>
      </c>
      <c r="K1118" t="s">
        <v>4256</v>
      </c>
      <c r="L1118" t="s">
        <v>4256</v>
      </c>
      <c r="M1118" t="s">
        <v>592</v>
      </c>
      <c r="N1118" s="2" t="s">
        <v>77</v>
      </c>
      <c r="O1118" s="4" t="s">
        <v>396</v>
      </c>
      <c r="P1118" s="6">
        <f>NETWORKDAYS.INTL(Table_query__6[[#This Row],[Created]],Table_query__6[[#This Row],[Closed]],1,0)-1</f>
        <v>1</v>
      </c>
      <c r="Q1118" s="6" t="s">
        <v>4272</v>
      </c>
      <c r="R1118" s="6" t="str">
        <f t="shared" si="35"/>
        <v>&lt;=1</v>
      </c>
      <c r="S1118" s="6" t="str">
        <f t="shared" si="34"/>
        <v>met</v>
      </c>
      <c r="T1118" s="5" t="s">
        <v>1038</v>
      </c>
      <c r="U1118" s="2" t="s">
        <v>17</v>
      </c>
      <c r="V1118" s="2" t="s">
        <v>16</v>
      </c>
      <c r="W1118" s="2"/>
    </row>
    <row r="1119" spans="1:23" ht="28.5" x14ac:dyDescent="0.45">
      <c r="A1119" s="1">
        <v>0.70453703703969905</v>
      </c>
      <c r="B1119" s="2" t="s">
        <v>37</v>
      </c>
      <c r="C1119" s="2" t="s">
        <v>1047</v>
      </c>
      <c r="D1119" s="2" t="s">
        <v>12</v>
      </c>
      <c r="E1119" s="4">
        <v>45197.578842592593</v>
      </c>
      <c r="F1119" s="3" t="str">
        <f>TEXT(Table_query__6[[#This Row],[Closed]],"MMM")</f>
        <v>Sep</v>
      </c>
      <c r="G1119" s="3">
        <v>45199.578842592593</v>
      </c>
      <c r="H1119" s="4">
        <v>45197.70453703704</v>
      </c>
      <c r="I1119" s="2" t="s">
        <v>1049</v>
      </c>
      <c r="J1119" t="s">
        <v>4256</v>
      </c>
      <c r="K1119" t="s">
        <v>4256</v>
      </c>
      <c r="L1119" t="s">
        <v>4256</v>
      </c>
      <c r="M1119" t="s">
        <v>592</v>
      </c>
      <c r="N1119" s="2" t="s">
        <v>24</v>
      </c>
      <c r="O1119" s="4" t="s">
        <v>396</v>
      </c>
      <c r="P1119" s="6">
        <f>NETWORKDAYS.INTL(Table_query__6[[#This Row],[Created]],Table_query__6[[#This Row],[Closed]],1,0)-1</f>
        <v>0</v>
      </c>
      <c r="Q1119" s="6" t="s">
        <v>4272</v>
      </c>
      <c r="R1119" s="6" t="str">
        <f t="shared" si="35"/>
        <v>&lt;=1</v>
      </c>
      <c r="S1119" s="6" t="str">
        <f t="shared" si="34"/>
        <v>met</v>
      </c>
      <c r="T1119" s="5" t="s">
        <v>1048</v>
      </c>
      <c r="U1119" s="2" t="s">
        <v>17</v>
      </c>
      <c r="V1119" s="2" t="s">
        <v>16</v>
      </c>
      <c r="W1119" s="2"/>
    </row>
    <row r="1120" spans="1:23" ht="71.25" x14ac:dyDescent="0.45">
      <c r="A1120" s="1">
        <v>1.65805555555562</v>
      </c>
      <c r="B1120" s="2" t="s">
        <v>110</v>
      </c>
      <c r="C1120" s="2" t="s">
        <v>1021</v>
      </c>
      <c r="D1120" s="2" t="s">
        <v>12</v>
      </c>
      <c r="E1120" s="4">
        <v>45197.592592592591</v>
      </c>
      <c r="F1120" s="3" t="str">
        <f>TEXT(Table_query__6[[#This Row],[Closed]],"MMM")</f>
        <v>Sep</v>
      </c>
      <c r="G1120" s="3">
        <v>45199.592592592591</v>
      </c>
      <c r="H1120" s="4">
        <v>45198.658055555556</v>
      </c>
      <c r="I1120" s="2" t="s">
        <v>717</v>
      </c>
      <c r="J1120" t="s">
        <v>3834</v>
      </c>
      <c r="K1120">
        <v>40212</v>
      </c>
      <c r="L1120" t="s">
        <v>3818</v>
      </c>
      <c r="M1120" t="s">
        <v>3545</v>
      </c>
      <c r="N1120" s="2" t="s">
        <v>24</v>
      </c>
      <c r="O1120" s="4" t="s">
        <v>396</v>
      </c>
      <c r="P1120" s="6">
        <f>NETWORKDAYS.INTL(Table_query__6[[#This Row],[Created]],Table_query__6[[#This Row],[Closed]],1,0)-1</f>
        <v>1</v>
      </c>
      <c r="Q1120" s="6" t="s">
        <v>4272</v>
      </c>
      <c r="R1120" s="6" t="str">
        <f t="shared" si="35"/>
        <v>&lt;=1</v>
      </c>
      <c r="S1120" s="6" t="str">
        <f t="shared" si="34"/>
        <v>met</v>
      </c>
      <c r="T1120" s="5" t="s">
        <v>1022</v>
      </c>
      <c r="U1120" s="2" t="s">
        <v>17</v>
      </c>
      <c r="V1120" s="2" t="s">
        <v>16</v>
      </c>
      <c r="W1120" s="2"/>
    </row>
    <row r="1121" spans="1:23" x14ac:dyDescent="0.45">
      <c r="A1121" s="1">
        <v>0.71266203703999098</v>
      </c>
      <c r="B1121" s="2" t="s">
        <v>145</v>
      </c>
      <c r="C1121" s="2" t="s">
        <v>1043</v>
      </c>
      <c r="D1121" s="2" t="s">
        <v>12</v>
      </c>
      <c r="E1121" s="4">
        <v>45197.63380787037</v>
      </c>
      <c r="F1121" s="3" t="str">
        <f>TEXT(Table_query__6[[#This Row],[Closed]],"MMM")</f>
        <v>Sep</v>
      </c>
      <c r="G1121" s="3">
        <v>45199.63380787037</v>
      </c>
      <c r="H1121" s="4">
        <v>45197.71266203704</v>
      </c>
      <c r="I1121" s="2" t="s">
        <v>924</v>
      </c>
      <c r="J1121" t="s">
        <v>3797</v>
      </c>
      <c r="K1121">
        <v>11459</v>
      </c>
      <c r="L1121" t="s">
        <v>3745</v>
      </c>
      <c r="M1121" t="s">
        <v>3545</v>
      </c>
      <c r="N1121" s="2" t="s">
        <v>42</v>
      </c>
      <c r="O1121" s="4" t="s">
        <v>396</v>
      </c>
      <c r="P1121" s="6">
        <f>NETWORKDAYS.INTL(Table_query__6[[#This Row],[Created]],Table_query__6[[#This Row],[Closed]],1,0)-1</f>
        <v>0</v>
      </c>
      <c r="Q1121" s="6" t="s">
        <v>4272</v>
      </c>
      <c r="R1121" s="6" t="str">
        <f t="shared" si="35"/>
        <v>&lt;=1</v>
      </c>
      <c r="S1121" s="6" t="str">
        <f t="shared" si="34"/>
        <v>met</v>
      </c>
      <c r="T1121" s="5" t="s">
        <v>1044</v>
      </c>
      <c r="U1121" s="2" t="s">
        <v>17</v>
      </c>
      <c r="V1121" s="2" t="s">
        <v>16</v>
      </c>
      <c r="W1121" s="2"/>
    </row>
    <row r="1122" spans="1:23" x14ac:dyDescent="0.45">
      <c r="A1122" s="1">
        <v>1.4692939814849499</v>
      </c>
      <c r="B1122" s="2" t="s">
        <v>33</v>
      </c>
      <c r="C1122" s="2" t="s">
        <v>1030</v>
      </c>
      <c r="D1122" s="2" t="s">
        <v>12</v>
      </c>
      <c r="E1122" s="4">
        <v>45197.684317129628</v>
      </c>
      <c r="F1122" s="3" t="str">
        <f>TEXT(Table_query__6[[#This Row],[Closed]],"MMM")</f>
        <v>Sep</v>
      </c>
      <c r="G1122" s="3">
        <v>45199.684317129628</v>
      </c>
      <c r="H1122" s="4">
        <v>45198.469293981485</v>
      </c>
      <c r="I1122" s="2" t="s">
        <v>1032</v>
      </c>
      <c r="J1122" t="s">
        <v>3910</v>
      </c>
      <c r="K1122">
        <v>33362</v>
      </c>
      <c r="L1122" t="s">
        <v>3911</v>
      </c>
      <c r="M1122" t="s">
        <v>3570</v>
      </c>
      <c r="N1122" s="2" t="s">
        <v>107</v>
      </c>
      <c r="O1122" s="4" t="s">
        <v>396</v>
      </c>
      <c r="P1122" s="6">
        <f>NETWORKDAYS.INTL(Table_query__6[[#This Row],[Created]],Table_query__6[[#This Row],[Closed]],1,0)-1</f>
        <v>1</v>
      </c>
      <c r="Q1122" s="6" t="s">
        <v>4272</v>
      </c>
      <c r="R1122" s="6" t="str">
        <f t="shared" si="35"/>
        <v>&lt;=1</v>
      </c>
      <c r="S1122" s="6" t="str">
        <f t="shared" si="34"/>
        <v>met</v>
      </c>
      <c r="T1122" s="5" t="s">
        <v>1031</v>
      </c>
      <c r="U1122" s="2" t="s">
        <v>17</v>
      </c>
      <c r="V1122" s="2" t="s">
        <v>16</v>
      </c>
      <c r="W1122" s="2"/>
    </row>
    <row r="1123" spans="1:23" x14ac:dyDescent="0.45">
      <c r="A1123" s="1">
        <v>0.59701388888788598</v>
      </c>
      <c r="B1123" s="2" t="s">
        <v>64</v>
      </c>
      <c r="C1123" s="2" t="s">
        <v>1006</v>
      </c>
      <c r="D1123" s="2" t="s">
        <v>12</v>
      </c>
      <c r="E1123" s="4">
        <v>45198.32744212963</v>
      </c>
      <c r="F1123" s="3" t="str">
        <f>TEXT(Table_query__6[[#This Row],[Closed]],"MMM")</f>
        <v>Sep</v>
      </c>
      <c r="G1123" s="3">
        <v>45200.32744212963</v>
      </c>
      <c r="H1123" s="4">
        <v>45198.597013888888</v>
      </c>
      <c r="I1123" s="2" t="s">
        <v>129</v>
      </c>
      <c r="J1123" t="s">
        <v>4256</v>
      </c>
      <c r="K1123" t="s">
        <v>4256</v>
      </c>
      <c r="L1123" t="s">
        <v>4256</v>
      </c>
      <c r="M1123" t="s">
        <v>592</v>
      </c>
      <c r="N1123" s="2" t="s">
        <v>77</v>
      </c>
      <c r="O1123" s="4" t="s">
        <v>396</v>
      </c>
      <c r="P1123" s="6">
        <f>NETWORKDAYS.INTL(Table_query__6[[#This Row],[Created]],Table_query__6[[#This Row],[Closed]],1,0)-1</f>
        <v>0</v>
      </c>
      <c r="Q1123" s="6" t="s">
        <v>4272</v>
      </c>
      <c r="R1123" s="6" t="str">
        <f t="shared" si="35"/>
        <v>&lt;=1</v>
      </c>
      <c r="S1123" s="6" t="str">
        <f t="shared" si="34"/>
        <v>met</v>
      </c>
      <c r="T1123" s="5" t="s">
        <v>1007</v>
      </c>
      <c r="U1123" s="2" t="s">
        <v>17</v>
      </c>
      <c r="V1123" s="2" t="s">
        <v>16</v>
      </c>
      <c r="W1123" s="2"/>
    </row>
    <row r="1124" spans="1:23" ht="28.5" x14ac:dyDescent="0.45">
      <c r="A1124" s="1">
        <v>0.51478009259153601</v>
      </c>
      <c r="B1124" s="2" t="s">
        <v>33</v>
      </c>
      <c r="C1124" s="2" t="s">
        <v>1008</v>
      </c>
      <c r="D1124" s="2" t="s">
        <v>12</v>
      </c>
      <c r="E1124" s="4">
        <v>45198.500173611108</v>
      </c>
      <c r="F1124" s="3" t="str">
        <f>TEXT(Table_query__6[[#This Row],[Closed]],"MMM")</f>
        <v>Sep</v>
      </c>
      <c r="G1124" s="3">
        <v>45200.500173611108</v>
      </c>
      <c r="H1124" s="4">
        <v>45198.514780092592</v>
      </c>
      <c r="I1124" s="2" t="s">
        <v>746</v>
      </c>
      <c r="J1124" t="s">
        <v>3839</v>
      </c>
      <c r="K1124">
        <v>32953</v>
      </c>
      <c r="L1124" t="s">
        <v>3840</v>
      </c>
      <c r="M1124" t="s">
        <v>3570</v>
      </c>
      <c r="N1124" s="2" t="s">
        <v>42</v>
      </c>
      <c r="O1124" s="4" t="s">
        <v>396</v>
      </c>
      <c r="P1124" s="6">
        <f>NETWORKDAYS.INTL(Table_query__6[[#This Row],[Created]],Table_query__6[[#This Row],[Closed]],1,0)-1</f>
        <v>0</v>
      </c>
      <c r="Q1124" s="6" t="s">
        <v>4272</v>
      </c>
      <c r="R1124" s="6" t="str">
        <f t="shared" si="35"/>
        <v>&lt;=1</v>
      </c>
      <c r="S1124" s="6" t="str">
        <f t="shared" si="34"/>
        <v>met</v>
      </c>
      <c r="T1124" s="5" t="s">
        <v>1009</v>
      </c>
      <c r="U1124" s="2" t="s">
        <v>17</v>
      </c>
      <c r="V1124" s="2" t="s">
        <v>16</v>
      </c>
      <c r="W1124" s="2"/>
    </row>
    <row r="1125" spans="1:23" ht="28.5" x14ac:dyDescent="0.45">
      <c r="A1125" s="1">
        <v>0.58784722222480901</v>
      </c>
      <c r="B1125" s="2" t="s">
        <v>37</v>
      </c>
      <c r="C1125" s="2" t="s">
        <v>1012</v>
      </c>
      <c r="D1125" s="2" t="s">
        <v>12</v>
      </c>
      <c r="E1125" s="4">
        <v>45198.509675925925</v>
      </c>
      <c r="F1125" s="3" t="str">
        <f>TEXT(Table_query__6[[#This Row],[Closed]],"MMM")</f>
        <v>Sep</v>
      </c>
      <c r="G1125" s="3">
        <v>45200.509675925925</v>
      </c>
      <c r="H1125" s="4">
        <v>45198.587847222225</v>
      </c>
      <c r="I1125" s="2" t="s">
        <v>645</v>
      </c>
      <c r="J1125" t="s">
        <v>3815</v>
      </c>
      <c r="K1125">
        <v>5560</v>
      </c>
      <c r="L1125" t="s">
        <v>3816</v>
      </c>
      <c r="M1125" t="s">
        <v>3545</v>
      </c>
      <c r="N1125" s="2" t="s">
        <v>42</v>
      </c>
      <c r="O1125" s="4" t="s">
        <v>396</v>
      </c>
      <c r="P1125" s="6">
        <f>NETWORKDAYS.INTL(Table_query__6[[#This Row],[Created]],Table_query__6[[#This Row],[Closed]],1,0)-1</f>
        <v>0</v>
      </c>
      <c r="Q1125" s="6" t="s">
        <v>4272</v>
      </c>
      <c r="R1125" s="6" t="str">
        <f t="shared" si="35"/>
        <v>&lt;=1</v>
      </c>
      <c r="S1125" s="6" t="str">
        <f t="shared" si="34"/>
        <v>met</v>
      </c>
      <c r="T1125" s="5" t="s">
        <v>1013</v>
      </c>
      <c r="U1125" s="2" t="s">
        <v>17</v>
      </c>
      <c r="V1125" s="2" t="s">
        <v>16</v>
      </c>
      <c r="W1125" s="2"/>
    </row>
    <row r="1126" spans="1:23" x14ac:dyDescent="0.45">
      <c r="A1126" s="1">
        <v>0.62868055555009095</v>
      </c>
      <c r="B1126" s="2" t="s">
        <v>159</v>
      </c>
      <c r="C1126" s="2" t="s">
        <v>1010</v>
      </c>
      <c r="D1126" s="2" t="s">
        <v>12</v>
      </c>
      <c r="E1126" s="4">
        <v>45198.596701388888</v>
      </c>
      <c r="F1126" s="3" t="str">
        <f>TEXT(Table_query__6[[#This Row],[Closed]],"MMM")</f>
        <v>Sep</v>
      </c>
      <c r="G1126" s="3">
        <v>45200.596701388888</v>
      </c>
      <c r="H1126" s="4">
        <v>45198.628680555557</v>
      </c>
      <c r="I1126" s="2" t="s">
        <v>499</v>
      </c>
      <c r="J1126" t="s">
        <v>3777</v>
      </c>
      <c r="K1126">
        <v>10527</v>
      </c>
      <c r="L1126" t="s">
        <v>3778</v>
      </c>
      <c r="M1126" t="s">
        <v>3545</v>
      </c>
      <c r="N1126" s="2" t="s">
        <v>29</v>
      </c>
      <c r="O1126" s="4" t="s">
        <v>396</v>
      </c>
      <c r="P1126" s="6">
        <f>NETWORKDAYS.INTL(Table_query__6[[#This Row],[Created]],Table_query__6[[#This Row],[Closed]],1,0)-1</f>
        <v>0</v>
      </c>
      <c r="Q1126" s="6" t="s">
        <v>4272</v>
      </c>
      <c r="R1126" s="6" t="str">
        <f t="shared" si="35"/>
        <v>&lt;=1</v>
      </c>
      <c r="S1126" s="6" t="str">
        <f t="shared" si="34"/>
        <v>met</v>
      </c>
      <c r="T1126" s="5" t="s">
        <v>1011</v>
      </c>
      <c r="U1126" s="2" t="s">
        <v>17</v>
      </c>
      <c r="V1126" s="2" t="s">
        <v>16</v>
      </c>
      <c r="W1126" s="2"/>
    </row>
    <row r="1127" spans="1:23" x14ac:dyDescent="0.45">
      <c r="A1127" s="1">
        <v>3.7189467592616001</v>
      </c>
      <c r="B1127" s="2" t="s">
        <v>145</v>
      </c>
      <c r="C1127" s="2" t="s">
        <v>986</v>
      </c>
      <c r="D1127" s="2" t="s">
        <v>12</v>
      </c>
      <c r="E1127" s="4">
        <v>45198.716319444444</v>
      </c>
      <c r="F1127" s="3" t="str">
        <f>TEXT(Table_query__6[[#This Row],[Closed]],"MMM")</f>
        <v>Oct</v>
      </c>
      <c r="G1127" s="3">
        <v>45200.716319444444</v>
      </c>
      <c r="H1127" s="4">
        <v>45201.718946759262</v>
      </c>
      <c r="I1127" s="2" t="s">
        <v>321</v>
      </c>
      <c r="J1127" t="s">
        <v>3622</v>
      </c>
      <c r="K1127">
        <v>11409</v>
      </c>
      <c r="L1127" t="s">
        <v>3623</v>
      </c>
      <c r="M1127" t="s">
        <v>3545</v>
      </c>
      <c r="N1127" s="2" t="s">
        <v>29</v>
      </c>
      <c r="O1127" s="4" t="s">
        <v>396</v>
      </c>
      <c r="P1127" s="6">
        <f>NETWORKDAYS.INTL(Table_query__6[[#This Row],[Created]],Table_query__6[[#This Row],[Closed]],1,0)-1</f>
        <v>1</v>
      </c>
      <c r="Q1127" s="6" t="s">
        <v>4272</v>
      </c>
      <c r="R1127" s="6" t="str">
        <f t="shared" si="35"/>
        <v>&lt;=1</v>
      </c>
      <c r="S1127" s="6" t="str">
        <f t="shared" si="34"/>
        <v>met</v>
      </c>
      <c r="T1127" s="5" t="s">
        <v>987</v>
      </c>
      <c r="U1127" s="2" t="s">
        <v>17</v>
      </c>
      <c r="V1127" s="2" t="s">
        <v>16</v>
      </c>
      <c r="W1127" s="2"/>
    </row>
    <row r="1128" spans="1:23" x14ac:dyDescent="0.45">
      <c r="A1128" s="1">
        <v>0.58776620370190402</v>
      </c>
      <c r="B1128" s="2" t="s">
        <v>97</v>
      </c>
      <c r="C1128" s="2" t="s">
        <v>998</v>
      </c>
      <c r="D1128" s="2" t="s">
        <v>12</v>
      </c>
      <c r="E1128" s="4">
        <v>45201.369131944448</v>
      </c>
      <c r="F1128" s="3" t="str">
        <f>TEXT(Table_query__6[[#This Row],[Closed]],"MMM")</f>
        <v>Oct</v>
      </c>
      <c r="G1128" s="3">
        <v>45203.369131944448</v>
      </c>
      <c r="H1128" s="4">
        <v>45201.587766203702</v>
      </c>
      <c r="I1128" s="2" t="s">
        <v>1000</v>
      </c>
      <c r="J1128" t="s">
        <v>3906</v>
      </c>
      <c r="K1128">
        <v>20308</v>
      </c>
      <c r="L1128" t="s">
        <v>3557</v>
      </c>
      <c r="M1128" t="s">
        <v>3545</v>
      </c>
      <c r="N1128" s="2" t="s">
        <v>77</v>
      </c>
      <c r="O1128" s="4" t="s">
        <v>99</v>
      </c>
      <c r="P1128" s="6">
        <f>NETWORKDAYS.INTL(Table_query__6[[#This Row],[Created]],Table_query__6[[#This Row],[Closed]],1,0)-1</f>
        <v>0</v>
      </c>
      <c r="Q1128" s="6" t="s">
        <v>4272</v>
      </c>
      <c r="R1128" s="6" t="str">
        <f t="shared" si="35"/>
        <v>&lt;=1</v>
      </c>
      <c r="S1128" s="6" t="str">
        <f t="shared" si="34"/>
        <v>met</v>
      </c>
      <c r="T1128" s="5" t="s">
        <v>999</v>
      </c>
      <c r="U1128" s="2" t="s">
        <v>17</v>
      </c>
      <c r="V1128" s="2" t="s">
        <v>16</v>
      </c>
      <c r="W1128" s="2"/>
    </row>
    <row r="1129" spans="1:23" ht="28.5" x14ac:dyDescent="0.45">
      <c r="A1129" s="1">
        <v>2.3924999999944698</v>
      </c>
      <c r="B1129" s="2" t="s">
        <v>28</v>
      </c>
      <c r="C1129" s="2" t="s">
        <v>910</v>
      </c>
      <c r="D1129" s="2" t="s">
        <v>12</v>
      </c>
      <c r="E1129" s="4">
        <v>45201.374074074076</v>
      </c>
      <c r="F1129" s="3" t="str">
        <f>TEXT(Table_query__6[[#This Row],[Closed]],"MMM")</f>
        <v>Oct</v>
      </c>
      <c r="G1129" s="3">
        <v>45203.374074074076</v>
      </c>
      <c r="H1129" s="4">
        <v>45203.392500000002</v>
      </c>
      <c r="I1129" s="2" t="s">
        <v>127</v>
      </c>
      <c r="J1129" t="s">
        <v>3606</v>
      </c>
      <c r="K1129">
        <v>85</v>
      </c>
      <c r="L1129" t="s">
        <v>3578</v>
      </c>
      <c r="M1129" t="s">
        <v>3550</v>
      </c>
      <c r="N1129" s="2" t="s">
        <v>42</v>
      </c>
      <c r="O1129" s="4" t="s">
        <v>99</v>
      </c>
      <c r="P1129" s="6">
        <f>NETWORKDAYS.INTL(Table_query__6[[#This Row],[Created]],Table_query__6[[#This Row],[Closed]],1,0)-1</f>
        <v>2</v>
      </c>
      <c r="Q1129" s="6" t="s">
        <v>4273</v>
      </c>
      <c r="R1129" s="6" t="str">
        <f t="shared" si="35"/>
        <v>&lt;=2</v>
      </c>
      <c r="S1129" s="6" t="str">
        <f t="shared" si="34"/>
        <v>met</v>
      </c>
      <c r="T1129" s="5" t="s">
        <v>911</v>
      </c>
      <c r="U1129" s="2" t="s">
        <v>17</v>
      </c>
      <c r="V1129" s="2" t="s">
        <v>16</v>
      </c>
      <c r="W1129" s="2"/>
    </row>
    <row r="1130" spans="1:23" ht="57" x14ac:dyDescent="0.45">
      <c r="A1130" s="1">
        <v>2.4731712962893702</v>
      </c>
      <c r="B1130" s="2" t="s">
        <v>125</v>
      </c>
      <c r="C1130" s="2" t="s">
        <v>945</v>
      </c>
      <c r="D1130" s="2" t="s">
        <v>12</v>
      </c>
      <c r="E1130" s="4">
        <v>45201.462592592594</v>
      </c>
      <c r="F1130" s="3" t="str">
        <f>TEXT(Table_query__6[[#This Row],[Closed]],"MMM")</f>
        <v>Oct</v>
      </c>
      <c r="G1130" s="3">
        <v>45203.462592592594</v>
      </c>
      <c r="H1130" s="4">
        <v>45203.473171296297</v>
      </c>
      <c r="I1130" s="2" t="s">
        <v>205</v>
      </c>
      <c r="J1130" t="s">
        <v>3676</v>
      </c>
      <c r="K1130">
        <v>21578</v>
      </c>
      <c r="L1130" t="s">
        <v>3677</v>
      </c>
      <c r="M1130" t="s">
        <v>3550</v>
      </c>
      <c r="N1130" s="2" t="s">
        <v>24</v>
      </c>
      <c r="O1130" s="4" t="s">
        <v>99</v>
      </c>
      <c r="P1130" s="6">
        <f>NETWORKDAYS.INTL(Table_query__6[[#This Row],[Created]],Table_query__6[[#This Row],[Closed]],1,0)-1</f>
        <v>2</v>
      </c>
      <c r="Q1130" s="6" t="s">
        <v>4273</v>
      </c>
      <c r="R1130" s="6" t="str">
        <f t="shared" si="35"/>
        <v>&lt;=2</v>
      </c>
      <c r="S1130" s="6" t="str">
        <f t="shared" si="34"/>
        <v>met</v>
      </c>
      <c r="T1130" s="5" t="s">
        <v>946</v>
      </c>
      <c r="U1130" s="2" t="s">
        <v>17</v>
      </c>
      <c r="V1130" s="2" t="s">
        <v>16</v>
      </c>
      <c r="W1130" s="2"/>
    </row>
    <row r="1131" spans="1:23" ht="28.5" x14ac:dyDescent="0.45">
      <c r="A1131" s="1">
        <v>0.69072916666482298</v>
      </c>
      <c r="B1131" s="2" t="s">
        <v>154</v>
      </c>
      <c r="C1131" s="2" t="s">
        <v>993</v>
      </c>
      <c r="D1131" s="2" t="s">
        <v>12</v>
      </c>
      <c r="E1131" s="4">
        <v>45201.488043981481</v>
      </c>
      <c r="F1131" s="3" t="str">
        <f>TEXT(Table_query__6[[#This Row],[Closed]],"MMM")</f>
        <v>Oct</v>
      </c>
      <c r="G1131" s="3">
        <v>45203.488043981481</v>
      </c>
      <c r="H1131" s="4">
        <v>45201.690729166665</v>
      </c>
      <c r="I1131" s="2" t="s">
        <v>995</v>
      </c>
      <c r="J1131" t="s">
        <v>3904</v>
      </c>
      <c r="K1131">
        <v>10948</v>
      </c>
      <c r="L1131" t="s">
        <v>3905</v>
      </c>
      <c r="M1131" t="s">
        <v>3553</v>
      </c>
      <c r="N1131" s="2" t="s">
        <v>111</v>
      </c>
      <c r="O1131" s="4" t="s">
        <v>99</v>
      </c>
      <c r="P1131" s="6">
        <f>NETWORKDAYS.INTL(Table_query__6[[#This Row],[Created]],Table_query__6[[#This Row],[Closed]],1,0)-1</f>
        <v>0</v>
      </c>
      <c r="Q1131" s="6" t="s">
        <v>4272</v>
      </c>
      <c r="R1131" s="6" t="str">
        <f t="shared" si="35"/>
        <v>&lt;=1</v>
      </c>
      <c r="S1131" s="6" t="str">
        <f t="shared" si="34"/>
        <v>met</v>
      </c>
      <c r="T1131" s="5" t="s">
        <v>994</v>
      </c>
      <c r="U1131" s="2" t="s">
        <v>17</v>
      </c>
      <c r="V1131" s="2" t="s">
        <v>16</v>
      </c>
      <c r="W1131" s="2"/>
    </row>
    <row r="1132" spans="1:23" ht="28.5" x14ac:dyDescent="0.45">
      <c r="A1132" s="1">
        <v>7.5578240740724096</v>
      </c>
      <c r="B1132" s="2" t="s">
        <v>28</v>
      </c>
      <c r="C1132" s="2" t="s">
        <v>830</v>
      </c>
      <c r="D1132" s="2" t="s">
        <v>12</v>
      </c>
      <c r="E1132" s="4">
        <v>45201.559699074074</v>
      </c>
      <c r="F1132" s="3" t="str">
        <f>TEXT(Table_query__6[[#This Row],[Closed]],"MMM")</f>
        <v>Oct</v>
      </c>
      <c r="G1132" s="3">
        <v>45203.559699074074</v>
      </c>
      <c r="H1132" s="4">
        <v>45208.557824074072</v>
      </c>
      <c r="I1132" s="2" t="s">
        <v>92</v>
      </c>
      <c r="J1132" t="s">
        <v>3577</v>
      </c>
      <c r="K1132">
        <v>85</v>
      </c>
      <c r="L1132" t="s">
        <v>3578</v>
      </c>
      <c r="M1132" t="s">
        <v>3545</v>
      </c>
      <c r="N1132" s="2" t="s">
        <v>29</v>
      </c>
      <c r="O1132" s="4" t="s">
        <v>99</v>
      </c>
      <c r="P1132" s="6">
        <f>NETWORKDAYS.INTL(Table_query__6[[#This Row],[Created]],Table_query__6[[#This Row],[Closed]],1,0)-1</f>
        <v>5</v>
      </c>
      <c r="Q1132" s="6" t="s">
        <v>4273</v>
      </c>
      <c r="R1132" s="6" t="str">
        <f t="shared" si="35"/>
        <v>&gt;=5</v>
      </c>
      <c r="S1132" s="6" t="str">
        <f t="shared" si="34"/>
        <v>not met</v>
      </c>
      <c r="T1132" s="5" t="s">
        <v>831</v>
      </c>
      <c r="U1132" s="2" t="s">
        <v>17</v>
      </c>
      <c r="V1132" s="2" t="s">
        <v>16</v>
      </c>
      <c r="W1132" s="2"/>
    </row>
    <row r="1133" spans="1:23" ht="57" x14ac:dyDescent="0.45">
      <c r="A1133" s="1">
        <v>0.56711805555824002</v>
      </c>
      <c r="B1133" s="2" t="s">
        <v>23</v>
      </c>
      <c r="C1133" s="2" t="s">
        <v>1004</v>
      </c>
      <c r="D1133" s="2" t="s">
        <v>12</v>
      </c>
      <c r="E1133" s="4">
        <v>45201.566840277781</v>
      </c>
      <c r="F1133" s="3" t="str">
        <f>TEXT(Table_query__6[[#This Row],[Closed]],"MMM")</f>
        <v>Oct</v>
      </c>
      <c r="G1133" s="3">
        <v>45203.566840277781</v>
      </c>
      <c r="H1133" s="4">
        <v>45201.567118055558</v>
      </c>
      <c r="I1133" s="2" t="s">
        <v>421</v>
      </c>
      <c r="J1133" t="s">
        <v>3751</v>
      </c>
      <c r="K1133">
        <v>32500</v>
      </c>
      <c r="L1133" t="s">
        <v>3751</v>
      </c>
      <c r="M1133" t="s">
        <v>3570</v>
      </c>
      <c r="N1133" s="2" t="s">
        <v>68</v>
      </c>
      <c r="O1133" s="4" t="s">
        <v>99</v>
      </c>
      <c r="P1133" s="6">
        <f>NETWORKDAYS.INTL(Table_query__6[[#This Row],[Created]],Table_query__6[[#This Row],[Closed]],1,0)-1</f>
        <v>0</v>
      </c>
      <c r="Q1133" s="6" t="s">
        <v>4272</v>
      </c>
      <c r="R1133" s="6" t="str">
        <f t="shared" si="35"/>
        <v>&lt;=1</v>
      </c>
      <c r="S1133" s="6" t="str">
        <f t="shared" si="34"/>
        <v>met</v>
      </c>
      <c r="T1133" s="5" t="s">
        <v>1005</v>
      </c>
      <c r="U1133" s="2" t="s">
        <v>17</v>
      </c>
      <c r="V1133" s="2" t="s">
        <v>16</v>
      </c>
      <c r="W1133" s="2"/>
    </row>
    <row r="1134" spans="1:23" ht="42.75" x14ac:dyDescent="0.45">
      <c r="A1134" s="1">
        <v>4.7183680555535803</v>
      </c>
      <c r="B1134" s="2" t="s">
        <v>110</v>
      </c>
      <c r="C1134" s="2" t="s">
        <v>847</v>
      </c>
      <c r="D1134" s="2" t="s">
        <v>12</v>
      </c>
      <c r="E1134" s="4">
        <v>45201.613819444443</v>
      </c>
      <c r="F1134" s="3" t="str">
        <f>TEXT(Table_query__6[[#This Row],[Closed]],"MMM")</f>
        <v>Oct</v>
      </c>
      <c r="G1134" s="3">
        <v>45203.613819444443</v>
      </c>
      <c r="H1134" s="4">
        <v>45205.718368055554</v>
      </c>
      <c r="I1134" s="2" t="s">
        <v>849</v>
      </c>
      <c r="J1134" t="s">
        <v>3865</v>
      </c>
      <c r="K1134">
        <v>12353</v>
      </c>
      <c r="L1134" t="s">
        <v>3866</v>
      </c>
      <c r="M1134" t="s">
        <v>3545</v>
      </c>
      <c r="N1134" s="2" t="s">
        <v>52</v>
      </c>
      <c r="O1134" s="4" t="s">
        <v>99</v>
      </c>
      <c r="P1134" s="6">
        <f>NETWORKDAYS.INTL(Table_query__6[[#This Row],[Created]],Table_query__6[[#This Row],[Closed]],1,0)-1</f>
        <v>4</v>
      </c>
      <c r="Q1134" s="6" t="s">
        <v>4273</v>
      </c>
      <c r="R1134" s="6" t="str">
        <f t="shared" si="35"/>
        <v>&lt;=4</v>
      </c>
      <c r="S1134" s="6" t="str">
        <f t="shared" si="34"/>
        <v>not met</v>
      </c>
      <c r="T1134" s="5" t="s">
        <v>848</v>
      </c>
      <c r="U1134" s="2" t="s">
        <v>17</v>
      </c>
      <c r="V1134" s="2" t="s">
        <v>16</v>
      </c>
      <c r="W1134" s="2"/>
    </row>
    <row r="1135" spans="1:23" ht="71.25" x14ac:dyDescent="0.45">
      <c r="A1135" s="1">
        <v>0.68627314814511897</v>
      </c>
      <c r="B1135" s="2" t="s">
        <v>110</v>
      </c>
      <c r="C1135" s="2" t="s">
        <v>984</v>
      </c>
      <c r="D1135" s="2" t="s">
        <v>12</v>
      </c>
      <c r="E1135" s="4">
        <v>45201.621712962966</v>
      </c>
      <c r="F1135" s="3" t="str">
        <f>TEXT(Table_query__6[[#This Row],[Closed]],"MMM")</f>
        <v>Oct</v>
      </c>
      <c r="G1135" s="3">
        <v>45203.621712962966</v>
      </c>
      <c r="H1135" s="4">
        <v>45201.686273148145</v>
      </c>
      <c r="I1135" s="2" t="s">
        <v>411</v>
      </c>
      <c r="J1135" t="s">
        <v>3749</v>
      </c>
      <c r="K1135">
        <v>40013</v>
      </c>
      <c r="L1135" t="s">
        <v>3750</v>
      </c>
      <c r="M1135" t="s">
        <v>3545</v>
      </c>
      <c r="N1135" s="2" t="s">
        <v>68</v>
      </c>
      <c r="O1135" s="4" t="s">
        <v>99</v>
      </c>
      <c r="P1135" s="6">
        <f>NETWORKDAYS.INTL(Table_query__6[[#This Row],[Created]],Table_query__6[[#This Row],[Closed]],1,0)-1</f>
        <v>0</v>
      </c>
      <c r="Q1135" s="6" t="s">
        <v>4272</v>
      </c>
      <c r="R1135" s="6" t="str">
        <f t="shared" si="35"/>
        <v>&lt;=1</v>
      </c>
      <c r="S1135" s="6" t="str">
        <f t="shared" si="34"/>
        <v>met</v>
      </c>
      <c r="T1135" s="5" t="s">
        <v>985</v>
      </c>
      <c r="U1135" s="2" t="s">
        <v>17</v>
      </c>
      <c r="V1135" s="2" t="s">
        <v>16</v>
      </c>
      <c r="W1135" s="2"/>
    </row>
    <row r="1136" spans="1:23" ht="99.75" x14ac:dyDescent="0.45">
      <c r="A1136" s="1">
        <v>4.7073726851813298</v>
      </c>
      <c r="B1136" s="2" t="s">
        <v>110</v>
      </c>
      <c r="C1136" s="2" t="s">
        <v>862</v>
      </c>
      <c r="D1136" s="2" t="s">
        <v>12</v>
      </c>
      <c r="E1136" s="4">
        <v>45201.628819444442</v>
      </c>
      <c r="F1136" s="3" t="str">
        <f>TEXT(Table_query__6[[#This Row],[Closed]],"MMM")</f>
        <v>Oct</v>
      </c>
      <c r="G1136" s="3">
        <v>45203.628819444442</v>
      </c>
      <c r="H1136" s="4">
        <v>45205.707372685189</v>
      </c>
      <c r="I1136" s="2" t="s">
        <v>582</v>
      </c>
      <c r="J1136" t="s">
        <v>3802</v>
      </c>
      <c r="K1136">
        <v>10575</v>
      </c>
      <c r="L1136" t="s">
        <v>3803</v>
      </c>
      <c r="M1136" t="s">
        <v>3545</v>
      </c>
      <c r="N1136" s="2" t="s">
        <v>29</v>
      </c>
      <c r="O1136" s="4" t="s">
        <v>99</v>
      </c>
      <c r="P1136" s="6">
        <f>NETWORKDAYS.INTL(Table_query__6[[#This Row],[Created]],Table_query__6[[#This Row],[Closed]],1,0)-1</f>
        <v>4</v>
      </c>
      <c r="Q1136" s="6" t="s">
        <v>4273</v>
      </c>
      <c r="R1136" s="6" t="str">
        <f t="shared" si="35"/>
        <v>&lt;=4</v>
      </c>
      <c r="S1136" s="6" t="str">
        <f t="shared" si="34"/>
        <v>not met</v>
      </c>
      <c r="T1136" s="5" t="s">
        <v>863</v>
      </c>
      <c r="U1136" s="2" t="s">
        <v>17</v>
      </c>
      <c r="V1136" s="2" t="s">
        <v>16</v>
      </c>
      <c r="W1136" s="2"/>
    </row>
    <row r="1137" spans="1:23" ht="99.75" x14ac:dyDescent="0.45">
      <c r="A1137" s="1">
        <v>1.40277777778101</v>
      </c>
      <c r="B1137" s="2" t="s">
        <v>23</v>
      </c>
      <c r="C1137" s="2" t="s">
        <v>961</v>
      </c>
      <c r="D1137" s="2" t="s">
        <v>12</v>
      </c>
      <c r="E1137" s="4">
        <v>45201.635810185187</v>
      </c>
      <c r="F1137" s="3" t="str">
        <f>TEXT(Table_query__6[[#This Row],[Closed]],"MMM")</f>
        <v>Oct</v>
      </c>
      <c r="G1137" s="3">
        <v>45203.635810185187</v>
      </c>
      <c r="H1137" s="4">
        <v>45202.402777777781</v>
      </c>
      <c r="I1137" s="2" t="s">
        <v>963</v>
      </c>
      <c r="J1137" t="s">
        <v>4255</v>
      </c>
      <c r="K1137">
        <v>29088</v>
      </c>
      <c r="L1137" t="s">
        <v>4065</v>
      </c>
      <c r="M1137" t="s">
        <v>3545</v>
      </c>
      <c r="N1137" s="2" t="s">
        <v>24</v>
      </c>
      <c r="O1137" s="4" t="s">
        <v>99</v>
      </c>
      <c r="P1137" s="6">
        <f>NETWORKDAYS.INTL(Table_query__6[[#This Row],[Created]],Table_query__6[[#This Row],[Closed]],1,0)-1</f>
        <v>1</v>
      </c>
      <c r="Q1137" s="6" t="s">
        <v>4272</v>
      </c>
      <c r="R1137" s="6" t="str">
        <f t="shared" si="35"/>
        <v>&lt;=1</v>
      </c>
      <c r="S1137" s="6" t="str">
        <f t="shared" si="34"/>
        <v>met</v>
      </c>
      <c r="T1137" s="5" t="s">
        <v>962</v>
      </c>
      <c r="U1137" s="2" t="s">
        <v>17</v>
      </c>
      <c r="V1137" s="2" t="s">
        <v>16</v>
      </c>
      <c r="W1137" s="2"/>
    </row>
    <row r="1138" spans="1:23" ht="142.5" x14ac:dyDescent="0.45">
      <c r="A1138" s="1">
        <v>1.7048726851862701</v>
      </c>
      <c r="B1138" s="2" t="s">
        <v>23</v>
      </c>
      <c r="C1138" s="2" t="s">
        <v>958</v>
      </c>
      <c r="D1138" s="2" t="s">
        <v>12</v>
      </c>
      <c r="E1138" s="4">
        <v>45201.639131944445</v>
      </c>
      <c r="F1138" s="3" t="str">
        <f>TEXT(Table_query__6[[#This Row],[Closed]],"MMM")</f>
        <v>Oct</v>
      </c>
      <c r="G1138" s="3">
        <v>45203.639131944445</v>
      </c>
      <c r="H1138" s="4">
        <v>45202.704872685186</v>
      </c>
      <c r="I1138" s="2" t="s">
        <v>960</v>
      </c>
      <c r="J1138" t="s">
        <v>4254</v>
      </c>
      <c r="K1138">
        <v>35386</v>
      </c>
      <c r="L1138" t="s">
        <v>4254</v>
      </c>
      <c r="M1138" t="s">
        <v>3570</v>
      </c>
      <c r="N1138" s="2" t="s">
        <v>29</v>
      </c>
      <c r="O1138" s="4" t="s">
        <v>99</v>
      </c>
      <c r="P1138" s="6">
        <f>NETWORKDAYS.INTL(Table_query__6[[#This Row],[Created]],Table_query__6[[#This Row],[Closed]],1,0)-1</f>
        <v>1</v>
      </c>
      <c r="Q1138" s="6" t="s">
        <v>4272</v>
      </c>
      <c r="R1138" s="6" t="str">
        <f t="shared" si="35"/>
        <v>&lt;=1</v>
      </c>
      <c r="S1138" s="6" t="str">
        <f t="shared" si="34"/>
        <v>met</v>
      </c>
      <c r="T1138" s="5" t="s">
        <v>959</v>
      </c>
      <c r="U1138" s="2" t="s">
        <v>17</v>
      </c>
      <c r="V1138" s="2" t="s">
        <v>16</v>
      </c>
      <c r="W1138" s="2"/>
    </row>
    <row r="1139" spans="1:23" ht="114" x14ac:dyDescent="0.45">
      <c r="A1139" s="1">
        <v>1.4757523148145999</v>
      </c>
      <c r="B1139" s="2" t="s">
        <v>23</v>
      </c>
      <c r="C1139" s="2" t="s">
        <v>966</v>
      </c>
      <c r="D1139" s="2" t="s">
        <v>12</v>
      </c>
      <c r="E1139" s="4">
        <v>45201.642337962963</v>
      </c>
      <c r="F1139" s="3" t="str">
        <f>TEXT(Table_query__6[[#This Row],[Closed]],"MMM")</f>
        <v>Oct</v>
      </c>
      <c r="G1139" s="3">
        <v>45203.642337962963</v>
      </c>
      <c r="H1139" s="4">
        <v>45202.475752314815</v>
      </c>
      <c r="I1139" s="2" t="s">
        <v>968</v>
      </c>
      <c r="J1139" t="s">
        <v>3896</v>
      </c>
      <c r="K1139">
        <v>29191</v>
      </c>
      <c r="L1139" t="s">
        <v>3897</v>
      </c>
      <c r="M1139" t="s">
        <v>3545</v>
      </c>
      <c r="N1139" s="2" t="s">
        <v>52</v>
      </c>
      <c r="O1139" s="4" t="s">
        <v>99</v>
      </c>
      <c r="P1139" s="6">
        <f>NETWORKDAYS.INTL(Table_query__6[[#This Row],[Created]],Table_query__6[[#This Row],[Closed]],1,0)-1</f>
        <v>1</v>
      </c>
      <c r="Q1139" s="6" t="s">
        <v>4272</v>
      </c>
      <c r="R1139" s="6" t="str">
        <f t="shared" si="35"/>
        <v>&lt;=1</v>
      </c>
      <c r="S1139" s="6" t="str">
        <f t="shared" si="34"/>
        <v>met</v>
      </c>
      <c r="T1139" s="5" t="s">
        <v>967</v>
      </c>
      <c r="U1139" s="2" t="s">
        <v>17</v>
      </c>
      <c r="V1139" s="2" t="s">
        <v>16</v>
      </c>
      <c r="W1139" s="2"/>
    </row>
    <row r="1140" spans="1:23" ht="28.5" x14ac:dyDescent="0.45">
      <c r="A1140" s="1">
        <v>0.73046296295797197</v>
      </c>
      <c r="B1140" s="2" t="s">
        <v>56</v>
      </c>
      <c r="C1140" s="2" t="s">
        <v>996</v>
      </c>
      <c r="D1140" s="2" t="s">
        <v>12</v>
      </c>
      <c r="E1140" s="4">
        <v>45201.65520833333</v>
      </c>
      <c r="F1140" s="3" t="str">
        <f>TEXT(Table_query__6[[#This Row],[Closed]],"MMM")</f>
        <v>Oct</v>
      </c>
      <c r="G1140" s="3">
        <v>45203.65520833333</v>
      </c>
      <c r="H1140" s="4">
        <v>45201.730462962965</v>
      </c>
      <c r="I1140" s="2" t="s">
        <v>209</v>
      </c>
      <c r="J1140" t="s">
        <v>3680</v>
      </c>
      <c r="K1140">
        <v>402</v>
      </c>
      <c r="L1140" t="s">
        <v>3681</v>
      </c>
      <c r="M1140" t="s">
        <v>3545</v>
      </c>
      <c r="N1140" s="2" t="s">
        <v>24</v>
      </c>
      <c r="O1140" s="4" t="s">
        <v>99</v>
      </c>
      <c r="P1140" s="6">
        <f>NETWORKDAYS.INTL(Table_query__6[[#This Row],[Created]],Table_query__6[[#This Row],[Closed]],1,0)-1</f>
        <v>0</v>
      </c>
      <c r="Q1140" s="6" t="s">
        <v>4272</v>
      </c>
      <c r="R1140" s="6" t="str">
        <f t="shared" si="35"/>
        <v>&lt;=1</v>
      </c>
      <c r="S1140" s="6" t="str">
        <f t="shared" si="34"/>
        <v>met</v>
      </c>
      <c r="T1140" s="5" t="s">
        <v>997</v>
      </c>
      <c r="U1140" s="2" t="s">
        <v>17</v>
      </c>
      <c r="V1140" s="2" t="s">
        <v>16</v>
      </c>
      <c r="W1140" s="2"/>
    </row>
    <row r="1141" spans="1:23" ht="28.5" x14ac:dyDescent="0.45">
      <c r="A1141" s="1">
        <v>0.684606481474475</v>
      </c>
      <c r="B1141" s="2" t="s">
        <v>28</v>
      </c>
      <c r="C1141" s="2" t="s">
        <v>991</v>
      </c>
      <c r="D1141" s="2" t="s">
        <v>12</v>
      </c>
      <c r="E1141" s="4">
        <v>45201.676701388889</v>
      </c>
      <c r="F1141" s="3" t="str">
        <f>TEXT(Table_query__6[[#This Row],[Closed]],"MMM")</f>
        <v>Oct</v>
      </c>
      <c r="G1141" s="3">
        <v>45203.676701388889</v>
      </c>
      <c r="H1141" s="4">
        <v>45201.684606481482</v>
      </c>
      <c r="I1141" s="2" t="s">
        <v>298</v>
      </c>
      <c r="J1141" t="s">
        <v>3719</v>
      </c>
      <c r="K1141">
        <v>27418</v>
      </c>
      <c r="L1141" t="s">
        <v>3719</v>
      </c>
      <c r="M1141" t="s">
        <v>3545</v>
      </c>
      <c r="N1141" s="2" t="s">
        <v>29</v>
      </c>
      <c r="O1141" s="4" t="s">
        <v>99</v>
      </c>
      <c r="P1141" s="6">
        <f>NETWORKDAYS.INTL(Table_query__6[[#This Row],[Created]],Table_query__6[[#This Row],[Closed]],1,0)-1</f>
        <v>0</v>
      </c>
      <c r="Q1141" s="6" t="s">
        <v>4272</v>
      </c>
      <c r="R1141" s="6" t="str">
        <f t="shared" si="35"/>
        <v>&lt;=1</v>
      </c>
      <c r="S1141" s="6" t="str">
        <f t="shared" si="34"/>
        <v>met</v>
      </c>
      <c r="T1141" s="5" t="s">
        <v>992</v>
      </c>
      <c r="U1141" s="2" t="s">
        <v>17</v>
      </c>
      <c r="V1141" s="2" t="s">
        <v>16</v>
      </c>
      <c r="W1141" s="2"/>
    </row>
    <row r="1142" spans="1:23" ht="42.75" x14ac:dyDescent="0.45">
      <c r="A1142" s="1">
        <v>2.5414930555562001</v>
      </c>
      <c r="B1142" s="2" t="s">
        <v>56</v>
      </c>
      <c r="C1142" s="2" t="s">
        <v>915</v>
      </c>
      <c r="D1142" s="2" t="s">
        <v>12</v>
      </c>
      <c r="E1142" s="4">
        <v>45201.678460648145</v>
      </c>
      <c r="F1142" s="3" t="str">
        <f>TEXT(Table_query__6[[#This Row],[Closed]],"MMM")</f>
        <v>Oct</v>
      </c>
      <c r="G1142" s="3">
        <v>45203.678460648145</v>
      </c>
      <c r="H1142" s="4">
        <v>45203.541493055556</v>
      </c>
      <c r="I1142" s="2" t="s">
        <v>459</v>
      </c>
      <c r="J1142" t="s">
        <v>3763</v>
      </c>
      <c r="K1142">
        <v>40197</v>
      </c>
      <c r="L1142" t="s">
        <v>3764</v>
      </c>
      <c r="M1142" t="s">
        <v>3545</v>
      </c>
      <c r="N1142" s="2" t="s">
        <v>68</v>
      </c>
      <c r="O1142" s="4" t="s">
        <v>99</v>
      </c>
      <c r="P1142" s="6">
        <f>NETWORKDAYS.INTL(Table_query__6[[#This Row],[Created]],Table_query__6[[#This Row],[Closed]],1,0)-1</f>
        <v>2</v>
      </c>
      <c r="Q1142" s="6" t="s">
        <v>4273</v>
      </c>
      <c r="R1142" s="6" t="str">
        <f t="shared" si="35"/>
        <v>&lt;=2</v>
      </c>
      <c r="S1142" s="6" t="str">
        <f t="shared" si="34"/>
        <v>met</v>
      </c>
      <c r="T1142" s="5" t="s">
        <v>916</v>
      </c>
      <c r="U1142" s="2" t="s">
        <v>17</v>
      </c>
      <c r="V1142" s="2" t="s">
        <v>16</v>
      </c>
      <c r="W1142" s="2"/>
    </row>
    <row r="1143" spans="1:23" ht="28.5" x14ac:dyDescent="0.45">
      <c r="A1143" s="1">
        <v>0.71336805555620197</v>
      </c>
      <c r="B1143" s="2" t="s">
        <v>154</v>
      </c>
      <c r="C1143" s="2" t="s">
        <v>1001</v>
      </c>
      <c r="D1143" s="2" t="s">
        <v>12</v>
      </c>
      <c r="E1143" s="4">
        <v>45201.69259259259</v>
      </c>
      <c r="F1143" s="3" t="str">
        <f>TEXT(Table_query__6[[#This Row],[Closed]],"MMM")</f>
        <v>Oct</v>
      </c>
      <c r="G1143" s="3">
        <v>45203.69259259259</v>
      </c>
      <c r="H1143" s="4">
        <v>45201.713368055556</v>
      </c>
      <c r="I1143" s="2" t="s">
        <v>1003</v>
      </c>
      <c r="J1143" t="s">
        <v>3907</v>
      </c>
      <c r="K1143">
        <v>30547</v>
      </c>
      <c r="L1143" t="s">
        <v>3908</v>
      </c>
      <c r="M1143" t="s">
        <v>3545</v>
      </c>
      <c r="N1143" s="2" t="s">
        <v>42</v>
      </c>
      <c r="O1143" s="4" t="s">
        <v>99</v>
      </c>
      <c r="P1143" s="6">
        <f>NETWORKDAYS.INTL(Table_query__6[[#This Row],[Created]],Table_query__6[[#This Row],[Closed]],1,0)-1</f>
        <v>0</v>
      </c>
      <c r="Q1143" s="6" t="s">
        <v>4272</v>
      </c>
      <c r="R1143" s="6" t="str">
        <f t="shared" si="35"/>
        <v>&lt;=1</v>
      </c>
      <c r="S1143" s="6" t="str">
        <f t="shared" si="34"/>
        <v>met</v>
      </c>
      <c r="T1143" s="5" t="s">
        <v>1002</v>
      </c>
      <c r="U1143" s="2" t="s">
        <v>17</v>
      </c>
      <c r="V1143" s="2" t="s">
        <v>16</v>
      </c>
      <c r="W1143" s="2"/>
    </row>
    <row r="1144" spans="1:23" x14ac:dyDescent="0.45">
      <c r="A1144" s="1">
        <v>2.6995601851813298</v>
      </c>
      <c r="B1144" s="2" t="s">
        <v>145</v>
      </c>
      <c r="C1144" s="2" t="s">
        <v>922</v>
      </c>
      <c r="D1144" s="2" t="s">
        <v>12</v>
      </c>
      <c r="E1144" s="4">
        <v>45201.714143518519</v>
      </c>
      <c r="F1144" s="3" t="str">
        <f>TEXT(Table_query__6[[#This Row],[Closed]],"MMM")</f>
        <v>Oct</v>
      </c>
      <c r="G1144" s="3">
        <v>45203.714143518519</v>
      </c>
      <c r="H1144" s="4">
        <v>45203.699560185189</v>
      </c>
      <c r="I1144" s="2" t="s">
        <v>924</v>
      </c>
      <c r="J1144" t="s">
        <v>3797</v>
      </c>
      <c r="K1144">
        <v>11459</v>
      </c>
      <c r="L1144" t="s">
        <v>3745</v>
      </c>
      <c r="M1144" t="s">
        <v>3545</v>
      </c>
      <c r="N1144" s="2" t="s">
        <v>42</v>
      </c>
      <c r="O1144" s="4" t="s">
        <v>99</v>
      </c>
      <c r="P1144" s="6">
        <f>NETWORKDAYS.INTL(Table_query__6[[#This Row],[Created]],Table_query__6[[#This Row],[Closed]],1,0)-1</f>
        <v>2</v>
      </c>
      <c r="Q1144" s="6" t="s">
        <v>4273</v>
      </c>
      <c r="R1144" s="6" t="str">
        <f t="shared" si="35"/>
        <v>&lt;=2</v>
      </c>
      <c r="S1144" s="6" t="str">
        <f t="shared" si="34"/>
        <v>met</v>
      </c>
      <c r="T1144" s="5" t="s">
        <v>923</v>
      </c>
      <c r="U1144" s="2" t="s">
        <v>17</v>
      </c>
      <c r="V1144" s="2" t="s">
        <v>16</v>
      </c>
      <c r="W1144" s="2"/>
    </row>
    <row r="1145" spans="1:23" x14ac:dyDescent="0.45">
      <c r="A1145" s="1">
        <v>1.41214120370569</v>
      </c>
      <c r="B1145" s="2" t="s">
        <v>145</v>
      </c>
      <c r="C1145" s="2" t="s">
        <v>964</v>
      </c>
      <c r="D1145" s="2" t="s">
        <v>12</v>
      </c>
      <c r="E1145" s="4">
        <v>45201.718287037038</v>
      </c>
      <c r="F1145" s="3" t="str">
        <f>TEXT(Table_query__6[[#This Row],[Closed]],"MMM")</f>
        <v>Oct</v>
      </c>
      <c r="G1145" s="3">
        <v>45203.718287037038</v>
      </c>
      <c r="H1145" s="4">
        <v>45202.412141203706</v>
      </c>
      <c r="I1145" s="2" t="s">
        <v>798</v>
      </c>
      <c r="J1145" t="s">
        <v>3854</v>
      </c>
      <c r="K1145">
        <v>7140</v>
      </c>
      <c r="L1145" t="s">
        <v>3855</v>
      </c>
      <c r="M1145" t="s">
        <v>3545</v>
      </c>
      <c r="N1145" s="2" t="s">
        <v>29</v>
      </c>
      <c r="O1145" s="4" t="s">
        <v>99</v>
      </c>
      <c r="P1145" s="6">
        <f>NETWORKDAYS.INTL(Table_query__6[[#This Row],[Created]],Table_query__6[[#This Row],[Closed]],1,0)-1</f>
        <v>1</v>
      </c>
      <c r="Q1145" s="6" t="s">
        <v>4272</v>
      </c>
      <c r="R1145" s="6" t="str">
        <f t="shared" si="35"/>
        <v>&lt;=1</v>
      </c>
      <c r="S1145" s="6" t="str">
        <f t="shared" si="34"/>
        <v>met</v>
      </c>
      <c r="T1145" s="5" t="s">
        <v>965</v>
      </c>
      <c r="U1145" s="2" t="s">
        <v>17</v>
      </c>
      <c r="V1145" s="2" t="s">
        <v>16</v>
      </c>
      <c r="W1145" s="2"/>
    </row>
    <row r="1146" spans="1:23" ht="99.75" x14ac:dyDescent="0.45">
      <c r="A1146" s="1">
        <v>3.3459606481410402</v>
      </c>
      <c r="B1146" s="2" t="s">
        <v>23</v>
      </c>
      <c r="C1146" s="2" t="s">
        <v>904</v>
      </c>
      <c r="D1146" s="2" t="s">
        <v>12</v>
      </c>
      <c r="E1146" s="4">
        <v>45201.732395833336</v>
      </c>
      <c r="F1146" s="3" t="str">
        <f>TEXT(Table_query__6[[#This Row],[Closed]],"MMM")</f>
        <v>Oct</v>
      </c>
      <c r="G1146" s="3">
        <v>45203.732395833336</v>
      </c>
      <c r="H1146" s="4">
        <v>45204.345960648148</v>
      </c>
      <c r="I1146" s="2" t="s">
        <v>642</v>
      </c>
      <c r="J1146" t="s">
        <v>3814</v>
      </c>
      <c r="K1146">
        <v>9356</v>
      </c>
      <c r="L1146" t="s">
        <v>3544</v>
      </c>
      <c r="M1146" t="s">
        <v>3545</v>
      </c>
      <c r="N1146" s="2" t="s">
        <v>207</v>
      </c>
      <c r="O1146" s="4" t="s">
        <v>99</v>
      </c>
      <c r="P1146" s="6">
        <f>NETWORKDAYS.INTL(Table_query__6[[#This Row],[Created]],Table_query__6[[#This Row],[Closed]],1,0)-1</f>
        <v>3</v>
      </c>
      <c r="Q1146" s="6" t="s">
        <v>4273</v>
      </c>
      <c r="R1146" s="6" t="str">
        <f t="shared" si="35"/>
        <v>&lt;=3</v>
      </c>
      <c r="S1146" s="6" t="str">
        <f t="shared" si="34"/>
        <v>not met</v>
      </c>
      <c r="T1146" s="5" t="s">
        <v>653</v>
      </c>
      <c r="U1146" s="2" t="s">
        <v>17</v>
      </c>
      <c r="V1146" s="2" t="s">
        <v>16</v>
      </c>
      <c r="W1146" s="2"/>
    </row>
    <row r="1147" spans="1:23" ht="28.5" x14ac:dyDescent="0.45">
      <c r="A1147" s="1">
        <v>0.40451388888322998</v>
      </c>
      <c r="B1147" s="2" t="s">
        <v>60</v>
      </c>
      <c r="C1147" s="2" t="s">
        <v>969</v>
      </c>
      <c r="D1147" s="2" t="s">
        <v>12</v>
      </c>
      <c r="E1147" s="4">
        <v>45202.38616898148</v>
      </c>
      <c r="F1147" s="3" t="str">
        <f>TEXT(Table_query__6[[#This Row],[Closed]],"MMM")</f>
        <v>Oct</v>
      </c>
      <c r="G1147" s="3">
        <v>45204.38616898148</v>
      </c>
      <c r="H1147" s="4">
        <v>45202.404513888891</v>
      </c>
      <c r="I1147" s="2" t="s">
        <v>971</v>
      </c>
      <c r="J1147" t="s">
        <v>3898</v>
      </c>
      <c r="K1147">
        <v>40131</v>
      </c>
      <c r="L1147" t="s">
        <v>3899</v>
      </c>
      <c r="M1147" t="s">
        <v>3545</v>
      </c>
      <c r="N1147" s="2" t="s">
        <v>42</v>
      </c>
      <c r="O1147" s="4" t="s">
        <v>99</v>
      </c>
      <c r="P1147" s="6">
        <f>NETWORKDAYS.INTL(Table_query__6[[#This Row],[Created]],Table_query__6[[#This Row],[Closed]],1,0)-1</f>
        <v>0</v>
      </c>
      <c r="Q1147" s="6" t="s">
        <v>4272</v>
      </c>
      <c r="R1147" s="6" t="str">
        <f t="shared" si="35"/>
        <v>&lt;=1</v>
      </c>
      <c r="S1147" s="6" t="str">
        <f t="shared" si="34"/>
        <v>met</v>
      </c>
      <c r="T1147" s="5" t="s">
        <v>970</v>
      </c>
      <c r="U1147" s="2" t="s">
        <v>17</v>
      </c>
      <c r="V1147" s="2" t="s">
        <v>16</v>
      </c>
      <c r="W1147" s="2"/>
    </row>
    <row r="1148" spans="1:23" ht="99.75" x14ac:dyDescent="0.45">
      <c r="A1148" s="1">
        <v>0.70528935184847796</v>
      </c>
      <c r="B1148" s="2" t="s">
        <v>23</v>
      </c>
      <c r="C1148" s="2" t="s">
        <v>974</v>
      </c>
      <c r="D1148" s="2" t="s">
        <v>12</v>
      </c>
      <c r="E1148" s="4">
        <v>45202.400358796294</v>
      </c>
      <c r="F1148" s="3" t="str">
        <f>TEXT(Table_query__6[[#This Row],[Closed]],"MMM")</f>
        <v>Oct</v>
      </c>
      <c r="G1148" s="3">
        <v>45204.400358796294</v>
      </c>
      <c r="H1148" s="4">
        <v>45202.705289351848</v>
      </c>
      <c r="I1148" s="2" t="s">
        <v>232</v>
      </c>
      <c r="J1148" t="s">
        <v>3695</v>
      </c>
      <c r="K1148">
        <v>8358</v>
      </c>
      <c r="L1148" t="s">
        <v>3544</v>
      </c>
      <c r="M1148" t="s">
        <v>3545</v>
      </c>
      <c r="N1148" s="2" t="s">
        <v>24</v>
      </c>
      <c r="O1148" s="4" t="s">
        <v>99</v>
      </c>
      <c r="P1148" s="6">
        <f>NETWORKDAYS.INTL(Table_query__6[[#This Row],[Created]],Table_query__6[[#This Row],[Closed]],1,0)-1</f>
        <v>0</v>
      </c>
      <c r="Q1148" s="6" t="s">
        <v>4272</v>
      </c>
      <c r="R1148" s="6" t="str">
        <f t="shared" si="35"/>
        <v>&lt;=1</v>
      </c>
      <c r="S1148" s="6" t="str">
        <f t="shared" si="34"/>
        <v>met</v>
      </c>
      <c r="T1148" s="5" t="s">
        <v>975</v>
      </c>
      <c r="U1148" s="2" t="s">
        <v>17</v>
      </c>
      <c r="V1148" s="2" t="s">
        <v>16</v>
      </c>
      <c r="W1148" s="2"/>
    </row>
    <row r="1149" spans="1:23" ht="57" x14ac:dyDescent="0.45">
      <c r="A1149" s="1">
        <v>1.6198263888872999</v>
      </c>
      <c r="B1149" s="2" t="s">
        <v>125</v>
      </c>
      <c r="C1149" s="2" t="s">
        <v>920</v>
      </c>
      <c r="D1149" s="2" t="s">
        <v>12</v>
      </c>
      <c r="E1149" s="4">
        <v>45202.451944444445</v>
      </c>
      <c r="F1149" s="3" t="str">
        <f>TEXT(Table_query__6[[#This Row],[Closed]],"MMM")</f>
        <v>Oct</v>
      </c>
      <c r="G1149" s="3">
        <v>45204.451944444445</v>
      </c>
      <c r="H1149" s="4">
        <v>45203.619826388887</v>
      </c>
      <c r="I1149" s="2" t="s">
        <v>489</v>
      </c>
      <c r="J1149" t="s">
        <v>3773</v>
      </c>
      <c r="K1149">
        <v>6781</v>
      </c>
      <c r="L1149" t="s">
        <v>3774</v>
      </c>
      <c r="M1149" t="s">
        <v>3553</v>
      </c>
      <c r="N1149" s="2" t="s">
        <v>24</v>
      </c>
      <c r="O1149" s="4" t="s">
        <v>99</v>
      </c>
      <c r="P1149" s="6">
        <f>NETWORKDAYS.INTL(Table_query__6[[#This Row],[Created]],Table_query__6[[#This Row],[Closed]],1,0)-1</f>
        <v>1</v>
      </c>
      <c r="Q1149" s="6" t="s">
        <v>4272</v>
      </c>
      <c r="R1149" s="6" t="str">
        <f t="shared" si="35"/>
        <v>&lt;=1</v>
      </c>
      <c r="S1149" s="6" t="str">
        <f t="shared" si="34"/>
        <v>met</v>
      </c>
      <c r="T1149" s="5" t="s">
        <v>921</v>
      </c>
      <c r="U1149" s="2" t="s">
        <v>17</v>
      </c>
      <c r="V1149" s="2" t="s">
        <v>16</v>
      </c>
      <c r="W1149" s="2"/>
    </row>
    <row r="1150" spans="1:23" x14ac:dyDescent="0.45">
      <c r="A1150" s="1">
        <v>0.61461805555882199</v>
      </c>
      <c r="B1150" s="2" t="s">
        <v>97</v>
      </c>
      <c r="C1150" s="2" t="s">
        <v>956</v>
      </c>
      <c r="D1150" s="2" t="s">
        <v>12</v>
      </c>
      <c r="E1150" s="4">
        <v>45202.56145833333</v>
      </c>
      <c r="F1150" s="3" t="str">
        <f>TEXT(Table_query__6[[#This Row],[Closed]],"MMM")</f>
        <v>Oct</v>
      </c>
      <c r="G1150" s="3">
        <v>45204.56145833333</v>
      </c>
      <c r="H1150" s="4">
        <v>45202.614618055559</v>
      </c>
      <c r="I1150" s="2" t="s">
        <v>530</v>
      </c>
      <c r="J1150" t="s">
        <v>3785</v>
      </c>
      <c r="K1150">
        <v>22098</v>
      </c>
      <c r="L1150" t="s">
        <v>3786</v>
      </c>
      <c r="M1150" t="s">
        <v>3553</v>
      </c>
      <c r="N1150" s="2" t="s">
        <v>24</v>
      </c>
      <c r="O1150" s="4" t="s">
        <v>99</v>
      </c>
      <c r="P1150" s="6">
        <f>NETWORKDAYS.INTL(Table_query__6[[#This Row],[Created]],Table_query__6[[#This Row],[Closed]],1,0)-1</f>
        <v>0</v>
      </c>
      <c r="Q1150" s="6" t="s">
        <v>4272</v>
      </c>
      <c r="R1150" s="6" t="str">
        <f t="shared" si="35"/>
        <v>&lt;=1</v>
      </c>
      <c r="S1150" s="6" t="str">
        <f t="shared" si="34"/>
        <v>met</v>
      </c>
      <c r="T1150" s="5" t="s">
        <v>957</v>
      </c>
      <c r="U1150" s="2" t="s">
        <v>17</v>
      </c>
      <c r="V1150" s="2" t="s">
        <v>16</v>
      </c>
      <c r="W1150" s="2"/>
    </row>
    <row r="1151" spans="1:23" ht="114" x14ac:dyDescent="0.45">
      <c r="A1151" s="1">
        <v>1.40681712962396</v>
      </c>
      <c r="B1151" s="2" t="s">
        <v>23</v>
      </c>
      <c r="C1151" s="2" t="s">
        <v>934</v>
      </c>
      <c r="D1151" s="2" t="s">
        <v>12</v>
      </c>
      <c r="E1151" s="4">
        <v>45202.573310185187</v>
      </c>
      <c r="F1151" s="3" t="str">
        <f>TEXT(Table_query__6[[#This Row],[Closed]],"MMM")</f>
        <v>Oct</v>
      </c>
      <c r="G1151" s="3">
        <v>45204.573310185187</v>
      </c>
      <c r="H1151" s="4">
        <v>45203.406817129631</v>
      </c>
      <c r="I1151" s="2" t="s">
        <v>936</v>
      </c>
      <c r="J1151" t="s">
        <v>3890</v>
      </c>
      <c r="K1151">
        <v>36684</v>
      </c>
      <c r="L1151" t="s">
        <v>3890</v>
      </c>
      <c r="M1151" t="s">
        <v>3570</v>
      </c>
      <c r="N1151" s="2" t="s">
        <v>77</v>
      </c>
      <c r="O1151" s="4" t="s">
        <v>99</v>
      </c>
      <c r="P1151" s="6">
        <f>NETWORKDAYS.INTL(Table_query__6[[#This Row],[Created]],Table_query__6[[#This Row],[Closed]],1,0)-1</f>
        <v>1</v>
      </c>
      <c r="Q1151" s="6" t="s">
        <v>4272</v>
      </c>
      <c r="R1151" s="6" t="str">
        <f t="shared" si="35"/>
        <v>&lt;=1</v>
      </c>
      <c r="S1151" s="6" t="str">
        <f t="shared" si="34"/>
        <v>met</v>
      </c>
      <c r="T1151" s="5" t="s">
        <v>935</v>
      </c>
      <c r="U1151" s="2" t="s">
        <v>17</v>
      </c>
      <c r="V1151" s="2" t="s">
        <v>16</v>
      </c>
      <c r="W1151" s="2"/>
    </row>
    <row r="1152" spans="1:23" ht="28.5" x14ac:dyDescent="0.45">
      <c r="A1152" s="1">
        <v>1.27590277777927</v>
      </c>
      <c r="B1152" s="2" t="s">
        <v>64</v>
      </c>
      <c r="C1152" s="2" t="s">
        <v>953</v>
      </c>
      <c r="D1152" s="2" t="s">
        <v>12</v>
      </c>
      <c r="E1152" s="4">
        <v>45202.574062500003</v>
      </c>
      <c r="F1152" s="3" t="str">
        <f>TEXT(Table_query__6[[#This Row],[Closed]],"MMM")</f>
        <v>Oct</v>
      </c>
      <c r="G1152" s="3">
        <v>45204.574062500003</v>
      </c>
      <c r="H1152" s="4">
        <v>45203.275902777779</v>
      </c>
      <c r="I1152" s="2" t="s">
        <v>955</v>
      </c>
      <c r="J1152" t="s">
        <v>4256</v>
      </c>
      <c r="K1152" t="s">
        <v>4256</v>
      </c>
      <c r="L1152" t="s">
        <v>4256</v>
      </c>
      <c r="M1152" t="s">
        <v>592</v>
      </c>
      <c r="N1152" s="2" t="s">
        <v>107</v>
      </c>
      <c r="O1152" s="4" t="s">
        <v>99</v>
      </c>
      <c r="P1152" s="6">
        <f>NETWORKDAYS.INTL(Table_query__6[[#This Row],[Created]],Table_query__6[[#This Row],[Closed]],1,0)-1</f>
        <v>1</v>
      </c>
      <c r="Q1152" s="6" t="s">
        <v>4272</v>
      </c>
      <c r="R1152" s="6" t="str">
        <f t="shared" si="35"/>
        <v>&lt;=1</v>
      </c>
      <c r="S1152" s="6" t="str">
        <f t="shared" si="34"/>
        <v>met</v>
      </c>
      <c r="T1152" s="5" t="s">
        <v>954</v>
      </c>
      <c r="U1152" s="2" t="s">
        <v>17</v>
      </c>
      <c r="V1152" s="2" t="s">
        <v>16</v>
      </c>
      <c r="W1152" s="2"/>
    </row>
    <row r="1153" spans="1:23" ht="28.5" x14ac:dyDescent="0.45">
      <c r="A1153" s="1">
        <v>0.68145833333255701</v>
      </c>
      <c r="B1153" s="2" t="s">
        <v>37</v>
      </c>
      <c r="C1153" s="2" t="s">
        <v>972</v>
      </c>
      <c r="D1153" s="2" t="s">
        <v>12</v>
      </c>
      <c r="E1153" s="4">
        <v>45202.602141203701</v>
      </c>
      <c r="F1153" s="3" t="str">
        <f>TEXT(Table_query__6[[#This Row],[Closed]],"MMM")</f>
        <v>Oct</v>
      </c>
      <c r="G1153" s="3">
        <v>45204.602141203701</v>
      </c>
      <c r="H1153" s="4">
        <v>45202.681458333333</v>
      </c>
      <c r="I1153" s="2" t="s">
        <v>645</v>
      </c>
      <c r="J1153" t="s">
        <v>3815</v>
      </c>
      <c r="K1153">
        <v>5560</v>
      </c>
      <c r="L1153" t="s">
        <v>3816</v>
      </c>
      <c r="M1153" t="s">
        <v>3545</v>
      </c>
      <c r="N1153" s="2" t="s">
        <v>42</v>
      </c>
      <c r="O1153" s="4" t="s">
        <v>99</v>
      </c>
      <c r="P1153" s="6">
        <f>NETWORKDAYS.INTL(Table_query__6[[#This Row],[Created]],Table_query__6[[#This Row],[Closed]],1,0)-1</f>
        <v>0</v>
      </c>
      <c r="Q1153" s="6" t="s">
        <v>4272</v>
      </c>
      <c r="R1153" s="6" t="str">
        <f t="shared" si="35"/>
        <v>&lt;=1</v>
      </c>
      <c r="S1153" s="6" t="str">
        <f t="shared" si="34"/>
        <v>met</v>
      </c>
      <c r="T1153" s="5" t="s">
        <v>973</v>
      </c>
      <c r="U1153" s="2" t="s">
        <v>17</v>
      </c>
      <c r="V1153" s="2" t="s">
        <v>16</v>
      </c>
      <c r="W1153" s="2"/>
    </row>
    <row r="1154" spans="1:23" ht="28.5" x14ac:dyDescent="0.45">
      <c r="A1154" s="1">
        <v>0.67701388888235703</v>
      </c>
      <c r="B1154" s="2" t="s">
        <v>28</v>
      </c>
      <c r="C1154" s="2" t="s">
        <v>976</v>
      </c>
      <c r="D1154" s="2" t="s">
        <v>12</v>
      </c>
      <c r="E1154" s="4">
        <v>45202.615069444444</v>
      </c>
      <c r="F1154" s="3" t="str">
        <f>TEXT(Table_query__6[[#This Row],[Closed]],"MMM")</f>
        <v>Oct</v>
      </c>
      <c r="G1154" s="3">
        <v>45204.615069444444</v>
      </c>
      <c r="H1154" s="4">
        <v>45202.67701388889</v>
      </c>
      <c r="I1154" s="2" t="s">
        <v>31</v>
      </c>
      <c r="J1154" t="s">
        <v>3546</v>
      </c>
      <c r="K1154">
        <v>30078</v>
      </c>
      <c r="L1154" t="s">
        <v>3547</v>
      </c>
      <c r="M1154" t="s">
        <v>3545</v>
      </c>
      <c r="N1154" s="2" t="s">
        <v>29</v>
      </c>
      <c r="O1154" s="4" t="s">
        <v>99</v>
      </c>
      <c r="P1154" s="6">
        <f>NETWORKDAYS.INTL(Table_query__6[[#This Row],[Created]],Table_query__6[[#This Row],[Closed]],1,0)-1</f>
        <v>0</v>
      </c>
      <c r="Q1154" s="6" t="s">
        <v>4272</v>
      </c>
      <c r="R1154" s="6" t="str">
        <f t="shared" si="35"/>
        <v>&lt;=1</v>
      </c>
      <c r="S1154" s="6" t="str">
        <f t="shared" ref="S1154:S1217" si="36">IF(P1154&lt;=2, "met", "not met")</f>
        <v>met</v>
      </c>
      <c r="T1154" s="5" t="s">
        <v>977</v>
      </c>
      <c r="U1154" s="2" t="s">
        <v>17</v>
      </c>
      <c r="V1154" s="2" t="s">
        <v>16</v>
      </c>
      <c r="W1154" s="2"/>
    </row>
    <row r="1155" spans="1:23" ht="42.75" x14ac:dyDescent="0.45">
      <c r="A1155" s="1">
        <v>0.64234953703271502</v>
      </c>
      <c r="B1155" s="2" t="s">
        <v>154</v>
      </c>
      <c r="C1155" s="2" t="s">
        <v>981</v>
      </c>
      <c r="D1155" s="2" t="s">
        <v>12</v>
      </c>
      <c r="E1155" s="4">
        <v>45202.615451388891</v>
      </c>
      <c r="F1155" s="3" t="str">
        <f>TEXT(Table_query__6[[#This Row],[Closed]],"MMM")</f>
        <v>Oct</v>
      </c>
      <c r="G1155" s="3">
        <v>45204.615451388891</v>
      </c>
      <c r="H1155" s="4">
        <v>45202.64234953704</v>
      </c>
      <c r="I1155" s="2" t="s">
        <v>983</v>
      </c>
      <c r="J1155" t="s">
        <v>3902</v>
      </c>
      <c r="K1155">
        <v>31603</v>
      </c>
      <c r="L1155" t="s">
        <v>3902</v>
      </c>
      <c r="M1155" t="s">
        <v>3545</v>
      </c>
      <c r="N1155" s="2" t="s">
        <v>52</v>
      </c>
      <c r="O1155" s="4" t="s">
        <v>99</v>
      </c>
      <c r="P1155" s="6">
        <f>NETWORKDAYS.INTL(Table_query__6[[#This Row],[Created]],Table_query__6[[#This Row],[Closed]],1,0)-1</f>
        <v>0</v>
      </c>
      <c r="Q1155" s="6" t="s">
        <v>4272</v>
      </c>
      <c r="R1155" s="6" t="str">
        <f t="shared" ref="R1155:R1218" si="37">IF(P1155&lt;2, "&lt;=1", IF(P1155&lt;3, "&lt;=2", IF(P1155&lt;4, "&lt;=3",IF(P1155&lt;5,  "&lt;=4", "&gt;=5"))))</f>
        <v>&lt;=1</v>
      </c>
      <c r="S1155" s="6" t="str">
        <f t="shared" si="36"/>
        <v>met</v>
      </c>
      <c r="T1155" s="5" t="s">
        <v>982</v>
      </c>
      <c r="U1155" s="2" t="s">
        <v>17</v>
      </c>
      <c r="V1155" s="2" t="s">
        <v>16</v>
      </c>
      <c r="W1155" s="2"/>
    </row>
    <row r="1156" spans="1:23" ht="99.75" x14ac:dyDescent="0.45">
      <c r="A1156" s="1">
        <v>0.705740740741021</v>
      </c>
      <c r="B1156" s="2" t="s">
        <v>41</v>
      </c>
      <c r="C1156" s="2" t="s">
        <v>978</v>
      </c>
      <c r="D1156" s="2" t="s">
        <v>12</v>
      </c>
      <c r="E1156" s="4">
        <v>45202.638113425928</v>
      </c>
      <c r="F1156" s="3" t="str">
        <f>TEXT(Table_query__6[[#This Row],[Closed]],"MMM")</f>
        <v>Oct</v>
      </c>
      <c r="G1156" s="3">
        <v>45204.638113425928</v>
      </c>
      <c r="H1156" s="4">
        <v>45202.705740740741</v>
      </c>
      <c r="I1156" s="2" t="s">
        <v>980</v>
      </c>
      <c r="J1156" t="s">
        <v>3900</v>
      </c>
      <c r="K1156">
        <v>40175</v>
      </c>
      <c r="L1156" t="s">
        <v>3901</v>
      </c>
      <c r="M1156" t="s">
        <v>3545</v>
      </c>
      <c r="N1156" s="2" t="s">
        <v>42</v>
      </c>
      <c r="O1156" s="4" t="s">
        <v>99</v>
      </c>
      <c r="P1156" s="6">
        <f>NETWORKDAYS.INTL(Table_query__6[[#This Row],[Created]],Table_query__6[[#This Row],[Closed]],1,0)-1</f>
        <v>0</v>
      </c>
      <c r="Q1156" s="6" t="s">
        <v>4272</v>
      </c>
      <c r="R1156" s="6" t="str">
        <f t="shared" si="37"/>
        <v>&lt;=1</v>
      </c>
      <c r="S1156" s="6" t="str">
        <f t="shared" si="36"/>
        <v>met</v>
      </c>
      <c r="T1156" s="5" t="s">
        <v>979</v>
      </c>
      <c r="U1156" s="2" t="s">
        <v>17</v>
      </c>
      <c r="V1156" s="2" t="s">
        <v>16</v>
      </c>
      <c r="W1156" s="2"/>
    </row>
    <row r="1157" spans="1:23" x14ac:dyDescent="0.45">
      <c r="A1157" s="1">
        <v>2.6844907407357801</v>
      </c>
      <c r="B1157" s="2" t="s">
        <v>125</v>
      </c>
      <c r="C1157" s="2" t="s">
        <v>905</v>
      </c>
      <c r="D1157" s="2" t="s">
        <v>12</v>
      </c>
      <c r="E1157" s="4">
        <v>45202.666562500002</v>
      </c>
      <c r="F1157" s="3" t="str">
        <f>TEXT(Table_query__6[[#This Row],[Closed]],"MMM")</f>
        <v>Oct</v>
      </c>
      <c r="G1157" s="3">
        <v>45204.666562500002</v>
      </c>
      <c r="H1157" s="4">
        <v>45204.684490740743</v>
      </c>
      <c r="I1157" s="2" t="s">
        <v>205</v>
      </c>
      <c r="J1157" t="s">
        <v>3676</v>
      </c>
      <c r="K1157">
        <v>21578</v>
      </c>
      <c r="L1157" t="s">
        <v>3677</v>
      </c>
      <c r="M1157" t="s">
        <v>3550</v>
      </c>
      <c r="N1157" s="2" t="s">
        <v>24</v>
      </c>
      <c r="O1157" s="4" t="s">
        <v>99</v>
      </c>
      <c r="P1157" s="6">
        <f>NETWORKDAYS.INTL(Table_query__6[[#This Row],[Created]],Table_query__6[[#This Row],[Closed]],1,0)-1</f>
        <v>2</v>
      </c>
      <c r="Q1157" s="6" t="s">
        <v>4273</v>
      </c>
      <c r="R1157" s="6" t="str">
        <f t="shared" si="37"/>
        <v>&lt;=2</v>
      </c>
      <c r="S1157" s="6" t="str">
        <f t="shared" si="36"/>
        <v>met</v>
      </c>
      <c r="T1157" s="5" t="s">
        <v>906</v>
      </c>
      <c r="U1157" s="2" t="s">
        <v>17</v>
      </c>
      <c r="V1157" s="2" t="s">
        <v>16</v>
      </c>
      <c r="W1157" s="2"/>
    </row>
    <row r="1158" spans="1:23" x14ac:dyDescent="0.45">
      <c r="A1158" s="1">
        <v>1.5515856481433701</v>
      </c>
      <c r="B1158" s="2" t="s">
        <v>145</v>
      </c>
      <c r="C1158" s="2" t="s">
        <v>893</v>
      </c>
      <c r="D1158" s="2" t="s">
        <v>12</v>
      </c>
      <c r="E1158" s="4">
        <v>45203.436226851853</v>
      </c>
      <c r="F1158" s="3" t="str">
        <f>TEXT(Table_query__6[[#This Row],[Closed]],"MMM")</f>
        <v>Oct</v>
      </c>
      <c r="G1158" s="3">
        <v>45205.436226851853</v>
      </c>
      <c r="H1158" s="4">
        <v>45204.551585648151</v>
      </c>
      <c r="I1158" s="2" t="s">
        <v>895</v>
      </c>
      <c r="J1158" t="s">
        <v>3882</v>
      </c>
      <c r="K1158">
        <v>40219</v>
      </c>
      <c r="L1158" t="s">
        <v>3883</v>
      </c>
      <c r="M1158" t="s">
        <v>3545</v>
      </c>
      <c r="N1158" s="2" t="s">
        <v>29</v>
      </c>
      <c r="O1158" s="4" t="s">
        <v>99</v>
      </c>
      <c r="P1158" s="6">
        <f>NETWORKDAYS.INTL(Table_query__6[[#This Row],[Created]],Table_query__6[[#This Row],[Closed]],1,0)-1</f>
        <v>1</v>
      </c>
      <c r="Q1158" s="6" t="s">
        <v>4272</v>
      </c>
      <c r="R1158" s="6" t="str">
        <f t="shared" si="37"/>
        <v>&lt;=1</v>
      </c>
      <c r="S1158" s="6" t="str">
        <f t="shared" si="36"/>
        <v>met</v>
      </c>
      <c r="T1158" s="5" t="s">
        <v>894</v>
      </c>
      <c r="U1158" s="2" t="s">
        <v>17</v>
      </c>
      <c r="V1158" s="2" t="s">
        <v>16</v>
      </c>
      <c r="W1158" s="2"/>
    </row>
    <row r="1159" spans="1:23" ht="28.5" x14ac:dyDescent="0.45">
      <c r="A1159" s="1">
        <v>0.60550925925781496</v>
      </c>
      <c r="B1159" s="2" t="s">
        <v>125</v>
      </c>
      <c r="C1159" s="2" t="s">
        <v>937</v>
      </c>
      <c r="D1159" s="2" t="s">
        <v>12</v>
      </c>
      <c r="E1159" s="4">
        <v>45203.475370370368</v>
      </c>
      <c r="F1159" s="3" t="str">
        <f>TEXT(Table_query__6[[#This Row],[Closed]],"MMM")</f>
        <v>Oct</v>
      </c>
      <c r="G1159" s="3">
        <v>45205.475370370368</v>
      </c>
      <c r="H1159" s="4">
        <v>45203.605509259258</v>
      </c>
      <c r="I1159" s="2" t="s">
        <v>939</v>
      </c>
      <c r="J1159" t="s">
        <v>3891</v>
      </c>
      <c r="K1159">
        <v>9926</v>
      </c>
      <c r="L1159" t="s">
        <v>3868</v>
      </c>
      <c r="M1159" t="s">
        <v>3545</v>
      </c>
      <c r="N1159" s="2" t="s">
        <v>24</v>
      </c>
      <c r="O1159" s="4" t="s">
        <v>99</v>
      </c>
      <c r="P1159" s="6">
        <f>NETWORKDAYS.INTL(Table_query__6[[#This Row],[Created]],Table_query__6[[#This Row],[Closed]],1,0)-1</f>
        <v>0</v>
      </c>
      <c r="Q1159" s="6" t="s">
        <v>4272</v>
      </c>
      <c r="R1159" s="6" t="str">
        <f t="shared" si="37"/>
        <v>&lt;=1</v>
      </c>
      <c r="S1159" s="6" t="str">
        <f t="shared" si="36"/>
        <v>met</v>
      </c>
      <c r="T1159" s="5" t="s">
        <v>938</v>
      </c>
      <c r="U1159" s="2" t="s">
        <v>17</v>
      </c>
      <c r="V1159" s="2" t="s">
        <v>16</v>
      </c>
      <c r="W1159" s="2"/>
    </row>
    <row r="1160" spans="1:23" ht="28.5" x14ac:dyDescent="0.45">
      <c r="A1160" s="1">
        <v>0.60600694444292502</v>
      </c>
      <c r="B1160" s="2" t="s">
        <v>125</v>
      </c>
      <c r="C1160" s="2" t="s">
        <v>947</v>
      </c>
      <c r="D1160" s="2" t="s">
        <v>12</v>
      </c>
      <c r="E1160" s="4">
        <v>45203.476307870369</v>
      </c>
      <c r="F1160" s="3" t="str">
        <f>TEXT(Table_query__6[[#This Row],[Closed]],"MMM")</f>
        <v>Oct</v>
      </c>
      <c r="G1160" s="3">
        <v>45205.476307870369</v>
      </c>
      <c r="H1160" s="4">
        <v>45203.606006944443</v>
      </c>
      <c r="I1160" s="2" t="s">
        <v>949</v>
      </c>
      <c r="J1160" t="s">
        <v>3893</v>
      </c>
      <c r="K1160">
        <v>9926</v>
      </c>
      <c r="L1160" t="s">
        <v>3868</v>
      </c>
      <c r="M1160" t="s">
        <v>3545</v>
      </c>
      <c r="N1160" s="2" t="s">
        <v>24</v>
      </c>
      <c r="O1160" s="4" t="s">
        <v>99</v>
      </c>
      <c r="P1160" s="6">
        <f>NETWORKDAYS.INTL(Table_query__6[[#This Row],[Created]],Table_query__6[[#This Row],[Closed]],1,0)-1</f>
        <v>0</v>
      </c>
      <c r="Q1160" s="6" t="s">
        <v>4272</v>
      </c>
      <c r="R1160" s="6" t="str">
        <f t="shared" si="37"/>
        <v>&lt;=1</v>
      </c>
      <c r="S1160" s="6" t="str">
        <f t="shared" si="36"/>
        <v>met</v>
      </c>
      <c r="T1160" s="5" t="s">
        <v>948</v>
      </c>
      <c r="U1160" s="2" t="s">
        <v>17</v>
      </c>
      <c r="V1160" s="2" t="s">
        <v>16</v>
      </c>
      <c r="W1160" s="2"/>
    </row>
    <row r="1161" spans="1:23" ht="28.5" x14ac:dyDescent="0.45">
      <c r="A1161" s="1">
        <v>1.49885416666802</v>
      </c>
      <c r="B1161" s="2" t="s">
        <v>125</v>
      </c>
      <c r="C1161" s="2" t="s">
        <v>876</v>
      </c>
      <c r="D1161" s="2" t="s">
        <v>12</v>
      </c>
      <c r="E1161" s="4">
        <v>45203.47729166667</v>
      </c>
      <c r="F1161" s="3" t="str">
        <f>TEXT(Table_query__6[[#This Row],[Closed]],"MMM")</f>
        <v>Oct</v>
      </c>
      <c r="G1161" s="3">
        <v>45205.47729166667</v>
      </c>
      <c r="H1161" s="4">
        <v>45204.498854166668</v>
      </c>
      <c r="I1161" s="2" t="s">
        <v>878</v>
      </c>
      <c r="J1161" t="s">
        <v>3876</v>
      </c>
      <c r="K1161">
        <v>9926</v>
      </c>
      <c r="L1161" t="s">
        <v>3868</v>
      </c>
      <c r="M1161" t="s">
        <v>3545</v>
      </c>
      <c r="N1161" s="2" t="s">
        <v>24</v>
      </c>
      <c r="O1161" s="4" t="s">
        <v>99</v>
      </c>
      <c r="P1161" s="6">
        <f>NETWORKDAYS.INTL(Table_query__6[[#This Row],[Created]],Table_query__6[[#This Row],[Closed]],1,0)-1</f>
        <v>1</v>
      </c>
      <c r="Q1161" s="6" t="s">
        <v>4272</v>
      </c>
      <c r="R1161" s="6" t="str">
        <f t="shared" si="37"/>
        <v>&lt;=1</v>
      </c>
      <c r="S1161" s="6" t="str">
        <f t="shared" si="36"/>
        <v>met</v>
      </c>
      <c r="T1161" s="5" t="s">
        <v>877</v>
      </c>
      <c r="U1161" s="2" t="s">
        <v>17</v>
      </c>
      <c r="V1161" s="2" t="s">
        <v>16</v>
      </c>
      <c r="W1161" s="2"/>
    </row>
    <row r="1162" spans="1:23" ht="28.5" x14ac:dyDescent="0.45">
      <c r="A1162" s="1">
        <v>0.58196759259590203</v>
      </c>
      <c r="B1162" s="2" t="s">
        <v>125</v>
      </c>
      <c r="C1162" s="2" t="s">
        <v>925</v>
      </c>
      <c r="D1162" s="2" t="s">
        <v>12</v>
      </c>
      <c r="E1162" s="4">
        <v>45203.507013888891</v>
      </c>
      <c r="F1162" s="3" t="str">
        <f>TEXT(Table_query__6[[#This Row],[Closed]],"MMM")</f>
        <v>Oct</v>
      </c>
      <c r="G1162" s="3">
        <v>45205.507013888891</v>
      </c>
      <c r="H1162" s="4">
        <v>45203.581967592596</v>
      </c>
      <c r="I1162" s="2" t="s">
        <v>927</v>
      </c>
      <c r="J1162" t="s">
        <v>3886</v>
      </c>
      <c r="K1162">
        <v>9926</v>
      </c>
      <c r="L1162" t="s">
        <v>3868</v>
      </c>
      <c r="M1162" t="s">
        <v>3545</v>
      </c>
      <c r="N1162" s="2" t="s">
        <v>24</v>
      </c>
      <c r="O1162" s="4" t="s">
        <v>99</v>
      </c>
      <c r="P1162" s="6">
        <f>NETWORKDAYS.INTL(Table_query__6[[#This Row],[Created]],Table_query__6[[#This Row],[Closed]],1,0)-1</f>
        <v>0</v>
      </c>
      <c r="Q1162" s="6" t="s">
        <v>4272</v>
      </c>
      <c r="R1162" s="6" t="str">
        <f t="shared" si="37"/>
        <v>&lt;=1</v>
      </c>
      <c r="S1162" s="6" t="str">
        <f t="shared" si="36"/>
        <v>met</v>
      </c>
      <c r="T1162" s="5" t="s">
        <v>926</v>
      </c>
      <c r="U1162" s="2" t="s">
        <v>17</v>
      </c>
      <c r="V1162" s="2" t="s">
        <v>16</v>
      </c>
      <c r="W1162" s="2"/>
    </row>
    <row r="1163" spans="1:23" ht="28.5" x14ac:dyDescent="0.45">
      <c r="A1163" s="1">
        <v>0.58170138888817702</v>
      </c>
      <c r="B1163" s="2" t="s">
        <v>125</v>
      </c>
      <c r="C1163" s="2" t="s">
        <v>940</v>
      </c>
      <c r="D1163" s="2" t="s">
        <v>12</v>
      </c>
      <c r="E1163" s="4">
        <v>45203.5080787037</v>
      </c>
      <c r="F1163" s="3" t="str">
        <f>TEXT(Table_query__6[[#This Row],[Closed]],"MMM")</f>
        <v>Oct</v>
      </c>
      <c r="G1163" s="3">
        <v>45205.5080787037</v>
      </c>
      <c r="H1163" s="4">
        <v>45203.581701388888</v>
      </c>
      <c r="I1163" s="2" t="s">
        <v>942</v>
      </c>
      <c r="J1163" t="s">
        <v>3892</v>
      </c>
      <c r="K1163">
        <v>9926</v>
      </c>
      <c r="L1163" t="s">
        <v>3868</v>
      </c>
      <c r="M1163" t="s">
        <v>3545</v>
      </c>
      <c r="N1163" s="2" t="s">
        <v>24</v>
      </c>
      <c r="O1163" s="4" t="s">
        <v>99</v>
      </c>
      <c r="P1163" s="6">
        <f>NETWORKDAYS.INTL(Table_query__6[[#This Row],[Created]],Table_query__6[[#This Row],[Closed]],1,0)-1</f>
        <v>0</v>
      </c>
      <c r="Q1163" s="6" t="s">
        <v>4272</v>
      </c>
      <c r="R1163" s="6" t="str">
        <f t="shared" si="37"/>
        <v>&lt;=1</v>
      </c>
      <c r="S1163" s="6" t="str">
        <f t="shared" si="36"/>
        <v>met</v>
      </c>
      <c r="T1163" s="5" t="s">
        <v>941</v>
      </c>
      <c r="U1163" s="2" t="s">
        <v>17</v>
      </c>
      <c r="V1163" s="2" t="s">
        <v>16</v>
      </c>
      <c r="W1163" s="2"/>
    </row>
    <row r="1164" spans="1:23" ht="28.5" x14ac:dyDescent="0.45">
      <c r="A1164" s="1">
        <v>0.58027777777897405</v>
      </c>
      <c r="B1164" s="2" t="s">
        <v>125</v>
      </c>
      <c r="C1164" s="2" t="s">
        <v>931</v>
      </c>
      <c r="D1164" s="2" t="s">
        <v>12</v>
      </c>
      <c r="E1164" s="4">
        <v>45203.509432870371</v>
      </c>
      <c r="F1164" s="3" t="str">
        <f>TEXT(Table_query__6[[#This Row],[Closed]],"MMM")</f>
        <v>Oct</v>
      </c>
      <c r="G1164" s="3">
        <v>45205.509432870371</v>
      </c>
      <c r="H1164" s="4">
        <v>45203.580277777779</v>
      </c>
      <c r="I1164" s="2" t="s">
        <v>933</v>
      </c>
      <c r="J1164" t="s">
        <v>3889</v>
      </c>
      <c r="K1164">
        <v>9926</v>
      </c>
      <c r="L1164" t="s">
        <v>3868</v>
      </c>
      <c r="M1164" t="s">
        <v>3545</v>
      </c>
      <c r="N1164" s="2" t="s">
        <v>24</v>
      </c>
      <c r="O1164" s="4" t="s">
        <v>99</v>
      </c>
      <c r="P1164" s="6">
        <f>NETWORKDAYS.INTL(Table_query__6[[#This Row],[Created]],Table_query__6[[#This Row],[Closed]],1,0)-1</f>
        <v>0</v>
      </c>
      <c r="Q1164" s="6" t="s">
        <v>4272</v>
      </c>
      <c r="R1164" s="6" t="str">
        <f t="shared" si="37"/>
        <v>&lt;=1</v>
      </c>
      <c r="S1164" s="6" t="str">
        <f t="shared" si="36"/>
        <v>met</v>
      </c>
      <c r="T1164" s="5" t="s">
        <v>932</v>
      </c>
      <c r="U1164" s="2" t="s">
        <v>17</v>
      </c>
      <c r="V1164" s="2" t="s">
        <v>16</v>
      </c>
      <c r="W1164" s="2"/>
    </row>
    <row r="1165" spans="1:23" ht="28.5" x14ac:dyDescent="0.45">
      <c r="A1165" s="1">
        <v>0.69494212962308699</v>
      </c>
      <c r="B1165" s="2" t="s">
        <v>125</v>
      </c>
      <c r="C1165" s="2" t="s">
        <v>917</v>
      </c>
      <c r="D1165" s="2" t="s">
        <v>12</v>
      </c>
      <c r="E1165" s="4">
        <v>45203.510821759257</v>
      </c>
      <c r="F1165" s="3" t="str">
        <f>TEXT(Table_query__6[[#This Row],[Closed]],"MMM")</f>
        <v>Oct</v>
      </c>
      <c r="G1165" s="3">
        <v>45205.510821759257</v>
      </c>
      <c r="H1165" s="4">
        <v>45203.69494212963</v>
      </c>
      <c r="I1165" s="2" t="s">
        <v>919</v>
      </c>
      <c r="J1165" t="s">
        <v>3885</v>
      </c>
      <c r="K1165">
        <v>9926</v>
      </c>
      <c r="L1165" t="s">
        <v>3868</v>
      </c>
      <c r="M1165" t="s">
        <v>3545</v>
      </c>
      <c r="N1165" s="2" t="s">
        <v>24</v>
      </c>
      <c r="O1165" s="4" t="s">
        <v>99</v>
      </c>
      <c r="P1165" s="6">
        <f>NETWORKDAYS.INTL(Table_query__6[[#This Row],[Created]],Table_query__6[[#This Row],[Closed]],1,0)-1</f>
        <v>0</v>
      </c>
      <c r="Q1165" s="6" t="s">
        <v>4272</v>
      </c>
      <c r="R1165" s="6" t="str">
        <f t="shared" si="37"/>
        <v>&lt;=1</v>
      </c>
      <c r="S1165" s="6" t="str">
        <f t="shared" si="36"/>
        <v>met</v>
      </c>
      <c r="T1165" s="5" t="s">
        <v>918</v>
      </c>
      <c r="U1165" s="2" t="s">
        <v>17</v>
      </c>
      <c r="V1165" s="2" t="s">
        <v>16</v>
      </c>
      <c r="W1165" s="2"/>
    </row>
    <row r="1166" spans="1:23" ht="28.5" x14ac:dyDescent="0.45">
      <c r="A1166" s="1">
        <v>2.4462615740703799</v>
      </c>
      <c r="B1166" s="2" t="s">
        <v>125</v>
      </c>
      <c r="C1166" s="2" t="s">
        <v>856</v>
      </c>
      <c r="D1166" s="2" t="s">
        <v>12</v>
      </c>
      <c r="E1166" s="4">
        <v>45203.511701388888</v>
      </c>
      <c r="F1166" s="3" t="str">
        <f>TEXT(Table_query__6[[#This Row],[Closed]],"MMM")</f>
        <v>Oct</v>
      </c>
      <c r="G1166" s="3">
        <v>45205.511701388888</v>
      </c>
      <c r="H1166" s="4">
        <v>45205.446261574078</v>
      </c>
      <c r="I1166" s="2" t="s">
        <v>858</v>
      </c>
      <c r="J1166" t="s">
        <v>3871</v>
      </c>
      <c r="K1166">
        <v>9926</v>
      </c>
      <c r="L1166" t="s">
        <v>3868</v>
      </c>
      <c r="M1166" t="s">
        <v>3545</v>
      </c>
      <c r="N1166" s="2" t="s">
        <v>24</v>
      </c>
      <c r="O1166" s="4" t="s">
        <v>99</v>
      </c>
      <c r="P1166" s="6">
        <f>NETWORKDAYS.INTL(Table_query__6[[#This Row],[Created]],Table_query__6[[#This Row],[Closed]],1,0)-1</f>
        <v>2</v>
      </c>
      <c r="Q1166" s="6" t="s">
        <v>4273</v>
      </c>
      <c r="R1166" s="6" t="str">
        <f t="shared" si="37"/>
        <v>&lt;=2</v>
      </c>
      <c r="S1166" s="6" t="str">
        <f t="shared" si="36"/>
        <v>met</v>
      </c>
      <c r="T1166" s="5" t="s">
        <v>857</v>
      </c>
      <c r="U1166" s="2" t="s">
        <v>17</v>
      </c>
      <c r="V1166" s="2" t="s">
        <v>16</v>
      </c>
      <c r="W1166" s="2"/>
    </row>
    <row r="1167" spans="1:23" ht="28.5" x14ac:dyDescent="0.45">
      <c r="A1167" s="1">
        <v>2.3376157407401501</v>
      </c>
      <c r="B1167" s="2" t="s">
        <v>37</v>
      </c>
      <c r="C1167" s="2" t="s">
        <v>874</v>
      </c>
      <c r="D1167" s="2" t="s">
        <v>12</v>
      </c>
      <c r="E1167" s="4">
        <v>45203.564618055556</v>
      </c>
      <c r="F1167" s="3" t="str">
        <f>TEXT(Table_query__6[[#This Row],[Closed]],"MMM")</f>
        <v>Oct</v>
      </c>
      <c r="G1167" s="3">
        <v>45205.564618055556</v>
      </c>
      <c r="H1167" s="4">
        <v>45205.33761574074</v>
      </c>
      <c r="I1167" s="2" t="s">
        <v>243</v>
      </c>
      <c r="J1167" t="s">
        <v>3698</v>
      </c>
      <c r="K1167">
        <v>31688</v>
      </c>
      <c r="L1167" t="s">
        <v>3699</v>
      </c>
      <c r="M1167" t="s">
        <v>3545</v>
      </c>
      <c r="N1167" s="2" t="s">
        <v>42</v>
      </c>
      <c r="O1167" s="4" t="s">
        <v>99</v>
      </c>
      <c r="P1167" s="6">
        <f>NETWORKDAYS.INTL(Table_query__6[[#This Row],[Created]],Table_query__6[[#This Row],[Closed]],1,0)-1</f>
        <v>2</v>
      </c>
      <c r="Q1167" s="6" t="s">
        <v>4273</v>
      </c>
      <c r="R1167" s="6" t="str">
        <f t="shared" si="37"/>
        <v>&lt;=2</v>
      </c>
      <c r="S1167" s="6" t="str">
        <f t="shared" si="36"/>
        <v>met</v>
      </c>
      <c r="T1167" s="5" t="s">
        <v>875</v>
      </c>
      <c r="U1167" s="2" t="s">
        <v>17</v>
      </c>
      <c r="V1167" s="2" t="s">
        <v>16</v>
      </c>
      <c r="W1167" s="2"/>
    </row>
    <row r="1168" spans="1:23" ht="28.5" x14ac:dyDescent="0.45">
      <c r="A1168" s="1">
        <v>0.57416666666540594</v>
      </c>
      <c r="B1168" s="2" t="s">
        <v>37</v>
      </c>
      <c r="C1168" s="2" t="s">
        <v>943</v>
      </c>
      <c r="D1168" s="2" t="s">
        <v>12</v>
      </c>
      <c r="E1168" s="4">
        <v>45203.568657407406</v>
      </c>
      <c r="F1168" s="3" t="str">
        <f>TEXT(Table_query__6[[#This Row],[Closed]],"MMM")</f>
        <v>Oct</v>
      </c>
      <c r="G1168" s="3">
        <v>45205.568657407406</v>
      </c>
      <c r="H1168" s="4">
        <v>45203.574166666665</v>
      </c>
      <c r="I1168" s="2" t="s">
        <v>86</v>
      </c>
      <c r="J1168" t="s">
        <v>3573</v>
      </c>
      <c r="K1168">
        <v>7737</v>
      </c>
      <c r="L1168" t="s">
        <v>3574</v>
      </c>
      <c r="M1168" t="s">
        <v>3545</v>
      </c>
      <c r="N1168" s="2" t="s">
        <v>42</v>
      </c>
      <c r="O1168" s="4" t="s">
        <v>99</v>
      </c>
      <c r="P1168" s="6">
        <f>NETWORKDAYS.INTL(Table_query__6[[#This Row],[Created]],Table_query__6[[#This Row],[Closed]],1,0)-1</f>
        <v>0</v>
      </c>
      <c r="Q1168" s="6" t="s">
        <v>4272</v>
      </c>
      <c r="R1168" s="6" t="str">
        <f t="shared" si="37"/>
        <v>&lt;=1</v>
      </c>
      <c r="S1168" s="6" t="str">
        <f t="shared" si="36"/>
        <v>met</v>
      </c>
      <c r="T1168" s="5" t="s">
        <v>944</v>
      </c>
      <c r="U1168" s="2" t="s">
        <v>17</v>
      </c>
      <c r="V1168" s="2" t="s">
        <v>16</v>
      </c>
      <c r="W1168" s="2"/>
    </row>
    <row r="1169" spans="1:23" ht="28.5" x14ac:dyDescent="0.45">
      <c r="A1169" s="1">
        <v>0.65736111110891204</v>
      </c>
      <c r="B1169" s="2" t="s">
        <v>154</v>
      </c>
      <c r="C1169" s="2" t="s">
        <v>907</v>
      </c>
      <c r="D1169" s="2" t="s">
        <v>12</v>
      </c>
      <c r="E1169" s="4">
        <v>45203.607777777775</v>
      </c>
      <c r="F1169" s="3" t="str">
        <f>TEXT(Table_query__6[[#This Row],[Closed]],"MMM")</f>
        <v>Oct</v>
      </c>
      <c r="G1169" s="3">
        <v>45205.607777777775</v>
      </c>
      <c r="H1169" s="4">
        <v>45203.657361111109</v>
      </c>
      <c r="I1169" s="2" t="s">
        <v>909</v>
      </c>
      <c r="J1169" t="s">
        <v>4256</v>
      </c>
      <c r="K1169" t="s">
        <v>4256</v>
      </c>
      <c r="L1169" t="s">
        <v>4256</v>
      </c>
      <c r="M1169" t="s">
        <v>592</v>
      </c>
      <c r="N1169" s="2" t="s">
        <v>42</v>
      </c>
      <c r="O1169" s="4" t="s">
        <v>99</v>
      </c>
      <c r="P1169" s="6">
        <f>NETWORKDAYS.INTL(Table_query__6[[#This Row],[Created]],Table_query__6[[#This Row],[Closed]],1,0)-1</f>
        <v>0</v>
      </c>
      <c r="Q1169" s="6" t="s">
        <v>4272</v>
      </c>
      <c r="R1169" s="6" t="str">
        <f t="shared" si="37"/>
        <v>&lt;=1</v>
      </c>
      <c r="S1169" s="6" t="str">
        <f t="shared" si="36"/>
        <v>met</v>
      </c>
      <c r="T1169" s="5" t="s">
        <v>908</v>
      </c>
      <c r="U1169" s="2" t="s">
        <v>17</v>
      </c>
      <c r="V1169" s="2" t="s">
        <v>16</v>
      </c>
      <c r="W1169" s="2"/>
    </row>
    <row r="1170" spans="1:23" ht="57" x14ac:dyDescent="0.45">
      <c r="A1170" s="1">
        <v>1.4963541666657001</v>
      </c>
      <c r="B1170" s="2" t="s">
        <v>56</v>
      </c>
      <c r="C1170" s="2" t="s">
        <v>898</v>
      </c>
      <c r="D1170" s="2" t="s">
        <v>12</v>
      </c>
      <c r="E1170" s="4">
        <v>45203.714490740742</v>
      </c>
      <c r="F1170" s="3" t="str">
        <f>TEXT(Table_query__6[[#This Row],[Closed]],"MMM")</f>
        <v>Oct</v>
      </c>
      <c r="G1170" s="3">
        <v>45205.714490740742</v>
      </c>
      <c r="H1170" s="4">
        <v>45204.496354166666</v>
      </c>
      <c r="I1170" s="2" t="s">
        <v>295</v>
      </c>
      <c r="J1170" t="s">
        <v>3717</v>
      </c>
      <c r="K1170">
        <v>40236</v>
      </c>
      <c r="L1170" t="s">
        <v>3718</v>
      </c>
      <c r="M1170" t="s">
        <v>3545</v>
      </c>
      <c r="N1170" s="2" t="s">
        <v>68</v>
      </c>
      <c r="O1170" s="4" t="s">
        <v>99</v>
      </c>
      <c r="P1170" s="6">
        <f>NETWORKDAYS.INTL(Table_query__6[[#This Row],[Created]],Table_query__6[[#This Row],[Closed]],1,0)-1</f>
        <v>1</v>
      </c>
      <c r="Q1170" s="6" t="s">
        <v>4272</v>
      </c>
      <c r="R1170" s="6" t="str">
        <f t="shared" si="37"/>
        <v>&lt;=1</v>
      </c>
      <c r="S1170" s="6" t="str">
        <f t="shared" si="36"/>
        <v>met</v>
      </c>
      <c r="T1170" s="5" t="s">
        <v>899</v>
      </c>
      <c r="U1170" s="2" t="s">
        <v>17</v>
      </c>
      <c r="V1170" s="2" t="s">
        <v>16</v>
      </c>
      <c r="W1170" s="2"/>
    </row>
    <row r="1171" spans="1:23" x14ac:dyDescent="0.45">
      <c r="A1171" s="1">
        <v>1.4275462962905301</v>
      </c>
      <c r="B1171" s="2" t="s">
        <v>145</v>
      </c>
      <c r="C1171" s="2" t="s">
        <v>879</v>
      </c>
      <c r="D1171" s="2" t="s">
        <v>12</v>
      </c>
      <c r="E1171" s="4">
        <v>45203.724432870367</v>
      </c>
      <c r="F1171" s="3" t="str">
        <f>TEXT(Table_query__6[[#This Row],[Closed]],"MMM")</f>
        <v>Oct</v>
      </c>
      <c r="G1171" s="3">
        <v>45205.724432870367</v>
      </c>
      <c r="H1171" s="4">
        <v>45204.427546296298</v>
      </c>
      <c r="I1171" s="2" t="s">
        <v>477</v>
      </c>
      <c r="J1171" t="s">
        <v>3772</v>
      </c>
      <c r="K1171">
        <v>36841</v>
      </c>
      <c r="L1171" t="s">
        <v>3772</v>
      </c>
      <c r="M1171" t="s">
        <v>3545</v>
      </c>
      <c r="N1171" s="2" t="s">
        <v>42</v>
      </c>
      <c r="O1171" s="4" t="s">
        <v>99</v>
      </c>
      <c r="P1171" s="6">
        <f>NETWORKDAYS.INTL(Table_query__6[[#This Row],[Created]],Table_query__6[[#This Row],[Closed]],1,0)-1</f>
        <v>1</v>
      </c>
      <c r="Q1171" s="6" t="s">
        <v>4272</v>
      </c>
      <c r="R1171" s="6" t="str">
        <f t="shared" si="37"/>
        <v>&lt;=1</v>
      </c>
      <c r="S1171" s="6" t="str">
        <f t="shared" si="36"/>
        <v>met</v>
      </c>
      <c r="T1171" s="5" t="s">
        <v>880</v>
      </c>
      <c r="U1171" s="2" t="s">
        <v>17</v>
      </c>
      <c r="V1171" s="2" t="s">
        <v>16</v>
      </c>
      <c r="W1171" s="2"/>
    </row>
    <row r="1172" spans="1:23" x14ac:dyDescent="0.45">
      <c r="A1172" s="1">
        <v>1.43283564814919</v>
      </c>
      <c r="B1172" s="2" t="s">
        <v>145</v>
      </c>
      <c r="C1172" s="2" t="s">
        <v>900</v>
      </c>
      <c r="D1172" s="2" t="s">
        <v>12</v>
      </c>
      <c r="E1172" s="4">
        <v>45203.734120370369</v>
      </c>
      <c r="F1172" s="3" t="str">
        <f>TEXT(Table_query__6[[#This Row],[Closed]],"MMM")</f>
        <v>Oct</v>
      </c>
      <c r="G1172" s="3">
        <v>45205.734120370369</v>
      </c>
      <c r="H1172" s="4">
        <v>45204.432835648149</v>
      </c>
      <c r="I1172" s="2" t="s">
        <v>801</v>
      </c>
      <c r="J1172" t="s">
        <v>3856</v>
      </c>
      <c r="K1172">
        <v>31564</v>
      </c>
      <c r="L1172" t="s">
        <v>3856</v>
      </c>
      <c r="M1172" t="s">
        <v>3545</v>
      </c>
      <c r="N1172" s="2" t="s">
        <v>29</v>
      </c>
      <c r="O1172" s="4" t="s">
        <v>99</v>
      </c>
      <c r="P1172" s="6">
        <f>NETWORKDAYS.INTL(Table_query__6[[#This Row],[Created]],Table_query__6[[#This Row],[Closed]],1,0)-1</f>
        <v>1</v>
      </c>
      <c r="Q1172" s="6" t="s">
        <v>4272</v>
      </c>
      <c r="R1172" s="6" t="str">
        <f t="shared" si="37"/>
        <v>&lt;=1</v>
      </c>
      <c r="S1172" s="6" t="str">
        <f t="shared" si="36"/>
        <v>met</v>
      </c>
      <c r="T1172" s="5" t="s">
        <v>901</v>
      </c>
      <c r="U1172" s="2" t="s">
        <v>17</v>
      </c>
      <c r="V1172" s="2" t="s">
        <v>16</v>
      </c>
      <c r="W1172" s="2"/>
    </row>
    <row r="1173" spans="1:23" ht="42.75" x14ac:dyDescent="0.45">
      <c r="A1173" s="1">
        <v>1.43532407406747</v>
      </c>
      <c r="B1173" s="2" t="s">
        <v>56</v>
      </c>
      <c r="C1173" s="2" t="s">
        <v>881</v>
      </c>
      <c r="D1173" s="2" t="s">
        <v>12</v>
      </c>
      <c r="E1173" s="4">
        <v>45203.779108796298</v>
      </c>
      <c r="F1173" s="3" t="str">
        <f>TEXT(Table_query__6[[#This Row],[Closed]],"MMM")</f>
        <v>Oct</v>
      </c>
      <c r="G1173" s="3">
        <v>45205.779108796298</v>
      </c>
      <c r="H1173" s="4">
        <v>45204.435324074075</v>
      </c>
      <c r="I1173" s="2" t="s">
        <v>883</v>
      </c>
      <c r="J1173" t="s">
        <v>3877</v>
      </c>
      <c r="K1173">
        <v>35171</v>
      </c>
      <c r="L1173" t="s">
        <v>3878</v>
      </c>
      <c r="M1173" t="s">
        <v>3545</v>
      </c>
      <c r="N1173" s="2" t="s">
        <v>68</v>
      </c>
      <c r="O1173" s="4" t="s">
        <v>99</v>
      </c>
      <c r="P1173" s="6">
        <f>NETWORKDAYS.INTL(Table_query__6[[#This Row],[Created]],Table_query__6[[#This Row],[Closed]],1,0)-1</f>
        <v>1</v>
      </c>
      <c r="Q1173" s="6" t="s">
        <v>4272</v>
      </c>
      <c r="R1173" s="6" t="str">
        <f t="shared" si="37"/>
        <v>&lt;=1</v>
      </c>
      <c r="S1173" s="6" t="str">
        <f t="shared" si="36"/>
        <v>met</v>
      </c>
      <c r="T1173" s="5" t="s">
        <v>882</v>
      </c>
      <c r="U1173" s="2" t="s">
        <v>17</v>
      </c>
      <c r="V1173" s="2" t="s">
        <v>16</v>
      </c>
      <c r="W1173" s="2"/>
    </row>
    <row r="1174" spans="1:23" x14ac:dyDescent="0.45">
      <c r="A1174" s="1">
        <v>2.4934027777708301</v>
      </c>
      <c r="B1174" s="2" t="s">
        <v>125</v>
      </c>
      <c r="C1174" s="2" t="s">
        <v>859</v>
      </c>
      <c r="D1174" s="2" t="s">
        <v>12</v>
      </c>
      <c r="E1174" s="4">
        <v>45203.784398148149</v>
      </c>
      <c r="F1174" s="3" t="str">
        <f>TEXT(Table_query__6[[#This Row],[Closed]],"MMM")</f>
        <v>Oct</v>
      </c>
      <c r="G1174" s="3">
        <v>45205.784398148149</v>
      </c>
      <c r="H1174" s="4">
        <v>45205.493402777778</v>
      </c>
      <c r="I1174" s="2" t="s">
        <v>861</v>
      </c>
      <c r="J1174" t="s">
        <v>3872</v>
      </c>
      <c r="K1174">
        <v>21578</v>
      </c>
      <c r="L1174" t="s">
        <v>3677</v>
      </c>
      <c r="M1174" t="s">
        <v>3550</v>
      </c>
      <c r="N1174" s="2" t="s">
        <v>24</v>
      </c>
      <c r="O1174" s="4" t="s">
        <v>99</v>
      </c>
      <c r="P1174" s="6">
        <f>NETWORKDAYS.INTL(Table_query__6[[#This Row],[Created]],Table_query__6[[#This Row],[Closed]],1,0)-1</f>
        <v>2</v>
      </c>
      <c r="Q1174" s="6" t="s">
        <v>4273</v>
      </c>
      <c r="R1174" s="6" t="str">
        <f t="shared" si="37"/>
        <v>&lt;=2</v>
      </c>
      <c r="S1174" s="6" t="str">
        <f t="shared" si="36"/>
        <v>met</v>
      </c>
      <c r="T1174" s="5" t="s">
        <v>860</v>
      </c>
      <c r="U1174" s="2" t="s">
        <v>17</v>
      </c>
      <c r="V1174" s="2" t="s">
        <v>16</v>
      </c>
      <c r="W1174" s="2"/>
    </row>
    <row r="1175" spans="1:23" ht="28.5" x14ac:dyDescent="0.45">
      <c r="A1175" s="1">
        <v>0.53962962963123595</v>
      </c>
      <c r="B1175" s="2" t="s">
        <v>28</v>
      </c>
      <c r="C1175" s="2" t="s">
        <v>896</v>
      </c>
      <c r="D1175" s="2" t="s">
        <v>12</v>
      </c>
      <c r="E1175" s="4">
        <v>45204.425891203704</v>
      </c>
      <c r="F1175" s="3" t="str">
        <f>TEXT(Table_query__6[[#This Row],[Closed]],"MMM")</f>
        <v>Oct</v>
      </c>
      <c r="G1175" s="3">
        <v>45206.425891203704</v>
      </c>
      <c r="H1175" s="4">
        <v>45204.539629629631</v>
      </c>
      <c r="I1175" s="2" t="s">
        <v>399</v>
      </c>
      <c r="J1175" t="s">
        <v>3746</v>
      </c>
      <c r="K1175">
        <v>40104</v>
      </c>
      <c r="L1175" t="s">
        <v>3747</v>
      </c>
      <c r="M1175" t="s">
        <v>3545</v>
      </c>
      <c r="N1175" s="2" t="s">
        <v>29</v>
      </c>
      <c r="O1175" s="4" t="s">
        <v>99</v>
      </c>
      <c r="P1175" s="6">
        <f>NETWORKDAYS.INTL(Table_query__6[[#This Row],[Created]],Table_query__6[[#This Row],[Closed]],1,0)-1</f>
        <v>0</v>
      </c>
      <c r="Q1175" s="6" t="s">
        <v>4272</v>
      </c>
      <c r="R1175" s="6" t="str">
        <f t="shared" si="37"/>
        <v>&lt;=1</v>
      </c>
      <c r="S1175" s="6" t="str">
        <f t="shared" si="36"/>
        <v>met</v>
      </c>
      <c r="T1175" s="5" t="s">
        <v>897</v>
      </c>
      <c r="U1175" s="2" t="s">
        <v>17</v>
      </c>
      <c r="V1175" s="2" t="s">
        <v>16</v>
      </c>
      <c r="W1175" s="2"/>
    </row>
    <row r="1176" spans="1:23" x14ac:dyDescent="0.45">
      <c r="A1176" s="1">
        <v>0.53371527777198902</v>
      </c>
      <c r="B1176" s="2" t="s">
        <v>97</v>
      </c>
      <c r="C1176" s="2" t="s">
        <v>902</v>
      </c>
      <c r="D1176" s="2" t="s">
        <v>12</v>
      </c>
      <c r="E1176" s="4">
        <v>45204.43545138889</v>
      </c>
      <c r="F1176" s="3" t="str">
        <f>TEXT(Table_query__6[[#This Row],[Closed]],"MMM")</f>
        <v>Oct</v>
      </c>
      <c r="G1176" s="3">
        <v>45206.43545138889</v>
      </c>
      <c r="H1176" s="4">
        <v>45204.533715277779</v>
      </c>
      <c r="I1176" s="2" t="s">
        <v>530</v>
      </c>
      <c r="J1176" t="s">
        <v>3785</v>
      </c>
      <c r="K1176">
        <v>22098</v>
      </c>
      <c r="L1176" t="s">
        <v>3786</v>
      </c>
      <c r="M1176" t="s">
        <v>3553</v>
      </c>
      <c r="N1176" s="2" t="s">
        <v>24</v>
      </c>
      <c r="O1176" s="4" t="s">
        <v>99</v>
      </c>
      <c r="P1176" s="6">
        <f>NETWORKDAYS.INTL(Table_query__6[[#This Row],[Created]],Table_query__6[[#This Row],[Closed]],1,0)-1</f>
        <v>0</v>
      </c>
      <c r="Q1176" s="6" t="s">
        <v>4272</v>
      </c>
      <c r="R1176" s="6" t="str">
        <f t="shared" si="37"/>
        <v>&lt;=1</v>
      </c>
      <c r="S1176" s="6" t="str">
        <f t="shared" si="36"/>
        <v>met</v>
      </c>
      <c r="T1176" s="5" t="s">
        <v>903</v>
      </c>
      <c r="U1176" s="2" t="s">
        <v>17</v>
      </c>
      <c r="V1176" s="2" t="s">
        <v>16</v>
      </c>
      <c r="W1176" s="2"/>
    </row>
    <row r="1177" spans="1:23" ht="28.5" x14ac:dyDescent="0.45">
      <c r="A1177" s="1">
        <v>1.46443287037255</v>
      </c>
      <c r="B1177" s="2" t="s">
        <v>161</v>
      </c>
      <c r="C1177" s="2" t="s">
        <v>853</v>
      </c>
      <c r="D1177" s="2" t="s">
        <v>12</v>
      </c>
      <c r="E1177" s="4">
        <v>45204.441180555557</v>
      </c>
      <c r="F1177" s="3" t="str">
        <f>TEXT(Table_query__6[[#This Row],[Closed]],"MMM")</f>
        <v>Oct</v>
      </c>
      <c r="G1177" s="3">
        <v>45206.441180555557</v>
      </c>
      <c r="H1177" s="4">
        <v>45205.464432870373</v>
      </c>
      <c r="I1177" s="2" t="s">
        <v>855</v>
      </c>
      <c r="J1177" t="s">
        <v>3869</v>
      </c>
      <c r="K1177">
        <v>40155</v>
      </c>
      <c r="L1177" t="s">
        <v>3870</v>
      </c>
      <c r="M1177" t="s">
        <v>3545</v>
      </c>
      <c r="N1177" s="2" t="s">
        <v>24</v>
      </c>
      <c r="O1177" s="4" t="s">
        <v>99</v>
      </c>
      <c r="P1177" s="6">
        <f>NETWORKDAYS.INTL(Table_query__6[[#This Row],[Created]],Table_query__6[[#This Row],[Closed]],1,0)-1</f>
        <v>1</v>
      </c>
      <c r="Q1177" s="6" t="s">
        <v>4272</v>
      </c>
      <c r="R1177" s="6" t="str">
        <f t="shared" si="37"/>
        <v>&lt;=1</v>
      </c>
      <c r="S1177" s="6" t="str">
        <f t="shared" si="36"/>
        <v>met</v>
      </c>
      <c r="T1177" s="5" t="s">
        <v>854</v>
      </c>
      <c r="U1177" s="2" t="s">
        <v>17</v>
      </c>
      <c r="V1177" s="2" t="s">
        <v>16</v>
      </c>
      <c r="W1177" s="2"/>
    </row>
    <row r="1178" spans="1:23" ht="42.75" x14ac:dyDescent="0.45">
      <c r="A1178" s="1">
        <v>0.76437499999883596</v>
      </c>
      <c r="B1178" s="2" t="s">
        <v>56</v>
      </c>
      <c r="C1178" s="2" t="s">
        <v>884</v>
      </c>
      <c r="D1178" s="2" t="s">
        <v>12</v>
      </c>
      <c r="E1178" s="4">
        <v>45204.473611111112</v>
      </c>
      <c r="F1178" s="3" t="str">
        <f>TEXT(Table_query__6[[#This Row],[Closed]],"MMM")</f>
        <v>Oct</v>
      </c>
      <c r="G1178" s="3">
        <v>45206.473611111112</v>
      </c>
      <c r="H1178" s="4">
        <v>45204.764374999999</v>
      </c>
      <c r="I1178" s="2" t="s">
        <v>886</v>
      </c>
      <c r="J1178" t="s">
        <v>3879</v>
      </c>
      <c r="K1178">
        <v>40126</v>
      </c>
      <c r="L1178" t="s">
        <v>3564</v>
      </c>
      <c r="M1178" t="s">
        <v>3550</v>
      </c>
      <c r="N1178" s="2" t="s">
        <v>207</v>
      </c>
      <c r="O1178" s="4" t="s">
        <v>99</v>
      </c>
      <c r="P1178" s="6">
        <f>NETWORKDAYS.INTL(Table_query__6[[#This Row],[Created]],Table_query__6[[#This Row],[Closed]],1,0)-1</f>
        <v>0</v>
      </c>
      <c r="Q1178" s="6" t="s">
        <v>4272</v>
      </c>
      <c r="R1178" s="6" t="str">
        <f t="shared" si="37"/>
        <v>&lt;=1</v>
      </c>
      <c r="S1178" s="6" t="str">
        <f t="shared" si="36"/>
        <v>met</v>
      </c>
      <c r="T1178" s="5" t="s">
        <v>885</v>
      </c>
      <c r="U1178" s="2" t="s">
        <v>17</v>
      </c>
      <c r="V1178" s="2" t="s">
        <v>16</v>
      </c>
      <c r="W1178" s="2"/>
    </row>
    <row r="1179" spans="1:23" ht="57" x14ac:dyDescent="0.45">
      <c r="A1179" s="1">
        <v>5.4098263888881801</v>
      </c>
      <c r="B1179" s="2" t="s">
        <v>630</v>
      </c>
      <c r="C1179" s="2" t="s">
        <v>790</v>
      </c>
      <c r="D1179" s="2" t="s">
        <v>12</v>
      </c>
      <c r="E1179" s="4">
        <v>45204.550740740742</v>
      </c>
      <c r="F1179" s="3" t="str">
        <f>TEXT(Table_query__6[[#This Row],[Closed]],"MMM")</f>
        <v>Oct</v>
      </c>
      <c r="G1179" s="3">
        <v>45206.550740740742</v>
      </c>
      <c r="H1179" s="4">
        <v>45209.409826388888</v>
      </c>
      <c r="I1179" s="2" t="s">
        <v>792</v>
      </c>
      <c r="J1179" t="s">
        <v>3841</v>
      </c>
      <c r="K1179">
        <v>9994</v>
      </c>
      <c r="L1179" t="s">
        <v>3842</v>
      </c>
      <c r="M1179" t="s">
        <v>3545</v>
      </c>
      <c r="N1179" s="2" t="s">
        <v>207</v>
      </c>
      <c r="O1179" s="4" t="s">
        <v>99</v>
      </c>
      <c r="P1179" s="6">
        <f>NETWORKDAYS.INTL(Table_query__6[[#This Row],[Created]],Table_query__6[[#This Row],[Closed]],1,0)-1</f>
        <v>3</v>
      </c>
      <c r="Q1179" s="6" t="s">
        <v>4273</v>
      </c>
      <c r="R1179" s="6" t="str">
        <f t="shared" si="37"/>
        <v>&lt;=3</v>
      </c>
      <c r="S1179" s="6" t="str">
        <f t="shared" si="36"/>
        <v>not met</v>
      </c>
      <c r="T1179" s="5" t="s">
        <v>791</v>
      </c>
      <c r="U1179" s="2" t="s">
        <v>17</v>
      </c>
      <c r="V1179" s="2" t="s">
        <v>16</v>
      </c>
      <c r="W1179" s="2"/>
    </row>
    <row r="1180" spans="1:23" x14ac:dyDescent="0.45">
      <c r="A1180" s="1">
        <v>0.62327546296000902</v>
      </c>
      <c r="B1180" s="2" t="s">
        <v>159</v>
      </c>
      <c r="C1180" s="2" t="s">
        <v>891</v>
      </c>
      <c r="D1180" s="2" t="s">
        <v>12</v>
      </c>
      <c r="E1180" s="4">
        <v>45204.563715277778</v>
      </c>
      <c r="F1180" s="3" t="str">
        <f>TEXT(Table_query__6[[#This Row],[Closed]],"MMM")</f>
        <v>Oct</v>
      </c>
      <c r="G1180" s="3">
        <v>45206.563715277778</v>
      </c>
      <c r="H1180" s="4">
        <v>45204.62327546296</v>
      </c>
      <c r="I1180" s="2" t="s">
        <v>523</v>
      </c>
      <c r="J1180" t="s">
        <v>3783</v>
      </c>
      <c r="K1180">
        <v>30985</v>
      </c>
      <c r="L1180" t="s">
        <v>3784</v>
      </c>
      <c r="M1180" t="s">
        <v>3545</v>
      </c>
      <c r="N1180" s="2" t="s">
        <v>42</v>
      </c>
      <c r="O1180" s="4" t="s">
        <v>99</v>
      </c>
      <c r="P1180" s="6">
        <f>NETWORKDAYS.INTL(Table_query__6[[#This Row],[Created]],Table_query__6[[#This Row],[Closed]],1,0)-1</f>
        <v>0</v>
      </c>
      <c r="Q1180" s="6" t="s">
        <v>4272</v>
      </c>
      <c r="R1180" s="6" t="str">
        <f t="shared" si="37"/>
        <v>&lt;=1</v>
      </c>
      <c r="S1180" s="6" t="str">
        <f t="shared" si="36"/>
        <v>met</v>
      </c>
      <c r="T1180" s="5" t="s">
        <v>892</v>
      </c>
      <c r="U1180" s="2" t="s">
        <v>17</v>
      </c>
      <c r="V1180" s="2" t="s">
        <v>16</v>
      </c>
      <c r="W1180" s="2"/>
    </row>
    <row r="1181" spans="1:23" ht="28.5" x14ac:dyDescent="0.45">
      <c r="A1181" s="1">
        <v>1.4948032407410199</v>
      </c>
      <c r="B1181" s="2" t="s">
        <v>125</v>
      </c>
      <c r="C1181" s="2" t="s">
        <v>871</v>
      </c>
      <c r="D1181" s="2" t="s">
        <v>12</v>
      </c>
      <c r="E1181" s="4">
        <v>45204.564826388887</v>
      </c>
      <c r="F1181" s="3" t="str">
        <f>TEXT(Table_query__6[[#This Row],[Closed]],"MMM")</f>
        <v>Oct</v>
      </c>
      <c r="G1181" s="3">
        <v>45206.564826388887</v>
      </c>
      <c r="H1181" s="4">
        <v>45205.494803240741</v>
      </c>
      <c r="I1181" s="2" t="s">
        <v>873</v>
      </c>
      <c r="J1181" t="s">
        <v>3875</v>
      </c>
      <c r="K1181">
        <v>22008</v>
      </c>
      <c r="L1181" t="s">
        <v>3691</v>
      </c>
      <c r="M1181" t="s">
        <v>3553</v>
      </c>
      <c r="N1181" s="2" t="s">
        <v>24</v>
      </c>
      <c r="O1181" s="4" t="s">
        <v>99</v>
      </c>
      <c r="P1181" s="6">
        <f>NETWORKDAYS.INTL(Table_query__6[[#This Row],[Created]],Table_query__6[[#This Row],[Closed]],1,0)-1</f>
        <v>1</v>
      </c>
      <c r="Q1181" s="6" t="s">
        <v>4272</v>
      </c>
      <c r="R1181" s="6" t="str">
        <f t="shared" si="37"/>
        <v>&lt;=1</v>
      </c>
      <c r="S1181" s="6" t="str">
        <f t="shared" si="36"/>
        <v>met</v>
      </c>
      <c r="T1181" s="5" t="s">
        <v>872</v>
      </c>
      <c r="U1181" s="2" t="s">
        <v>17</v>
      </c>
      <c r="V1181" s="2" t="s">
        <v>16</v>
      </c>
      <c r="W1181" s="2"/>
    </row>
    <row r="1182" spans="1:23" ht="28.5" x14ac:dyDescent="0.45">
      <c r="A1182" s="1">
        <v>0.66226851851388302</v>
      </c>
      <c r="B1182" s="2" t="s">
        <v>125</v>
      </c>
      <c r="C1182" s="2" t="s">
        <v>888</v>
      </c>
      <c r="D1182" s="2" t="s">
        <v>12</v>
      </c>
      <c r="E1182" s="4">
        <v>45204.578912037039</v>
      </c>
      <c r="F1182" s="3" t="str">
        <f>TEXT(Table_query__6[[#This Row],[Closed]],"MMM")</f>
        <v>Oct</v>
      </c>
      <c r="G1182" s="3">
        <v>45206.578912037039</v>
      </c>
      <c r="H1182" s="4">
        <v>45204.662268518521</v>
      </c>
      <c r="I1182" s="2" t="s">
        <v>890</v>
      </c>
      <c r="J1182" t="s">
        <v>3880</v>
      </c>
      <c r="K1182">
        <v>6651</v>
      </c>
      <c r="L1182" t="s">
        <v>3881</v>
      </c>
      <c r="M1182" t="s">
        <v>3545</v>
      </c>
      <c r="N1182" s="2" t="s">
        <v>24</v>
      </c>
      <c r="O1182" s="4" t="s">
        <v>99</v>
      </c>
      <c r="P1182" s="6">
        <f>NETWORKDAYS.INTL(Table_query__6[[#This Row],[Created]],Table_query__6[[#This Row],[Closed]],1,0)-1</f>
        <v>0</v>
      </c>
      <c r="Q1182" s="6" t="s">
        <v>4272</v>
      </c>
      <c r="R1182" s="6" t="str">
        <f t="shared" si="37"/>
        <v>&lt;=1</v>
      </c>
      <c r="S1182" s="6" t="str">
        <f t="shared" si="36"/>
        <v>met</v>
      </c>
      <c r="T1182" s="5" t="s">
        <v>889</v>
      </c>
      <c r="U1182" s="2" t="s">
        <v>17</v>
      </c>
      <c r="V1182" s="2" t="s">
        <v>16</v>
      </c>
      <c r="W1182" s="2"/>
    </row>
    <row r="1183" spans="1:23" x14ac:dyDescent="0.45">
      <c r="A1183" s="1">
        <v>4.5603935185208702</v>
      </c>
      <c r="B1183" s="2" t="s">
        <v>154</v>
      </c>
      <c r="C1183" s="2" t="s">
        <v>812</v>
      </c>
      <c r="D1183" s="2" t="s">
        <v>12</v>
      </c>
      <c r="E1183" s="4">
        <v>45204.605567129627</v>
      </c>
      <c r="F1183" s="3" t="str">
        <f>TEXT(Table_query__6[[#This Row],[Closed]],"MMM")</f>
        <v>Oct</v>
      </c>
      <c r="G1183" s="3">
        <v>45206.605567129627</v>
      </c>
      <c r="H1183" s="4">
        <v>45208.560393518521</v>
      </c>
      <c r="I1183" s="2" t="s">
        <v>814</v>
      </c>
      <c r="J1183" t="s">
        <v>3857</v>
      </c>
      <c r="K1183">
        <v>20850</v>
      </c>
      <c r="L1183" t="s">
        <v>3858</v>
      </c>
      <c r="M1183" t="s">
        <v>3545</v>
      </c>
      <c r="N1183" s="2" t="s">
        <v>18</v>
      </c>
      <c r="O1183" s="4" t="s">
        <v>99</v>
      </c>
      <c r="P1183" s="6">
        <f>NETWORKDAYS.INTL(Table_query__6[[#This Row],[Created]],Table_query__6[[#This Row],[Closed]],1,0)-1</f>
        <v>2</v>
      </c>
      <c r="Q1183" s="6" t="s">
        <v>4273</v>
      </c>
      <c r="R1183" s="6" t="str">
        <f t="shared" si="37"/>
        <v>&lt;=2</v>
      </c>
      <c r="S1183" s="6" t="str">
        <f t="shared" si="36"/>
        <v>met</v>
      </c>
      <c r="T1183" s="5" t="s">
        <v>813</v>
      </c>
      <c r="U1183" s="2" t="s">
        <v>17</v>
      </c>
      <c r="V1183" s="2" t="s">
        <v>16</v>
      </c>
      <c r="W1183" s="2"/>
    </row>
    <row r="1184" spans="1:23" x14ac:dyDescent="0.45">
      <c r="A1184" s="1">
        <v>0.70675925925752403</v>
      </c>
      <c r="B1184" s="2" t="s">
        <v>33</v>
      </c>
      <c r="C1184" s="2" t="s">
        <v>887</v>
      </c>
      <c r="D1184" s="2" t="s">
        <v>12</v>
      </c>
      <c r="E1184" s="4">
        <v>45204.605914351851</v>
      </c>
      <c r="F1184" s="3" t="str">
        <f>TEXT(Table_query__6[[#This Row],[Closed]],"MMM")</f>
        <v>Oct</v>
      </c>
      <c r="G1184" s="3">
        <v>45206.605914351851</v>
      </c>
      <c r="H1184" s="4">
        <v>45204.706759259258</v>
      </c>
      <c r="I1184" s="2" t="s">
        <v>288</v>
      </c>
      <c r="J1184" t="s">
        <v>3630</v>
      </c>
      <c r="K1184">
        <v>27589</v>
      </c>
      <c r="L1184" t="s">
        <v>3630</v>
      </c>
      <c r="M1184" t="s">
        <v>3570</v>
      </c>
      <c r="N1184" s="2" t="s">
        <v>24</v>
      </c>
      <c r="O1184" s="4" t="s">
        <v>99</v>
      </c>
      <c r="P1184" s="6">
        <f>NETWORKDAYS.INTL(Table_query__6[[#This Row],[Created]],Table_query__6[[#This Row],[Closed]],1,0)-1</f>
        <v>0</v>
      </c>
      <c r="Q1184" s="6" t="s">
        <v>4272</v>
      </c>
      <c r="R1184" s="6" t="str">
        <f t="shared" si="37"/>
        <v>&lt;=1</v>
      </c>
      <c r="S1184" s="6" t="str">
        <f t="shared" si="36"/>
        <v>met</v>
      </c>
      <c r="T1184" s="5" t="s">
        <v>537</v>
      </c>
      <c r="U1184" s="2" t="s">
        <v>17</v>
      </c>
      <c r="V1184" s="2" t="s">
        <v>16</v>
      </c>
      <c r="W1184" s="2"/>
    </row>
    <row r="1185" spans="1:23" x14ac:dyDescent="0.45">
      <c r="A1185" s="1">
        <v>4.6048611111109503</v>
      </c>
      <c r="B1185" s="2" t="s">
        <v>15</v>
      </c>
      <c r="C1185" s="2" t="s">
        <v>838</v>
      </c>
      <c r="D1185" s="2" t="s">
        <v>12</v>
      </c>
      <c r="E1185" s="4">
        <v>45204.647569444445</v>
      </c>
      <c r="F1185" s="3" t="str">
        <f>TEXT(Table_query__6[[#This Row],[Closed]],"MMM")</f>
        <v>Oct</v>
      </c>
      <c r="G1185" s="3">
        <v>45206.647569444445</v>
      </c>
      <c r="H1185" s="4">
        <v>45208.604861111111</v>
      </c>
      <c r="I1185" s="2" t="s">
        <v>389</v>
      </c>
      <c r="J1185" t="s">
        <v>3742</v>
      </c>
      <c r="K1185">
        <v>1379</v>
      </c>
      <c r="L1185" t="s">
        <v>3743</v>
      </c>
      <c r="M1185" t="s">
        <v>3545</v>
      </c>
      <c r="N1185" s="2" t="s">
        <v>24</v>
      </c>
      <c r="O1185" s="4" t="s">
        <v>99</v>
      </c>
      <c r="P1185" s="6">
        <f>NETWORKDAYS.INTL(Table_query__6[[#This Row],[Created]],Table_query__6[[#This Row],[Closed]],1,0)-1</f>
        <v>2</v>
      </c>
      <c r="Q1185" s="6" t="s">
        <v>4273</v>
      </c>
      <c r="R1185" s="6" t="str">
        <f t="shared" si="37"/>
        <v>&lt;=2</v>
      </c>
      <c r="S1185" s="6" t="str">
        <f t="shared" si="36"/>
        <v>met</v>
      </c>
      <c r="T1185" s="5" t="s">
        <v>839</v>
      </c>
      <c r="U1185" s="2" t="s">
        <v>17</v>
      </c>
      <c r="V1185" s="2" t="s">
        <v>16</v>
      </c>
      <c r="W1185" s="2"/>
    </row>
    <row r="1186" spans="1:23" x14ac:dyDescent="0.45">
      <c r="A1186" s="1">
        <v>1.6558449074073001</v>
      </c>
      <c r="B1186" s="2" t="s">
        <v>145</v>
      </c>
      <c r="C1186" s="2" t="s">
        <v>845</v>
      </c>
      <c r="D1186" s="2" t="s">
        <v>12</v>
      </c>
      <c r="E1186" s="4">
        <v>45204.718124999999</v>
      </c>
      <c r="F1186" s="3" t="str">
        <f>TEXT(Table_query__6[[#This Row],[Closed]],"MMM")</f>
        <v>Oct</v>
      </c>
      <c r="G1186" s="3">
        <v>45206.718124999999</v>
      </c>
      <c r="H1186" s="4">
        <v>45205.655844907407</v>
      </c>
      <c r="I1186" s="2" t="s">
        <v>392</v>
      </c>
      <c r="J1186" t="s">
        <v>3744</v>
      </c>
      <c r="K1186">
        <v>34468</v>
      </c>
      <c r="L1186" t="s">
        <v>3745</v>
      </c>
      <c r="M1186" t="s">
        <v>3545</v>
      </c>
      <c r="N1186" s="2" t="s">
        <v>42</v>
      </c>
      <c r="O1186" s="4" t="s">
        <v>99</v>
      </c>
      <c r="P1186" s="6">
        <f>NETWORKDAYS.INTL(Table_query__6[[#This Row],[Created]],Table_query__6[[#This Row],[Closed]],1,0)-1</f>
        <v>1</v>
      </c>
      <c r="Q1186" s="6" t="s">
        <v>4272</v>
      </c>
      <c r="R1186" s="6" t="str">
        <f t="shared" si="37"/>
        <v>&lt;=1</v>
      </c>
      <c r="S1186" s="6" t="str">
        <f t="shared" si="36"/>
        <v>met</v>
      </c>
      <c r="T1186" s="5" t="s">
        <v>846</v>
      </c>
      <c r="U1186" s="2" t="s">
        <v>17</v>
      </c>
      <c r="V1186" s="2" t="s">
        <v>16</v>
      </c>
      <c r="W1186" s="2"/>
    </row>
    <row r="1187" spans="1:23" ht="42.75" x14ac:dyDescent="0.45">
      <c r="A1187" s="1">
        <v>1.4441550925912501</v>
      </c>
      <c r="B1187" s="2" t="s">
        <v>56</v>
      </c>
      <c r="C1187" s="2" t="s">
        <v>864</v>
      </c>
      <c r="D1187" s="2" t="s">
        <v>12</v>
      </c>
      <c r="E1187" s="4">
        <v>45204.765856481485</v>
      </c>
      <c r="F1187" s="3" t="str">
        <f>TEXT(Table_query__6[[#This Row],[Closed]],"MMM")</f>
        <v>Oct</v>
      </c>
      <c r="G1187" s="3">
        <v>45206.765856481485</v>
      </c>
      <c r="H1187" s="4">
        <v>45205.444155092591</v>
      </c>
      <c r="I1187" s="2" t="s">
        <v>720</v>
      </c>
      <c r="J1187" t="s">
        <v>3835</v>
      </c>
      <c r="K1187">
        <v>939</v>
      </c>
      <c r="L1187" t="s">
        <v>3549</v>
      </c>
      <c r="M1187" t="s">
        <v>3545</v>
      </c>
      <c r="N1187" s="2" t="s">
        <v>24</v>
      </c>
      <c r="O1187" s="4" t="s">
        <v>99</v>
      </c>
      <c r="P1187" s="6">
        <f>NETWORKDAYS.INTL(Table_query__6[[#This Row],[Created]],Table_query__6[[#This Row],[Closed]],1,0)-1</f>
        <v>1</v>
      </c>
      <c r="Q1187" s="6" t="s">
        <v>4272</v>
      </c>
      <c r="R1187" s="6" t="str">
        <f t="shared" si="37"/>
        <v>&lt;=1</v>
      </c>
      <c r="S1187" s="6" t="str">
        <f t="shared" si="36"/>
        <v>met</v>
      </c>
      <c r="T1187" s="5" t="s">
        <v>865</v>
      </c>
      <c r="U1187" s="2" t="s">
        <v>17</v>
      </c>
      <c r="V1187" s="2" t="s">
        <v>16</v>
      </c>
      <c r="W1187" s="2"/>
    </row>
    <row r="1188" spans="1:23" ht="28.5" x14ac:dyDescent="0.45">
      <c r="A1188" s="1">
        <v>3.3714004629582601</v>
      </c>
      <c r="B1188" s="2" t="s">
        <v>64</v>
      </c>
      <c r="C1188" s="2" t="s">
        <v>828</v>
      </c>
      <c r="D1188" s="2" t="s">
        <v>12</v>
      </c>
      <c r="E1188" s="4">
        <v>45205.371932870374</v>
      </c>
      <c r="F1188" s="3" t="str">
        <f>TEXT(Table_query__6[[#This Row],[Closed]],"MMM")</f>
        <v>Oct</v>
      </c>
      <c r="G1188" s="3">
        <v>45207.371932870374</v>
      </c>
      <c r="H1188" s="4">
        <v>45208.371400462966</v>
      </c>
      <c r="I1188" s="2" t="s">
        <v>162</v>
      </c>
      <c r="J1188" t="s">
        <v>3563</v>
      </c>
      <c r="K1188">
        <v>40062</v>
      </c>
      <c r="L1188" t="s">
        <v>3564</v>
      </c>
      <c r="M1188" t="s">
        <v>3550</v>
      </c>
      <c r="N1188" s="2" t="s">
        <v>42</v>
      </c>
      <c r="O1188" s="4" t="s">
        <v>99</v>
      </c>
      <c r="P1188" s="6">
        <f>NETWORKDAYS.INTL(Table_query__6[[#This Row],[Created]],Table_query__6[[#This Row],[Closed]],1,0)-1</f>
        <v>1</v>
      </c>
      <c r="Q1188" s="6" t="s">
        <v>4272</v>
      </c>
      <c r="R1188" s="6" t="str">
        <f t="shared" si="37"/>
        <v>&lt;=1</v>
      </c>
      <c r="S1188" s="6" t="str">
        <f t="shared" si="36"/>
        <v>met</v>
      </c>
      <c r="T1188" s="5" t="s">
        <v>829</v>
      </c>
      <c r="U1188" s="2" t="s">
        <v>17</v>
      </c>
      <c r="V1188" s="2" t="s">
        <v>16</v>
      </c>
      <c r="W1188" s="2"/>
    </row>
    <row r="1189" spans="1:23" ht="28.5" x14ac:dyDescent="0.45">
      <c r="A1189" s="1">
        <v>3.4231018518548799</v>
      </c>
      <c r="B1189" s="2" t="s">
        <v>159</v>
      </c>
      <c r="C1189" s="2" t="s">
        <v>842</v>
      </c>
      <c r="D1189" s="2" t="s">
        <v>12</v>
      </c>
      <c r="E1189" s="4">
        <v>45205.393067129633</v>
      </c>
      <c r="F1189" s="3" t="str">
        <f>TEXT(Table_query__6[[#This Row],[Closed]],"MMM")</f>
        <v>Oct</v>
      </c>
      <c r="G1189" s="3">
        <v>45207.393067129633</v>
      </c>
      <c r="H1189" s="4">
        <v>45208.423101851855</v>
      </c>
      <c r="I1189" s="2" t="s">
        <v>844</v>
      </c>
      <c r="J1189" t="s">
        <v>3864</v>
      </c>
      <c r="K1189">
        <v>9704</v>
      </c>
      <c r="L1189" t="s">
        <v>3566</v>
      </c>
      <c r="M1189" t="s">
        <v>3550</v>
      </c>
      <c r="N1189" s="2" t="s">
        <v>42</v>
      </c>
      <c r="O1189" s="4" t="s">
        <v>99</v>
      </c>
      <c r="P1189" s="6">
        <f>NETWORKDAYS.INTL(Table_query__6[[#This Row],[Created]],Table_query__6[[#This Row],[Closed]],1,0)-1</f>
        <v>1</v>
      </c>
      <c r="Q1189" s="6" t="s">
        <v>4272</v>
      </c>
      <c r="R1189" s="6" t="str">
        <f t="shared" si="37"/>
        <v>&lt;=1</v>
      </c>
      <c r="S1189" s="6" t="str">
        <f t="shared" si="36"/>
        <v>met</v>
      </c>
      <c r="T1189" s="5" t="s">
        <v>843</v>
      </c>
      <c r="U1189" s="2" t="s">
        <v>17</v>
      </c>
      <c r="V1189" s="2" t="s">
        <v>16</v>
      </c>
      <c r="W1189" s="2"/>
    </row>
    <row r="1190" spans="1:23" ht="57" x14ac:dyDescent="0.45">
      <c r="A1190" s="1">
        <v>0.65324074074305805</v>
      </c>
      <c r="B1190" s="2" t="s">
        <v>159</v>
      </c>
      <c r="C1190" s="2" t="s">
        <v>866</v>
      </c>
      <c r="D1190" s="2" t="s">
        <v>12</v>
      </c>
      <c r="E1190" s="4">
        <v>45205.452766203707</v>
      </c>
      <c r="F1190" s="3" t="str">
        <f>TEXT(Table_query__6[[#This Row],[Closed]],"MMM")</f>
        <v>Oct</v>
      </c>
      <c r="G1190" s="3">
        <v>45207.452766203707</v>
      </c>
      <c r="H1190" s="4">
        <v>45205.653240740743</v>
      </c>
      <c r="I1190" s="2" t="s">
        <v>499</v>
      </c>
      <c r="J1190" t="s">
        <v>3777</v>
      </c>
      <c r="K1190">
        <v>10527</v>
      </c>
      <c r="L1190" t="s">
        <v>3778</v>
      </c>
      <c r="M1190" t="s">
        <v>3545</v>
      </c>
      <c r="N1190" s="2" t="s">
        <v>29</v>
      </c>
      <c r="O1190" s="4" t="s">
        <v>99</v>
      </c>
      <c r="P1190" s="6">
        <f>NETWORKDAYS.INTL(Table_query__6[[#This Row],[Created]],Table_query__6[[#This Row],[Closed]],1,0)-1</f>
        <v>0</v>
      </c>
      <c r="Q1190" s="6" t="s">
        <v>4272</v>
      </c>
      <c r="R1190" s="6" t="str">
        <f t="shared" si="37"/>
        <v>&lt;=1</v>
      </c>
      <c r="S1190" s="6" t="str">
        <f t="shared" si="36"/>
        <v>met</v>
      </c>
      <c r="T1190" s="5" t="s">
        <v>867</v>
      </c>
      <c r="U1190" s="2" t="s">
        <v>17</v>
      </c>
      <c r="V1190" s="2" t="s">
        <v>16</v>
      </c>
      <c r="W1190" s="2"/>
    </row>
    <row r="1191" spans="1:23" ht="28.5" x14ac:dyDescent="0.45">
      <c r="A1191" s="1">
        <v>4.4438194444446699</v>
      </c>
      <c r="B1191" s="2" t="s">
        <v>125</v>
      </c>
      <c r="C1191" s="2" t="s">
        <v>787</v>
      </c>
      <c r="D1191" s="2" t="s">
        <v>12</v>
      </c>
      <c r="E1191" s="4">
        <v>45205.476412037038</v>
      </c>
      <c r="F1191" s="3" t="str">
        <f>TEXT(Table_query__6[[#This Row],[Closed]],"MMM")</f>
        <v>Oct</v>
      </c>
      <c r="G1191" s="3">
        <v>45207.476412037038</v>
      </c>
      <c r="H1191" s="4">
        <v>45209.443819444445</v>
      </c>
      <c r="I1191" s="2" t="s">
        <v>789</v>
      </c>
      <c r="J1191" t="s">
        <v>3853</v>
      </c>
      <c r="K1191">
        <v>938</v>
      </c>
      <c r="L1191" t="s">
        <v>3714</v>
      </c>
      <c r="M1191" t="s">
        <v>3545</v>
      </c>
      <c r="N1191" s="2" t="s">
        <v>24</v>
      </c>
      <c r="O1191" s="4" t="s">
        <v>99</v>
      </c>
      <c r="P1191" s="6">
        <f>NETWORKDAYS.INTL(Table_query__6[[#This Row],[Created]],Table_query__6[[#This Row],[Closed]],1,0)-1</f>
        <v>2</v>
      </c>
      <c r="Q1191" s="6" t="s">
        <v>4273</v>
      </c>
      <c r="R1191" s="6" t="str">
        <f t="shared" si="37"/>
        <v>&lt;=2</v>
      </c>
      <c r="S1191" s="6" t="str">
        <f t="shared" si="36"/>
        <v>met</v>
      </c>
      <c r="T1191" s="5" t="s">
        <v>788</v>
      </c>
      <c r="U1191" s="2" t="s">
        <v>17</v>
      </c>
      <c r="V1191" s="2" t="s">
        <v>16</v>
      </c>
      <c r="W1191" s="2"/>
    </row>
    <row r="1192" spans="1:23" x14ac:dyDescent="0.45">
      <c r="A1192" s="1">
        <v>3.5251736111094898</v>
      </c>
      <c r="B1192" s="2" t="s">
        <v>97</v>
      </c>
      <c r="C1192" s="2" t="s">
        <v>825</v>
      </c>
      <c r="D1192" s="2" t="s">
        <v>12</v>
      </c>
      <c r="E1192" s="4">
        <v>45205.5233912037</v>
      </c>
      <c r="F1192" s="3" t="str">
        <f>TEXT(Table_query__6[[#This Row],[Closed]],"MMM")</f>
        <v>Oct</v>
      </c>
      <c r="G1192" s="3">
        <v>45207.5233912037</v>
      </c>
      <c r="H1192" s="4">
        <v>45208.525173611109</v>
      </c>
      <c r="I1192" s="2" t="s">
        <v>827</v>
      </c>
      <c r="J1192" t="s">
        <v>3862</v>
      </c>
      <c r="K1192">
        <v>85</v>
      </c>
      <c r="L1192" t="s">
        <v>3578</v>
      </c>
      <c r="M1192" t="s">
        <v>3550</v>
      </c>
      <c r="N1192" s="2" t="s">
        <v>24</v>
      </c>
      <c r="O1192" s="4" t="s">
        <v>99</v>
      </c>
      <c r="P1192" s="6">
        <f>NETWORKDAYS.INTL(Table_query__6[[#This Row],[Created]],Table_query__6[[#This Row],[Closed]],1,0)-1</f>
        <v>1</v>
      </c>
      <c r="Q1192" s="6" t="s">
        <v>4272</v>
      </c>
      <c r="R1192" s="6" t="str">
        <f t="shared" si="37"/>
        <v>&lt;=1</v>
      </c>
      <c r="S1192" s="6" t="str">
        <f t="shared" si="36"/>
        <v>met</v>
      </c>
      <c r="T1192" s="5" t="s">
        <v>826</v>
      </c>
      <c r="U1192" s="2" t="s">
        <v>17</v>
      </c>
      <c r="V1192" s="2" t="s">
        <v>16</v>
      </c>
      <c r="W1192" s="2"/>
    </row>
    <row r="1193" spans="1:23" x14ac:dyDescent="0.45">
      <c r="A1193" s="1">
        <v>3.6547106481448299</v>
      </c>
      <c r="B1193" s="2" t="s">
        <v>33</v>
      </c>
      <c r="C1193" s="2" t="s">
        <v>820</v>
      </c>
      <c r="D1193" s="2" t="s">
        <v>12</v>
      </c>
      <c r="E1193" s="4">
        <v>45205.543171296296</v>
      </c>
      <c r="F1193" s="3" t="str">
        <f>TEXT(Table_query__6[[#This Row],[Closed]],"MMM")</f>
        <v>Oct</v>
      </c>
      <c r="G1193" s="3">
        <v>45207.543171296296</v>
      </c>
      <c r="H1193" s="4">
        <v>45208.654710648145</v>
      </c>
      <c r="I1193" s="2" t="s">
        <v>153</v>
      </c>
      <c r="J1193" t="s">
        <v>3620</v>
      </c>
      <c r="K1193">
        <v>36555</v>
      </c>
      <c r="L1193" t="s">
        <v>3621</v>
      </c>
      <c r="M1193" t="s">
        <v>3570</v>
      </c>
      <c r="N1193" s="2" t="s">
        <v>24</v>
      </c>
      <c r="O1193" s="4" t="s">
        <v>99</v>
      </c>
      <c r="P1193" s="6">
        <f>NETWORKDAYS.INTL(Table_query__6[[#This Row],[Created]],Table_query__6[[#This Row],[Closed]],1,0)-1</f>
        <v>1</v>
      </c>
      <c r="Q1193" s="6" t="s">
        <v>4272</v>
      </c>
      <c r="R1193" s="6" t="str">
        <f t="shared" si="37"/>
        <v>&lt;=1</v>
      </c>
      <c r="S1193" s="6" t="str">
        <f t="shared" si="36"/>
        <v>met</v>
      </c>
      <c r="T1193" s="5" t="s">
        <v>821</v>
      </c>
      <c r="U1193" s="2" t="s">
        <v>17</v>
      </c>
      <c r="V1193" s="2" t="s">
        <v>16</v>
      </c>
      <c r="W1193" s="2"/>
    </row>
    <row r="1194" spans="1:23" ht="28.5" x14ac:dyDescent="0.45">
      <c r="A1194" s="1">
        <v>0.57597222222102595</v>
      </c>
      <c r="B1194" s="2" t="s">
        <v>60</v>
      </c>
      <c r="C1194" s="2" t="s">
        <v>850</v>
      </c>
      <c r="D1194" s="2" t="s">
        <v>12</v>
      </c>
      <c r="E1194" s="4">
        <v>45205.558900462966</v>
      </c>
      <c r="F1194" s="3" t="str">
        <f>TEXT(Table_query__6[[#This Row],[Closed]],"MMM")</f>
        <v>Oct</v>
      </c>
      <c r="G1194" s="3">
        <v>45207.558900462966</v>
      </c>
      <c r="H1194" s="4">
        <v>45205.575972222221</v>
      </c>
      <c r="I1194" s="2" t="s">
        <v>852</v>
      </c>
      <c r="J1194" t="s">
        <v>3867</v>
      </c>
      <c r="K1194">
        <v>29121</v>
      </c>
      <c r="L1194" t="s">
        <v>3868</v>
      </c>
      <c r="M1194" t="s">
        <v>3545</v>
      </c>
      <c r="N1194" s="2" t="s">
        <v>42</v>
      </c>
      <c r="O1194" s="4" t="s">
        <v>99</v>
      </c>
      <c r="P1194" s="6">
        <f>NETWORKDAYS.INTL(Table_query__6[[#This Row],[Created]],Table_query__6[[#This Row],[Closed]],1,0)-1</f>
        <v>0</v>
      </c>
      <c r="Q1194" s="6" t="s">
        <v>4272</v>
      </c>
      <c r="R1194" s="6" t="str">
        <f t="shared" si="37"/>
        <v>&lt;=1</v>
      </c>
      <c r="S1194" s="6" t="str">
        <f t="shared" si="36"/>
        <v>met</v>
      </c>
      <c r="T1194" s="5" t="s">
        <v>851</v>
      </c>
      <c r="U1194" s="2" t="s">
        <v>17</v>
      </c>
      <c r="V1194" s="2" t="s">
        <v>16</v>
      </c>
      <c r="W1194" s="2"/>
    </row>
    <row r="1195" spans="1:23" ht="28.5" x14ac:dyDescent="0.45">
      <c r="A1195" s="1">
        <v>3.5445138888899201</v>
      </c>
      <c r="B1195" s="2" t="s">
        <v>125</v>
      </c>
      <c r="C1195" s="2" t="s">
        <v>840</v>
      </c>
      <c r="D1195" s="2" t="s">
        <v>12</v>
      </c>
      <c r="E1195" s="4">
        <v>45205.571597222224</v>
      </c>
      <c r="F1195" s="3" t="str">
        <f>TEXT(Table_query__6[[#This Row],[Closed]],"MMM")</f>
        <v>Oct</v>
      </c>
      <c r="G1195" s="3">
        <v>45207.571597222224</v>
      </c>
      <c r="H1195" s="4">
        <v>45208.54451388889</v>
      </c>
      <c r="I1195" s="2" t="s">
        <v>175</v>
      </c>
      <c r="J1195" t="s">
        <v>3642</v>
      </c>
      <c r="K1195">
        <v>723</v>
      </c>
      <c r="L1195" t="s">
        <v>3643</v>
      </c>
      <c r="M1195" t="s">
        <v>3545</v>
      </c>
      <c r="N1195" s="2" t="s">
        <v>24</v>
      </c>
      <c r="O1195" s="4" t="s">
        <v>99</v>
      </c>
      <c r="P1195" s="6">
        <f>NETWORKDAYS.INTL(Table_query__6[[#This Row],[Created]],Table_query__6[[#This Row],[Closed]],1,0)-1</f>
        <v>1</v>
      </c>
      <c r="Q1195" s="6" t="s">
        <v>4272</v>
      </c>
      <c r="R1195" s="6" t="str">
        <f t="shared" si="37"/>
        <v>&lt;=1</v>
      </c>
      <c r="S1195" s="6" t="str">
        <f t="shared" si="36"/>
        <v>met</v>
      </c>
      <c r="T1195" s="5" t="s">
        <v>841</v>
      </c>
      <c r="U1195" s="2" t="s">
        <v>17</v>
      </c>
      <c r="V1195" s="2" t="s">
        <v>16</v>
      </c>
      <c r="W1195" s="2"/>
    </row>
    <row r="1196" spans="1:23" ht="71.25" x14ac:dyDescent="0.45">
      <c r="A1196" s="1">
        <v>0.71946759258571502</v>
      </c>
      <c r="B1196" s="2" t="s">
        <v>110</v>
      </c>
      <c r="C1196" s="2" t="s">
        <v>868</v>
      </c>
      <c r="D1196" s="2" t="s">
        <v>12</v>
      </c>
      <c r="E1196" s="4">
        <v>45205.65834490741</v>
      </c>
      <c r="F1196" s="3" t="str">
        <f>TEXT(Table_query__6[[#This Row],[Closed]],"MMM")</f>
        <v>Oct</v>
      </c>
      <c r="G1196" s="3">
        <v>45207.65834490741</v>
      </c>
      <c r="H1196" s="4">
        <v>45205.719467592593</v>
      </c>
      <c r="I1196" s="2" t="s">
        <v>870</v>
      </c>
      <c r="J1196" t="s">
        <v>3873</v>
      </c>
      <c r="K1196">
        <v>40065</v>
      </c>
      <c r="L1196" t="s">
        <v>3874</v>
      </c>
      <c r="M1196" t="s">
        <v>3545</v>
      </c>
      <c r="N1196" s="2" t="s">
        <v>29</v>
      </c>
      <c r="O1196" s="4" t="s">
        <v>99</v>
      </c>
      <c r="P1196" s="6">
        <f>NETWORKDAYS.INTL(Table_query__6[[#This Row],[Created]],Table_query__6[[#This Row],[Closed]],1,0)-1</f>
        <v>0</v>
      </c>
      <c r="Q1196" s="6" t="s">
        <v>4272</v>
      </c>
      <c r="R1196" s="6" t="str">
        <f t="shared" si="37"/>
        <v>&lt;=1</v>
      </c>
      <c r="S1196" s="6" t="str">
        <f t="shared" si="36"/>
        <v>met</v>
      </c>
      <c r="T1196" s="5" t="s">
        <v>869</v>
      </c>
      <c r="U1196" s="2" t="s">
        <v>17</v>
      </c>
      <c r="V1196" s="2" t="s">
        <v>16</v>
      </c>
      <c r="W1196" s="2"/>
    </row>
    <row r="1197" spans="1:23" ht="28.5" x14ac:dyDescent="0.45">
      <c r="A1197" s="1">
        <v>3.45620370370307</v>
      </c>
      <c r="B1197" s="2" t="s">
        <v>56</v>
      </c>
      <c r="C1197" s="2" t="s">
        <v>822</v>
      </c>
      <c r="D1197" s="2" t="s">
        <v>12</v>
      </c>
      <c r="E1197" s="4">
        <v>45205.661990740744</v>
      </c>
      <c r="F1197" s="3" t="str">
        <f>TEXT(Table_query__6[[#This Row],[Closed]],"MMM")</f>
        <v>Oct</v>
      </c>
      <c r="G1197" s="3">
        <v>45207.661990740744</v>
      </c>
      <c r="H1197" s="4">
        <v>45208.456203703703</v>
      </c>
      <c r="I1197" s="2" t="s">
        <v>824</v>
      </c>
      <c r="J1197" t="s">
        <v>3861</v>
      </c>
      <c r="K1197">
        <v>33074</v>
      </c>
      <c r="L1197" t="s">
        <v>3861</v>
      </c>
      <c r="M1197" t="s">
        <v>3545</v>
      </c>
      <c r="N1197" s="2" t="s">
        <v>77</v>
      </c>
      <c r="O1197" s="4" t="s">
        <v>99</v>
      </c>
      <c r="P1197" s="6">
        <f>NETWORKDAYS.INTL(Table_query__6[[#This Row],[Created]],Table_query__6[[#This Row],[Closed]],1,0)-1</f>
        <v>1</v>
      </c>
      <c r="Q1197" s="6" t="s">
        <v>4272</v>
      </c>
      <c r="R1197" s="6" t="str">
        <f t="shared" si="37"/>
        <v>&lt;=1</v>
      </c>
      <c r="S1197" s="6" t="str">
        <f t="shared" si="36"/>
        <v>met</v>
      </c>
      <c r="T1197" s="5" t="s">
        <v>823</v>
      </c>
      <c r="U1197" s="2" t="s">
        <v>17</v>
      </c>
      <c r="V1197" s="2" t="s">
        <v>16</v>
      </c>
      <c r="W1197" s="2"/>
    </row>
    <row r="1198" spans="1:23" ht="99.75" x14ac:dyDescent="0.45">
      <c r="A1198" s="1">
        <v>0.64348379629518604</v>
      </c>
      <c r="B1198" s="2" t="s">
        <v>161</v>
      </c>
      <c r="C1198" s="2" t="s">
        <v>832</v>
      </c>
      <c r="D1198" s="2" t="s">
        <v>12</v>
      </c>
      <c r="E1198" s="4">
        <v>45208.472731481481</v>
      </c>
      <c r="F1198" s="3" t="str">
        <f>TEXT(Table_query__6[[#This Row],[Closed]],"MMM")</f>
        <v>Oct</v>
      </c>
      <c r="G1198" s="3">
        <v>45210.472731481481</v>
      </c>
      <c r="H1198" s="4">
        <v>45208.643483796295</v>
      </c>
      <c r="I1198" s="2" t="s">
        <v>834</v>
      </c>
      <c r="J1198" t="s">
        <v>3863</v>
      </c>
      <c r="K1198">
        <v>33904</v>
      </c>
      <c r="L1198" t="s">
        <v>3564</v>
      </c>
      <c r="M1198" t="s">
        <v>3550</v>
      </c>
      <c r="N1198" s="2" t="s">
        <v>24</v>
      </c>
      <c r="O1198" s="4" t="s">
        <v>99</v>
      </c>
      <c r="P1198" s="6">
        <f>NETWORKDAYS.INTL(Table_query__6[[#This Row],[Created]],Table_query__6[[#This Row],[Closed]],1,0)-1</f>
        <v>0</v>
      </c>
      <c r="Q1198" s="6" t="s">
        <v>4272</v>
      </c>
      <c r="R1198" s="6" t="str">
        <f t="shared" si="37"/>
        <v>&lt;=1</v>
      </c>
      <c r="S1198" s="6" t="str">
        <f t="shared" si="36"/>
        <v>met</v>
      </c>
      <c r="T1198" s="5" t="s">
        <v>833</v>
      </c>
      <c r="U1198" s="2" t="s">
        <v>17</v>
      </c>
      <c r="V1198" s="2" t="s">
        <v>16</v>
      </c>
      <c r="W1198" s="2"/>
    </row>
    <row r="1199" spans="1:23" ht="85.5" x14ac:dyDescent="0.45">
      <c r="A1199" s="1">
        <v>1.6872106481459901</v>
      </c>
      <c r="B1199" s="2" t="s">
        <v>110</v>
      </c>
      <c r="C1199" s="2" t="s">
        <v>804</v>
      </c>
      <c r="D1199" s="2" t="s">
        <v>12</v>
      </c>
      <c r="E1199" s="4">
        <v>45208.516944444447</v>
      </c>
      <c r="F1199" s="3" t="str">
        <f>TEXT(Table_query__6[[#This Row],[Closed]],"MMM")</f>
        <v>Oct</v>
      </c>
      <c r="G1199" s="3">
        <v>45210.516944444447</v>
      </c>
      <c r="H1199" s="4">
        <v>45209.687210648146</v>
      </c>
      <c r="I1199" s="2" t="s">
        <v>806</v>
      </c>
      <c r="J1199" t="s">
        <v>3749</v>
      </c>
      <c r="K1199">
        <v>40013</v>
      </c>
      <c r="L1199" t="s">
        <v>3750</v>
      </c>
      <c r="M1199" t="s">
        <v>3545</v>
      </c>
      <c r="N1199" s="2" t="s">
        <v>29</v>
      </c>
      <c r="O1199" s="4" t="s">
        <v>99</v>
      </c>
      <c r="P1199" s="6">
        <f>NETWORKDAYS.INTL(Table_query__6[[#This Row],[Created]],Table_query__6[[#This Row],[Closed]],1,0)-1</f>
        <v>1</v>
      </c>
      <c r="Q1199" s="6" t="s">
        <v>4272</v>
      </c>
      <c r="R1199" s="6" t="str">
        <f t="shared" si="37"/>
        <v>&lt;=1</v>
      </c>
      <c r="S1199" s="6" t="str">
        <f t="shared" si="36"/>
        <v>met</v>
      </c>
      <c r="T1199" s="5" t="s">
        <v>805</v>
      </c>
      <c r="U1199" s="2" t="s">
        <v>17</v>
      </c>
      <c r="V1199" s="2" t="s">
        <v>16</v>
      </c>
      <c r="W1199" s="2"/>
    </row>
    <row r="1200" spans="1:23" ht="28.5" x14ac:dyDescent="0.45">
      <c r="A1200" s="1">
        <v>0.529641203705978</v>
      </c>
      <c r="B1200" s="2" t="s">
        <v>28</v>
      </c>
      <c r="C1200" s="2" t="s">
        <v>818</v>
      </c>
      <c r="D1200" s="2" t="s">
        <v>12</v>
      </c>
      <c r="E1200" s="4">
        <v>45208.52175925926</v>
      </c>
      <c r="F1200" s="3" t="str">
        <f>TEXT(Table_query__6[[#This Row],[Closed]],"MMM")</f>
        <v>Oct</v>
      </c>
      <c r="G1200" s="3">
        <v>45210.52175925926</v>
      </c>
      <c r="H1200" s="4">
        <v>45208.529641203706</v>
      </c>
      <c r="I1200" s="2" t="s">
        <v>92</v>
      </c>
      <c r="J1200" t="s">
        <v>3577</v>
      </c>
      <c r="K1200">
        <v>85</v>
      </c>
      <c r="L1200" t="s">
        <v>3578</v>
      </c>
      <c r="M1200" t="s">
        <v>3545</v>
      </c>
      <c r="N1200" s="2" t="s">
        <v>29</v>
      </c>
      <c r="O1200" s="4" t="s">
        <v>99</v>
      </c>
      <c r="P1200" s="6">
        <f>NETWORKDAYS.INTL(Table_query__6[[#This Row],[Created]],Table_query__6[[#This Row],[Closed]],1,0)-1</f>
        <v>0</v>
      </c>
      <c r="Q1200" s="6" t="s">
        <v>4272</v>
      </c>
      <c r="R1200" s="6" t="str">
        <f t="shared" si="37"/>
        <v>&lt;=1</v>
      </c>
      <c r="S1200" s="6" t="str">
        <f t="shared" si="36"/>
        <v>met</v>
      </c>
      <c r="T1200" s="5" t="s">
        <v>819</v>
      </c>
      <c r="U1200" s="2" t="s">
        <v>17</v>
      </c>
      <c r="V1200" s="2" t="s">
        <v>16</v>
      </c>
      <c r="W1200" s="2"/>
    </row>
    <row r="1201" spans="1:23" ht="28.5" x14ac:dyDescent="0.45">
      <c r="A1201" s="1">
        <v>1.6602199074041</v>
      </c>
      <c r="B1201" s="2" t="s">
        <v>37</v>
      </c>
      <c r="C1201" s="2" t="s">
        <v>777</v>
      </c>
      <c r="D1201" s="2" t="s">
        <v>12</v>
      </c>
      <c r="E1201" s="4">
        <v>45208.53396990741</v>
      </c>
      <c r="F1201" s="3" t="str">
        <f>TEXT(Table_query__6[[#This Row],[Closed]],"MMM")</f>
        <v>Oct</v>
      </c>
      <c r="G1201" s="3">
        <v>45210.53396990741</v>
      </c>
      <c r="H1201" s="4">
        <v>45209.660219907404</v>
      </c>
      <c r="I1201" s="2" t="s">
        <v>243</v>
      </c>
      <c r="J1201" t="s">
        <v>3698</v>
      </c>
      <c r="K1201">
        <v>31688</v>
      </c>
      <c r="L1201" t="s">
        <v>3699</v>
      </c>
      <c r="M1201" t="s">
        <v>3545</v>
      </c>
      <c r="N1201" s="2" t="s">
        <v>42</v>
      </c>
      <c r="O1201" s="4" t="s">
        <v>99</v>
      </c>
      <c r="P1201" s="6">
        <f>NETWORKDAYS.INTL(Table_query__6[[#This Row],[Created]],Table_query__6[[#This Row],[Closed]],1,0)-1</f>
        <v>1</v>
      </c>
      <c r="Q1201" s="6" t="s">
        <v>4272</v>
      </c>
      <c r="R1201" s="6" t="str">
        <f t="shared" si="37"/>
        <v>&lt;=1</v>
      </c>
      <c r="S1201" s="6" t="str">
        <f t="shared" si="36"/>
        <v>met</v>
      </c>
      <c r="T1201" s="5" t="s">
        <v>778</v>
      </c>
      <c r="U1201" s="2" t="s">
        <v>17</v>
      </c>
      <c r="V1201" s="2" t="s">
        <v>16</v>
      </c>
      <c r="W1201" s="2"/>
    </row>
    <row r="1202" spans="1:23" x14ac:dyDescent="0.45">
      <c r="A1202" s="1">
        <v>1.39793981481489</v>
      </c>
      <c r="B1202" s="2" t="s">
        <v>159</v>
      </c>
      <c r="C1202" s="2" t="s">
        <v>809</v>
      </c>
      <c r="D1202" s="2" t="s">
        <v>12</v>
      </c>
      <c r="E1202" s="4">
        <v>45208.542881944442</v>
      </c>
      <c r="F1202" s="3" t="str">
        <f>TEXT(Table_query__6[[#This Row],[Closed]],"MMM")</f>
        <v>Oct</v>
      </c>
      <c r="G1202" s="3">
        <v>45210.542881944442</v>
      </c>
      <c r="H1202" s="4">
        <v>45209.397939814815</v>
      </c>
      <c r="I1202" s="2" t="s">
        <v>811</v>
      </c>
      <c r="J1202" t="s">
        <v>4256</v>
      </c>
      <c r="K1202" t="s">
        <v>4256</v>
      </c>
      <c r="L1202" t="s">
        <v>4256</v>
      </c>
      <c r="M1202" t="s">
        <v>592</v>
      </c>
      <c r="N1202" s="2" t="s">
        <v>29</v>
      </c>
      <c r="O1202" s="4" t="s">
        <v>99</v>
      </c>
      <c r="P1202" s="6">
        <f>NETWORKDAYS.INTL(Table_query__6[[#This Row],[Created]],Table_query__6[[#This Row],[Closed]],1,0)-1</f>
        <v>1</v>
      </c>
      <c r="Q1202" s="6" t="s">
        <v>4272</v>
      </c>
      <c r="R1202" s="6" t="str">
        <f t="shared" si="37"/>
        <v>&lt;=1</v>
      </c>
      <c r="S1202" s="6" t="str">
        <f t="shared" si="36"/>
        <v>met</v>
      </c>
      <c r="T1202" s="5" t="s">
        <v>810</v>
      </c>
      <c r="U1202" s="2" t="s">
        <v>17</v>
      </c>
      <c r="V1202" s="2" t="s">
        <v>16</v>
      </c>
      <c r="W1202" s="2"/>
    </row>
    <row r="1203" spans="1:23" x14ac:dyDescent="0.45">
      <c r="A1203" s="1">
        <v>0.603240740740148</v>
      </c>
      <c r="B1203" s="2" t="s">
        <v>97</v>
      </c>
      <c r="C1203" s="2" t="s">
        <v>815</v>
      </c>
      <c r="D1203" s="2" t="s">
        <v>12</v>
      </c>
      <c r="E1203" s="4">
        <v>45208.575543981482</v>
      </c>
      <c r="F1203" s="3" t="str">
        <f>TEXT(Table_query__6[[#This Row],[Closed]],"MMM")</f>
        <v>Oct</v>
      </c>
      <c r="G1203" s="3">
        <v>45210.575543981482</v>
      </c>
      <c r="H1203" s="4">
        <v>45208.60324074074</v>
      </c>
      <c r="I1203" s="2" t="s">
        <v>817</v>
      </c>
      <c r="J1203" t="s">
        <v>3859</v>
      </c>
      <c r="K1203">
        <v>9965</v>
      </c>
      <c r="L1203" t="s">
        <v>3860</v>
      </c>
      <c r="M1203" t="s">
        <v>3545</v>
      </c>
      <c r="N1203" s="2" t="s">
        <v>29</v>
      </c>
      <c r="O1203" s="4" t="s">
        <v>99</v>
      </c>
      <c r="P1203" s="6">
        <f>NETWORKDAYS.INTL(Table_query__6[[#This Row],[Created]],Table_query__6[[#This Row],[Closed]],1,0)-1</f>
        <v>0</v>
      </c>
      <c r="Q1203" s="6" t="s">
        <v>4272</v>
      </c>
      <c r="R1203" s="6" t="str">
        <f t="shared" si="37"/>
        <v>&lt;=1</v>
      </c>
      <c r="S1203" s="6" t="str">
        <f t="shared" si="36"/>
        <v>met</v>
      </c>
      <c r="T1203" s="5" t="s">
        <v>816</v>
      </c>
      <c r="U1203" s="2" t="s">
        <v>17</v>
      </c>
      <c r="V1203" s="2" t="s">
        <v>16</v>
      </c>
      <c r="W1203" s="2"/>
    </row>
    <row r="1204" spans="1:23" x14ac:dyDescent="0.45">
      <c r="A1204" s="1">
        <v>1.37335648147564</v>
      </c>
      <c r="B1204" s="2" t="s">
        <v>145</v>
      </c>
      <c r="C1204" s="2" t="s">
        <v>796</v>
      </c>
      <c r="D1204" s="2" t="s">
        <v>12</v>
      </c>
      <c r="E1204" s="4">
        <v>45208.719699074078</v>
      </c>
      <c r="F1204" s="3" t="str">
        <f>TEXT(Table_query__6[[#This Row],[Closed]],"MMM")</f>
        <v>Oct</v>
      </c>
      <c r="G1204" s="3">
        <v>45210.719699074078</v>
      </c>
      <c r="H1204" s="4">
        <v>45209.373356481483</v>
      </c>
      <c r="I1204" s="2" t="s">
        <v>798</v>
      </c>
      <c r="J1204" t="s">
        <v>3854</v>
      </c>
      <c r="K1204">
        <v>7140</v>
      </c>
      <c r="L1204" t="s">
        <v>3855</v>
      </c>
      <c r="M1204" t="s">
        <v>3545</v>
      </c>
      <c r="N1204" s="2" t="s">
        <v>29</v>
      </c>
      <c r="O1204" s="4" t="s">
        <v>99</v>
      </c>
      <c r="P1204" s="6">
        <f>NETWORKDAYS.INTL(Table_query__6[[#This Row],[Created]],Table_query__6[[#This Row],[Closed]],1,0)-1</f>
        <v>1</v>
      </c>
      <c r="Q1204" s="6" t="s">
        <v>4272</v>
      </c>
      <c r="R1204" s="6" t="str">
        <f t="shared" si="37"/>
        <v>&lt;=1</v>
      </c>
      <c r="S1204" s="6" t="str">
        <f t="shared" si="36"/>
        <v>met</v>
      </c>
      <c r="T1204" s="5" t="s">
        <v>797</v>
      </c>
      <c r="U1204" s="2" t="s">
        <v>17</v>
      </c>
      <c r="V1204" s="2" t="s">
        <v>16</v>
      </c>
      <c r="W1204" s="2"/>
    </row>
    <row r="1205" spans="1:23" x14ac:dyDescent="0.45">
      <c r="A1205" s="1">
        <v>2.4186111111048398</v>
      </c>
      <c r="B1205" s="2" t="s">
        <v>15</v>
      </c>
      <c r="C1205" s="2" t="s">
        <v>744</v>
      </c>
      <c r="D1205" s="2" t="s">
        <v>12</v>
      </c>
      <c r="E1205" s="4">
        <v>45208.729780092595</v>
      </c>
      <c r="F1205" s="3" t="str">
        <f>TEXT(Table_query__6[[#This Row],[Closed]],"MMM")</f>
        <v>Oct</v>
      </c>
      <c r="G1205" s="3">
        <v>45210.729780092595</v>
      </c>
      <c r="H1205" s="4">
        <v>45210.418611111112</v>
      </c>
      <c r="I1205" s="2" t="s">
        <v>746</v>
      </c>
      <c r="J1205" t="s">
        <v>3839</v>
      </c>
      <c r="K1205">
        <v>32953</v>
      </c>
      <c r="L1205" t="s">
        <v>3840</v>
      </c>
      <c r="M1205" t="s">
        <v>3570</v>
      </c>
      <c r="N1205" s="2" t="s">
        <v>42</v>
      </c>
      <c r="O1205" s="4" t="s">
        <v>99</v>
      </c>
      <c r="P1205" s="6">
        <f>NETWORKDAYS.INTL(Table_query__6[[#This Row],[Created]],Table_query__6[[#This Row],[Closed]],1,0)-1</f>
        <v>2</v>
      </c>
      <c r="Q1205" s="6" t="s">
        <v>4273</v>
      </c>
      <c r="R1205" s="6" t="str">
        <f t="shared" si="37"/>
        <v>&lt;=2</v>
      </c>
      <c r="S1205" s="6" t="str">
        <f t="shared" si="36"/>
        <v>met</v>
      </c>
      <c r="T1205" s="5" t="s">
        <v>745</v>
      </c>
      <c r="U1205" s="2" t="s">
        <v>17</v>
      </c>
      <c r="V1205" s="2" t="s">
        <v>16</v>
      </c>
      <c r="W1205" s="2"/>
    </row>
    <row r="1206" spans="1:23" ht="71.25" x14ac:dyDescent="0.45">
      <c r="A1206" s="1">
        <v>1.69320601851359</v>
      </c>
      <c r="B1206" s="2" t="s">
        <v>110</v>
      </c>
      <c r="C1206" s="2" t="s">
        <v>772</v>
      </c>
      <c r="D1206" s="2" t="s">
        <v>12</v>
      </c>
      <c r="E1206" s="4">
        <v>45208.733726851853</v>
      </c>
      <c r="F1206" s="3" t="str">
        <f>TEXT(Table_query__6[[#This Row],[Closed]],"MMM")</f>
        <v>Oct</v>
      </c>
      <c r="G1206" s="3">
        <v>45210.733726851853</v>
      </c>
      <c r="H1206" s="4">
        <v>45209.693206018521</v>
      </c>
      <c r="I1206" s="2" t="s">
        <v>717</v>
      </c>
      <c r="J1206" t="s">
        <v>3834</v>
      </c>
      <c r="K1206">
        <v>40212</v>
      </c>
      <c r="L1206" t="s">
        <v>3818</v>
      </c>
      <c r="M1206" t="s">
        <v>3545</v>
      </c>
      <c r="N1206" s="2" t="s">
        <v>24</v>
      </c>
      <c r="O1206" s="4" t="s">
        <v>99</v>
      </c>
      <c r="P1206" s="6">
        <f>NETWORKDAYS.INTL(Table_query__6[[#This Row],[Created]],Table_query__6[[#This Row],[Closed]],1,0)-1</f>
        <v>1</v>
      </c>
      <c r="Q1206" s="6" t="s">
        <v>4272</v>
      </c>
      <c r="R1206" s="6" t="str">
        <f t="shared" si="37"/>
        <v>&lt;=1</v>
      </c>
      <c r="S1206" s="6" t="str">
        <f t="shared" si="36"/>
        <v>met</v>
      </c>
      <c r="T1206" s="5" t="s">
        <v>773</v>
      </c>
      <c r="U1206" s="2" t="s">
        <v>17</v>
      </c>
      <c r="V1206" s="2" t="s">
        <v>16</v>
      </c>
      <c r="W1206" s="2"/>
    </row>
    <row r="1207" spans="1:23" ht="28.5" x14ac:dyDescent="0.45">
      <c r="A1207" s="1">
        <v>3.43269675925694</v>
      </c>
      <c r="B1207" s="2" t="s">
        <v>361</v>
      </c>
      <c r="C1207" s="2" t="s">
        <v>721</v>
      </c>
      <c r="D1207" s="2" t="s">
        <v>12</v>
      </c>
      <c r="E1207" s="4">
        <v>45208.790034722224</v>
      </c>
      <c r="F1207" s="3" t="str">
        <f>TEXT(Table_query__6[[#This Row],[Closed]],"MMM")</f>
        <v>Oct</v>
      </c>
      <c r="G1207" s="3">
        <v>45210.790034722224</v>
      </c>
      <c r="H1207" s="4">
        <v>45211.432696759257</v>
      </c>
      <c r="I1207" s="2" t="s">
        <v>546</v>
      </c>
      <c r="J1207" t="s">
        <v>3790</v>
      </c>
      <c r="K1207">
        <v>35535</v>
      </c>
      <c r="L1207" t="s">
        <v>3769</v>
      </c>
      <c r="M1207" t="s">
        <v>3545</v>
      </c>
      <c r="N1207" s="2" t="s">
        <v>24</v>
      </c>
      <c r="O1207" s="4" t="s">
        <v>99</v>
      </c>
      <c r="P1207" s="6">
        <f>NETWORKDAYS.INTL(Table_query__6[[#This Row],[Created]],Table_query__6[[#This Row],[Closed]],1,0)-1</f>
        <v>3</v>
      </c>
      <c r="Q1207" s="6" t="s">
        <v>4273</v>
      </c>
      <c r="R1207" s="6" t="str">
        <f t="shared" si="37"/>
        <v>&lt;=3</v>
      </c>
      <c r="S1207" s="6" t="str">
        <f t="shared" si="36"/>
        <v>not met</v>
      </c>
      <c r="T1207" s="5" t="s">
        <v>722</v>
      </c>
      <c r="U1207" s="2" t="s">
        <v>17</v>
      </c>
      <c r="V1207" s="2" t="s">
        <v>16</v>
      </c>
      <c r="W1207" s="2"/>
    </row>
    <row r="1208" spans="1:23" ht="85.5" x14ac:dyDescent="0.45">
      <c r="A1208" s="1">
        <v>3.4748263888905102</v>
      </c>
      <c r="B1208" s="2" t="s">
        <v>37</v>
      </c>
      <c r="C1208" s="2" t="s">
        <v>695</v>
      </c>
      <c r="D1208" s="2" t="s">
        <v>12</v>
      </c>
      <c r="E1208" s="4">
        <v>45209.347604166665</v>
      </c>
      <c r="F1208" s="3" t="str">
        <f>TEXT(Table_query__6[[#This Row],[Closed]],"MMM")</f>
        <v>Oct</v>
      </c>
      <c r="G1208" s="3">
        <v>45211.347604166665</v>
      </c>
      <c r="H1208" s="4">
        <v>45212.474826388891</v>
      </c>
      <c r="I1208" s="2" t="s">
        <v>626</v>
      </c>
      <c r="J1208" t="s">
        <v>3810</v>
      </c>
      <c r="K1208">
        <v>6230</v>
      </c>
      <c r="L1208" t="s">
        <v>3811</v>
      </c>
      <c r="M1208" t="s">
        <v>3545</v>
      </c>
      <c r="N1208" s="2" t="s">
        <v>42</v>
      </c>
      <c r="O1208" s="4" t="s">
        <v>99</v>
      </c>
      <c r="P1208" s="6">
        <f>NETWORKDAYS.INTL(Table_query__6[[#This Row],[Created]],Table_query__6[[#This Row],[Closed]],1,0)-1</f>
        <v>3</v>
      </c>
      <c r="Q1208" s="6" t="s">
        <v>4273</v>
      </c>
      <c r="R1208" s="6" t="str">
        <f t="shared" si="37"/>
        <v>&lt;=3</v>
      </c>
      <c r="S1208" s="6" t="str">
        <f t="shared" si="36"/>
        <v>not met</v>
      </c>
      <c r="T1208" s="5" t="s">
        <v>696</v>
      </c>
      <c r="U1208" s="2" t="s">
        <v>17</v>
      </c>
      <c r="V1208" s="2" t="s">
        <v>16</v>
      </c>
      <c r="W1208" s="2"/>
    </row>
    <row r="1209" spans="1:23" ht="71.25" x14ac:dyDescent="0.45">
      <c r="A1209" s="1">
        <v>0.35730324074393099</v>
      </c>
      <c r="B1209" s="2" t="s">
        <v>23</v>
      </c>
      <c r="C1209" s="2" t="s">
        <v>807</v>
      </c>
      <c r="D1209" s="2" t="s">
        <v>12</v>
      </c>
      <c r="E1209" s="4">
        <v>45209.357071759259</v>
      </c>
      <c r="F1209" s="3" t="str">
        <f>TEXT(Table_query__6[[#This Row],[Closed]],"MMM")</f>
        <v>Oct</v>
      </c>
      <c r="G1209" s="3">
        <v>45211.357071759259</v>
      </c>
      <c r="H1209" s="4">
        <v>45209.357303240744</v>
      </c>
      <c r="I1209" s="2" t="s">
        <v>144</v>
      </c>
      <c r="J1209" t="s">
        <v>3614</v>
      </c>
      <c r="K1209">
        <v>36436</v>
      </c>
      <c r="L1209" t="s">
        <v>3615</v>
      </c>
      <c r="M1209" t="s">
        <v>3570</v>
      </c>
      <c r="N1209" s="2" t="s">
        <v>42</v>
      </c>
      <c r="O1209" s="4" t="s">
        <v>99</v>
      </c>
      <c r="P1209" s="6">
        <f>NETWORKDAYS.INTL(Table_query__6[[#This Row],[Created]],Table_query__6[[#This Row],[Closed]],1,0)-1</f>
        <v>0</v>
      </c>
      <c r="Q1209" s="6" t="s">
        <v>4272</v>
      </c>
      <c r="R1209" s="6" t="str">
        <f t="shared" si="37"/>
        <v>&lt;=1</v>
      </c>
      <c r="S1209" s="6" t="str">
        <f t="shared" si="36"/>
        <v>met</v>
      </c>
      <c r="T1209" s="5" t="s">
        <v>808</v>
      </c>
      <c r="U1209" s="2" t="s">
        <v>17</v>
      </c>
      <c r="V1209" s="2" t="s">
        <v>16</v>
      </c>
      <c r="W1209" s="2"/>
    </row>
    <row r="1210" spans="1:23" x14ac:dyDescent="0.45">
      <c r="A1210" s="1">
        <v>0.37140046296553902</v>
      </c>
      <c r="B1210" s="2" t="s">
        <v>145</v>
      </c>
      <c r="C1210" s="2" t="s">
        <v>799</v>
      </c>
      <c r="D1210" s="2" t="s">
        <v>12</v>
      </c>
      <c r="E1210" s="4">
        <v>45209.36451388889</v>
      </c>
      <c r="F1210" s="3" t="str">
        <f>TEXT(Table_query__6[[#This Row],[Closed]],"MMM")</f>
        <v>Oct</v>
      </c>
      <c r="G1210" s="3">
        <v>45211.36451388889</v>
      </c>
      <c r="H1210" s="4">
        <v>45209.371400462966</v>
      </c>
      <c r="I1210" s="2" t="s">
        <v>801</v>
      </c>
      <c r="J1210" t="s">
        <v>3856</v>
      </c>
      <c r="K1210">
        <v>31564</v>
      </c>
      <c r="L1210" t="s">
        <v>3856</v>
      </c>
      <c r="M1210" t="s">
        <v>3545</v>
      </c>
      <c r="N1210" s="2" t="s">
        <v>29</v>
      </c>
      <c r="O1210" s="4" t="s">
        <v>99</v>
      </c>
      <c r="P1210" s="6">
        <f>NETWORKDAYS.INTL(Table_query__6[[#This Row],[Created]],Table_query__6[[#This Row],[Closed]],1,0)-1</f>
        <v>0</v>
      </c>
      <c r="Q1210" s="6" t="s">
        <v>4272</v>
      </c>
      <c r="R1210" s="6" t="str">
        <f t="shared" si="37"/>
        <v>&lt;=1</v>
      </c>
      <c r="S1210" s="6" t="str">
        <f t="shared" si="36"/>
        <v>met</v>
      </c>
      <c r="T1210" s="5" t="s">
        <v>800</v>
      </c>
      <c r="U1210" s="2" t="s">
        <v>17</v>
      </c>
      <c r="V1210" s="2" t="s">
        <v>16</v>
      </c>
      <c r="W1210" s="2"/>
    </row>
    <row r="1211" spans="1:23" x14ac:dyDescent="0.45">
      <c r="A1211" s="1">
        <v>0.41446759258542398</v>
      </c>
      <c r="B1211" s="2" t="s">
        <v>159</v>
      </c>
      <c r="C1211" s="2" t="s">
        <v>784</v>
      </c>
      <c r="D1211" s="2" t="s">
        <v>12</v>
      </c>
      <c r="E1211" s="4">
        <v>45209.407210648147</v>
      </c>
      <c r="F1211" s="3" t="str">
        <f>TEXT(Table_query__6[[#This Row],[Closed]],"MMM")</f>
        <v>Oct</v>
      </c>
      <c r="G1211" s="3">
        <v>45211.407210648147</v>
      </c>
      <c r="H1211" s="4">
        <v>45209.414467592593</v>
      </c>
      <c r="I1211" s="2" t="s">
        <v>786</v>
      </c>
      <c r="J1211" t="s">
        <v>3851</v>
      </c>
      <c r="K1211">
        <v>10146</v>
      </c>
      <c r="L1211" t="s">
        <v>3852</v>
      </c>
      <c r="M1211" t="s">
        <v>3545</v>
      </c>
      <c r="N1211" s="2" t="s">
        <v>29</v>
      </c>
      <c r="O1211" s="4" t="s">
        <v>99</v>
      </c>
      <c r="P1211" s="6">
        <f>NETWORKDAYS.INTL(Table_query__6[[#This Row],[Created]],Table_query__6[[#This Row],[Closed]],1,0)-1</f>
        <v>0</v>
      </c>
      <c r="Q1211" s="6" t="s">
        <v>4272</v>
      </c>
      <c r="R1211" s="6" t="str">
        <f t="shared" si="37"/>
        <v>&lt;=1</v>
      </c>
      <c r="S1211" s="6" t="str">
        <f t="shared" si="36"/>
        <v>met</v>
      </c>
      <c r="T1211" s="5" t="s">
        <v>785</v>
      </c>
      <c r="U1211" s="2" t="s">
        <v>17</v>
      </c>
      <c r="V1211" s="2" t="s">
        <v>16</v>
      </c>
      <c r="W1211" s="2"/>
    </row>
    <row r="1212" spans="1:23" ht="85.5" x14ac:dyDescent="0.45">
      <c r="A1212" s="1">
        <v>2.41833333333489</v>
      </c>
      <c r="B1212" s="2" t="s">
        <v>106</v>
      </c>
      <c r="C1212" s="2" t="s">
        <v>699</v>
      </c>
      <c r="D1212" s="2" t="s">
        <v>12</v>
      </c>
      <c r="E1212" s="4">
        <v>45209.436226851853</v>
      </c>
      <c r="F1212" s="3" t="str">
        <f>TEXT(Table_query__6[[#This Row],[Closed]],"MMM")</f>
        <v>Oct</v>
      </c>
      <c r="G1212" s="3">
        <v>45211.436226851853</v>
      </c>
      <c r="H1212" s="4">
        <v>45211.418333333335</v>
      </c>
      <c r="I1212" s="2" t="s">
        <v>701</v>
      </c>
      <c r="J1212" t="s">
        <v>3830</v>
      </c>
      <c r="K1212">
        <v>24106</v>
      </c>
      <c r="L1212" t="s">
        <v>3831</v>
      </c>
      <c r="M1212" t="s">
        <v>3550</v>
      </c>
      <c r="N1212" s="2" t="s">
        <v>52</v>
      </c>
      <c r="O1212" s="4" t="s">
        <v>99</v>
      </c>
      <c r="P1212" s="6">
        <f>NETWORKDAYS.INTL(Table_query__6[[#This Row],[Created]],Table_query__6[[#This Row],[Closed]],1,0)-1</f>
        <v>2</v>
      </c>
      <c r="Q1212" s="6" t="s">
        <v>4273</v>
      </c>
      <c r="R1212" s="6" t="str">
        <f t="shared" si="37"/>
        <v>&lt;=2</v>
      </c>
      <c r="S1212" s="6" t="str">
        <f t="shared" si="36"/>
        <v>met</v>
      </c>
      <c r="T1212" s="5" t="s">
        <v>700</v>
      </c>
      <c r="U1212" s="2" t="s">
        <v>17</v>
      </c>
      <c r="V1212" s="2" t="s">
        <v>16</v>
      </c>
      <c r="W1212" s="2"/>
    </row>
    <row r="1213" spans="1:23" ht="28.5" x14ac:dyDescent="0.45">
      <c r="A1213" s="1">
        <v>0.58839120370248599</v>
      </c>
      <c r="B1213" s="2" t="s">
        <v>125</v>
      </c>
      <c r="C1213" s="2" t="s">
        <v>793</v>
      </c>
      <c r="D1213" s="2" t="s">
        <v>12</v>
      </c>
      <c r="E1213" s="4">
        <v>45209.453090277777</v>
      </c>
      <c r="F1213" s="3" t="str">
        <f>TEXT(Table_query__6[[#This Row],[Closed]],"MMM")</f>
        <v>Oct</v>
      </c>
      <c r="G1213" s="3">
        <v>45211.453090277777</v>
      </c>
      <c r="H1213" s="4">
        <v>45209.588391203702</v>
      </c>
      <c r="I1213" s="2" t="s">
        <v>795</v>
      </c>
      <c r="J1213" t="s">
        <v>3850</v>
      </c>
      <c r="K1213">
        <v>12937</v>
      </c>
      <c r="L1213" t="s">
        <v>3850</v>
      </c>
      <c r="M1213" t="s">
        <v>3545</v>
      </c>
      <c r="N1213" s="2" t="s">
        <v>24</v>
      </c>
      <c r="O1213" s="4" t="s">
        <v>99</v>
      </c>
      <c r="P1213" s="6">
        <f>NETWORKDAYS.INTL(Table_query__6[[#This Row],[Created]],Table_query__6[[#This Row],[Closed]],1,0)-1</f>
        <v>0</v>
      </c>
      <c r="Q1213" s="6" t="s">
        <v>4272</v>
      </c>
      <c r="R1213" s="6" t="str">
        <f t="shared" si="37"/>
        <v>&lt;=1</v>
      </c>
      <c r="S1213" s="6" t="str">
        <f t="shared" si="36"/>
        <v>met</v>
      </c>
      <c r="T1213" s="5" t="s">
        <v>794</v>
      </c>
      <c r="U1213" s="2" t="s">
        <v>17</v>
      </c>
      <c r="V1213" s="2" t="s">
        <v>16</v>
      </c>
      <c r="W1213" s="2"/>
    </row>
    <row r="1214" spans="1:23" ht="28.5" x14ac:dyDescent="0.45">
      <c r="A1214" s="1">
        <v>0.58913194444175998</v>
      </c>
      <c r="B1214" s="2" t="s">
        <v>125</v>
      </c>
      <c r="C1214" s="2" t="s">
        <v>781</v>
      </c>
      <c r="D1214" s="2" t="s">
        <v>12</v>
      </c>
      <c r="E1214" s="4">
        <v>45209.45789351852</v>
      </c>
      <c r="F1214" s="3" t="str">
        <f>TEXT(Table_query__6[[#This Row],[Closed]],"MMM")</f>
        <v>Oct</v>
      </c>
      <c r="G1214" s="3">
        <v>45211.45789351852</v>
      </c>
      <c r="H1214" s="4">
        <v>45209.589131944442</v>
      </c>
      <c r="I1214" s="2" t="s">
        <v>783</v>
      </c>
      <c r="J1214" t="s">
        <v>3849</v>
      </c>
      <c r="K1214">
        <v>12937</v>
      </c>
      <c r="L1214" t="s">
        <v>3850</v>
      </c>
      <c r="M1214" t="s">
        <v>3545</v>
      </c>
      <c r="N1214" s="2" t="s">
        <v>24</v>
      </c>
      <c r="O1214" s="4" t="s">
        <v>99</v>
      </c>
      <c r="P1214" s="6">
        <f>NETWORKDAYS.INTL(Table_query__6[[#This Row],[Created]],Table_query__6[[#This Row],[Closed]],1,0)-1</f>
        <v>0</v>
      </c>
      <c r="Q1214" s="6" t="s">
        <v>4272</v>
      </c>
      <c r="R1214" s="6" t="str">
        <f t="shared" si="37"/>
        <v>&lt;=1</v>
      </c>
      <c r="S1214" s="6" t="str">
        <f t="shared" si="36"/>
        <v>met</v>
      </c>
      <c r="T1214" s="5" t="s">
        <v>782</v>
      </c>
      <c r="U1214" s="2" t="s">
        <v>17</v>
      </c>
      <c r="V1214" s="2" t="s">
        <v>16</v>
      </c>
      <c r="W1214" s="2"/>
    </row>
    <row r="1215" spans="1:23" ht="28.5" x14ac:dyDescent="0.45">
      <c r="A1215" s="1">
        <v>0.58879629629518604</v>
      </c>
      <c r="B1215" s="2" t="s">
        <v>125</v>
      </c>
      <c r="C1215" s="2" t="s">
        <v>774</v>
      </c>
      <c r="D1215" s="2" t="s">
        <v>12</v>
      </c>
      <c r="E1215" s="4">
        <v>45209.477094907408</v>
      </c>
      <c r="F1215" s="3" t="str">
        <f>TEXT(Table_query__6[[#This Row],[Closed]],"MMM")</f>
        <v>Oct</v>
      </c>
      <c r="G1215" s="3">
        <v>45211.477094907408</v>
      </c>
      <c r="H1215" s="4">
        <v>45209.588796296295</v>
      </c>
      <c r="I1215" s="2" t="s">
        <v>776</v>
      </c>
      <c r="J1215" t="s">
        <v>3765</v>
      </c>
      <c r="K1215">
        <v>35023</v>
      </c>
      <c r="L1215" t="s">
        <v>3706</v>
      </c>
      <c r="M1215" t="s">
        <v>3545</v>
      </c>
      <c r="N1215" s="2" t="s">
        <v>29</v>
      </c>
      <c r="O1215" s="4" t="s">
        <v>99</v>
      </c>
      <c r="P1215" s="6">
        <f>NETWORKDAYS.INTL(Table_query__6[[#This Row],[Created]],Table_query__6[[#This Row],[Closed]],1,0)-1</f>
        <v>0</v>
      </c>
      <c r="Q1215" s="6" t="s">
        <v>4272</v>
      </c>
      <c r="R1215" s="6" t="str">
        <f t="shared" si="37"/>
        <v>&lt;=1</v>
      </c>
      <c r="S1215" s="6" t="str">
        <f t="shared" si="36"/>
        <v>met</v>
      </c>
      <c r="T1215" s="5" t="s">
        <v>775</v>
      </c>
      <c r="U1215" s="2" t="s">
        <v>17</v>
      </c>
      <c r="V1215" s="2" t="s">
        <v>16</v>
      </c>
      <c r="W1215" s="2"/>
    </row>
    <row r="1216" spans="1:23" ht="28.5" x14ac:dyDescent="0.45">
      <c r="A1216" s="1">
        <v>3.46822916666861</v>
      </c>
      <c r="B1216" s="2" t="s">
        <v>361</v>
      </c>
      <c r="C1216" s="2" t="s">
        <v>684</v>
      </c>
      <c r="D1216" s="2" t="s">
        <v>12</v>
      </c>
      <c r="E1216" s="4">
        <v>45209.47797453704</v>
      </c>
      <c r="F1216" s="3" t="str">
        <f>TEXT(Table_query__6[[#This Row],[Closed]],"MMM")</f>
        <v>Oct</v>
      </c>
      <c r="G1216" s="3">
        <v>45211.47797453704</v>
      </c>
      <c r="H1216" s="4">
        <v>45212.468229166669</v>
      </c>
      <c r="I1216" s="2" t="s">
        <v>363</v>
      </c>
      <c r="J1216" t="s">
        <v>3736</v>
      </c>
      <c r="K1216">
        <v>40177</v>
      </c>
      <c r="L1216" t="s">
        <v>3737</v>
      </c>
      <c r="M1216" t="s">
        <v>3545</v>
      </c>
      <c r="N1216" s="2" t="s">
        <v>24</v>
      </c>
      <c r="O1216" s="4" t="s">
        <v>99</v>
      </c>
      <c r="P1216" s="6">
        <f>NETWORKDAYS.INTL(Table_query__6[[#This Row],[Created]],Table_query__6[[#This Row],[Closed]],1,0)-1</f>
        <v>3</v>
      </c>
      <c r="Q1216" s="6" t="s">
        <v>4273</v>
      </c>
      <c r="R1216" s="6" t="str">
        <f t="shared" si="37"/>
        <v>&lt;=3</v>
      </c>
      <c r="S1216" s="6" t="str">
        <f t="shared" si="36"/>
        <v>not met</v>
      </c>
      <c r="T1216" s="5" t="s">
        <v>685</v>
      </c>
      <c r="U1216" s="2" t="s">
        <v>17</v>
      </c>
      <c r="V1216" s="2" t="s">
        <v>16</v>
      </c>
      <c r="W1216" s="2"/>
    </row>
    <row r="1217" spans="1:23" x14ac:dyDescent="0.45">
      <c r="A1217" s="1">
        <v>0.71196759259328202</v>
      </c>
      <c r="B1217" s="2" t="s">
        <v>145</v>
      </c>
      <c r="C1217" s="2" t="s">
        <v>779</v>
      </c>
      <c r="D1217" s="2" t="s">
        <v>12</v>
      </c>
      <c r="E1217" s="4">
        <v>45209.496874999997</v>
      </c>
      <c r="F1217" s="3" t="str">
        <f>TEXT(Table_query__6[[#This Row],[Closed]],"MMM")</f>
        <v>Oct</v>
      </c>
      <c r="G1217" s="3">
        <v>45211.496874999997</v>
      </c>
      <c r="H1217" s="4">
        <v>45209.711967592593</v>
      </c>
      <c r="I1217" s="2" t="s">
        <v>589</v>
      </c>
      <c r="J1217" t="s">
        <v>3804</v>
      </c>
      <c r="K1217">
        <v>40045</v>
      </c>
      <c r="L1217" t="s">
        <v>3805</v>
      </c>
      <c r="M1217" t="s">
        <v>3545</v>
      </c>
      <c r="N1217" s="2" t="s">
        <v>42</v>
      </c>
      <c r="O1217" s="4" t="s">
        <v>99</v>
      </c>
      <c r="P1217" s="6">
        <f>NETWORKDAYS.INTL(Table_query__6[[#This Row],[Created]],Table_query__6[[#This Row],[Closed]],1,0)-1</f>
        <v>0</v>
      </c>
      <c r="Q1217" s="6" t="s">
        <v>4272</v>
      </c>
      <c r="R1217" s="6" t="str">
        <f t="shared" si="37"/>
        <v>&lt;=1</v>
      </c>
      <c r="S1217" s="6" t="str">
        <f t="shared" si="36"/>
        <v>met</v>
      </c>
      <c r="T1217" s="5" t="s">
        <v>780</v>
      </c>
      <c r="U1217" s="2" t="s">
        <v>17</v>
      </c>
      <c r="V1217" s="2" t="s">
        <v>16</v>
      </c>
      <c r="W1217" s="2"/>
    </row>
    <row r="1218" spans="1:23" ht="28.5" x14ac:dyDescent="0.45">
      <c r="A1218" s="1">
        <v>0.661585648151231</v>
      </c>
      <c r="B1218" s="2" t="s">
        <v>37</v>
      </c>
      <c r="C1218" s="2" t="s">
        <v>769</v>
      </c>
      <c r="D1218" s="2" t="s">
        <v>12</v>
      </c>
      <c r="E1218" s="4">
        <v>45209.518842592595</v>
      </c>
      <c r="F1218" s="3" t="str">
        <f>TEXT(Table_query__6[[#This Row],[Closed]],"MMM")</f>
        <v>Oct</v>
      </c>
      <c r="G1218" s="3">
        <v>45211.518842592595</v>
      </c>
      <c r="H1218" s="4">
        <v>45209.661585648151</v>
      </c>
      <c r="I1218" s="2" t="s">
        <v>771</v>
      </c>
      <c r="J1218" t="s">
        <v>3847</v>
      </c>
      <c r="K1218">
        <v>35488</v>
      </c>
      <c r="L1218" t="s">
        <v>3848</v>
      </c>
      <c r="M1218" t="s">
        <v>3545</v>
      </c>
      <c r="N1218" s="2" t="s">
        <v>42</v>
      </c>
      <c r="O1218" s="4" t="s">
        <v>99</v>
      </c>
      <c r="P1218" s="6">
        <f>NETWORKDAYS.INTL(Table_query__6[[#This Row],[Created]],Table_query__6[[#This Row],[Closed]],1,0)-1</f>
        <v>0</v>
      </c>
      <c r="Q1218" s="6" t="s">
        <v>4272</v>
      </c>
      <c r="R1218" s="6" t="str">
        <f t="shared" si="37"/>
        <v>&lt;=1</v>
      </c>
      <c r="S1218" s="6" t="str">
        <f t="shared" ref="S1218:S1281" si="38">IF(P1218&lt;=2, "met", "not met")</f>
        <v>met</v>
      </c>
      <c r="T1218" s="5" t="s">
        <v>770</v>
      </c>
      <c r="U1218" s="2" t="s">
        <v>17</v>
      </c>
      <c r="V1218" s="2" t="s">
        <v>16</v>
      </c>
      <c r="W1218" s="2"/>
    </row>
    <row r="1219" spans="1:23" ht="57" x14ac:dyDescent="0.45">
      <c r="A1219" s="1">
        <v>0.65209490740380704</v>
      </c>
      <c r="B1219" s="2" t="s">
        <v>37</v>
      </c>
      <c r="C1219" s="2" t="s">
        <v>767</v>
      </c>
      <c r="D1219" s="2" t="s">
        <v>12</v>
      </c>
      <c r="E1219" s="4">
        <v>45209.548333333332</v>
      </c>
      <c r="F1219" s="3" t="str">
        <f>TEXT(Table_query__6[[#This Row],[Closed]],"MMM")</f>
        <v>Oct</v>
      </c>
      <c r="G1219" s="3">
        <v>45211.548333333332</v>
      </c>
      <c r="H1219" s="4">
        <v>45209.652094907404</v>
      </c>
      <c r="I1219" s="2" t="s">
        <v>645</v>
      </c>
      <c r="J1219" t="s">
        <v>3815</v>
      </c>
      <c r="K1219">
        <v>5560</v>
      </c>
      <c r="L1219" t="s">
        <v>3816</v>
      </c>
      <c r="M1219" t="s">
        <v>3545</v>
      </c>
      <c r="N1219" s="2" t="s">
        <v>42</v>
      </c>
      <c r="O1219" s="4" t="s">
        <v>99</v>
      </c>
      <c r="P1219" s="6">
        <f>NETWORKDAYS.INTL(Table_query__6[[#This Row],[Created]],Table_query__6[[#This Row],[Closed]],1,0)-1</f>
        <v>0</v>
      </c>
      <c r="Q1219" s="6" t="s">
        <v>4272</v>
      </c>
      <c r="R1219" s="6" t="str">
        <f t="shared" ref="R1219:R1282" si="39">IF(P1219&lt;2, "&lt;=1", IF(P1219&lt;3, "&lt;=2", IF(P1219&lt;4, "&lt;=3",IF(P1219&lt;5,  "&lt;=4", "&gt;=5"))))</f>
        <v>&lt;=1</v>
      </c>
      <c r="S1219" s="6" t="str">
        <f t="shared" si="38"/>
        <v>met</v>
      </c>
      <c r="T1219" s="5" t="s">
        <v>768</v>
      </c>
      <c r="U1219" s="2" t="s">
        <v>17</v>
      </c>
      <c r="V1219" s="2" t="s">
        <v>16</v>
      </c>
      <c r="W1219" s="2"/>
    </row>
    <row r="1220" spans="1:23" ht="28.5" x14ac:dyDescent="0.45">
      <c r="A1220" s="1">
        <v>3.6010532407381102</v>
      </c>
      <c r="B1220" s="2" t="s">
        <v>361</v>
      </c>
      <c r="C1220" s="2" t="s">
        <v>671</v>
      </c>
      <c r="D1220" s="2" t="s">
        <v>12</v>
      </c>
      <c r="E1220" s="4">
        <v>45209.578125</v>
      </c>
      <c r="F1220" s="3" t="str">
        <f>TEXT(Table_query__6[[#This Row],[Closed]],"MMM")</f>
        <v>Oct</v>
      </c>
      <c r="G1220" s="3">
        <v>45211.578125</v>
      </c>
      <c r="H1220" s="4">
        <v>45212.601053240738</v>
      </c>
      <c r="I1220" s="2" t="s">
        <v>673</v>
      </c>
      <c r="J1220" t="s">
        <v>3823</v>
      </c>
      <c r="K1220">
        <v>40227</v>
      </c>
      <c r="L1220" t="s">
        <v>3824</v>
      </c>
      <c r="M1220" t="s">
        <v>3545</v>
      </c>
      <c r="N1220" s="2" t="s">
        <v>24</v>
      </c>
      <c r="O1220" s="4" t="s">
        <v>99</v>
      </c>
      <c r="P1220" s="6">
        <f>NETWORKDAYS.INTL(Table_query__6[[#This Row],[Created]],Table_query__6[[#This Row],[Closed]],1,0)-1</f>
        <v>3</v>
      </c>
      <c r="Q1220" s="6" t="s">
        <v>4273</v>
      </c>
      <c r="R1220" s="6" t="str">
        <f t="shared" si="39"/>
        <v>&lt;=3</v>
      </c>
      <c r="S1220" s="6" t="str">
        <f t="shared" si="38"/>
        <v>not met</v>
      </c>
      <c r="T1220" s="5" t="s">
        <v>672</v>
      </c>
      <c r="U1220" s="2" t="s">
        <v>17</v>
      </c>
      <c r="V1220" s="2" t="s">
        <v>16</v>
      </c>
      <c r="W1220" s="2"/>
    </row>
    <row r="1221" spans="1:23" ht="85.5" x14ac:dyDescent="0.45">
      <c r="A1221" s="1">
        <v>0.59027777778101198</v>
      </c>
      <c r="B1221" s="2" t="s">
        <v>23</v>
      </c>
      <c r="C1221" s="2" t="s">
        <v>802</v>
      </c>
      <c r="D1221" s="2" t="s">
        <v>12</v>
      </c>
      <c r="E1221" s="4">
        <v>45209.589988425927</v>
      </c>
      <c r="F1221" s="3" t="str">
        <f>TEXT(Table_query__6[[#This Row],[Closed]],"MMM")</f>
        <v>Oct</v>
      </c>
      <c r="G1221" s="3">
        <v>45211.589988425927</v>
      </c>
      <c r="H1221" s="4">
        <v>45209.590277777781</v>
      </c>
      <c r="I1221" s="2" t="s">
        <v>194</v>
      </c>
      <c r="J1221" t="s">
        <v>3665</v>
      </c>
      <c r="K1221">
        <v>10374</v>
      </c>
      <c r="L1221" t="s">
        <v>3666</v>
      </c>
      <c r="M1221" t="s">
        <v>3570</v>
      </c>
      <c r="N1221" s="2" t="s">
        <v>42</v>
      </c>
      <c r="O1221" s="4" t="s">
        <v>99</v>
      </c>
      <c r="P1221" s="6">
        <f>NETWORKDAYS.INTL(Table_query__6[[#This Row],[Created]],Table_query__6[[#This Row],[Closed]],1,0)-1</f>
        <v>0</v>
      </c>
      <c r="Q1221" s="6" t="s">
        <v>4272</v>
      </c>
      <c r="R1221" s="6" t="str">
        <f t="shared" si="39"/>
        <v>&lt;=1</v>
      </c>
      <c r="S1221" s="6" t="str">
        <f t="shared" si="38"/>
        <v>met</v>
      </c>
      <c r="T1221" s="5" t="s">
        <v>803</v>
      </c>
      <c r="U1221" s="2" t="s">
        <v>17</v>
      </c>
      <c r="V1221" s="2" t="s">
        <v>16</v>
      </c>
      <c r="W1221" s="2"/>
    </row>
    <row r="1222" spans="1:23" x14ac:dyDescent="0.45">
      <c r="A1222" s="1">
        <v>1.4270717592589801</v>
      </c>
      <c r="B1222" s="2" t="s">
        <v>28</v>
      </c>
      <c r="C1222" s="2" t="s">
        <v>739</v>
      </c>
      <c r="D1222" s="2" t="s">
        <v>12</v>
      </c>
      <c r="E1222" s="4">
        <v>45209.633113425924</v>
      </c>
      <c r="F1222" s="3" t="str">
        <f>TEXT(Table_query__6[[#This Row],[Closed]],"MMM")</f>
        <v>Oct</v>
      </c>
      <c r="G1222" s="3">
        <v>45211.633113425924</v>
      </c>
      <c r="H1222" s="4">
        <v>45210.427071759259</v>
      </c>
      <c r="I1222" s="2" t="s">
        <v>741</v>
      </c>
      <c r="J1222" t="s">
        <v>3838</v>
      </c>
      <c r="K1222">
        <v>32153</v>
      </c>
      <c r="L1222" t="s">
        <v>3625</v>
      </c>
      <c r="M1222" t="s">
        <v>3550</v>
      </c>
      <c r="N1222" s="2" t="s">
        <v>24</v>
      </c>
      <c r="O1222" s="4" t="s">
        <v>99</v>
      </c>
      <c r="P1222" s="6">
        <f>NETWORKDAYS.INTL(Table_query__6[[#This Row],[Created]],Table_query__6[[#This Row],[Closed]],1,0)-1</f>
        <v>1</v>
      </c>
      <c r="Q1222" s="6" t="s">
        <v>4272</v>
      </c>
      <c r="R1222" s="6" t="str">
        <f t="shared" si="39"/>
        <v>&lt;=1</v>
      </c>
      <c r="S1222" s="6" t="str">
        <f t="shared" si="38"/>
        <v>met</v>
      </c>
      <c r="T1222" s="5" t="s">
        <v>740</v>
      </c>
      <c r="U1222" s="2" t="s">
        <v>17</v>
      </c>
      <c r="V1222" s="2" t="s">
        <v>16</v>
      </c>
      <c r="W1222" s="2"/>
    </row>
    <row r="1223" spans="1:23" x14ac:dyDescent="0.45">
      <c r="A1223" s="1">
        <v>6.4324537037027802</v>
      </c>
      <c r="B1223" s="2" t="s">
        <v>630</v>
      </c>
      <c r="C1223" s="2" t="s">
        <v>629</v>
      </c>
      <c r="D1223" s="2" t="s">
        <v>12</v>
      </c>
      <c r="E1223" s="4">
        <v>45209.633333333331</v>
      </c>
      <c r="F1223" s="3" t="str">
        <f>TEXT(Table_query__6[[#This Row],[Closed]],"MMM")</f>
        <v>Oct</v>
      </c>
      <c r="G1223" s="3">
        <v>45211.633333333331</v>
      </c>
      <c r="H1223" s="4">
        <v>45215.432453703703</v>
      </c>
      <c r="I1223" s="2" t="s">
        <v>632</v>
      </c>
      <c r="J1223" t="s">
        <v>3812</v>
      </c>
      <c r="K1223">
        <v>265</v>
      </c>
      <c r="L1223" t="s">
        <v>3813</v>
      </c>
      <c r="M1223" t="s">
        <v>3553</v>
      </c>
      <c r="N1223" s="2" t="s">
        <v>24</v>
      </c>
      <c r="O1223" s="4" t="s">
        <v>99</v>
      </c>
      <c r="P1223" s="6">
        <f>NETWORKDAYS.INTL(Table_query__6[[#This Row],[Created]],Table_query__6[[#This Row],[Closed]],1,0)-1</f>
        <v>4</v>
      </c>
      <c r="Q1223" s="6" t="s">
        <v>4273</v>
      </c>
      <c r="R1223" s="6" t="str">
        <f t="shared" si="39"/>
        <v>&lt;=4</v>
      </c>
      <c r="S1223" s="6" t="str">
        <f t="shared" si="38"/>
        <v>not met</v>
      </c>
      <c r="T1223" s="5" t="s">
        <v>631</v>
      </c>
      <c r="U1223" s="2" t="s">
        <v>17</v>
      </c>
      <c r="V1223" s="2" t="s">
        <v>16</v>
      </c>
      <c r="W1223" s="2"/>
    </row>
    <row r="1224" spans="1:23" ht="28.5" x14ac:dyDescent="0.45">
      <c r="A1224" s="1">
        <v>1.39071759259241</v>
      </c>
      <c r="B1224" s="2" t="s">
        <v>28</v>
      </c>
      <c r="C1224" s="2" t="s">
        <v>749</v>
      </c>
      <c r="D1224" s="2" t="s">
        <v>12</v>
      </c>
      <c r="E1224" s="4">
        <v>45209.671481481484</v>
      </c>
      <c r="F1224" s="3" t="str">
        <f>TEXT(Table_query__6[[#This Row],[Closed]],"MMM")</f>
        <v>Oct</v>
      </c>
      <c r="G1224" s="3">
        <v>45211.671481481484</v>
      </c>
      <c r="H1224" s="4">
        <v>45210.390717592592</v>
      </c>
      <c r="I1224" s="2" t="s">
        <v>298</v>
      </c>
      <c r="J1224" t="s">
        <v>3719</v>
      </c>
      <c r="K1224">
        <v>27418</v>
      </c>
      <c r="L1224" t="s">
        <v>3719</v>
      </c>
      <c r="M1224" t="s">
        <v>3545</v>
      </c>
      <c r="N1224" s="2" t="s">
        <v>29</v>
      </c>
      <c r="O1224" s="4" t="s">
        <v>99</v>
      </c>
      <c r="P1224" s="6">
        <f>NETWORKDAYS.INTL(Table_query__6[[#This Row],[Created]],Table_query__6[[#This Row],[Closed]],1,0)-1</f>
        <v>1</v>
      </c>
      <c r="Q1224" s="6" t="s">
        <v>4272</v>
      </c>
      <c r="R1224" s="6" t="str">
        <f t="shared" si="39"/>
        <v>&lt;=1</v>
      </c>
      <c r="S1224" s="6" t="str">
        <f t="shared" si="38"/>
        <v>met</v>
      </c>
      <c r="T1224" s="5" t="s">
        <v>750</v>
      </c>
      <c r="U1224" s="2" t="s">
        <v>17</v>
      </c>
      <c r="V1224" s="2" t="s">
        <v>16</v>
      </c>
      <c r="W1224" s="2"/>
    </row>
    <row r="1225" spans="1:23" ht="28.5" x14ac:dyDescent="0.45">
      <c r="A1225" s="1">
        <v>1.3375925925865899</v>
      </c>
      <c r="B1225" s="2" t="s">
        <v>37</v>
      </c>
      <c r="C1225" s="2" t="s">
        <v>753</v>
      </c>
      <c r="D1225" s="2" t="s">
        <v>12</v>
      </c>
      <c r="E1225" s="4">
        <v>45209.67564814815</v>
      </c>
      <c r="F1225" s="3" t="str">
        <f>TEXT(Table_query__6[[#This Row],[Closed]],"MMM")</f>
        <v>Oct</v>
      </c>
      <c r="G1225" s="3">
        <v>45211.67564814815</v>
      </c>
      <c r="H1225" s="4">
        <v>45210.337592592594</v>
      </c>
      <c r="I1225" s="2" t="s">
        <v>243</v>
      </c>
      <c r="J1225" t="s">
        <v>3698</v>
      </c>
      <c r="K1225">
        <v>31688</v>
      </c>
      <c r="L1225" t="s">
        <v>3699</v>
      </c>
      <c r="M1225" t="s">
        <v>3545</v>
      </c>
      <c r="N1225" s="2" t="s">
        <v>42</v>
      </c>
      <c r="O1225" s="4" t="s">
        <v>99</v>
      </c>
      <c r="P1225" s="6">
        <f>NETWORKDAYS.INTL(Table_query__6[[#This Row],[Created]],Table_query__6[[#This Row],[Closed]],1,0)-1</f>
        <v>1</v>
      </c>
      <c r="Q1225" s="6" t="s">
        <v>4272</v>
      </c>
      <c r="R1225" s="6" t="str">
        <f t="shared" si="39"/>
        <v>&lt;=1</v>
      </c>
      <c r="S1225" s="6" t="str">
        <f t="shared" si="38"/>
        <v>met</v>
      </c>
      <c r="T1225" s="5" t="s">
        <v>754</v>
      </c>
      <c r="U1225" s="2" t="s">
        <v>17</v>
      </c>
      <c r="V1225" s="2" t="s">
        <v>16</v>
      </c>
      <c r="W1225" s="2"/>
    </row>
    <row r="1226" spans="1:23" x14ac:dyDescent="0.45">
      <c r="A1226" s="1">
        <v>2.7082754629591399</v>
      </c>
      <c r="B1226" s="2" t="s">
        <v>145</v>
      </c>
      <c r="C1226" s="2" t="s">
        <v>727</v>
      </c>
      <c r="D1226" s="2" t="s">
        <v>12</v>
      </c>
      <c r="E1226" s="4">
        <v>45209.718518518515</v>
      </c>
      <c r="F1226" s="3" t="str">
        <f>TEXT(Table_query__6[[#This Row],[Closed]],"MMM")</f>
        <v>Oct</v>
      </c>
      <c r="G1226" s="3">
        <v>45211.718518518515</v>
      </c>
      <c r="H1226" s="4">
        <v>45211.708275462966</v>
      </c>
      <c r="I1226" s="2" t="s">
        <v>589</v>
      </c>
      <c r="J1226" t="s">
        <v>3804</v>
      </c>
      <c r="K1226">
        <v>40045</v>
      </c>
      <c r="L1226" t="s">
        <v>3805</v>
      </c>
      <c r="M1226" t="s">
        <v>3545</v>
      </c>
      <c r="N1226" s="2" t="s">
        <v>42</v>
      </c>
      <c r="O1226" s="4" t="s">
        <v>99</v>
      </c>
      <c r="P1226" s="6">
        <f>NETWORKDAYS.INTL(Table_query__6[[#This Row],[Created]],Table_query__6[[#This Row],[Closed]],1,0)-1</f>
        <v>2</v>
      </c>
      <c r="Q1226" s="6" t="s">
        <v>4273</v>
      </c>
      <c r="R1226" s="6" t="str">
        <f t="shared" si="39"/>
        <v>&lt;=2</v>
      </c>
      <c r="S1226" s="6" t="str">
        <f t="shared" si="38"/>
        <v>met</v>
      </c>
      <c r="T1226" s="5" t="s">
        <v>728</v>
      </c>
      <c r="U1226" s="2" t="s">
        <v>17</v>
      </c>
      <c r="V1226" s="2" t="s">
        <v>16</v>
      </c>
      <c r="W1226" s="2"/>
    </row>
    <row r="1227" spans="1:23" ht="57" x14ac:dyDescent="0.45">
      <c r="A1227" s="1">
        <v>0.565983796295768</v>
      </c>
      <c r="B1227" s="2" t="s">
        <v>37</v>
      </c>
      <c r="C1227" s="2" t="s">
        <v>758</v>
      </c>
      <c r="D1227" s="2" t="s">
        <v>12</v>
      </c>
      <c r="E1227" s="4">
        <v>45210.365972222222</v>
      </c>
      <c r="F1227" s="3" t="str">
        <f>TEXT(Table_query__6[[#This Row],[Closed]],"MMM")</f>
        <v>Oct</v>
      </c>
      <c r="G1227" s="3">
        <v>45212.365972222222</v>
      </c>
      <c r="H1227" s="4">
        <v>45210.565983796296</v>
      </c>
      <c r="I1227" s="2" t="s">
        <v>760</v>
      </c>
      <c r="J1227" t="s">
        <v>3843</v>
      </c>
      <c r="K1227">
        <v>10629</v>
      </c>
      <c r="L1227" t="s">
        <v>3557</v>
      </c>
      <c r="M1227" t="s">
        <v>3545</v>
      </c>
      <c r="N1227" s="2" t="s">
        <v>29</v>
      </c>
      <c r="O1227" s="4" t="s">
        <v>99</v>
      </c>
      <c r="P1227" s="6">
        <f>NETWORKDAYS.INTL(Table_query__6[[#This Row],[Created]],Table_query__6[[#This Row],[Closed]],1,0)-1</f>
        <v>0</v>
      </c>
      <c r="Q1227" s="6" t="s">
        <v>4272</v>
      </c>
      <c r="R1227" s="6" t="str">
        <f t="shared" si="39"/>
        <v>&lt;=1</v>
      </c>
      <c r="S1227" s="6" t="str">
        <f t="shared" si="38"/>
        <v>met</v>
      </c>
      <c r="T1227" s="5" t="s">
        <v>759</v>
      </c>
      <c r="U1227" s="2" t="s">
        <v>17</v>
      </c>
      <c r="V1227" s="2" t="s">
        <v>16</v>
      </c>
      <c r="W1227" s="2"/>
    </row>
    <row r="1228" spans="1:23" ht="71.25" x14ac:dyDescent="0.45">
      <c r="A1228" s="1">
        <v>0.61768518518510995</v>
      </c>
      <c r="B1228" s="2" t="s">
        <v>110</v>
      </c>
      <c r="C1228" s="2" t="s">
        <v>761</v>
      </c>
      <c r="D1228" s="2" t="s">
        <v>12</v>
      </c>
      <c r="E1228" s="4">
        <v>45210.389675925922</v>
      </c>
      <c r="F1228" s="3" t="str">
        <f>TEXT(Table_query__6[[#This Row],[Closed]],"MMM")</f>
        <v>Oct</v>
      </c>
      <c r="G1228" s="3">
        <v>45212.389675925922</v>
      </c>
      <c r="H1228" s="4">
        <v>45210.617685185185</v>
      </c>
      <c r="I1228" s="2" t="s">
        <v>763</v>
      </c>
      <c r="J1228" t="s">
        <v>3844</v>
      </c>
      <c r="K1228">
        <v>36512</v>
      </c>
      <c r="L1228" t="s">
        <v>3845</v>
      </c>
      <c r="M1228" t="s">
        <v>3545</v>
      </c>
      <c r="N1228" s="2" t="s">
        <v>29</v>
      </c>
      <c r="O1228" s="4" t="s">
        <v>99</v>
      </c>
      <c r="P1228" s="6">
        <f>NETWORKDAYS.INTL(Table_query__6[[#This Row],[Created]],Table_query__6[[#This Row],[Closed]],1,0)-1</f>
        <v>0</v>
      </c>
      <c r="Q1228" s="6" t="s">
        <v>4272</v>
      </c>
      <c r="R1228" s="6" t="str">
        <f t="shared" si="39"/>
        <v>&lt;=1</v>
      </c>
      <c r="S1228" s="6" t="str">
        <f t="shared" si="38"/>
        <v>met</v>
      </c>
      <c r="T1228" s="5" t="s">
        <v>762</v>
      </c>
      <c r="U1228" s="2" t="s">
        <v>17</v>
      </c>
      <c r="V1228" s="2" t="s">
        <v>16</v>
      </c>
      <c r="W1228" s="2"/>
    </row>
    <row r="1229" spans="1:23" ht="71.25" x14ac:dyDescent="0.45">
      <c r="A1229" s="1">
        <v>0.49079861110658402</v>
      </c>
      <c r="B1229" s="2" t="s">
        <v>110</v>
      </c>
      <c r="C1229" s="2" t="s">
        <v>751</v>
      </c>
      <c r="D1229" s="2" t="s">
        <v>12</v>
      </c>
      <c r="E1229" s="4">
        <v>45210.39303240741</v>
      </c>
      <c r="F1229" s="3" t="str">
        <f>TEXT(Table_query__6[[#This Row],[Closed]],"MMM")</f>
        <v>Oct</v>
      </c>
      <c r="G1229" s="3">
        <v>45212.39303240741</v>
      </c>
      <c r="H1229" s="4">
        <v>45210.490798611114</v>
      </c>
      <c r="I1229" s="2" t="s">
        <v>324</v>
      </c>
      <c r="J1229" t="s">
        <v>3592</v>
      </c>
      <c r="K1229">
        <v>10131</v>
      </c>
      <c r="L1229" t="s">
        <v>3593</v>
      </c>
      <c r="M1229" t="s">
        <v>3545</v>
      </c>
      <c r="N1229" s="2" t="s">
        <v>29</v>
      </c>
      <c r="O1229" s="4" t="s">
        <v>99</v>
      </c>
      <c r="P1229" s="6">
        <f>NETWORKDAYS.INTL(Table_query__6[[#This Row],[Created]],Table_query__6[[#This Row],[Closed]],1,0)-1</f>
        <v>0</v>
      </c>
      <c r="Q1229" s="6" t="s">
        <v>4272</v>
      </c>
      <c r="R1229" s="6" t="str">
        <f t="shared" si="39"/>
        <v>&lt;=1</v>
      </c>
      <c r="S1229" s="6" t="str">
        <f t="shared" si="38"/>
        <v>met</v>
      </c>
      <c r="T1229" s="5" t="s">
        <v>752</v>
      </c>
      <c r="U1229" s="2" t="s">
        <v>17</v>
      </c>
      <c r="V1229" s="2" t="s">
        <v>16</v>
      </c>
      <c r="W1229" s="2"/>
    </row>
    <row r="1230" spans="1:23" ht="128.25" x14ac:dyDescent="0.45">
      <c r="A1230" s="1">
        <v>6.5083217592546099</v>
      </c>
      <c r="B1230" s="2" t="s">
        <v>23</v>
      </c>
      <c r="C1230" s="2" t="s">
        <v>604</v>
      </c>
      <c r="D1230" s="2" t="s">
        <v>12</v>
      </c>
      <c r="E1230" s="4">
        <v>45210.394618055558</v>
      </c>
      <c r="F1230" s="3" t="str">
        <f>TEXT(Table_query__6[[#This Row],[Closed]],"MMM")</f>
        <v>Oct</v>
      </c>
      <c r="G1230" s="3">
        <v>45212.394618055558</v>
      </c>
      <c r="H1230" s="4">
        <v>45216.508321759262</v>
      </c>
      <c r="I1230" s="2" t="s">
        <v>421</v>
      </c>
      <c r="J1230" t="s">
        <v>3751</v>
      </c>
      <c r="K1230">
        <v>32500</v>
      </c>
      <c r="L1230" t="s">
        <v>3751</v>
      </c>
      <c r="M1230" t="s">
        <v>3570</v>
      </c>
      <c r="N1230" s="2" t="s">
        <v>68</v>
      </c>
      <c r="O1230" s="4" t="s">
        <v>99</v>
      </c>
      <c r="P1230" s="6">
        <f>NETWORKDAYS.INTL(Table_query__6[[#This Row],[Created]],Table_query__6[[#This Row],[Closed]],1,0)-1</f>
        <v>4</v>
      </c>
      <c r="Q1230" s="6" t="s">
        <v>4273</v>
      </c>
      <c r="R1230" s="6" t="str">
        <f t="shared" si="39"/>
        <v>&lt;=4</v>
      </c>
      <c r="S1230" s="6" t="str">
        <f t="shared" si="38"/>
        <v>not met</v>
      </c>
      <c r="T1230" s="5" t="s">
        <v>605</v>
      </c>
      <c r="U1230" s="2" t="s">
        <v>17</v>
      </c>
      <c r="V1230" s="2" t="s">
        <v>16</v>
      </c>
      <c r="W1230" s="2"/>
    </row>
    <row r="1231" spans="1:23" ht="99.75" x14ac:dyDescent="0.45">
      <c r="A1231" s="1">
        <v>6.5080092592543197</v>
      </c>
      <c r="B1231" s="2" t="s">
        <v>23</v>
      </c>
      <c r="C1231" s="2" t="s">
        <v>606</v>
      </c>
      <c r="D1231" s="2" t="s">
        <v>12</v>
      </c>
      <c r="E1231" s="4">
        <v>45210.405428240738</v>
      </c>
      <c r="F1231" s="3" t="str">
        <f>TEXT(Table_query__6[[#This Row],[Closed]],"MMM")</f>
        <v>Oct</v>
      </c>
      <c r="G1231" s="3">
        <v>45212.405428240738</v>
      </c>
      <c r="H1231" s="4">
        <v>45216.508009259262</v>
      </c>
      <c r="I1231" s="2" t="s">
        <v>421</v>
      </c>
      <c r="J1231" t="s">
        <v>3751</v>
      </c>
      <c r="K1231">
        <v>32500</v>
      </c>
      <c r="L1231" t="s">
        <v>3751</v>
      </c>
      <c r="M1231" t="s">
        <v>3570</v>
      </c>
      <c r="N1231" s="2" t="s">
        <v>68</v>
      </c>
      <c r="O1231" s="4" t="s">
        <v>99</v>
      </c>
      <c r="P1231" s="6">
        <f>NETWORKDAYS.INTL(Table_query__6[[#This Row],[Created]],Table_query__6[[#This Row],[Closed]],1,0)-1</f>
        <v>4</v>
      </c>
      <c r="Q1231" s="6" t="s">
        <v>4273</v>
      </c>
      <c r="R1231" s="6" t="str">
        <f t="shared" si="39"/>
        <v>&lt;=4</v>
      </c>
      <c r="S1231" s="6" t="str">
        <f t="shared" si="38"/>
        <v>not met</v>
      </c>
      <c r="T1231" s="5" t="s">
        <v>607</v>
      </c>
      <c r="U1231" s="2" t="s">
        <v>17</v>
      </c>
      <c r="V1231" s="2" t="s">
        <v>16</v>
      </c>
      <c r="W1231" s="2"/>
    </row>
    <row r="1232" spans="1:23" ht="28.5" x14ac:dyDescent="0.45">
      <c r="A1232" s="1">
        <v>0.41625000000203699</v>
      </c>
      <c r="B1232" s="2" t="s">
        <v>28</v>
      </c>
      <c r="C1232" s="2" t="s">
        <v>764</v>
      </c>
      <c r="D1232" s="2" t="s">
        <v>12</v>
      </c>
      <c r="E1232" s="4">
        <v>45210.409108796295</v>
      </c>
      <c r="F1232" s="3" t="str">
        <f>TEXT(Table_query__6[[#This Row],[Closed]],"MMM")</f>
        <v>Oct</v>
      </c>
      <c r="G1232" s="3">
        <v>45212.409108796295</v>
      </c>
      <c r="H1232" s="4">
        <v>45210.416250000002</v>
      </c>
      <c r="I1232" s="2" t="s">
        <v>766</v>
      </c>
      <c r="J1232" t="s">
        <v>3846</v>
      </c>
      <c r="K1232">
        <v>33291</v>
      </c>
      <c r="L1232" t="s">
        <v>3846</v>
      </c>
      <c r="M1232" t="s">
        <v>3545</v>
      </c>
      <c r="N1232" s="2" t="s">
        <v>29</v>
      </c>
      <c r="O1232" s="4" t="s">
        <v>99</v>
      </c>
      <c r="P1232" s="6">
        <f>NETWORKDAYS.INTL(Table_query__6[[#This Row],[Created]],Table_query__6[[#This Row],[Closed]],1,0)-1</f>
        <v>0</v>
      </c>
      <c r="Q1232" s="6" t="s">
        <v>4272</v>
      </c>
      <c r="R1232" s="6" t="str">
        <f t="shared" si="39"/>
        <v>&lt;=1</v>
      </c>
      <c r="S1232" s="6" t="str">
        <f t="shared" si="38"/>
        <v>met</v>
      </c>
      <c r="T1232" s="5" t="s">
        <v>765</v>
      </c>
      <c r="U1232" s="2" t="s">
        <v>17</v>
      </c>
      <c r="V1232" s="2" t="s">
        <v>16</v>
      </c>
      <c r="W1232" s="2"/>
    </row>
    <row r="1233" spans="1:23" ht="28.5" x14ac:dyDescent="0.45">
      <c r="A1233" s="1">
        <v>0.64559027777431799</v>
      </c>
      <c r="B1233" s="2" t="s">
        <v>125</v>
      </c>
      <c r="C1233" s="2" t="s">
        <v>747</v>
      </c>
      <c r="D1233" s="2" t="s">
        <v>12</v>
      </c>
      <c r="E1233" s="4">
        <v>45210.437314814815</v>
      </c>
      <c r="F1233" s="3" t="str">
        <f>TEXT(Table_query__6[[#This Row],[Closed]],"MMM")</f>
        <v>Oct</v>
      </c>
      <c r="G1233" s="3">
        <v>45212.437314814815</v>
      </c>
      <c r="H1233" s="4">
        <v>45210.645590277774</v>
      </c>
      <c r="I1233" s="2" t="s">
        <v>285</v>
      </c>
      <c r="J1233" t="s">
        <v>3715</v>
      </c>
      <c r="K1233">
        <v>10324</v>
      </c>
      <c r="L1233" t="s">
        <v>3716</v>
      </c>
      <c r="M1233" t="s">
        <v>3545</v>
      </c>
      <c r="N1233" s="2" t="s">
        <v>24</v>
      </c>
      <c r="O1233" s="4" t="s">
        <v>99</v>
      </c>
      <c r="P1233" s="6">
        <f>NETWORKDAYS.INTL(Table_query__6[[#This Row],[Created]],Table_query__6[[#This Row],[Closed]],1,0)-1</f>
        <v>0</v>
      </c>
      <c r="Q1233" s="6" t="s">
        <v>4272</v>
      </c>
      <c r="R1233" s="6" t="str">
        <f t="shared" si="39"/>
        <v>&lt;=1</v>
      </c>
      <c r="S1233" s="6" t="str">
        <f t="shared" si="38"/>
        <v>met</v>
      </c>
      <c r="T1233" s="5" t="s">
        <v>748</v>
      </c>
      <c r="U1233" s="2" t="s">
        <v>17</v>
      </c>
      <c r="V1233" s="2" t="s">
        <v>16</v>
      </c>
      <c r="W1233" s="2"/>
    </row>
    <row r="1234" spans="1:23" ht="71.25" x14ac:dyDescent="0.45">
      <c r="A1234" s="1">
        <v>1.6798495370312601</v>
      </c>
      <c r="B1234" s="2" t="s">
        <v>110</v>
      </c>
      <c r="C1234" s="2" t="s">
        <v>715</v>
      </c>
      <c r="D1234" s="2" t="s">
        <v>12</v>
      </c>
      <c r="E1234" s="4">
        <v>45210.440648148149</v>
      </c>
      <c r="F1234" s="3" t="str">
        <f>TEXT(Table_query__6[[#This Row],[Closed]],"MMM")</f>
        <v>Oct</v>
      </c>
      <c r="G1234" s="3">
        <v>45212.440648148149</v>
      </c>
      <c r="H1234" s="4">
        <v>45211.679849537039</v>
      </c>
      <c r="I1234" s="2" t="s">
        <v>717</v>
      </c>
      <c r="J1234" t="s">
        <v>3834</v>
      </c>
      <c r="K1234">
        <v>40212</v>
      </c>
      <c r="L1234" t="s">
        <v>3818</v>
      </c>
      <c r="M1234" t="s">
        <v>3545</v>
      </c>
      <c r="N1234" s="2" t="s">
        <v>24</v>
      </c>
      <c r="O1234" s="4" t="s">
        <v>99</v>
      </c>
      <c r="P1234" s="6">
        <f>NETWORKDAYS.INTL(Table_query__6[[#This Row],[Created]],Table_query__6[[#This Row],[Closed]],1,0)-1</f>
        <v>1</v>
      </c>
      <c r="Q1234" s="6" t="s">
        <v>4272</v>
      </c>
      <c r="R1234" s="6" t="str">
        <f t="shared" si="39"/>
        <v>&lt;=1</v>
      </c>
      <c r="S1234" s="6" t="str">
        <f t="shared" si="38"/>
        <v>met</v>
      </c>
      <c r="T1234" s="5" t="s">
        <v>716</v>
      </c>
      <c r="U1234" s="2" t="s">
        <v>17</v>
      </c>
      <c r="V1234" s="2" t="s">
        <v>16</v>
      </c>
      <c r="W1234" s="2"/>
    </row>
    <row r="1235" spans="1:23" ht="71.25" x14ac:dyDescent="0.45">
      <c r="A1235" s="1">
        <v>5.7111458333311003</v>
      </c>
      <c r="B1235" s="2" t="s">
        <v>110</v>
      </c>
      <c r="C1235" s="2" t="s">
        <v>649</v>
      </c>
      <c r="D1235" s="2" t="s">
        <v>12</v>
      </c>
      <c r="E1235" s="4">
        <v>45210.446018518516</v>
      </c>
      <c r="F1235" s="3" t="str">
        <f>TEXT(Table_query__6[[#This Row],[Closed]],"MMM")</f>
        <v>Oct</v>
      </c>
      <c r="G1235" s="3">
        <v>45212.446018518516</v>
      </c>
      <c r="H1235" s="4">
        <v>45215.711145833331</v>
      </c>
      <c r="I1235" s="2" t="s">
        <v>651</v>
      </c>
      <c r="J1235" t="s">
        <v>3817</v>
      </c>
      <c r="K1235">
        <v>40212</v>
      </c>
      <c r="L1235" t="s">
        <v>3818</v>
      </c>
      <c r="M1235" t="s">
        <v>3545</v>
      </c>
      <c r="N1235" s="2" t="s">
        <v>24</v>
      </c>
      <c r="O1235" s="4" t="s">
        <v>99</v>
      </c>
      <c r="P1235" s="6">
        <f>NETWORKDAYS.INTL(Table_query__6[[#This Row],[Created]],Table_query__6[[#This Row],[Closed]],1,0)-1</f>
        <v>3</v>
      </c>
      <c r="Q1235" s="6" t="s">
        <v>4273</v>
      </c>
      <c r="R1235" s="6" t="str">
        <f t="shared" si="39"/>
        <v>&lt;=3</v>
      </c>
      <c r="S1235" s="6" t="str">
        <f t="shared" si="38"/>
        <v>not met</v>
      </c>
      <c r="T1235" s="5" t="s">
        <v>650</v>
      </c>
      <c r="U1235" s="2" t="s">
        <v>17</v>
      </c>
      <c r="V1235" s="2" t="s">
        <v>16</v>
      </c>
      <c r="W1235" s="2"/>
    </row>
    <row r="1236" spans="1:23" ht="28.5" x14ac:dyDescent="0.45">
      <c r="A1236" s="1">
        <v>1.75767361110775</v>
      </c>
      <c r="B1236" s="2" t="s">
        <v>37</v>
      </c>
      <c r="C1236" s="2" t="s">
        <v>697</v>
      </c>
      <c r="D1236" s="2" t="s">
        <v>12</v>
      </c>
      <c r="E1236" s="4">
        <v>45210.507037037038</v>
      </c>
      <c r="F1236" s="3" t="str">
        <f>TEXT(Table_query__6[[#This Row],[Closed]],"MMM")</f>
        <v>Oct</v>
      </c>
      <c r="G1236" s="3">
        <v>45212.507037037038</v>
      </c>
      <c r="H1236" s="4">
        <v>45211.757673611108</v>
      </c>
      <c r="I1236" s="2" t="s">
        <v>178</v>
      </c>
      <c r="J1236" t="s">
        <v>3647</v>
      </c>
      <c r="K1236">
        <v>10127</v>
      </c>
      <c r="L1236" t="s">
        <v>3648</v>
      </c>
      <c r="M1236" t="s">
        <v>3545</v>
      </c>
      <c r="N1236" s="2" t="s">
        <v>42</v>
      </c>
      <c r="O1236" s="4" t="s">
        <v>99</v>
      </c>
      <c r="P1236" s="6">
        <f>NETWORKDAYS.INTL(Table_query__6[[#This Row],[Created]],Table_query__6[[#This Row],[Closed]],1,0)-1</f>
        <v>1</v>
      </c>
      <c r="Q1236" s="6" t="s">
        <v>4272</v>
      </c>
      <c r="R1236" s="6" t="str">
        <f t="shared" si="39"/>
        <v>&lt;=1</v>
      </c>
      <c r="S1236" s="6" t="str">
        <f t="shared" si="38"/>
        <v>met</v>
      </c>
      <c r="T1236" s="5" t="s">
        <v>698</v>
      </c>
      <c r="U1236" s="2" t="s">
        <v>17</v>
      </c>
      <c r="V1236" s="2" t="s">
        <v>16</v>
      </c>
      <c r="W1236" s="2"/>
    </row>
    <row r="1237" spans="1:23" ht="42.75" x14ac:dyDescent="0.45">
      <c r="A1237" s="1">
        <v>2.5757175925900802</v>
      </c>
      <c r="B1237" s="2" t="s">
        <v>106</v>
      </c>
      <c r="C1237" s="2" t="s">
        <v>668</v>
      </c>
      <c r="D1237" s="2" t="s">
        <v>12</v>
      </c>
      <c r="E1237" s="4">
        <v>45210.523043981484</v>
      </c>
      <c r="F1237" s="3" t="str">
        <f>TEXT(Table_query__6[[#This Row],[Closed]],"MMM")</f>
        <v>Oct</v>
      </c>
      <c r="G1237" s="3">
        <v>45212.523043981484</v>
      </c>
      <c r="H1237" s="4">
        <v>45212.57571759259</v>
      </c>
      <c r="I1237" s="2" t="s">
        <v>670</v>
      </c>
      <c r="J1237" t="s">
        <v>3822</v>
      </c>
      <c r="K1237">
        <v>10629</v>
      </c>
      <c r="L1237" t="s">
        <v>3557</v>
      </c>
      <c r="M1237" t="s">
        <v>3545</v>
      </c>
      <c r="N1237" s="2" t="s">
        <v>29</v>
      </c>
      <c r="O1237" s="4" t="s">
        <v>99</v>
      </c>
      <c r="P1237" s="6">
        <f>NETWORKDAYS.INTL(Table_query__6[[#This Row],[Created]],Table_query__6[[#This Row],[Closed]],1,0)-1</f>
        <v>2</v>
      </c>
      <c r="Q1237" s="6" t="s">
        <v>4273</v>
      </c>
      <c r="R1237" s="6" t="str">
        <f t="shared" si="39"/>
        <v>&lt;=2</v>
      </c>
      <c r="S1237" s="6" t="str">
        <f t="shared" si="38"/>
        <v>met</v>
      </c>
      <c r="T1237" s="5" t="s">
        <v>669</v>
      </c>
      <c r="U1237" s="2" t="s">
        <v>17</v>
      </c>
      <c r="V1237" s="2" t="s">
        <v>16</v>
      </c>
      <c r="W1237" s="2"/>
    </row>
    <row r="1238" spans="1:23" ht="71.25" x14ac:dyDescent="0.45">
      <c r="A1238" s="1">
        <v>1.6690972222204401</v>
      </c>
      <c r="B1238" s="2" t="s">
        <v>56</v>
      </c>
      <c r="C1238" s="2" t="s">
        <v>723</v>
      </c>
      <c r="D1238" s="2" t="s">
        <v>12</v>
      </c>
      <c r="E1238" s="4">
        <v>45210.606261574074</v>
      </c>
      <c r="F1238" s="3" t="str">
        <f>TEXT(Table_query__6[[#This Row],[Closed]],"MMM")</f>
        <v>Oct</v>
      </c>
      <c r="G1238" s="3">
        <v>45212.606261574074</v>
      </c>
      <c r="H1238" s="4">
        <v>45211.66909722222</v>
      </c>
      <c r="I1238" s="2" t="s">
        <v>209</v>
      </c>
      <c r="J1238" t="s">
        <v>3680</v>
      </c>
      <c r="K1238">
        <v>402</v>
      </c>
      <c r="L1238" t="s">
        <v>3681</v>
      </c>
      <c r="M1238" t="s">
        <v>3545</v>
      </c>
      <c r="N1238" s="2" t="s">
        <v>24</v>
      </c>
      <c r="O1238" s="4" t="s">
        <v>99</v>
      </c>
      <c r="P1238" s="6">
        <f>NETWORKDAYS.INTL(Table_query__6[[#This Row],[Created]],Table_query__6[[#This Row],[Closed]],1,0)-1</f>
        <v>1</v>
      </c>
      <c r="Q1238" s="6" t="s">
        <v>4272</v>
      </c>
      <c r="R1238" s="6" t="str">
        <f t="shared" si="39"/>
        <v>&lt;=1</v>
      </c>
      <c r="S1238" s="6" t="str">
        <f t="shared" si="38"/>
        <v>met</v>
      </c>
      <c r="T1238" s="5" t="s">
        <v>724</v>
      </c>
      <c r="U1238" s="2" t="s">
        <v>17</v>
      </c>
      <c r="V1238" s="2" t="s">
        <v>16</v>
      </c>
      <c r="W1238" s="2"/>
    </row>
    <row r="1239" spans="1:23" ht="42.75" x14ac:dyDescent="0.45">
      <c r="A1239" s="1">
        <v>0.68314814814948499</v>
      </c>
      <c r="B1239" s="2" t="s">
        <v>56</v>
      </c>
      <c r="C1239" s="2" t="s">
        <v>742</v>
      </c>
      <c r="D1239" s="2" t="s">
        <v>12</v>
      </c>
      <c r="E1239" s="4">
        <v>45210.611215277779</v>
      </c>
      <c r="F1239" s="3" t="str">
        <f>TEXT(Table_query__6[[#This Row],[Closed]],"MMM")</f>
        <v>Oct</v>
      </c>
      <c r="G1239" s="3">
        <v>45212.611215277779</v>
      </c>
      <c r="H1239" s="4">
        <v>45210.683148148149</v>
      </c>
      <c r="I1239" s="2" t="s">
        <v>209</v>
      </c>
      <c r="J1239" t="s">
        <v>3680</v>
      </c>
      <c r="K1239">
        <v>402</v>
      </c>
      <c r="L1239" t="s">
        <v>3681</v>
      </c>
      <c r="M1239" t="s">
        <v>3545</v>
      </c>
      <c r="N1239" s="2" t="s">
        <v>24</v>
      </c>
      <c r="O1239" s="4" t="s">
        <v>99</v>
      </c>
      <c r="P1239" s="6">
        <f>NETWORKDAYS.INTL(Table_query__6[[#This Row],[Created]],Table_query__6[[#This Row],[Closed]],1,0)-1</f>
        <v>0</v>
      </c>
      <c r="Q1239" s="6" t="s">
        <v>4272</v>
      </c>
      <c r="R1239" s="6" t="str">
        <f t="shared" si="39"/>
        <v>&lt;=1</v>
      </c>
      <c r="S1239" s="6" t="str">
        <f t="shared" si="38"/>
        <v>met</v>
      </c>
      <c r="T1239" s="5" t="s">
        <v>743</v>
      </c>
      <c r="U1239" s="2" t="s">
        <v>17</v>
      </c>
      <c r="V1239" s="2" t="s">
        <v>16</v>
      </c>
      <c r="W1239" s="2"/>
    </row>
    <row r="1240" spans="1:23" ht="42.75" x14ac:dyDescent="0.45">
      <c r="A1240" s="1">
        <v>1.65104166666424</v>
      </c>
      <c r="B1240" s="2" t="s">
        <v>154</v>
      </c>
      <c r="C1240" s="2" t="s">
        <v>710</v>
      </c>
      <c r="D1240" s="2" t="s">
        <v>12</v>
      </c>
      <c r="E1240" s="4">
        <v>45210.61141203704</v>
      </c>
      <c r="F1240" s="3" t="str">
        <f>TEXT(Table_query__6[[#This Row],[Closed]],"MMM")</f>
        <v>Oct</v>
      </c>
      <c r="G1240" s="3">
        <v>45212.61141203704</v>
      </c>
      <c r="H1240" s="4">
        <v>45211.651041666664</v>
      </c>
      <c r="I1240" s="2" t="s">
        <v>712</v>
      </c>
      <c r="J1240" t="s">
        <v>3833</v>
      </c>
      <c r="K1240">
        <v>36678</v>
      </c>
      <c r="L1240" t="s">
        <v>3661</v>
      </c>
      <c r="M1240" t="s">
        <v>3553</v>
      </c>
      <c r="N1240" s="2" t="s">
        <v>111</v>
      </c>
      <c r="O1240" s="4" t="s">
        <v>99</v>
      </c>
      <c r="P1240" s="6">
        <f>NETWORKDAYS.INTL(Table_query__6[[#This Row],[Created]],Table_query__6[[#This Row],[Closed]],1,0)-1</f>
        <v>1</v>
      </c>
      <c r="Q1240" s="6" t="s">
        <v>4272</v>
      </c>
      <c r="R1240" s="6" t="str">
        <f t="shared" si="39"/>
        <v>&lt;=1</v>
      </c>
      <c r="S1240" s="6" t="str">
        <f t="shared" si="38"/>
        <v>met</v>
      </c>
      <c r="T1240" s="5" t="s">
        <v>711</v>
      </c>
      <c r="U1240" s="2" t="s">
        <v>17</v>
      </c>
      <c r="V1240" s="2" t="s">
        <v>16</v>
      </c>
      <c r="W1240" s="2"/>
    </row>
    <row r="1241" spans="1:23" ht="28.5" x14ac:dyDescent="0.45">
      <c r="A1241" s="1">
        <v>1.36910879629431</v>
      </c>
      <c r="B1241" s="2" t="s">
        <v>37</v>
      </c>
      <c r="C1241" s="2" t="s">
        <v>732</v>
      </c>
      <c r="D1241" s="2" t="s">
        <v>12</v>
      </c>
      <c r="E1241" s="4">
        <v>45210.658217592594</v>
      </c>
      <c r="F1241" s="3" t="str">
        <f>TEXT(Table_query__6[[#This Row],[Closed]],"MMM")</f>
        <v>Oct</v>
      </c>
      <c r="G1241" s="3">
        <v>45212.658217592594</v>
      </c>
      <c r="H1241" s="4">
        <v>45211.369108796294</v>
      </c>
      <c r="I1241" s="2" t="s">
        <v>86</v>
      </c>
      <c r="J1241" t="s">
        <v>3573</v>
      </c>
      <c r="K1241">
        <v>7737</v>
      </c>
      <c r="L1241" t="s">
        <v>3574</v>
      </c>
      <c r="M1241" t="s">
        <v>3545</v>
      </c>
      <c r="N1241" s="2" t="s">
        <v>42</v>
      </c>
      <c r="O1241" s="4" t="s">
        <v>99</v>
      </c>
      <c r="P1241" s="6">
        <f>NETWORKDAYS.INTL(Table_query__6[[#This Row],[Created]],Table_query__6[[#This Row],[Closed]],1,0)-1</f>
        <v>1</v>
      </c>
      <c r="Q1241" s="6" t="s">
        <v>4272</v>
      </c>
      <c r="R1241" s="6" t="str">
        <f t="shared" si="39"/>
        <v>&lt;=1</v>
      </c>
      <c r="S1241" s="6" t="str">
        <f t="shared" si="38"/>
        <v>met</v>
      </c>
      <c r="T1241" s="5" t="s">
        <v>733</v>
      </c>
      <c r="U1241" s="2" t="s">
        <v>17</v>
      </c>
      <c r="V1241" s="2" t="s">
        <v>16</v>
      </c>
      <c r="W1241" s="2"/>
    </row>
    <row r="1242" spans="1:23" ht="28.5" x14ac:dyDescent="0.45">
      <c r="A1242" s="1">
        <v>1.5793634259243801</v>
      </c>
      <c r="B1242" s="2" t="s">
        <v>37</v>
      </c>
      <c r="C1242" s="2" t="s">
        <v>708</v>
      </c>
      <c r="D1242" s="2" t="s">
        <v>12</v>
      </c>
      <c r="E1242" s="4">
        <v>45210.660636574074</v>
      </c>
      <c r="F1242" s="3" t="str">
        <f>TEXT(Table_query__6[[#This Row],[Closed]],"MMM")</f>
        <v>Oct</v>
      </c>
      <c r="G1242" s="3">
        <v>45212.660636574074</v>
      </c>
      <c r="H1242" s="4">
        <v>45211.579363425924</v>
      </c>
      <c r="I1242" s="2" t="s">
        <v>86</v>
      </c>
      <c r="J1242" t="s">
        <v>3573</v>
      </c>
      <c r="K1242">
        <v>7737</v>
      </c>
      <c r="L1242" t="s">
        <v>3574</v>
      </c>
      <c r="M1242" t="s">
        <v>3545</v>
      </c>
      <c r="N1242" s="2" t="s">
        <v>42</v>
      </c>
      <c r="O1242" s="4" t="s">
        <v>99</v>
      </c>
      <c r="P1242" s="6">
        <f>NETWORKDAYS.INTL(Table_query__6[[#This Row],[Created]],Table_query__6[[#This Row],[Closed]],1,0)-1</f>
        <v>1</v>
      </c>
      <c r="Q1242" s="6" t="s">
        <v>4272</v>
      </c>
      <c r="R1242" s="6" t="str">
        <f t="shared" si="39"/>
        <v>&lt;=1</v>
      </c>
      <c r="S1242" s="6" t="str">
        <f t="shared" si="38"/>
        <v>met</v>
      </c>
      <c r="T1242" s="5" t="s">
        <v>709</v>
      </c>
      <c r="U1242" s="2" t="s">
        <v>17</v>
      </c>
      <c r="V1242" s="2" t="s">
        <v>16</v>
      </c>
      <c r="W1242" s="2"/>
    </row>
    <row r="1243" spans="1:23" x14ac:dyDescent="0.45">
      <c r="A1243" s="1">
        <v>0.72252314814249996</v>
      </c>
      <c r="B1243" s="2" t="s">
        <v>630</v>
      </c>
      <c r="C1243" s="2" t="s">
        <v>755</v>
      </c>
      <c r="D1243" s="2" t="s">
        <v>12</v>
      </c>
      <c r="E1243" s="4">
        <v>45210.675046296295</v>
      </c>
      <c r="F1243" s="3" t="str">
        <f>TEXT(Table_query__6[[#This Row],[Closed]],"MMM")</f>
        <v>Oct</v>
      </c>
      <c r="G1243" s="3">
        <v>45212.675046296295</v>
      </c>
      <c r="H1243" s="4">
        <v>45210.72252314815</v>
      </c>
      <c r="I1243" s="2" t="s">
        <v>757</v>
      </c>
      <c r="J1243" t="s">
        <v>3841</v>
      </c>
      <c r="K1243">
        <v>9994</v>
      </c>
      <c r="L1243" t="s">
        <v>3842</v>
      </c>
      <c r="M1243" t="s">
        <v>3545</v>
      </c>
      <c r="N1243" s="2" t="s">
        <v>24</v>
      </c>
      <c r="O1243" s="4" t="s">
        <v>99</v>
      </c>
      <c r="P1243" s="6">
        <f>NETWORKDAYS.INTL(Table_query__6[[#This Row],[Created]],Table_query__6[[#This Row],[Closed]],1,0)-1</f>
        <v>0</v>
      </c>
      <c r="Q1243" s="6" t="s">
        <v>4272</v>
      </c>
      <c r="R1243" s="6" t="str">
        <f t="shared" si="39"/>
        <v>&lt;=1</v>
      </c>
      <c r="S1243" s="6" t="str">
        <f t="shared" si="38"/>
        <v>met</v>
      </c>
      <c r="T1243" s="5" t="s">
        <v>756</v>
      </c>
      <c r="U1243" s="2" t="s">
        <v>17</v>
      </c>
      <c r="V1243" s="2" t="s">
        <v>16</v>
      </c>
      <c r="W1243" s="2"/>
    </row>
    <row r="1244" spans="1:23" ht="85.5" x14ac:dyDescent="0.45">
      <c r="A1244" s="1">
        <v>1.50696759259154</v>
      </c>
      <c r="B1244" s="2" t="s">
        <v>106</v>
      </c>
      <c r="C1244" s="2" t="s">
        <v>705</v>
      </c>
      <c r="D1244" s="2" t="s">
        <v>12</v>
      </c>
      <c r="E1244" s="4">
        <v>45210.681203703702</v>
      </c>
      <c r="F1244" s="3" t="str">
        <f>TEXT(Table_query__6[[#This Row],[Closed]],"MMM")</f>
        <v>Oct</v>
      </c>
      <c r="G1244" s="3">
        <v>45212.681203703702</v>
      </c>
      <c r="H1244" s="4">
        <v>45211.506967592592</v>
      </c>
      <c r="I1244" s="2" t="s">
        <v>707</v>
      </c>
      <c r="J1244" t="s">
        <v>3832</v>
      </c>
      <c r="K1244">
        <v>32153</v>
      </c>
      <c r="L1244" t="s">
        <v>3625</v>
      </c>
      <c r="M1244" t="s">
        <v>3550</v>
      </c>
      <c r="N1244" s="2" t="s">
        <v>18</v>
      </c>
      <c r="O1244" s="4" t="s">
        <v>99</v>
      </c>
      <c r="P1244" s="6">
        <f>NETWORKDAYS.INTL(Table_query__6[[#This Row],[Created]],Table_query__6[[#This Row],[Closed]],1,0)-1</f>
        <v>1</v>
      </c>
      <c r="Q1244" s="6" t="s">
        <v>4272</v>
      </c>
      <c r="R1244" s="6" t="str">
        <f t="shared" si="39"/>
        <v>&lt;=1</v>
      </c>
      <c r="S1244" s="6" t="str">
        <f t="shared" si="38"/>
        <v>met</v>
      </c>
      <c r="T1244" s="5" t="s">
        <v>706</v>
      </c>
      <c r="U1244" s="2" t="s">
        <v>17</v>
      </c>
      <c r="V1244" s="2" t="s">
        <v>16</v>
      </c>
      <c r="W1244" s="2"/>
    </row>
    <row r="1245" spans="1:23" ht="128.25" x14ac:dyDescent="0.45">
      <c r="A1245" s="1">
        <v>4.3765856481477403</v>
      </c>
      <c r="B1245" s="2" t="s">
        <v>23</v>
      </c>
      <c r="C1245" s="2" t="s">
        <v>637</v>
      </c>
      <c r="D1245" s="2" t="s">
        <v>12</v>
      </c>
      <c r="E1245" s="4">
        <v>45211.342592592591</v>
      </c>
      <c r="F1245" s="3" t="str">
        <f>TEXT(Table_query__6[[#This Row],[Closed]],"MMM")</f>
        <v>Oct</v>
      </c>
      <c r="G1245" s="3">
        <v>45213.342592592591</v>
      </c>
      <c r="H1245" s="4">
        <v>45215.376585648148</v>
      </c>
      <c r="I1245" s="2" t="s">
        <v>639</v>
      </c>
      <c r="J1245" t="s">
        <v>4252</v>
      </c>
      <c r="K1245">
        <v>9488</v>
      </c>
      <c r="L1245" t="s">
        <v>4253</v>
      </c>
      <c r="M1245" t="s">
        <v>3570</v>
      </c>
      <c r="N1245" s="2" t="s">
        <v>77</v>
      </c>
      <c r="O1245" s="4" t="s">
        <v>99</v>
      </c>
      <c r="P1245" s="6">
        <f>NETWORKDAYS.INTL(Table_query__6[[#This Row],[Created]],Table_query__6[[#This Row],[Closed]],1,0)-1</f>
        <v>2</v>
      </c>
      <c r="Q1245" s="6" t="s">
        <v>4273</v>
      </c>
      <c r="R1245" s="6" t="str">
        <f t="shared" si="39"/>
        <v>&lt;=2</v>
      </c>
      <c r="S1245" s="6" t="str">
        <f t="shared" si="38"/>
        <v>met</v>
      </c>
      <c r="T1245" s="5" t="s">
        <v>638</v>
      </c>
      <c r="U1245" s="2" t="s">
        <v>17</v>
      </c>
      <c r="V1245" s="2" t="s">
        <v>16</v>
      </c>
      <c r="W1245" s="2"/>
    </row>
    <row r="1246" spans="1:23" ht="28.5" x14ac:dyDescent="0.45">
      <c r="A1246" s="1">
        <v>0.38856481481343502</v>
      </c>
      <c r="B1246" s="2" t="s">
        <v>28</v>
      </c>
      <c r="C1246" s="2" t="s">
        <v>702</v>
      </c>
      <c r="D1246" s="2" t="s">
        <v>12</v>
      </c>
      <c r="E1246" s="4">
        <v>45211.350740740738</v>
      </c>
      <c r="F1246" s="3" t="str">
        <f>TEXT(Table_query__6[[#This Row],[Closed]],"MMM")</f>
        <v>Oct</v>
      </c>
      <c r="G1246" s="3">
        <v>45213.350740740738</v>
      </c>
      <c r="H1246" s="4">
        <v>45211.388564814813</v>
      </c>
      <c r="I1246" s="2" t="s">
        <v>704</v>
      </c>
      <c r="J1246" t="s">
        <v>4256</v>
      </c>
      <c r="K1246" t="s">
        <v>4256</v>
      </c>
      <c r="L1246" t="s">
        <v>4256</v>
      </c>
      <c r="M1246" t="s">
        <v>592</v>
      </c>
      <c r="N1246" s="2" t="s">
        <v>29</v>
      </c>
      <c r="O1246" s="4" t="s">
        <v>99</v>
      </c>
      <c r="P1246" s="6">
        <f>NETWORKDAYS.INTL(Table_query__6[[#This Row],[Created]],Table_query__6[[#This Row],[Closed]],1,0)-1</f>
        <v>0</v>
      </c>
      <c r="Q1246" s="6" t="s">
        <v>4272</v>
      </c>
      <c r="R1246" s="6" t="str">
        <f t="shared" si="39"/>
        <v>&lt;=1</v>
      </c>
      <c r="S1246" s="6" t="str">
        <f t="shared" si="38"/>
        <v>met</v>
      </c>
      <c r="T1246" s="5" t="s">
        <v>703</v>
      </c>
      <c r="U1246" s="2" t="s">
        <v>17</v>
      </c>
      <c r="V1246" s="2" t="s">
        <v>16</v>
      </c>
      <c r="W1246" s="2"/>
    </row>
    <row r="1247" spans="1:23" ht="28.5" x14ac:dyDescent="0.45">
      <c r="A1247" s="1">
        <v>1.4793402777795599</v>
      </c>
      <c r="B1247" s="2" t="s">
        <v>28</v>
      </c>
      <c r="C1247" s="2" t="s">
        <v>679</v>
      </c>
      <c r="D1247" s="2" t="s">
        <v>12</v>
      </c>
      <c r="E1247" s="4">
        <v>45211.361967592595</v>
      </c>
      <c r="F1247" s="3" t="str">
        <f>TEXT(Table_query__6[[#This Row],[Closed]],"MMM")</f>
        <v>Oct</v>
      </c>
      <c r="G1247" s="3">
        <v>45213.361967592595</v>
      </c>
      <c r="H1247" s="4">
        <v>45212.47934027778</v>
      </c>
      <c r="I1247" s="2" t="s">
        <v>50</v>
      </c>
      <c r="J1247" t="s">
        <v>3558</v>
      </c>
      <c r="K1247">
        <v>40184</v>
      </c>
      <c r="L1247" t="s">
        <v>3559</v>
      </c>
      <c r="M1247" t="s">
        <v>3545</v>
      </c>
      <c r="N1247" s="2" t="s">
        <v>24</v>
      </c>
      <c r="O1247" s="4" t="s">
        <v>99</v>
      </c>
      <c r="P1247" s="6">
        <f>NETWORKDAYS.INTL(Table_query__6[[#This Row],[Created]],Table_query__6[[#This Row],[Closed]],1,0)-1</f>
        <v>1</v>
      </c>
      <c r="Q1247" s="6" t="s">
        <v>4272</v>
      </c>
      <c r="R1247" s="6" t="str">
        <f t="shared" si="39"/>
        <v>&lt;=1</v>
      </c>
      <c r="S1247" s="6" t="str">
        <f t="shared" si="38"/>
        <v>met</v>
      </c>
      <c r="T1247" s="5" t="s">
        <v>680</v>
      </c>
      <c r="U1247" s="2" t="s">
        <v>17</v>
      </c>
      <c r="V1247" s="2" t="s">
        <v>16</v>
      </c>
      <c r="W1247" s="2"/>
    </row>
    <row r="1248" spans="1:23" x14ac:dyDescent="0.45">
      <c r="A1248" s="1">
        <v>0.529537037036789</v>
      </c>
      <c r="B1248" s="2" t="s">
        <v>97</v>
      </c>
      <c r="C1248" s="2" t="s">
        <v>713</v>
      </c>
      <c r="D1248" s="2" t="s">
        <v>12</v>
      </c>
      <c r="E1248" s="4">
        <v>45211.397893518515</v>
      </c>
      <c r="F1248" s="3" t="str">
        <f>TEXT(Table_query__6[[#This Row],[Closed]],"MMM")</f>
        <v>Oct</v>
      </c>
      <c r="G1248" s="3">
        <v>45213.397893518515</v>
      </c>
      <c r="H1248" s="4">
        <v>45211.529537037037</v>
      </c>
      <c r="I1248" s="2" t="s">
        <v>530</v>
      </c>
      <c r="J1248" t="s">
        <v>3785</v>
      </c>
      <c r="K1248">
        <v>22098</v>
      </c>
      <c r="L1248" t="s">
        <v>3786</v>
      </c>
      <c r="M1248" t="s">
        <v>3553</v>
      </c>
      <c r="N1248" s="2" t="s">
        <v>24</v>
      </c>
      <c r="O1248" s="4" t="s">
        <v>99</v>
      </c>
      <c r="P1248" s="6">
        <f>NETWORKDAYS.INTL(Table_query__6[[#This Row],[Created]],Table_query__6[[#This Row],[Closed]],1,0)-1</f>
        <v>0</v>
      </c>
      <c r="Q1248" s="6" t="s">
        <v>4272</v>
      </c>
      <c r="R1248" s="6" t="str">
        <f t="shared" si="39"/>
        <v>&lt;=1</v>
      </c>
      <c r="S1248" s="6" t="str">
        <f t="shared" si="38"/>
        <v>met</v>
      </c>
      <c r="T1248" s="5" t="s">
        <v>714</v>
      </c>
      <c r="U1248" s="2" t="s">
        <v>17</v>
      </c>
      <c r="V1248" s="2" t="s">
        <v>16</v>
      </c>
      <c r="W1248" s="2"/>
    </row>
    <row r="1249" spans="1:23" x14ac:dyDescent="0.45">
      <c r="A1249" s="1">
        <v>0.59369212963065399</v>
      </c>
      <c r="B1249" s="2" t="s">
        <v>64</v>
      </c>
      <c r="C1249" s="2" t="s">
        <v>736</v>
      </c>
      <c r="D1249" s="2" t="s">
        <v>12</v>
      </c>
      <c r="E1249" s="4">
        <v>45211.401134259257</v>
      </c>
      <c r="F1249" s="3" t="str">
        <f>TEXT(Table_query__6[[#This Row],[Closed]],"MMM")</f>
        <v>Oct</v>
      </c>
      <c r="G1249" s="3">
        <v>45213.401134259257</v>
      </c>
      <c r="H1249" s="4">
        <v>45211.593692129631</v>
      </c>
      <c r="I1249" s="2" t="s">
        <v>738</v>
      </c>
      <c r="J1249" t="s">
        <v>3836</v>
      </c>
      <c r="K1249">
        <v>40040</v>
      </c>
      <c r="L1249" t="s">
        <v>3837</v>
      </c>
      <c r="M1249" t="s">
        <v>3545</v>
      </c>
      <c r="N1249" s="2" t="s">
        <v>107</v>
      </c>
      <c r="O1249" s="4" t="s">
        <v>99</v>
      </c>
      <c r="P1249" s="6">
        <f>NETWORKDAYS.INTL(Table_query__6[[#This Row],[Created]],Table_query__6[[#This Row],[Closed]],1,0)-1</f>
        <v>0</v>
      </c>
      <c r="Q1249" s="6" t="s">
        <v>4272</v>
      </c>
      <c r="R1249" s="6" t="str">
        <f t="shared" si="39"/>
        <v>&lt;=1</v>
      </c>
      <c r="S1249" s="6" t="str">
        <f t="shared" si="38"/>
        <v>met</v>
      </c>
      <c r="T1249" s="5" t="s">
        <v>737</v>
      </c>
      <c r="U1249" s="2" t="s">
        <v>17</v>
      </c>
      <c r="V1249" s="2" t="s">
        <v>16</v>
      </c>
      <c r="W1249" s="2"/>
    </row>
    <row r="1250" spans="1:23" ht="28.5" x14ac:dyDescent="0.45">
      <c r="A1250" s="1">
        <v>5.6599884259267101</v>
      </c>
      <c r="B1250" s="2" t="s">
        <v>161</v>
      </c>
      <c r="C1250" s="2" t="s">
        <v>614</v>
      </c>
      <c r="D1250" s="2" t="s">
        <v>12</v>
      </c>
      <c r="E1250" s="4">
        <v>45211.431458333333</v>
      </c>
      <c r="F1250" s="3" t="str">
        <f>TEXT(Table_query__6[[#This Row],[Closed]],"MMM")</f>
        <v>Oct</v>
      </c>
      <c r="G1250" s="3">
        <v>45213.431458333333</v>
      </c>
      <c r="H1250" s="4">
        <v>45216.659988425927</v>
      </c>
      <c r="I1250" s="2" t="s">
        <v>376</v>
      </c>
      <c r="J1250" t="s">
        <v>3738</v>
      </c>
      <c r="K1250">
        <v>11861</v>
      </c>
      <c r="L1250" t="s">
        <v>3739</v>
      </c>
      <c r="M1250" t="s">
        <v>3545</v>
      </c>
      <c r="N1250" s="2" t="s">
        <v>24</v>
      </c>
      <c r="O1250" s="4" t="s">
        <v>99</v>
      </c>
      <c r="P1250" s="6">
        <f>NETWORKDAYS.INTL(Table_query__6[[#This Row],[Created]],Table_query__6[[#This Row],[Closed]],1,0)-1</f>
        <v>3</v>
      </c>
      <c r="Q1250" s="6" t="s">
        <v>4273</v>
      </c>
      <c r="R1250" s="6" t="str">
        <f t="shared" si="39"/>
        <v>&lt;=3</v>
      </c>
      <c r="S1250" s="6" t="str">
        <f t="shared" si="38"/>
        <v>not met</v>
      </c>
      <c r="T1250" s="5" t="s">
        <v>615</v>
      </c>
      <c r="U1250" s="2" t="s">
        <v>17</v>
      </c>
      <c r="V1250" s="2" t="s">
        <v>16</v>
      </c>
      <c r="W1250" s="2"/>
    </row>
    <row r="1251" spans="1:23" ht="99.75" x14ac:dyDescent="0.45">
      <c r="A1251" s="1">
        <v>4.4036689814747696</v>
      </c>
      <c r="B1251" s="2" t="s">
        <v>23</v>
      </c>
      <c r="C1251" s="2" t="s">
        <v>652</v>
      </c>
      <c r="D1251" s="2" t="s">
        <v>12</v>
      </c>
      <c r="E1251" s="4">
        <v>45211.448449074072</v>
      </c>
      <c r="F1251" s="3" t="str">
        <f>TEXT(Table_query__6[[#This Row],[Closed]],"MMM")</f>
        <v>Oct</v>
      </c>
      <c r="G1251" s="3">
        <v>45213.448449074072</v>
      </c>
      <c r="H1251" s="4">
        <v>45215.403668981482</v>
      </c>
      <c r="I1251" s="2" t="s">
        <v>642</v>
      </c>
      <c r="J1251" t="s">
        <v>3814</v>
      </c>
      <c r="K1251">
        <v>9356</v>
      </c>
      <c r="L1251" t="s">
        <v>3544</v>
      </c>
      <c r="M1251" t="s">
        <v>3545</v>
      </c>
      <c r="N1251" s="2" t="s">
        <v>207</v>
      </c>
      <c r="O1251" s="4" t="s">
        <v>99</v>
      </c>
      <c r="P1251" s="6">
        <f>NETWORKDAYS.INTL(Table_query__6[[#This Row],[Created]],Table_query__6[[#This Row],[Closed]],1,0)-1</f>
        <v>2</v>
      </c>
      <c r="Q1251" s="6" t="s">
        <v>4273</v>
      </c>
      <c r="R1251" s="6" t="str">
        <f t="shared" si="39"/>
        <v>&lt;=2</v>
      </c>
      <c r="S1251" s="6" t="str">
        <f t="shared" si="38"/>
        <v>met</v>
      </c>
      <c r="T1251" s="5" t="s">
        <v>653</v>
      </c>
      <c r="U1251" s="2" t="s">
        <v>17</v>
      </c>
      <c r="V1251" s="2" t="s">
        <v>16</v>
      </c>
      <c r="W1251" s="2"/>
    </row>
    <row r="1252" spans="1:23" ht="114" x14ac:dyDescent="0.45">
      <c r="A1252" s="1">
        <v>4.4041898148134404</v>
      </c>
      <c r="B1252" s="2" t="s">
        <v>23</v>
      </c>
      <c r="C1252" s="2" t="s">
        <v>646</v>
      </c>
      <c r="D1252" s="2" t="s">
        <v>12</v>
      </c>
      <c r="E1252" s="4">
        <v>45211.450069444443</v>
      </c>
      <c r="F1252" s="3" t="str">
        <f>TEXT(Table_query__6[[#This Row],[Closed]],"MMM")</f>
        <v>Oct</v>
      </c>
      <c r="G1252" s="3">
        <v>45213.450069444443</v>
      </c>
      <c r="H1252" s="4">
        <v>45215.404189814813</v>
      </c>
      <c r="I1252" s="2" t="s">
        <v>648</v>
      </c>
      <c r="J1252" t="s">
        <v>3814</v>
      </c>
      <c r="K1252">
        <v>9356</v>
      </c>
      <c r="L1252" t="s">
        <v>3544</v>
      </c>
      <c r="M1252" t="s">
        <v>3545</v>
      </c>
      <c r="N1252" s="2" t="s">
        <v>207</v>
      </c>
      <c r="O1252" s="4" t="s">
        <v>99</v>
      </c>
      <c r="P1252" s="6">
        <f>NETWORKDAYS.INTL(Table_query__6[[#This Row],[Created]],Table_query__6[[#This Row],[Closed]],1,0)-1</f>
        <v>2</v>
      </c>
      <c r="Q1252" s="6" t="s">
        <v>4273</v>
      </c>
      <c r="R1252" s="6" t="str">
        <f t="shared" si="39"/>
        <v>&lt;=2</v>
      </c>
      <c r="S1252" s="6" t="str">
        <f t="shared" si="38"/>
        <v>met</v>
      </c>
      <c r="T1252" s="5" t="s">
        <v>647</v>
      </c>
      <c r="U1252" s="2" t="s">
        <v>17</v>
      </c>
      <c r="V1252" s="2" t="s">
        <v>16</v>
      </c>
      <c r="W1252" s="2"/>
    </row>
    <row r="1253" spans="1:23" ht="85.5" x14ac:dyDescent="0.45">
      <c r="A1253" s="1">
        <v>4.40482638888352</v>
      </c>
      <c r="B1253" s="2" t="s">
        <v>23</v>
      </c>
      <c r="C1253" s="2" t="s">
        <v>640</v>
      </c>
      <c r="D1253" s="2" t="s">
        <v>12</v>
      </c>
      <c r="E1253" s="4">
        <v>45211.45171296296</v>
      </c>
      <c r="F1253" s="3" t="str">
        <f>TEXT(Table_query__6[[#This Row],[Closed]],"MMM")</f>
        <v>Oct</v>
      </c>
      <c r="G1253" s="3">
        <v>45213.45171296296</v>
      </c>
      <c r="H1253" s="4">
        <v>45215.404826388891</v>
      </c>
      <c r="I1253" s="2" t="s">
        <v>642</v>
      </c>
      <c r="J1253" t="s">
        <v>3814</v>
      </c>
      <c r="K1253">
        <v>9356</v>
      </c>
      <c r="L1253" t="s">
        <v>3544</v>
      </c>
      <c r="M1253" t="s">
        <v>3545</v>
      </c>
      <c r="N1253" s="2" t="s">
        <v>207</v>
      </c>
      <c r="O1253" s="4" t="s">
        <v>99</v>
      </c>
      <c r="P1253" s="6">
        <f>NETWORKDAYS.INTL(Table_query__6[[#This Row],[Created]],Table_query__6[[#This Row],[Closed]],1,0)-1</f>
        <v>2</v>
      </c>
      <c r="Q1253" s="6" t="s">
        <v>4273</v>
      </c>
      <c r="R1253" s="6" t="str">
        <f t="shared" si="39"/>
        <v>&lt;=2</v>
      </c>
      <c r="S1253" s="6" t="str">
        <f t="shared" si="38"/>
        <v>met</v>
      </c>
      <c r="T1253" s="5" t="s">
        <v>641</v>
      </c>
      <c r="U1253" s="2" t="s">
        <v>17</v>
      </c>
      <c r="V1253" s="2" t="s">
        <v>16</v>
      </c>
      <c r="W1253" s="2"/>
    </row>
    <row r="1254" spans="1:23" ht="71.25" x14ac:dyDescent="0.45">
      <c r="A1254" s="1">
        <v>0.67013888889050599</v>
      </c>
      <c r="B1254" s="2" t="s">
        <v>56</v>
      </c>
      <c r="C1254" s="2" t="s">
        <v>734</v>
      </c>
      <c r="D1254" s="2" t="s">
        <v>12</v>
      </c>
      <c r="E1254" s="4">
        <v>45211.571967592594</v>
      </c>
      <c r="F1254" s="3" t="str">
        <f>TEXT(Table_query__6[[#This Row],[Closed]],"MMM")</f>
        <v>Oct</v>
      </c>
      <c r="G1254" s="3">
        <v>45213.571967592594</v>
      </c>
      <c r="H1254" s="4">
        <v>45211.670138888891</v>
      </c>
      <c r="I1254" s="2" t="s">
        <v>533</v>
      </c>
      <c r="J1254" t="s">
        <v>3787</v>
      </c>
      <c r="K1254">
        <v>40126</v>
      </c>
      <c r="L1254" t="s">
        <v>3564</v>
      </c>
      <c r="M1254" t="s">
        <v>3545</v>
      </c>
      <c r="N1254" s="2" t="s">
        <v>207</v>
      </c>
      <c r="O1254" s="4" t="s">
        <v>99</v>
      </c>
      <c r="P1254" s="6">
        <f>NETWORKDAYS.INTL(Table_query__6[[#This Row],[Created]],Table_query__6[[#This Row],[Closed]],1,0)-1</f>
        <v>0</v>
      </c>
      <c r="Q1254" s="6" t="s">
        <v>4272</v>
      </c>
      <c r="R1254" s="6" t="str">
        <f t="shared" si="39"/>
        <v>&lt;=1</v>
      </c>
      <c r="S1254" s="6" t="str">
        <f t="shared" si="38"/>
        <v>met</v>
      </c>
      <c r="T1254" s="5" t="s">
        <v>735</v>
      </c>
      <c r="U1254" s="2" t="s">
        <v>17</v>
      </c>
      <c r="V1254" s="2" t="s">
        <v>16</v>
      </c>
      <c r="W1254" s="2"/>
    </row>
    <row r="1255" spans="1:23" ht="85.5" x14ac:dyDescent="0.45">
      <c r="A1255" s="1">
        <v>4.7065277777801402</v>
      </c>
      <c r="B1255" s="2" t="s">
        <v>37</v>
      </c>
      <c r="C1255" s="2" t="s">
        <v>627</v>
      </c>
      <c r="D1255" s="2" t="s">
        <v>12</v>
      </c>
      <c r="E1255" s="4">
        <v>45211.629803240743</v>
      </c>
      <c r="F1255" s="3" t="str">
        <f>TEXT(Table_query__6[[#This Row],[Closed]],"MMM")</f>
        <v>Oct</v>
      </c>
      <c r="G1255" s="3">
        <v>45213.629803240743</v>
      </c>
      <c r="H1255" s="4">
        <v>45215.70652777778</v>
      </c>
      <c r="I1255" s="2" t="s">
        <v>243</v>
      </c>
      <c r="J1255" t="s">
        <v>3698</v>
      </c>
      <c r="K1255">
        <v>31688</v>
      </c>
      <c r="L1255" t="s">
        <v>3699</v>
      </c>
      <c r="M1255" t="s">
        <v>3545</v>
      </c>
      <c r="N1255" s="2" t="s">
        <v>42</v>
      </c>
      <c r="O1255" s="4" t="s">
        <v>99</v>
      </c>
      <c r="P1255" s="6">
        <f>NETWORKDAYS.INTL(Table_query__6[[#This Row],[Created]],Table_query__6[[#This Row],[Closed]],1,0)-1</f>
        <v>2</v>
      </c>
      <c r="Q1255" s="6" t="s">
        <v>4273</v>
      </c>
      <c r="R1255" s="6" t="str">
        <f t="shared" si="39"/>
        <v>&lt;=2</v>
      </c>
      <c r="S1255" s="6" t="str">
        <f t="shared" si="38"/>
        <v>met</v>
      </c>
      <c r="T1255" s="5" t="s">
        <v>628</v>
      </c>
      <c r="U1255" s="2" t="s">
        <v>17</v>
      </c>
      <c r="V1255" s="2" t="s">
        <v>16</v>
      </c>
      <c r="W1255" s="2"/>
    </row>
    <row r="1256" spans="1:23" x14ac:dyDescent="0.45">
      <c r="A1256" s="1">
        <v>0.68934027777868301</v>
      </c>
      <c r="B1256" s="2" t="s">
        <v>145</v>
      </c>
      <c r="C1256" s="2" t="s">
        <v>725</v>
      </c>
      <c r="D1256" s="2" t="s">
        <v>12</v>
      </c>
      <c r="E1256" s="4">
        <v>45211.644872685189</v>
      </c>
      <c r="F1256" s="3" t="str">
        <f>TEXT(Table_query__6[[#This Row],[Closed]],"MMM")</f>
        <v>Oct</v>
      </c>
      <c r="G1256" s="3">
        <v>45213.644872685189</v>
      </c>
      <c r="H1256" s="4">
        <v>45211.689340277779</v>
      </c>
      <c r="I1256" s="2" t="s">
        <v>392</v>
      </c>
      <c r="J1256" t="s">
        <v>3744</v>
      </c>
      <c r="K1256">
        <v>34468</v>
      </c>
      <c r="L1256" t="s">
        <v>3745</v>
      </c>
      <c r="M1256" t="s">
        <v>3545</v>
      </c>
      <c r="N1256" s="2" t="s">
        <v>42</v>
      </c>
      <c r="O1256" s="4" t="s">
        <v>99</v>
      </c>
      <c r="P1256" s="6">
        <f>NETWORKDAYS.INTL(Table_query__6[[#This Row],[Created]],Table_query__6[[#This Row],[Closed]],1,0)-1</f>
        <v>0</v>
      </c>
      <c r="Q1256" s="6" t="s">
        <v>4272</v>
      </c>
      <c r="R1256" s="6" t="str">
        <f t="shared" si="39"/>
        <v>&lt;=1</v>
      </c>
      <c r="S1256" s="6" t="str">
        <f t="shared" si="38"/>
        <v>met</v>
      </c>
      <c r="T1256" s="5" t="s">
        <v>726</v>
      </c>
      <c r="U1256" s="2" t="s">
        <v>17</v>
      </c>
      <c r="V1256" s="2" t="s">
        <v>16</v>
      </c>
      <c r="W1256" s="2"/>
    </row>
    <row r="1257" spans="1:23" x14ac:dyDescent="0.45">
      <c r="A1257" s="1">
        <v>0.69881944444205102</v>
      </c>
      <c r="B1257" s="2" t="s">
        <v>33</v>
      </c>
      <c r="C1257" s="2" t="s">
        <v>729</v>
      </c>
      <c r="D1257" s="2" t="s">
        <v>12</v>
      </c>
      <c r="E1257" s="4">
        <v>45211.698449074072</v>
      </c>
      <c r="F1257" s="3" t="str">
        <f>TEXT(Table_query__6[[#This Row],[Closed]],"MMM")</f>
        <v>Oct</v>
      </c>
      <c r="G1257" s="3">
        <v>45213.698449074072</v>
      </c>
      <c r="H1257" s="4">
        <v>45211.698819444442</v>
      </c>
      <c r="I1257" s="2" t="s">
        <v>731</v>
      </c>
      <c r="J1257" t="s">
        <v>4256</v>
      </c>
      <c r="K1257" t="s">
        <v>4256</v>
      </c>
      <c r="L1257" t="s">
        <v>4256</v>
      </c>
      <c r="M1257" t="s">
        <v>592</v>
      </c>
      <c r="N1257" s="2" t="s">
        <v>24</v>
      </c>
      <c r="O1257" s="4" t="s">
        <v>99</v>
      </c>
      <c r="P1257" s="6">
        <f>NETWORKDAYS.INTL(Table_query__6[[#This Row],[Created]],Table_query__6[[#This Row],[Closed]],1,0)-1</f>
        <v>0</v>
      </c>
      <c r="Q1257" s="6" t="s">
        <v>4272</v>
      </c>
      <c r="R1257" s="6" t="str">
        <f t="shared" si="39"/>
        <v>&lt;=1</v>
      </c>
      <c r="S1257" s="6" t="str">
        <f t="shared" si="38"/>
        <v>met</v>
      </c>
      <c r="T1257" s="5" t="s">
        <v>730</v>
      </c>
      <c r="U1257" s="2" t="s">
        <v>17</v>
      </c>
      <c r="V1257" s="2" t="s">
        <v>16</v>
      </c>
      <c r="W1257" s="2"/>
    </row>
    <row r="1258" spans="1:23" ht="42.75" x14ac:dyDescent="0.45">
      <c r="A1258" s="1">
        <v>0.72259259258862596</v>
      </c>
      <c r="B1258" s="2" t="s">
        <v>56</v>
      </c>
      <c r="C1258" s="2" t="s">
        <v>718</v>
      </c>
      <c r="D1258" s="2" t="s">
        <v>12</v>
      </c>
      <c r="E1258" s="4">
        <v>45211.702372685184</v>
      </c>
      <c r="F1258" s="3" t="str">
        <f>TEXT(Table_query__6[[#This Row],[Closed]],"MMM")</f>
        <v>Oct</v>
      </c>
      <c r="G1258" s="3">
        <v>45213.702372685184</v>
      </c>
      <c r="H1258" s="4">
        <v>45211.722592592596</v>
      </c>
      <c r="I1258" s="2" t="s">
        <v>720</v>
      </c>
      <c r="J1258" t="s">
        <v>3835</v>
      </c>
      <c r="K1258">
        <v>939</v>
      </c>
      <c r="L1258" t="s">
        <v>3549</v>
      </c>
      <c r="M1258" t="s">
        <v>3545</v>
      </c>
      <c r="N1258" s="2" t="s">
        <v>24</v>
      </c>
      <c r="O1258" s="4" t="s">
        <v>99</v>
      </c>
      <c r="P1258" s="6">
        <f>NETWORKDAYS.INTL(Table_query__6[[#This Row],[Created]],Table_query__6[[#This Row],[Closed]],1,0)-1</f>
        <v>0</v>
      </c>
      <c r="Q1258" s="6" t="s">
        <v>4272</v>
      </c>
      <c r="R1258" s="6" t="str">
        <f t="shared" si="39"/>
        <v>&lt;=1</v>
      </c>
      <c r="S1258" s="6" t="str">
        <f t="shared" si="38"/>
        <v>met</v>
      </c>
      <c r="T1258" s="5" t="s">
        <v>719</v>
      </c>
      <c r="U1258" s="2" t="s">
        <v>17</v>
      </c>
      <c r="V1258" s="2" t="s">
        <v>16</v>
      </c>
      <c r="W1258" s="2"/>
    </row>
    <row r="1259" spans="1:23" ht="28.5" x14ac:dyDescent="0.45">
      <c r="A1259" s="1">
        <v>4.4253935185188302</v>
      </c>
      <c r="B1259" s="2" t="s">
        <v>56</v>
      </c>
      <c r="C1259" s="2" t="s">
        <v>621</v>
      </c>
      <c r="D1259" s="2" t="s">
        <v>12</v>
      </c>
      <c r="E1259" s="4">
        <v>45211.703784722224</v>
      </c>
      <c r="F1259" s="3" t="str">
        <f>TEXT(Table_query__6[[#This Row],[Closed]],"MMM")</f>
        <v>Oct</v>
      </c>
      <c r="G1259" s="3">
        <v>45213.703784722224</v>
      </c>
      <c r="H1259" s="4">
        <v>45215.425393518519</v>
      </c>
      <c r="I1259" s="2" t="s">
        <v>623</v>
      </c>
      <c r="J1259" t="s">
        <v>3809</v>
      </c>
      <c r="K1259">
        <v>939</v>
      </c>
      <c r="L1259" t="s">
        <v>3549</v>
      </c>
      <c r="M1259" t="s">
        <v>3545</v>
      </c>
      <c r="N1259" s="2" t="s">
        <v>24</v>
      </c>
      <c r="O1259" s="4" t="s">
        <v>99</v>
      </c>
      <c r="P1259" s="6">
        <f>NETWORKDAYS.INTL(Table_query__6[[#This Row],[Created]],Table_query__6[[#This Row],[Closed]],1,0)-1</f>
        <v>2</v>
      </c>
      <c r="Q1259" s="6" t="s">
        <v>4273</v>
      </c>
      <c r="R1259" s="6" t="str">
        <f t="shared" si="39"/>
        <v>&lt;=2</v>
      </c>
      <c r="S1259" s="6" t="str">
        <f t="shared" si="38"/>
        <v>met</v>
      </c>
      <c r="T1259" s="5" t="s">
        <v>622</v>
      </c>
      <c r="U1259" s="2" t="s">
        <v>17</v>
      </c>
      <c r="V1259" s="2" t="s">
        <v>16</v>
      </c>
      <c r="W1259" s="2"/>
    </row>
    <row r="1260" spans="1:23" ht="28.5" x14ac:dyDescent="0.45">
      <c r="A1260" s="1">
        <v>4.7076504629585498</v>
      </c>
      <c r="B1260" s="2" t="s">
        <v>37</v>
      </c>
      <c r="C1260" s="2" t="s">
        <v>656</v>
      </c>
      <c r="D1260" s="2" t="s">
        <v>12</v>
      </c>
      <c r="E1260" s="4">
        <v>45211.756689814814</v>
      </c>
      <c r="F1260" s="3" t="str">
        <f>TEXT(Table_query__6[[#This Row],[Closed]],"MMM")</f>
        <v>Oct</v>
      </c>
      <c r="G1260" s="3">
        <v>45213.756689814814</v>
      </c>
      <c r="H1260" s="4">
        <v>45215.707650462966</v>
      </c>
      <c r="I1260" s="2" t="s">
        <v>645</v>
      </c>
      <c r="J1260" t="s">
        <v>3815</v>
      </c>
      <c r="K1260">
        <v>5560</v>
      </c>
      <c r="L1260" t="s">
        <v>3816</v>
      </c>
      <c r="M1260" t="s">
        <v>3545</v>
      </c>
      <c r="N1260" s="2" t="s">
        <v>42</v>
      </c>
      <c r="O1260" s="4" t="s">
        <v>99</v>
      </c>
      <c r="P1260" s="6">
        <f>NETWORKDAYS.INTL(Table_query__6[[#This Row],[Created]],Table_query__6[[#This Row],[Closed]],1,0)-1</f>
        <v>2</v>
      </c>
      <c r="Q1260" s="6" t="s">
        <v>4273</v>
      </c>
      <c r="R1260" s="6" t="str">
        <f t="shared" si="39"/>
        <v>&lt;=2</v>
      </c>
      <c r="S1260" s="6" t="str">
        <f t="shared" si="38"/>
        <v>met</v>
      </c>
      <c r="T1260" s="5" t="s">
        <v>657</v>
      </c>
      <c r="U1260" s="2" t="s">
        <v>17</v>
      </c>
      <c r="V1260" s="2" t="s">
        <v>16</v>
      </c>
      <c r="W1260" s="2"/>
    </row>
    <row r="1261" spans="1:23" ht="42.75" x14ac:dyDescent="0.45">
      <c r="A1261" s="1">
        <v>1.61111111110949</v>
      </c>
      <c r="B1261" s="2" t="s">
        <v>56</v>
      </c>
      <c r="C1261" s="2" t="s">
        <v>674</v>
      </c>
      <c r="D1261" s="2" t="s">
        <v>12</v>
      </c>
      <c r="E1261" s="4">
        <v>45211.759247685186</v>
      </c>
      <c r="F1261" s="3" t="str">
        <f>TEXT(Table_query__6[[#This Row],[Closed]],"MMM")</f>
        <v>Oct</v>
      </c>
      <c r="G1261" s="3">
        <v>45213.759247685186</v>
      </c>
      <c r="H1261" s="4">
        <v>45212.611111111109</v>
      </c>
      <c r="I1261" s="2" t="s">
        <v>348</v>
      </c>
      <c r="J1261" t="s">
        <v>3731</v>
      </c>
      <c r="K1261">
        <v>40236</v>
      </c>
      <c r="L1261" t="s">
        <v>3718</v>
      </c>
      <c r="M1261" t="s">
        <v>3545</v>
      </c>
      <c r="N1261" s="2" t="s">
        <v>68</v>
      </c>
      <c r="O1261" s="4" t="s">
        <v>99</v>
      </c>
      <c r="P1261" s="6">
        <f>NETWORKDAYS.INTL(Table_query__6[[#This Row],[Created]],Table_query__6[[#This Row],[Closed]],1,0)-1</f>
        <v>1</v>
      </c>
      <c r="Q1261" s="6" t="s">
        <v>4272</v>
      </c>
      <c r="R1261" s="6" t="str">
        <f t="shared" si="39"/>
        <v>&lt;=1</v>
      </c>
      <c r="S1261" s="6" t="str">
        <f t="shared" si="38"/>
        <v>met</v>
      </c>
      <c r="T1261" s="5" t="s">
        <v>675</v>
      </c>
      <c r="U1261" s="2" t="s">
        <v>17</v>
      </c>
      <c r="V1261" s="2" t="s">
        <v>16</v>
      </c>
      <c r="W1261" s="2"/>
    </row>
    <row r="1262" spans="1:23" ht="42.75" x14ac:dyDescent="0.45">
      <c r="A1262" s="1">
        <v>1.7287962962946</v>
      </c>
      <c r="B1262" s="2" t="s">
        <v>56</v>
      </c>
      <c r="C1262" s="2" t="s">
        <v>686</v>
      </c>
      <c r="D1262" s="2" t="s">
        <v>12</v>
      </c>
      <c r="E1262" s="4">
        <v>45211.772638888891</v>
      </c>
      <c r="F1262" s="3" t="str">
        <f>TEXT(Table_query__6[[#This Row],[Closed]],"MMM")</f>
        <v>Oct</v>
      </c>
      <c r="G1262" s="3">
        <v>45213.772638888891</v>
      </c>
      <c r="H1262" s="4">
        <v>45212.728796296295</v>
      </c>
      <c r="I1262" s="2" t="s">
        <v>688</v>
      </c>
      <c r="J1262" t="s">
        <v>3829</v>
      </c>
      <c r="K1262">
        <v>939</v>
      </c>
      <c r="L1262" t="s">
        <v>3549</v>
      </c>
      <c r="M1262" t="s">
        <v>3545</v>
      </c>
      <c r="N1262" s="2" t="s">
        <v>24</v>
      </c>
      <c r="O1262" s="4" t="s">
        <v>99</v>
      </c>
      <c r="P1262" s="6">
        <f>NETWORKDAYS.INTL(Table_query__6[[#This Row],[Created]],Table_query__6[[#This Row],[Closed]],1,0)-1</f>
        <v>1</v>
      </c>
      <c r="Q1262" s="6" t="s">
        <v>4272</v>
      </c>
      <c r="R1262" s="6" t="str">
        <f t="shared" si="39"/>
        <v>&lt;=1</v>
      </c>
      <c r="S1262" s="6" t="str">
        <f t="shared" si="38"/>
        <v>met</v>
      </c>
      <c r="T1262" s="5" t="s">
        <v>687</v>
      </c>
      <c r="U1262" s="2" t="s">
        <v>17</v>
      </c>
      <c r="V1262" s="2" t="s">
        <v>16</v>
      </c>
      <c r="W1262" s="2"/>
    </row>
    <row r="1263" spans="1:23" ht="28.5" x14ac:dyDescent="0.45">
      <c r="A1263" s="1">
        <v>5.5031481481491902</v>
      </c>
      <c r="B1263" s="2" t="s">
        <v>361</v>
      </c>
      <c r="C1263" s="2" t="s">
        <v>593</v>
      </c>
      <c r="D1263" s="2" t="s">
        <v>12</v>
      </c>
      <c r="E1263" s="4">
        <v>45211.773842592593</v>
      </c>
      <c r="F1263" s="3" t="str">
        <f>TEXT(Table_query__6[[#This Row],[Closed]],"MMM")</f>
        <v>Oct</v>
      </c>
      <c r="G1263" s="3">
        <v>45213.773842592593</v>
      </c>
      <c r="H1263" s="4">
        <v>45216.503148148149</v>
      </c>
      <c r="I1263" s="2" t="s">
        <v>363</v>
      </c>
      <c r="J1263" t="s">
        <v>3736</v>
      </c>
      <c r="K1263">
        <v>40177</v>
      </c>
      <c r="L1263" t="s">
        <v>3737</v>
      </c>
      <c r="M1263" t="s">
        <v>3545</v>
      </c>
      <c r="N1263" s="2" t="s">
        <v>24</v>
      </c>
      <c r="O1263" s="4" t="s">
        <v>99</v>
      </c>
      <c r="P1263" s="6">
        <f>NETWORKDAYS.INTL(Table_query__6[[#This Row],[Created]],Table_query__6[[#This Row],[Closed]],1,0)-1</f>
        <v>3</v>
      </c>
      <c r="Q1263" s="6" t="s">
        <v>4273</v>
      </c>
      <c r="R1263" s="6" t="str">
        <f t="shared" si="39"/>
        <v>&lt;=3</v>
      </c>
      <c r="S1263" s="6" t="str">
        <f t="shared" si="38"/>
        <v>not met</v>
      </c>
      <c r="T1263" s="5" t="s">
        <v>594</v>
      </c>
      <c r="U1263" s="2" t="s">
        <v>17</v>
      </c>
      <c r="V1263" s="2" t="s">
        <v>16</v>
      </c>
      <c r="W1263" s="2"/>
    </row>
    <row r="1264" spans="1:23" ht="28.5" x14ac:dyDescent="0.45">
      <c r="A1264" s="1">
        <v>5.5158217592543197</v>
      </c>
      <c r="B1264" s="2" t="s">
        <v>361</v>
      </c>
      <c r="C1264" s="2" t="s">
        <v>595</v>
      </c>
      <c r="D1264" s="2" t="s">
        <v>12</v>
      </c>
      <c r="E1264" s="4">
        <v>45211.789039351854</v>
      </c>
      <c r="F1264" s="3" t="str">
        <f>TEXT(Table_query__6[[#This Row],[Closed]],"MMM")</f>
        <v>Oct</v>
      </c>
      <c r="G1264" s="3">
        <v>45213.789039351854</v>
      </c>
      <c r="H1264" s="4">
        <v>45216.515821759262</v>
      </c>
      <c r="I1264" s="2" t="s">
        <v>363</v>
      </c>
      <c r="J1264" t="s">
        <v>3736</v>
      </c>
      <c r="K1264">
        <v>40177</v>
      </c>
      <c r="L1264" t="s">
        <v>3737</v>
      </c>
      <c r="M1264" t="s">
        <v>3545</v>
      </c>
      <c r="N1264" s="2" t="s">
        <v>24</v>
      </c>
      <c r="O1264" s="4" t="s">
        <v>99</v>
      </c>
      <c r="P1264" s="6">
        <f>NETWORKDAYS.INTL(Table_query__6[[#This Row],[Created]],Table_query__6[[#This Row],[Closed]],1,0)-1</f>
        <v>3</v>
      </c>
      <c r="Q1264" s="6" t="s">
        <v>4273</v>
      </c>
      <c r="R1264" s="6" t="str">
        <f t="shared" si="39"/>
        <v>&lt;=3</v>
      </c>
      <c r="S1264" s="6" t="str">
        <f t="shared" si="38"/>
        <v>not met</v>
      </c>
      <c r="T1264" s="5" t="s">
        <v>596</v>
      </c>
      <c r="U1264" s="2" t="s">
        <v>17</v>
      </c>
      <c r="V1264" s="2" t="s">
        <v>16</v>
      </c>
      <c r="W1264" s="2"/>
    </row>
    <row r="1265" spans="1:23" ht="71.25" x14ac:dyDescent="0.45">
      <c r="A1265" s="1">
        <v>0.48105324073549099</v>
      </c>
      <c r="B1265" s="2" t="s">
        <v>159</v>
      </c>
      <c r="C1265" s="2" t="s">
        <v>663</v>
      </c>
      <c r="D1265" s="2" t="s">
        <v>12</v>
      </c>
      <c r="E1265" s="4">
        <v>45212.302222222221</v>
      </c>
      <c r="F1265" s="3" t="str">
        <f>TEXT(Table_query__6[[#This Row],[Closed]],"MMM")</f>
        <v>Oct</v>
      </c>
      <c r="G1265" s="3">
        <v>45214.302222222221</v>
      </c>
      <c r="H1265" s="4">
        <v>45212.481053240743</v>
      </c>
      <c r="I1265" s="2" t="s">
        <v>523</v>
      </c>
      <c r="J1265" t="s">
        <v>3783</v>
      </c>
      <c r="K1265">
        <v>30985</v>
      </c>
      <c r="L1265" t="s">
        <v>3784</v>
      </c>
      <c r="M1265" t="s">
        <v>3545</v>
      </c>
      <c r="N1265" s="2" t="s">
        <v>42</v>
      </c>
      <c r="O1265" s="4" t="s">
        <v>99</v>
      </c>
      <c r="P1265" s="6">
        <f>NETWORKDAYS.INTL(Table_query__6[[#This Row],[Created]],Table_query__6[[#This Row],[Closed]],1,0)-1</f>
        <v>0</v>
      </c>
      <c r="Q1265" s="6" t="s">
        <v>4272</v>
      </c>
      <c r="R1265" s="6" t="str">
        <f t="shared" si="39"/>
        <v>&lt;=1</v>
      </c>
      <c r="S1265" s="6" t="str">
        <f t="shared" si="38"/>
        <v>met</v>
      </c>
      <c r="T1265" s="5" t="s">
        <v>664</v>
      </c>
      <c r="U1265" s="2" t="s">
        <v>17</v>
      </c>
      <c r="V1265" s="2" t="s">
        <v>16</v>
      </c>
      <c r="W1265" s="2"/>
    </row>
    <row r="1266" spans="1:23" x14ac:dyDescent="0.45">
      <c r="A1266" s="1">
        <v>0.38305555555416498</v>
      </c>
      <c r="B1266" s="2" t="s">
        <v>159</v>
      </c>
      <c r="C1266" s="2" t="s">
        <v>665</v>
      </c>
      <c r="D1266" s="2" t="s">
        <v>12</v>
      </c>
      <c r="E1266" s="4">
        <v>45212.332152777781</v>
      </c>
      <c r="F1266" s="3" t="str">
        <f>TEXT(Table_query__6[[#This Row],[Closed]],"MMM")</f>
        <v>Oct</v>
      </c>
      <c r="G1266" s="3">
        <v>45214.332152777781</v>
      </c>
      <c r="H1266" s="4">
        <v>45212.383055555554</v>
      </c>
      <c r="I1266" s="2" t="s">
        <v>667</v>
      </c>
      <c r="J1266" t="s">
        <v>3766</v>
      </c>
      <c r="K1266">
        <v>10552</v>
      </c>
      <c r="L1266" t="s">
        <v>3767</v>
      </c>
      <c r="M1266" t="s">
        <v>3545</v>
      </c>
      <c r="N1266" s="2" t="s">
        <v>29</v>
      </c>
      <c r="O1266" s="4" t="s">
        <v>99</v>
      </c>
      <c r="P1266" s="6">
        <f>NETWORKDAYS.INTL(Table_query__6[[#This Row],[Created]],Table_query__6[[#This Row],[Closed]],1,0)-1</f>
        <v>0</v>
      </c>
      <c r="Q1266" s="6" t="s">
        <v>4272</v>
      </c>
      <c r="R1266" s="6" t="str">
        <f t="shared" si="39"/>
        <v>&lt;=1</v>
      </c>
      <c r="S1266" s="6" t="str">
        <f t="shared" si="38"/>
        <v>met</v>
      </c>
      <c r="T1266" s="5" t="s">
        <v>666</v>
      </c>
      <c r="U1266" s="2" t="s">
        <v>17</v>
      </c>
      <c r="V1266" s="2" t="s">
        <v>16</v>
      </c>
      <c r="W1266" s="2"/>
    </row>
    <row r="1267" spans="1:23" x14ac:dyDescent="0.45">
      <c r="A1267" s="1">
        <v>0.451678240737238</v>
      </c>
      <c r="B1267" s="2" t="s">
        <v>97</v>
      </c>
      <c r="C1267" s="2" t="s">
        <v>689</v>
      </c>
      <c r="D1267" s="2" t="s">
        <v>12</v>
      </c>
      <c r="E1267" s="4">
        <v>45212.355844907404</v>
      </c>
      <c r="F1267" s="3" t="str">
        <f>TEXT(Table_query__6[[#This Row],[Closed]],"MMM")</f>
        <v>Oct</v>
      </c>
      <c r="G1267" s="3">
        <v>45214.355844907404</v>
      </c>
      <c r="H1267" s="4">
        <v>45212.451678240737</v>
      </c>
      <c r="I1267" s="2" t="s">
        <v>98</v>
      </c>
      <c r="J1267" t="s">
        <v>3584</v>
      </c>
      <c r="K1267">
        <v>1352</v>
      </c>
      <c r="L1267" t="s">
        <v>3585</v>
      </c>
      <c r="M1267" t="s">
        <v>3553</v>
      </c>
      <c r="N1267" s="2" t="s">
        <v>24</v>
      </c>
      <c r="O1267" s="4" t="s">
        <v>99</v>
      </c>
      <c r="P1267" s="6">
        <f>NETWORKDAYS.INTL(Table_query__6[[#This Row],[Created]],Table_query__6[[#This Row],[Closed]],1,0)-1</f>
        <v>0</v>
      </c>
      <c r="Q1267" s="6" t="s">
        <v>4272</v>
      </c>
      <c r="R1267" s="6" t="str">
        <f t="shared" si="39"/>
        <v>&lt;=1</v>
      </c>
      <c r="S1267" s="6" t="str">
        <f t="shared" si="38"/>
        <v>met</v>
      </c>
      <c r="T1267" s="5" t="s">
        <v>690</v>
      </c>
      <c r="U1267" s="2" t="s">
        <v>17</v>
      </c>
      <c r="V1267" s="2" t="s">
        <v>16</v>
      </c>
      <c r="W1267" s="2"/>
    </row>
    <row r="1268" spans="1:23" ht="85.5" x14ac:dyDescent="0.45">
      <c r="A1268" s="1">
        <v>3.69791666666424</v>
      </c>
      <c r="B1268" s="2" t="s">
        <v>37</v>
      </c>
      <c r="C1268" s="2" t="s">
        <v>624</v>
      </c>
      <c r="D1268" s="2" t="s">
        <v>12</v>
      </c>
      <c r="E1268" s="4">
        <v>45212.439062500001</v>
      </c>
      <c r="F1268" s="3" t="str">
        <f>TEXT(Table_query__6[[#This Row],[Closed]],"MMM")</f>
        <v>Oct</v>
      </c>
      <c r="G1268" s="3">
        <v>45214.439062500001</v>
      </c>
      <c r="H1268" s="4">
        <v>45215.697916666664</v>
      </c>
      <c r="I1268" s="2" t="s">
        <v>626</v>
      </c>
      <c r="J1268" t="s">
        <v>3810</v>
      </c>
      <c r="K1268">
        <v>6230</v>
      </c>
      <c r="L1268" t="s">
        <v>3811</v>
      </c>
      <c r="M1268" t="s">
        <v>3545</v>
      </c>
      <c r="N1268" s="2" t="s">
        <v>42</v>
      </c>
      <c r="O1268" s="4" t="s">
        <v>99</v>
      </c>
      <c r="P1268" s="6">
        <f>NETWORKDAYS.INTL(Table_query__6[[#This Row],[Created]],Table_query__6[[#This Row],[Closed]],1,0)-1</f>
        <v>1</v>
      </c>
      <c r="Q1268" s="6" t="s">
        <v>4272</v>
      </c>
      <c r="R1268" s="6" t="str">
        <f t="shared" si="39"/>
        <v>&lt;=1</v>
      </c>
      <c r="S1268" s="6" t="str">
        <f t="shared" si="38"/>
        <v>met</v>
      </c>
      <c r="T1268" s="5" t="s">
        <v>625</v>
      </c>
      <c r="U1268" s="2" t="s">
        <v>17</v>
      </c>
      <c r="V1268" s="2" t="s">
        <v>16</v>
      </c>
      <c r="W1268" s="2"/>
    </row>
    <row r="1269" spans="1:23" ht="57" x14ac:dyDescent="0.45">
      <c r="A1269" s="1">
        <v>3.7002314814817501</v>
      </c>
      <c r="B1269" s="2" t="s">
        <v>37</v>
      </c>
      <c r="C1269" s="2" t="s">
        <v>654</v>
      </c>
      <c r="D1269" s="2" t="s">
        <v>12</v>
      </c>
      <c r="E1269" s="4">
        <v>45212.452233796299</v>
      </c>
      <c r="F1269" s="3" t="str">
        <f>TEXT(Table_query__6[[#This Row],[Closed]],"MMM")</f>
        <v>Oct</v>
      </c>
      <c r="G1269" s="3">
        <v>45214.452233796299</v>
      </c>
      <c r="H1269" s="4">
        <v>45215.700231481482</v>
      </c>
      <c r="I1269" s="2" t="s">
        <v>273</v>
      </c>
      <c r="J1269" t="s">
        <v>3709</v>
      </c>
      <c r="K1269">
        <v>1001</v>
      </c>
      <c r="L1269" t="s">
        <v>3710</v>
      </c>
      <c r="M1269" t="s">
        <v>3545</v>
      </c>
      <c r="N1269" s="2" t="s">
        <v>42</v>
      </c>
      <c r="O1269" s="4" t="s">
        <v>99</v>
      </c>
      <c r="P1269" s="6">
        <f>NETWORKDAYS.INTL(Table_query__6[[#This Row],[Created]],Table_query__6[[#This Row],[Closed]],1,0)-1</f>
        <v>1</v>
      </c>
      <c r="Q1269" s="6" t="s">
        <v>4272</v>
      </c>
      <c r="R1269" s="6" t="str">
        <f t="shared" si="39"/>
        <v>&lt;=1</v>
      </c>
      <c r="S1269" s="6" t="str">
        <f t="shared" si="38"/>
        <v>met</v>
      </c>
      <c r="T1269" s="5" t="s">
        <v>655</v>
      </c>
      <c r="U1269" s="2" t="s">
        <v>17</v>
      </c>
      <c r="V1269" s="2" t="s">
        <v>16</v>
      </c>
      <c r="W1269" s="2"/>
    </row>
    <row r="1270" spans="1:23" ht="28.5" x14ac:dyDescent="0.45">
      <c r="A1270" s="1">
        <v>0.70679398148058703</v>
      </c>
      <c r="B1270" s="2" t="s">
        <v>125</v>
      </c>
      <c r="C1270" s="2" t="s">
        <v>676</v>
      </c>
      <c r="D1270" s="2" t="s">
        <v>12</v>
      </c>
      <c r="E1270" s="4">
        <v>45212.453275462962</v>
      </c>
      <c r="F1270" s="3" t="str">
        <f>TEXT(Table_query__6[[#This Row],[Closed]],"MMM")</f>
        <v>Oct</v>
      </c>
      <c r="G1270" s="3">
        <v>45214.453275462962</v>
      </c>
      <c r="H1270" s="4">
        <v>45212.706793981481</v>
      </c>
      <c r="I1270" s="2" t="s">
        <v>678</v>
      </c>
      <c r="J1270" t="s">
        <v>3825</v>
      </c>
      <c r="K1270">
        <v>30393</v>
      </c>
      <c r="L1270" t="s">
        <v>3826</v>
      </c>
      <c r="M1270" t="s">
        <v>3545</v>
      </c>
      <c r="N1270" s="2" t="s">
        <v>24</v>
      </c>
      <c r="O1270" s="4" t="s">
        <v>99</v>
      </c>
      <c r="P1270" s="6">
        <f>NETWORKDAYS.INTL(Table_query__6[[#This Row],[Created]],Table_query__6[[#This Row],[Closed]],1,0)-1</f>
        <v>0</v>
      </c>
      <c r="Q1270" s="6" t="s">
        <v>4272</v>
      </c>
      <c r="R1270" s="6" t="str">
        <f t="shared" si="39"/>
        <v>&lt;=1</v>
      </c>
      <c r="S1270" s="6" t="str">
        <f t="shared" si="38"/>
        <v>met</v>
      </c>
      <c r="T1270" s="5" t="s">
        <v>677</v>
      </c>
      <c r="U1270" s="2" t="s">
        <v>17</v>
      </c>
      <c r="V1270" s="2" t="s">
        <v>16</v>
      </c>
      <c r="W1270" s="2"/>
    </row>
    <row r="1271" spans="1:23" ht="28.5" x14ac:dyDescent="0.45">
      <c r="A1271" s="1">
        <v>0.49556712962657901</v>
      </c>
      <c r="B1271" s="2" t="s">
        <v>125</v>
      </c>
      <c r="C1271" s="2" t="s">
        <v>693</v>
      </c>
      <c r="D1271" s="2" t="s">
        <v>12</v>
      </c>
      <c r="E1271" s="4">
        <v>45212.486828703702</v>
      </c>
      <c r="F1271" s="3" t="str">
        <f>TEXT(Table_query__6[[#This Row],[Closed]],"MMM")</f>
        <v>Oct</v>
      </c>
      <c r="G1271" s="3">
        <v>45214.486828703702</v>
      </c>
      <c r="H1271" s="4">
        <v>45212.495567129627</v>
      </c>
      <c r="I1271" s="2" t="s">
        <v>213</v>
      </c>
      <c r="J1271" t="s">
        <v>3687</v>
      </c>
      <c r="K1271">
        <v>32057</v>
      </c>
      <c r="L1271" t="s">
        <v>3687</v>
      </c>
      <c r="M1271" t="s">
        <v>3545</v>
      </c>
      <c r="N1271" s="2" t="s">
        <v>24</v>
      </c>
      <c r="O1271" s="4" t="s">
        <v>99</v>
      </c>
      <c r="P1271" s="6">
        <f>NETWORKDAYS.INTL(Table_query__6[[#This Row],[Created]],Table_query__6[[#This Row],[Closed]],1,0)-1</f>
        <v>0</v>
      </c>
      <c r="Q1271" s="6" t="s">
        <v>4272</v>
      </c>
      <c r="R1271" s="6" t="str">
        <f t="shared" si="39"/>
        <v>&lt;=1</v>
      </c>
      <c r="S1271" s="6" t="str">
        <f t="shared" si="38"/>
        <v>met</v>
      </c>
      <c r="T1271" s="5" t="s">
        <v>694</v>
      </c>
      <c r="U1271" s="2" t="s">
        <v>17</v>
      </c>
      <c r="V1271" s="2" t="s">
        <v>16</v>
      </c>
      <c r="W1271" s="2"/>
    </row>
    <row r="1272" spans="1:23" ht="28.5" x14ac:dyDescent="0.45">
      <c r="A1272" s="1">
        <v>0.50186342592496702</v>
      </c>
      <c r="B1272" s="2" t="s">
        <v>37</v>
      </c>
      <c r="C1272" s="2" t="s">
        <v>691</v>
      </c>
      <c r="D1272" s="2" t="s">
        <v>12</v>
      </c>
      <c r="E1272" s="4">
        <v>45212.488819444443</v>
      </c>
      <c r="F1272" s="3" t="str">
        <f>TEXT(Table_query__6[[#This Row],[Closed]],"MMM")</f>
        <v>Oct</v>
      </c>
      <c r="G1272" s="3">
        <v>45214.488819444443</v>
      </c>
      <c r="H1272" s="4">
        <v>45212.501863425925</v>
      </c>
      <c r="I1272" s="2" t="s">
        <v>86</v>
      </c>
      <c r="J1272" t="s">
        <v>3573</v>
      </c>
      <c r="K1272">
        <v>7737</v>
      </c>
      <c r="L1272" t="s">
        <v>3574</v>
      </c>
      <c r="M1272" t="s">
        <v>3545</v>
      </c>
      <c r="N1272" s="2" t="s">
        <v>42</v>
      </c>
      <c r="O1272" s="4" t="s">
        <v>99</v>
      </c>
      <c r="P1272" s="6">
        <f>NETWORKDAYS.INTL(Table_query__6[[#This Row],[Created]],Table_query__6[[#This Row],[Closed]],1,0)-1</f>
        <v>0</v>
      </c>
      <c r="Q1272" s="6" t="s">
        <v>4272</v>
      </c>
      <c r="R1272" s="6" t="str">
        <f t="shared" si="39"/>
        <v>&lt;=1</v>
      </c>
      <c r="S1272" s="6" t="str">
        <f t="shared" si="38"/>
        <v>met</v>
      </c>
      <c r="T1272" s="5" t="s">
        <v>692</v>
      </c>
      <c r="U1272" s="2" t="s">
        <v>17</v>
      </c>
      <c r="V1272" s="2" t="s">
        <v>16</v>
      </c>
      <c r="W1272" s="2"/>
    </row>
    <row r="1273" spans="1:23" x14ac:dyDescent="0.45">
      <c r="A1273" s="1">
        <v>0.526018518517958</v>
      </c>
      <c r="B1273" s="2" t="s">
        <v>97</v>
      </c>
      <c r="C1273" s="2" t="s">
        <v>681</v>
      </c>
      <c r="D1273" s="2" t="s">
        <v>12</v>
      </c>
      <c r="E1273" s="4">
        <v>45212.515416666669</v>
      </c>
      <c r="F1273" s="3" t="str">
        <f>TEXT(Table_query__6[[#This Row],[Closed]],"MMM")</f>
        <v>Oct</v>
      </c>
      <c r="G1273" s="3">
        <v>45214.515416666669</v>
      </c>
      <c r="H1273" s="4">
        <v>45212.526018518518</v>
      </c>
      <c r="I1273" s="2" t="s">
        <v>683</v>
      </c>
      <c r="J1273" t="s">
        <v>3827</v>
      </c>
      <c r="K1273">
        <v>20228</v>
      </c>
      <c r="L1273" t="s">
        <v>3828</v>
      </c>
      <c r="M1273" t="s">
        <v>3545</v>
      </c>
      <c r="N1273" s="2" t="s">
        <v>29</v>
      </c>
      <c r="O1273" s="4" t="s">
        <v>99</v>
      </c>
      <c r="P1273" s="6">
        <f>NETWORKDAYS.INTL(Table_query__6[[#This Row],[Created]],Table_query__6[[#This Row],[Closed]],1,0)-1</f>
        <v>0</v>
      </c>
      <c r="Q1273" s="6" t="s">
        <v>4272</v>
      </c>
      <c r="R1273" s="6" t="str">
        <f t="shared" si="39"/>
        <v>&lt;=1</v>
      </c>
      <c r="S1273" s="6" t="str">
        <f t="shared" si="38"/>
        <v>met</v>
      </c>
      <c r="T1273" s="5" t="s">
        <v>682</v>
      </c>
      <c r="U1273" s="2" t="s">
        <v>17</v>
      </c>
      <c r="V1273" s="2" t="s">
        <v>16</v>
      </c>
      <c r="W1273" s="2"/>
    </row>
    <row r="1274" spans="1:23" ht="99.75" x14ac:dyDescent="0.45">
      <c r="A1274" s="1">
        <v>4.65416666666715</v>
      </c>
      <c r="B1274" s="2" t="s">
        <v>102</v>
      </c>
      <c r="C1274" s="2" t="s">
        <v>590</v>
      </c>
      <c r="D1274" s="2" t="s">
        <v>12</v>
      </c>
      <c r="E1274" s="4">
        <v>45212.549131944441</v>
      </c>
      <c r="F1274" s="3" t="str">
        <f>TEXT(Table_query__6[[#This Row],[Closed]],"MMM")</f>
        <v>Oct</v>
      </c>
      <c r="G1274" s="3">
        <v>45214.549131944441</v>
      </c>
      <c r="H1274" s="4">
        <v>45216.654166666667</v>
      </c>
      <c r="I1274" s="2" t="s">
        <v>592</v>
      </c>
      <c r="J1274" t="s">
        <v>4256</v>
      </c>
      <c r="K1274" t="s">
        <v>4256</v>
      </c>
      <c r="L1274" t="s">
        <v>4256</v>
      </c>
      <c r="M1274" t="s">
        <v>592</v>
      </c>
      <c r="N1274" s="2" t="s">
        <v>24</v>
      </c>
      <c r="O1274" s="4" t="s">
        <v>99</v>
      </c>
      <c r="P1274" s="6">
        <f>NETWORKDAYS.INTL(Table_query__6[[#This Row],[Created]],Table_query__6[[#This Row],[Closed]],1,0)-1</f>
        <v>2</v>
      </c>
      <c r="Q1274" s="6" t="s">
        <v>4273</v>
      </c>
      <c r="R1274" s="6" t="str">
        <f t="shared" si="39"/>
        <v>&lt;=2</v>
      </c>
      <c r="S1274" s="6" t="str">
        <f t="shared" si="38"/>
        <v>met</v>
      </c>
      <c r="T1274" s="5" t="s">
        <v>591</v>
      </c>
      <c r="U1274" s="2" t="s">
        <v>17</v>
      </c>
      <c r="V1274" s="2" t="s">
        <v>16</v>
      </c>
      <c r="W1274" s="2"/>
    </row>
    <row r="1275" spans="1:23" x14ac:dyDescent="0.45">
      <c r="A1275" s="1">
        <v>3.31693287036614</v>
      </c>
      <c r="B1275" s="2" t="s">
        <v>97</v>
      </c>
      <c r="C1275" s="2" t="s">
        <v>658</v>
      </c>
      <c r="D1275" s="2" t="s">
        <v>12</v>
      </c>
      <c r="E1275" s="4">
        <v>45212.551782407405</v>
      </c>
      <c r="F1275" s="3" t="str">
        <f>TEXT(Table_query__6[[#This Row],[Closed]],"MMM")</f>
        <v>Oct</v>
      </c>
      <c r="G1275" s="3">
        <v>45214.551782407405</v>
      </c>
      <c r="H1275" s="4">
        <v>45215.316932870373</v>
      </c>
      <c r="I1275" s="2" t="s">
        <v>660</v>
      </c>
      <c r="J1275" t="s">
        <v>3819</v>
      </c>
      <c r="K1275">
        <v>10478</v>
      </c>
      <c r="L1275" t="s">
        <v>3820</v>
      </c>
      <c r="M1275" t="s">
        <v>3821</v>
      </c>
      <c r="N1275" s="2" t="s">
        <v>68</v>
      </c>
      <c r="O1275" s="4" t="s">
        <v>99</v>
      </c>
      <c r="P1275" s="6">
        <f>NETWORKDAYS.INTL(Table_query__6[[#This Row],[Created]],Table_query__6[[#This Row],[Closed]],1,0)-1</f>
        <v>1</v>
      </c>
      <c r="Q1275" s="6" t="s">
        <v>4272</v>
      </c>
      <c r="R1275" s="6" t="str">
        <f t="shared" si="39"/>
        <v>&lt;=1</v>
      </c>
      <c r="S1275" s="6" t="str">
        <f t="shared" si="38"/>
        <v>met</v>
      </c>
      <c r="T1275" s="5" t="s">
        <v>659</v>
      </c>
      <c r="U1275" s="2" t="s">
        <v>17</v>
      </c>
      <c r="V1275" s="2" t="s">
        <v>16</v>
      </c>
      <c r="W1275" s="2"/>
    </row>
    <row r="1276" spans="1:23" ht="71.25" x14ac:dyDescent="0.45">
      <c r="A1276" s="1">
        <v>0.64760416666831599</v>
      </c>
      <c r="B1276" s="2" t="s">
        <v>23</v>
      </c>
      <c r="C1276" s="2" t="s">
        <v>661</v>
      </c>
      <c r="D1276" s="2" t="s">
        <v>12</v>
      </c>
      <c r="E1276" s="4">
        <v>45212.647337962961</v>
      </c>
      <c r="F1276" s="3" t="str">
        <f>TEXT(Table_query__6[[#This Row],[Closed]],"MMM")</f>
        <v>Oct</v>
      </c>
      <c r="G1276" s="3">
        <v>45214.647337962961</v>
      </c>
      <c r="H1276" s="4">
        <v>45212.647604166668</v>
      </c>
      <c r="I1276" s="2" t="s">
        <v>168</v>
      </c>
      <c r="J1276" t="s">
        <v>3637</v>
      </c>
      <c r="K1276">
        <v>34488</v>
      </c>
      <c r="L1276" t="s">
        <v>3638</v>
      </c>
      <c r="M1276" t="s">
        <v>3570</v>
      </c>
      <c r="N1276" s="2" t="s">
        <v>42</v>
      </c>
      <c r="O1276" s="4" t="s">
        <v>99</v>
      </c>
      <c r="P1276" s="6">
        <f>NETWORKDAYS.INTL(Table_query__6[[#This Row],[Created]],Table_query__6[[#This Row],[Closed]],1,0)-1</f>
        <v>0</v>
      </c>
      <c r="Q1276" s="6" t="s">
        <v>4272</v>
      </c>
      <c r="R1276" s="6" t="str">
        <f t="shared" si="39"/>
        <v>&lt;=1</v>
      </c>
      <c r="S1276" s="6" t="str">
        <f t="shared" si="38"/>
        <v>met</v>
      </c>
      <c r="T1276" s="5" t="s">
        <v>662</v>
      </c>
      <c r="U1276" s="2" t="s">
        <v>17</v>
      </c>
      <c r="V1276" s="2" t="s">
        <v>16</v>
      </c>
      <c r="W1276" s="2"/>
    </row>
    <row r="1277" spans="1:23" ht="28.5" x14ac:dyDescent="0.45">
      <c r="A1277" s="1">
        <v>6.5409953703710899</v>
      </c>
      <c r="B1277" s="2" t="s">
        <v>361</v>
      </c>
      <c r="C1277" s="2" t="s">
        <v>518</v>
      </c>
      <c r="D1277" s="2" t="s">
        <v>12</v>
      </c>
      <c r="E1277" s="4">
        <v>45212.771724537037</v>
      </c>
      <c r="F1277" s="3" t="str">
        <f>TEXT(Table_query__6[[#This Row],[Closed]],"MMM")</f>
        <v>Oct</v>
      </c>
      <c r="G1277" s="3">
        <v>45214.771724537037</v>
      </c>
      <c r="H1277" s="4">
        <v>45218.540995370371</v>
      </c>
      <c r="I1277" s="2" t="s">
        <v>520</v>
      </c>
      <c r="J1277" t="s">
        <v>4249</v>
      </c>
      <c r="K1277">
        <v>36653</v>
      </c>
      <c r="L1277" t="s">
        <v>4249</v>
      </c>
      <c r="M1277" t="s">
        <v>3545</v>
      </c>
      <c r="N1277" s="2" t="s">
        <v>24</v>
      </c>
      <c r="O1277" s="4" t="s">
        <v>99</v>
      </c>
      <c r="P1277" s="6">
        <f>NETWORKDAYS.INTL(Table_query__6[[#This Row],[Created]],Table_query__6[[#This Row],[Closed]],1,0)-1</f>
        <v>4</v>
      </c>
      <c r="Q1277" s="6" t="s">
        <v>4273</v>
      </c>
      <c r="R1277" s="6" t="str">
        <f t="shared" si="39"/>
        <v>&lt;=4</v>
      </c>
      <c r="S1277" s="6" t="str">
        <f t="shared" si="38"/>
        <v>not met</v>
      </c>
      <c r="T1277" s="5" t="s">
        <v>519</v>
      </c>
      <c r="U1277" s="2" t="s">
        <v>17</v>
      </c>
      <c r="V1277" s="2" t="s">
        <v>16</v>
      </c>
      <c r="W1277" s="2"/>
    </row>
    <row r="1278" spans="1:23" x14ac:dyDescent="0.45">
      <c r="A1278" s="1">
        <v>0.50616898147563905</v>
      </c>
      <c r="B1278" s="2" t="s">
        <v>97</v>
      </c>
      <c r="C1278" s="2" t="s">
        <v>635</v>
      </c>
      <c r="D1278" s="2" t="s">
        <v>12</v>
      </c>
      <c r="E1278" s="4">
        <v>45215.33803240741</v>
      </c>
      <c r="F1278" s="3" t="str">
        <f>TEXT(Table_query__6[[#This Row],[Closed]],"MMM")</f>
        <v>Oct</v>
      </c>
      <c r="G1278" s="3">
        <v>45217.33803240741</v>
      </c>
      <c r="H1278" s="4">
        <v>45215.506168981483</v>
      </c>
      <c r="I1278" s="2" t="s">
        <v>98</v>
      </c>
      <c r="J1278" t="s">
        <v>3584</v>
      </c>
      <c r="K1278">
        <v>1352</v>
      </c>
      <c r="L1278" t="s">
        <v>3585</v>
      </c>
      <c r="M1278" t="s">
        <v>3553</v>
      </c>
      <c r="N1278" s="2" t="s">
        <v>24</v>
      </c>
      <c r="O1278" s="4" t="s">
        <v>99</v>
      </c>
      <c r="P1278" s="6">
        <f>NETWORKDAYS.INTL(Table_query__6[[#This Row],[Created]],Table_query__6[[#This Row],[Closed]],1,0)-1</f>
        <v>0</v>
      </c>
      <c r="Q1278" s="6" t="s">
        <v>4272</v>
      </c>
      <c r="R1278" s="6" t="str">
        <f t="shared" si="39"/>
        <v>&lt;=1</v>
      </c>
      <c r="S1278" s="6" t="str">
        <f t="shared" si="38"/>
        <v>met</v>
      </c>
      <c r="T1278" s="5" t="s">
        <v>636</v>
      </c>
      <c r="U1278" s="2" t="s">
        <v>17</v>
      </c>
      <c r="V1278" s="2" t="s">
        <v>16</v>
      </c>
      <c r="W1278" s="2"/>
    </row>
    <row r="1279" spans="1:23" ht="85.5" x14ac:dyDescent="0.45">
      <c r="A1279" s="1">
        <v>1.49849537036789</v>
      </c>
      <c r="B1279" s="2" t="s">
        <v>23</v>
      </c>
      <c r="C1279" s="2" t="s">
        <v>612</v>
      </c>
      <c r="D1279" s="2" t="s">
        <v>12</v>
      </c>
      <c r="E1279" s="4">
        <v>45215.449502314812</v>
      </c>
      <c r="F1279" s="3" t="str">
        <f>TEXT(Table_query__6[[#This Row],[Closed]],"MMM")</f>
        <v>Oct</v>
      </c>
      <c r="G1279" s="3">
        <v>45217.449502314812</v>
      </c>
      <c r="H1279" s="4">
        <v>45216.498495370368</v>
      </c>
      <c r="I1279" s="2" t="s">
        <v>421</v>
      </c>
      <c r="J1279" t="s">
        <v>3751</v>
      </c>
      <c r="K1279">
        <v>32500</v>
      </c>
      <c r="L1279" t="s">
        <v>3751</v>
      </c>
      <c r="M1279" t="s">
        <v>3570</v>
      </c>
      <c r="N1279" s="2" t="s">
        <v>68</v>
      </c>
      <c r="O1279" s="4" t="s">
        <v>99</v>
      </c>
      <c r="P1279" s="6">
        <f>NETWORKDAYS.INTL(Table_query__6[[#This Row],[Created]],Table_query__6[[#This Row],[Closed]],1,0)-1</f>
        <v>1</v>
      </c>
      <c r="Q1279" s="6" t="s">
        <v>4272</v>
      </c>
      <c r="R1279" s="6" t="str">
        <f t="shared" si="39"/>
        <v>&lt;=1</v>
      </c>
      <c r="S1279" s="6" t="str">
        <f t="shared" si="38"/>
        <v>met</v>
      </c>
      <c r="T1279" s="5" t="s">
        <v>613</v>
      </c>
      <c r="U1279" s="2" t="s">
        <v>17</v>
      </c>
      <c r="V1279" s="2" t="s">
        <v>16</v>
      </c>
      <c r="W1279" s="2"/>
    </row>
    <row r="1280" spans="1:23" x14ac:dyDescent="0.45">
      <c r="A1280" s="1">
        <v>2.35524305555737</v>
      </c>
      <c r="B1280" s="2" t="s">
        <v>113</v>
      </c>
      <c r="C1280" s="2" t="s">
        <v>575</v>
      </c>
      <c r="D1280" s="2" t="s">
        <v>12</v>
      </c>
      <c r="E1280" s="4">
        <v>45215.464606481481</v>
      </c>
      <c r="F1280" s="3" t="str">
        <f>TEXT(Table_query__6[[#This Row],[Closed]],"MMM")</f>
        <v>Oct</v>
      </c>
      <c r="G1280" s="3">
        <v>45217.464606481481</v>
      </c>
      <c r="H1280" s="4">
        <v>45217.355243055557</v>
      </c>
      <c r="I1280" s="2" t="s">
        <v>114</v>
      </c>
      <c r="J1280" t="s">
        <v>3594</v>
      </c>
      <c r="K1280">
        <v>36404</v>
      </c>
      <c r="L1280" t="s">
        <v>3595</v>
      </c>
      <c r="M1280" t="s">
        <v>3570</v>
      </c>
      <c r="N1280" s="2" t="s">
        <v>107</v>
      </c>
      <c r="O1280" s="4" t="s">
        <v>99</v>
      </c>
      <c r="P1280" s="6">
        <f>NETWORKDAYS.INTL(Table_query__6[[#This Row],[Created]],Table_query__6[[#This Row],[Closed]],1,0)-1</f>
        <v>2</v>
      </c>
      <c r="Q1280" s="6" t="s">
        <v>4273</v>
      </c>
      <c r="R1280" s="6" t="str">
        <f t="shared" si="39"/>
        <v>&lt;=2</v>
      </c>
      <c r="S1280" s="6" t="str">
        <f t="shared" si="38"/>
        <v>met</v>
      </c>
      <c r="T1280" s="5" t="s">
        <v>576</v>
      </c>
      <c r="U1280" s="2" t="s">
        <v>17</v>
      </c>
      <c r="V1280" s="2" t="s">
        <v>16</v>
      </c>
      <c r="W1280" s="2"/>
    </row>
    <row r="1281" spans="1:23" ht="28.5" x14ac:dyDescent="0.45">
      <c r="A1281" s="1">
        <v>4.6261574074014797</v>
      </c>
      <c r="B1281" s="2" t="s">
        <v>28</v>
      </c>
      <c r="C1281" s="2" t="s">
        <v>501</v>
      </c>
      <c r="D1281" s="2" t="s">
        <v>12</v>
      </c>
      <c r="E1281" s="4">
        <v>45215.473726851851</v>
      </c>
      <c r="F1281" s="3" t="str">
        <f>TEXT(Table_query__6[[#This Row],[Closed]],"MMM")</f>
        <v>Oct</v>
      </c>
      <c r="G1281" s="3">
        <v>45217.473726851851</v>
      </c>
      <c r="H1281" s="4">
        <v>45219.626157407409</v>
      </c>
      <c r="I1281" s="2" t="s">
        <v>92</v>
      </c>
      <c r="J1281" t="s">
        <v>3577</v>
      </c>
      <c r="K1281">
        <v>85</v>
      </c>
      <c r="L1281" t="s">
        <v>3578</v>
      </c>
      <c r="M1281" t="s">
        <v>3545</v>
      </c>
      <c r="N1281" s="2" t="s">
        <v>29</v>
      </c>
      <c r="O1281" s="4" t="s">
        <v>99</v>
      </c>
      <c r="P1281" s="6">
        <f>NETWORKDAYS.INTL(Table_query__6[[#This Row],[Created]],Table_query__6[[#This Row],[Closed]],1,0)-1</f>
        <v>4</v>
      </c>
      <c r="Q1281" s="6" t="s">
        <v>4273</v>
      </c>
      <c r="R1281" s="6" t="str">
        <f t="shared" si="39"/>
        <v>&lt;=4</v>
      </c>
      <c r="S1281" s="6" t="str">
        <f t="shared" si="38"/>
        <v>not met</v>
      </c>
      <c r="T1281" s="5" t="s">
        <v>502</v>
      </c>
      <c r="U1281" s="2" t="s">
        <v>17</v>
      </c>
      <c r="V1281" s="2" t="s">
        <v>16</v>
      </c>
      <c r="W1281" s="2"/>
    </row>
    <row r="1282" spans="1:23" ht="28.5" x14ac:dyDescent="0.45">
      <c r="A1282" s="1">
        <v>0.67314814814744695</v>
      </c>
      <c r="B1282" s="2" t="s">
        <v>84</v>
      </c>
      <c r="C1282" s="2" t="s">
        <v>643</v>
      </c>
      <c r="D1282" s="2" t="s">
        <v>12</v>
      </c>
      <c r="E1282" s="4">
        <v>45215.492129629631</v>
      </c>
      <c r="F1282" s="3" t="str">
        <f>TEXT(Table_query__6[[#This Row],[Closed]],"MMM")</f>
        <v>Oct</v>
      </c>
      <c r="G1282" s="3">
        <v>45217.492129629631</v>
      </c>
      <c r="H1282" s="4">
        <v>45215.673148148147</v>
      </c>
      <c r="I1282" s="2" t="s">
        <v>645</v>
      </c>
      <c r="J1282" t="s">
        <v>3815</v>
      </c>
      <c r="K1282">
        <v>5560</v>
      </c>
      <c r="L1282" t="s">
        <v>3816</v>
      </c>
      <c r="M1282" t="s">
        <v>3545</v>
      </c>
      <c r="N1282" s="2" t="s">
        <v>42</v>
      </c>
      <c r="O1282" s="4" t="s">
        <v>99</v>
      </c>
      <c r="P1282" s="6">
        <f>NETWORKDAYS.INTL(Table_query__6[[#This Row],[Created]],Table_query__6[[#This Row],[Closed]],1,0)-1</f>
        <v>0</v>
      </c>
      <c r="Q1282" s="6" t="s">
        <v>4272</v>
      </c>
      <c r="R1282" s="6" t="str">
        <f t="shared" si="39"/>
        <v>&lt;=1</v>
      </c>
      <c r="S1282" s="6" t="str">
        <f t="shared" ref="S1282:S1345" si="40">IF(P1282&lt;=2, "met", "not met")</f>
        <v>met</v>
      </c>
      <c r="T1282" s="5" t="s">
        <v>644</v>
      </c>
      <c r="U1282" s="2" t="s">
        <v>17</v>
      </c>
      <c r="V1282" s="2" t="s">
        <v>16</v>
      </c>
      <c r="W1282" s="2"/>
    </row>
    <row r="1283" spans="1:23" ht="71.25" x14ac:dyDescent="0.45">
      <c r="A1283" s="1">
        <v>0.58116898148000495</v>
      </c>
      <c r="B1283" s="2" t="s">
        <v>56</v>
      </c>
      <c r="C1283" s="2" t="s">
        <v>633</v>
      </c>
      <c r="D1283" s="2" t="s">
        <v>12</v>
      </c>
      <c r="E1283" s="4">
        <v>45215.507175925923</v>
      </c>
      <c r="F1283" s="3" t="str">
        <f>TEXT(Table_query__6[[#This Row],[Closed]],"MMM")</f>
        <v>Oct</v>
      </c>
      <c r="G1283" s="3">
        <v>45217.507175925923</v>
      </c>
      <c r="H1283" s="4">
        <v>45215.58116898148</v>
      </c>
      <c r="I1283" s="2" t="s">
        <v>348</v>
      </c>
      <c r="J1283" t="s">
        <v>3731</v>
      </c>
      <c r="K1283">
        <v>40236</v>
      </c>
      <c r="L1283" t="s">
        <v>3718</v>
      </c>
      <c r="M1283" t="s">
        <v>3545</v>
      </c>
      <c r="N1283" s="2" t="s">
        <v>68</v>
      </c>
      <c r="O1283" s="4" t="s">
        <v>99</v>
      </c>
      <c r="P1283" s="6">
        <f>NETWORKDAYS.INTL(Table_query__6[[#This Row],[Created]],Table_query__6[[#This Row],[Closed]],1,0)-1</f>
        <v>0</v>
      </c>
      <c r="Q1283" s="6" t="s">
        <v>4272</v>
      </c>
      <c r="R1283" s="6" t="str">
        <f t="shared" ref="R1283:R1346" si="41">IF(P1283&lt;2, "&lt;=1", IF(P1283&lt;3, "&lt;=2", IF(P1283&lt;4, "&lt;=3",IF(P1283&lt;5,  "&lt;=4", "&gt;=5"))))</f>
        <v>&lt;=1</v>
      </c>
      <c r="S1283" s="6" t="str">
        <f t="shared" si="40"/>
        <v>met</v>
      </c>
      <c r="T1283" s="5" t="s">
        <v>634</v>
      </c>
      <c r="U1283" s="2" t="s">
        <v>17</v>
      </c>
      <c r="V1283" s="2" t="s">
        <v>16</v>
      </c>
      <c r="W1283" s="2"/>
    </row>
    <row r="1284" spans="1:23" x14ac:dyDescent="0.45">
      <c r="A1284" s="1">
        <v>1.33509259259154</v>
      </c>
      <c r="B1284" s="2" t="s">
        <v>97</v>
      </c>
      <c r="C1284" s="2" t="s">
        <v>597</v>
      </c>
      <c r="D1284" s="2" t="s">
        <v>12</v>
      </c>
      <c r="E1284" s="4">
        <v>45215.566701388889</v>
      </c>
      <c r="F1284" s="3" t="str">
        <f>TEXT(Table_query__6[[#This Row],[Closed]],"MMM")</f>
        <v>Oct</v>
      </c>
      <c r="G1284" s="3">
        <v>45217.566701388889</v>
      </c>
      <c r="H1284" s="4">
        <v>45216.335092592592</v>
      </c>
      <c r="I1284" s="2" t="s">
        <v>530</v>
      </c>
      <c r="J1284" t="s">
        <v>3785</v>
      </c>
      <c r="K1284">
        <v>22098</v>
      </c>
      <c r="L1284" t="s">
        <v>3786</v>
      </c>
      <c r="M1284" t="s">
        <v>3553</v>
      </c>
      <c r="N1284" s="2" t="s">
        <v>24</v>
      </c>
      <c r="O1284" s="4" t="s">
        <v>99</v>
      </c>
      <c r="P1284" s="6">
        <f>NETWORKDAYS.INTL(Table_query__6[[#This Row],[Created]],Table_query__6[[#This Row],[Closed]],1,0)-1</f>
        <v>1</v>
      </c>
      <c r="Q1284" s="6" t="s">
        <v>4272</v>
      </c>
      <c r="R1284" s="6" t="str">
        <f t="shared" si="41"/>
        <v>&lt;=1</v>
      </c>
      <c r="S1284" s="6" t="str">
        <f t="shared" si="40"/>
        <v>met</v>
      </c>
      <c r="T1284" s="5" t="s">
        <v>598</v>
      </c>
      <c r="U1284" s="2" t="s">
        <v>17</v>
      </c>
      <c r="V1284" s="2" t="s">
        <v>16</v>
      </c>
      <c r="W1284" s="2"/>
    </row>
    <row r="1285" spans="1:23" ht="28.5" x14ac:dyDescent="0.45">
      <c r="A1285" s="1">
        <v>4.3444444444467099</v>
      </c>
      <c r="B1285" s="2" t="s">
        <v>41</v>
      </c>
      <c r="C1285" s="2" t="s">
        <v>494</v>
      </c>
      <c r="D1285" s="2" t="s">
        <v>12</v>
      </c>
      <c r="E1285" s="4">
        <v>45215.574988425928</v>
      </c>
      <c r="F1285" s="3" t="str">
        <f>TEXT(Table_query__6[[#This Row],[Closed]],"MMM")</f>
        <v>Oct</v>
      </c>
      <c r="G1285" s="3">
        <v>45217.574988425928</v>
      </c>
      <c r="H1285" s="4">
        <v>45219.344444444447</v>
      </c>
      <c r="I1285" s="2" t="s">
        <v>496</v>
      </c>
      <c r="J1285" t="s">
        <v>3775</v>
      </c>
      <c r="K1285">
        <v>34259</v>
      </c>
      <c r="L1285" t="s">
        <v>3776</v>
      </c>
      <c r="M1285" t="s">
        <v>3545</v>
      </c>
      <c r="N1285" s="2" t="s">
        <v>42</v>
      </c>
      <c r="O1285" s="4" t="s">
        <v>99</v>
      </c>
      <c r="P1285" s="6">
        <f>NETWORKDAYS.INTL(Table_query__6[[#This Row],[Created]],Table_query__6[[#This Row],[Closed]],1,0)-1</f>
        <v>4</v>
      </c>
      <c r="Q1285" s="6" t="s">
        <v>4273</v>
      </c>
      <c r="R1285" s="6" t="str">
        <f t="shared" si="41"/>
        <v>&lt;=4</v>
      </c>
      <c r="S1285" s="6" t="str">
        <f t="shared" si="40"/>
        <v>not met</v>
      </c>
      <c r="T1285" s="5" t="s">
        <v>495</v>
      </c>
      <c r="U1285" s="2" t="s">
        <v>17</v>
      </c>
      <c r="V1285" s="2" t="s">
        <v>16</v>
      </c>
      <c r="W1285" s="2"/>
    </row>
    <row r="1286" spans="1:23" x14ac:dyDescent="0.45">
      <c r="A1286" s="1">
        <v>0.611886574071832</v>
      </c>
      <c r="B1286" s="2" t="s">
        <v>159</v>
      </c>
      <c r="C1286" s="2" t="s">
        <v>618</v>
      </c>
      <c r="D1286" s="2" t="s">
        <v>12</v>
      </c>
      <c r="E1286" s="4">
        <v>45215.604016203702</v>
      </c>
      <c r="F1286" s="3" t="str">
        <f>TEXT(Table_query__6[[#This Row],[Closed]],"MMM")</f>
        <v>Oct</v>
      </c>
      <c r="G1286" s="3">
        <v>45217.604016203702</v>
      </c>
      <c r="H1286" s="4">
        <v>45215.611886574072</v>
      </c>
      <c r="I1286" s="2" t="s">
        <v>620</v>
      </c>
      <c r="J1286" t="s">
        <v>3807</v>
      </c>
      <c r="K1286">
        <v>27253</v>
      </c>
      <c r="L1286" t="s">
        <v>3808</v>
      </c>
      <c r="M1286" t="s">
        <v>3553</v>
      </c>
      <c r="N1286" s="2" t="s">
        <v>29</v>
      </c>
      <c r="O1286" s="4" t="s">
        <v>99</v>
      </c>
      <c r="P1286" s="6">
        <f>NETWORKDAYS.INTL(Table_query__6[[#This Row],[Created]],Table_query__6[[#This Row],[Closed]],1,0)-1</f>
        <v>0</v>
      </c>
      <c r="Q1286" s="6" t="s">
        <v>4272</v>
      </c>
      <c r="R1286" s="6" t="str">
        <f t="shared" si="41"/>
        <v>&lt;=1</v>
      </c>
      <c r="S1286" s="6" t="str">
        <f t="shared" si="40"/>
        <v>met</v>
      </c>
      <c r="T1286" s="5" t="s">
        <v>619</v>
      </c>
      <c r="U1286" s="2" t="s">
        <v>17</v>
      </c>
      <c r="V1286" s="2" t="s">
        <v>16</v>
      </c>
      <c r="W1286" s="2"/>
    </row>
    <row r="1287" spans="1:23" ht="57" x14ac:dyDescent="0.45">
      <c r="A1287" s="1">
        <v>1.4205671296294899</v>
      </c>
      <c r="B1287" s="2" t="s">
        <v>161</v>
      </c>
      <c r="C1287" s="2" t="s">
        <v>599</v>
      </c>
      <c r="D1287" s="2" t="s">
        <v>12</v>
      </c>
      <c r="E1287" s="4">
        <v>45215.645462962966</v>
      </c>
      <c r="F1287" s="3" t="str">
        <f>TEXT(Table_query__6[[#This Row],[Closed]],"MMM")</f>
        <v>Oct</v>
      </c>
      <c r="G1287" s="3">
        <v>45217.645462962966</v>
      </c>
      <c r="H1287" s="4">
        <v>45216.420567129629</v>
      </c>
      <c r="I1287" s="2" t="s">
        <v>601</v>
      </c>
      <c r="J1287" t="s">
        <v>3806</v>
      </c>
      <c r="K1287">
        <v>40126</v>
      </c>
      <c r="L1287" t="s">
        <v>3564</v>
      </c>
      <c r="M1287" t="s">
        <v>3550</v>
      </c>
      <c r="N1287" s="2" t="s">
        <v>24</v>
      </c>
      <c r="O1287" s="4" t="s">
        <v>99</v>
      </c>
      <c r="P1287" s="6">
        <f>NETWORKDAYS.INTL(Table_query__6[[#This Row],[Created]],Table_query__6[[#This Row],[Closed]],1,0)-1</f>
        <v>1</v>
      </c>
      <c r="Q1287" s="6" t="s">
        <v>4272</v>
      </c>
      <c r="R1287" s="6" t="str">
        <f t="shared" si="41"/>
        <v>&lt;=1</v>
      </c>
      <c r="S1287" s="6" t="str">
        <f t="shared" si="40"/>
        <v>met</v>
      </c>
      <c r="T1287" s="5" t="s">
        <v>600</v>
      </c>
      <c r="U1287" s="2" t="s">
        <v>17</v>
      </c>
      <c r="V1287" s="2" t="s">
        <v>16</v>
      </c>
      <c r="W1287" s="2"/>
    </row>
    <row r="1288" spans="1:23" ht="28.5" x14ac:dyDescent="0.45">
      <c r="A1288" s="1">
        <v>1.5176736111097899</v>
      </c>
      <c r="B1288" s="2" t="s">
        <v>28</v>
      </c>
      <c r="C1288" s="2" t="s">
        <v>616</v>
      </c>
      <c r="D1288" s="2" t="s">
        <v>12</v>
      </c>
      <c r="E1288" s="4">
        <v>45215.651504629626</v>
      </c>
      <c r="F1288" s="3" t="str">
        <f>TEXT(Table_query__6[[#This Row],[Closed]],"MMM")</f>
        <v>Oct</v>
      </c>
      <c r="G1288" s="3">
        <v>45217.651504629626</v>
      </c>
      <c r="H1288" s="4">
        <v>45216.51767361111</v>
      </c>
      <c r="I1288" s="2" t="s">
        <v>298</v>
      </c>
      <c r="J1288" t="s">
        <v>3719</v>
      </c>
      <c r="K1288">
        <v>27418</v>
      </c>
      <c r="L1288" t="s">
        <v>3719</v>
      </c>
      <c r="M1288" t="s">
        <v>3545</v>
      </c>
      <c r="N1288" s="2" t="s">
        <v>29</v>
      </c>
      <c r="O1288" s="4" t="s">
        <v>99</v>
      </c>
      <c r="P1288" s="6">
        <f>NETWORKDAYS.INTL(Table_query__6[[#This Row],[Created]],Table_query__6[[#This Row],[Closed]],1,0)-1</f>
        <v>1</v>
      </c>
      <c r="Q1288" s="6" t="s">
        <v>4272</v>
      </c>
      <c r="R1288" s="6" t="str">
        <f t="shared" si="41"/>
        <v>&lt;=1</v>
      </c>
      <c r="S1288" s="6" t="str">
        <f t="shared" si="40"/>
        <v>met</v>
      </c>
      <c r="T1288" s="5" t="s">
        <v>617</v>
      </c>
      <c r="U1288" s="2" t="s">
        <v>17</v>
      </c>
      <c r="V1288" s="2" t="s">
        <v>16</v>
      </c>
      <c r="W1288" s="2"/>
    </row>
    <row r="1289" spans="1:23" x14ac:dyDescent="0.45">
      <c r="A1289" s="1">
        <v>2.39187499999389</v>
      </c>
      <c r="B1289" s="2" t="s">
        <v>145</v>
      </c>
      <c r="C1289" s="2" t="s">
        <v>583</v>
      </c>
      <c r="D1289" s="2" t="s">
        <v>12</v>
      </c>
      <c r="E1289" s="4">
        <v>45215.713877314818</v>
      </c>
      <c r="F1289" s="3" t="str">
        <f>TEXT(Table_query__6[[#This Row],[Closed]],"MMM")</f>
        <v>Oct</v>
      </c>
      <c r="G1289" s="3">
        <v>45217.713877314818</v>
      </c>
      <c r="H1289" s="4">
        <v>45217.391875000001</v>
      </c>
      <c r="I1289" s="2" t="s">
        <v>321</v>
      </c>
      <c r="J1289" t="s">
        <v>3622</v>
      </c>
      <c r="K1289">
        <v>11409</v>
      </c>
      <c r="L1289" t="s">
        <v>3623</v>
      </c>
      <c r="M1289" t="s">
        <v>3545</v>
      </c>
      <c r="N1289" s="2" t="s">
        <v>29</v>
      </c>
      <c r="O1289" s="4" t="s">
        <v>99</v>
      </c>
      <c r="P1289" s="6">
        <f>NETWORKDAYS.INTL(Table_query__6[[#This Row],[Created]],Table_query__6[[#This Row],[Closed]],1,0)-1</f>
        <v>2</v>
      </c>
      <c r="Q1289" s="6" t="s">
        <v>4273</v>
      </c>
      <c r="R1289" s="6" t="str">
        <f t="shared" si="41"/>
        <v>&lt;=2</v>
      </c>
      <c r="S1289" s="6" t="str">
        <f t="shared" si="40"/>
        <v>met</v>
      </c>
      <c r="T1289" s="5" t="s">
        <v>584</v>
      </c>
      <c r="U1289" s="2" t="s">
        <v>17</v>
      </c>
      <c r="V1289" s="2" t="s">
        <v>16</v>
      </c>
      <c r="W1289" s="2"/>
    </row>
    <row r="1290" spans="1:23" ht="71.25" x14ac:dyDescent="0.45">
      <c r="A1290" s="1">
        <v>1.5175810185173799</v>
      </c>
      <c r="B1290" s="2" t="s">
        <v>110</v>
      </c>
      <c r="C1290" s="2" t="s">
        <v>608</v>
      </c>
      <c r="D1290" s="2" t="s">
        <v>12</v>
      </c>
      <c r="E1290" s="4">
        <v>45215.724861111114</v>
      </c>
      <c r="F1290" s="3" t="str">
        <f>TEXT(Table_query__6[[#This Row],[Closed]],"MMM")</f>
        <v>Oct</v>
      </c>
      <c r="G1290" s="3">
        <v>45217.724861111114</v>
      </c>
      <c r="H1290" s="4">
        <v>45216.517581018517</v>
      </c>
      <c r="I1290" s="2" t="s">
        <v>582</v>
      </c>
      <c r="J1290" t="s">
        <v>3802</v>
      </c>
      <c r="K1290">
        <v>10575</v>
      </c>
      <c r="L1290" t="s">
        <v>3803</v>
      </c>
      <c r="M1290" t="s">
        <v>3545</v>
      </c>
      <c r="N1290" s="2" t="s">
        <v>29</v>
      </c>
      <c r="O1290" s="4" t="s">
        <v>99</v>
      </c>
      <c r="P1290" s="6">
        <f>NETWORKDAYS.INTL(Table_query__6[[#This Row],[Created]],Table_query__6[[#This Row],[Closed]],1,0)-1</f>
        <v>1</v>
      </c>
      <c r="Q1290" s="6" t="s">
        <v>4272</v>
      </c>
      <c r="R1290" s="6" t="str">
        <f t="shared" si="41"/>
        <v>&lt;=1</v>
      </c>
      <c r="S1290" s="6" t="str">
        <f t="shared" si="40"/>
        <v>met</v>
      </c>
      <c r="T1290" s="5" t="s">
        <v>609</v>
      </c>
      <c r="U1290" s="2" t="s">
        <v>17</v>
      </c>
      <c r="V1290" s="2" t="s">
        <v>16</v>
      </c>
      <c r="W1290" s="2"/>
    </row>
    <row r="1291" spans="1:23" x14ac:dyDescent="0.45">
      <c r="A1291" s="1">
        <v>0.41847222221986202</v>
      </c>
      <c r="B1291" s="2" t="s">
        <v>145</v>
      </c>
      <c r="C1291" s="2" t="s">
        <v>587</v>
      </c>
      <c r="D1291" s="2" t="s">
        <v>12</v>
      </c>
      <c r="E1291" s="4">
        <v>45216.396678240744</v>
      </c>
      <c r="F1291" s="3" t="str">
        <f>TEXT(Table_query__6[[#This Row],[Closed]],"MMM")</f>
        <v>Oct</v>
      </c>
      <c r="G1291" s="3">
        <v>45218.396678240744</v>
      </c>
      <c r="H1291" s="4">
        <v>45216.41847222222</v>
      </c>
      <c r="I1291" s="2" t="s">
        <v>589</v>
      </c>
      <c r="J1291" t="s">
        <v>3804</v>
      </c>
      <c r="K1291">
        <v>40045</v>
      </c>
      <c r="L1291" t="s">
        <v>3805</v>
      </c>
      <c r="M1291" t="s">
        <v>3545</v>
      </c>
      <c r="N1291" s="2" t="s">
        <v>42</v>
      </c>
      <c r="O1291" s="4" t="s">
        <v>99</v>
      </c>
      <c r="P1291" s="6">
        <f>NETWORKDAYS.INTL(Table_query__6[[#This Row],[Created]],Table_query__6[[#This Row],[Closed]],1,0)-1</f>
        <v>0</v>
      </c>
      <c r="Q1291" s="6" t="s">
        <v>4272</v>
      </c>
      <c r="R1291" s="6" t="str">
        <f t="shared" si="41"/>
        <v>&lt;=1</v>
      </c>
      <c r="S1291" s="6" t="str">
        <f t="shared" si="40"/>
        <v>met</v>
      </c>
      <c r="T1291" s="5" t="s">
        <v>588</v>
      </c>
      <c r="U1291" s="2" t="s">
        <v>17</v>
      </c>
      <c r="V1291" s="2" t="s">
        <v>16</v>
      </c>
      <c r="W1291" s="2"/>
    </row>
    <row r="1292" spans="1:23" ht="114" x14ac:dyDescent="0.45">
      <c r="A1292" s="1">
        <v>0.39931712962425098</v>
      </c>
      <c r="B1292" s="2" t="s">
        <v>23</v>
      </c>
      <c r="C1292" s="2" t="s">
        <v>602</v>
      </c>
      <c r="D1292" s="2" t="s">
        <v>12</v>
      </c>
      <c r="E1292" s="4">
        <v>45216.397673611114</v>
      </c>
      <c r="F1292" s="3" t="str">
        <f>TEXT(Table_query__6[[#This Row],[Closed]],"MMM")</f>
        <v>Oct</v>
      </c>
      <c r="G1292" s="3">
        <v>45218.397673611114</v>
      </c>
      <c r="H1292" s="4">
        <v>45216.399317129632</v>
      </c>
      <c r="I1292" s="2" t="s">
        <v>144</v>
      </c>
      <c r="J1292" t="s">
        <v>3614</v>
      </c>
      <c r="K1292">
        <v>36436</v>
      </c>
      <c r="L1292" t="s">
        <v>3615</v>
      </c>
      <c r="M1292" t="s">
        <v>3570</v>
      </c>
      <c r="N1292" s="2" t="s">
        <v>42</v>
      </c>
      <c r="O1292" s="4" t="s">
        <v>99</v>
      </c>
      <c r="P1292" s="6">
        <f>NETWORKDAYS.INTL(Table_query__6[[#This Row],[Created]],Table_query__6[[#This Row],[Closed]],1,0)-1</f>
        <v>0</v>
      </c>
      <c r="Q1292" s="6" t="s">
        <v>4272</v>
      </c>
      <c r="R1292" s="6" t="str">
        <f t="shared" si="41"/>
        <v>&lt;=1</v>
      </c>
      <c r="S1292" s="6" t="str">
        <f t="shared" si="40"/>
        <v>met</v>
      </c>
      <c r="T1292" s="5" t="s">
        <v>603</v>
      </c>
      <c r="U1292" s="2" t="s">
        <v>17</v>
      </c>
      <c r="V1292" s="2" t="s">
        <v>16</v>
      </c>
      <c r="W1292" s="2"/>
    </row>
    <row r="1293" spans="1:23" ht="71.25" x14ac:dyDescent="0.45">
      <c r="A1293" s="1">
        <v>0.51043981481052503</v>
      </c>
      <c r="B1293" s="2" t="s">
        <v>110</v>
      </c>
      <c r="C1293" s="2" t="s">
        <v>610</v>
      </c>
      <c r="D1293" s="2" t="s">
        <v>12</v>
      </c>
      <c r="E1293" s="4">
        <v>45216.39912037037</v>
      </c>
      <c r="F1293" s="3" t="str">
        <f>TEXT(Table_query__6[[#This Row],[Closed]],"MMM")</f>
        <v>Oct</v>
      </c>
      <c r="G1293" s="3">
        <v>45218.39912037037</v>
      </c>
      <c r="H1293" s="4">
        <v>45216.510439814818</v>
      </c>
      <c r="I1293" s="2" t="s">
        <v>324</v>
      </c>
      <c r="J1293" t="s">
        <v>3592</v>
      </c>
      <c r="K1293">
        <v>10131</v>
      </c>
      <c r="L1293" t="s">
        <v>3593</v>
      </c>
      <c r="M1293" t="s">
        <v>3545</v>
      </c>
      <c r="N1293" s="2" t="s">
        <v>29</v>
      </c>
      <c r="O1293" s="4" t="s">
        <v>99</v>
      </c>
      <c r="P1293" s="6">
        <f>NETWORKDAYS.INTL(Table_query__6[[#This Row],[Created]],Table_query__6[[#This Row],[Closed]],1,0)-1</f>
        <v>0</v>
      </c>
      <c r="Q1293" s="6" t="s">
        <v>4272</v>
      </c>
      <c r="R1293" s="6" t="str">
        <f t="shared" si="41"/>
        <v>&lt;=1</v>
      </c>
      <c r="S1293" s="6" t="str">
        <f t="shared" si="40"/>
        <v>met</v>
      </c>
      <c r="T1293" s="5" t="s">
        <v>611</v>
      </c>
      <c r="U1293" s="2" t="s">
        <v>17</v>
      </c>
      <c r="V1293" s="2" t="s">
        <v>16</v>
      </c>
      <c r="W1293" s="2"/>
    </row>
    <row r="1294" spans="1:23" ht="71.25" x14ac:dyDescent="0.45">
      <c r="A1294" s="1">
        <v>0.56996527777664596</v>
      </c>
      <c r="B1294" s="2" t="s">
        <v>56</v>
      </c>
      <c r="C1294" s="2" t="s">
        <v>585</v>
      </c>
      <c r="D1294" s="2" t="s">
        <v>12</v>
      </c>
      <c r="E1294" s="4">
        <v>45216.438437500001</v>
      </c>
      <c r="F1294" s="3" t="str">
        <f>TEXT(Table_query__6[[#This Row],[Closed]],"MMM")</f>
        <v>Oct</v>
      </c>
      <c r="G1294" s="3">
        <v>45218.438437500001</v>
      </c>
      <c r="H1294" s="4">
        <v>45216.569965277777</v>
      </c>
      <c r="I1294" s="2" t="s">
        <v>264</v>
      </c>
      <c r="J1294" t="s">
        <v>3707</v>
      </c>
      <c r="K1294">
        <v>875</v>
      </c>
      <c r="L1294" t="s">
        <v>3708</v>
      </c>
      <c r="M1294" t="s">
        <v>3545</v>
      </c>
      <c r="N1294" s="2" t="s">
        <v>68</v>
      </c>
      <c r="O1294" s="4" t="s">
        <v>99</v>
      </c>
      <c r="P1294" s="6">
        <f>NETWORKDAYS.INTL(Table_query__6[[#This Row],[Created]],Table_query__6[[#This Row],[Closed]],1,0)-1</f>
        <v>0</v>
      </c>
      <c r="Q1294" s="6" t="s">
        <v>4272</v>
      </c>
      <c r="R1294" s="6" t="str">
        <f t="shared" si="41"/>
        <v>&lt;=1</v>
      </c>
      <c r="S1294" s="6" t="str">
        <f t="shared" si="40"/>
        <v>met</v>
      </c>
      <c r="T1294" s="5" t="s">
        <v>586</v>
      </c>
      <c r="U1294" s="2" t="s">
        <v>17</v>
      </c>
      <c r="V1294" s="2" t="s">
        <v>16</v>
      </c>
      <c r="W1294" s="2"/>
    </row>
    <row r="1295" spans="1:23" ht="28.5" x14ac:dyDescent="0.45">
      <c r="A1295" s="1">
        <v>2.6771180555588199</v>
      </c>
      <c r="B1295" s="2" t="s">
        <v>361</v>
      </c>
      <c r="C1295" s="2" t="s">
        <v>544</v>
      </c>
      <c r="D1295" s="2" t="s">
        <v>12</v>
      </c>
      <c r="E1295" s="4">
        <v>45216.441481481481</v>
      </c>
      <c r="F1295" s="3" t="str">
        <f>TEXT(Table_query__6[[#This Row],[Closed]],"MMM")</f>
        <v>Oct</v>
      </c>
      <c r="G1295" s="3">
        <v>45218.441481481481</v>
      </c>
      <c r="H1295" s="4">
        <v>45218.677118055559</v>
      </c>
      <c r="I1295" s="2" t="s">
        <v>546</v>
      </c>
      <c r="J1295" t="s">
        <v>3790</v>
      </c>
      <c r="K1295">
        <v>35535</v>
      </c>
      <c r="L1295" t="s">
        <v>3769</v>
      </c>
      <c r="M1295" t="s">
        <v>3545</v>
      </c>
      <c r="N1295" s="2" t="s">
        <v>24</v>
      </c>
      <c r="O1295" s="4" t="s">
        <v>99</v>
      </c>
      <c r="P1295" s="6">
        <f>NETWORKDAYS.INTL(Table_query__6[[#This Row],[Created]],Table_query__6[[#This Row],[Closed]],1,0)-1</f>
        <v>2</v>
      </c>
      <c r="Q1295" s="6" t="s">
        <v>4273</v>
      </c>
      <c r="R1295" s="6" t="str">
        <f t="shared" si="41"/>
        <v>&lt;=2</v>
      </c>
      <c r="S1295" s="6" t="str">
        <f t="shared" si="40"/>
        <v>met</v>
      </c>
      <c r="T1295" s="5" t="s">
        <v>545</v>
      </c>
      <c r="U1295" s="2" t="s">
        <v>17</v>
      </c>
      <c r="V1295" s="2" t="s">
        <v>16</v>
      </c>
      <c r="W1295" s="2"/>
    </row>
    <row r="1296" spans="1:23" ht="28.5" x14ac:dyDescent="0.45">
      <c r="A1296" s="1">
        <v>2.5428009259267101</v>
      </c>
      <c r="B1296" s="2" t="s">
        <v>361</v>
      </c>
      <c r="C1296" s="2" t="s">
        <v>539</v>
      </c>
      <c r="D1296" s="2" t="s">
        <v>12</v>
      </c>
      <c r="E1296" s="4">
        <v>45216.527939814812</v>
      </c>
      <c r="F1296" s="3" t="str">
        <f>TEXT(Table_query__6[[#This Row],[Closed]],"MMM")</f>
        <v>Oct</v>
      </c>
      <c r="G1296" s="3">
        <v>45218.527939814812</v>
      </c>
      <c r="H1296" s="4">
        <v>45218.542800925927</v>
      </c>
      <c r="I1296" s="2" t="s">
        <v>541</v>
      </c>
      <c r="J1296" t="s">
        <v>3788</v>
      </c>
      <c r="K1296">
        <v>10037</v>
      </c>
      <c r="L1296" t="s">
        <v>3789</v>
      </c>
      <c r="M1296" t="s">
        <v>3545</v>
      </c>
      <c r="N1296" s="2" t="s">
        <v>24</v>
      </c>
      <c r="O1296" s="4" t="s">
        <v>99</v>
      </c>
      <c r="P1296" s="6">
        <f>NETWORKDAYS.INTL(Table_query__6[[#This Row],[Created]],Table_query__6[[#This Row],[Closed]],1,0)-1</f>
        <v>2</v>
      </c>
      <c r="Q1296" s="6" t="s">
        <v>4273</v>
      </c>
      <c r="R1296" s="6" t="str">
        <f t="shared" si="41"/>
        <v>&lt;=2</v>
      </c>
      <c r="S1296" s="6" t="str">
        <f t="shared" si="40"/>
        <v>met</v>
      </c>
      <c r="T1296" s="5" t="s">
        <v>540</v>
      </c>
      <c r="U1296" s="2" t="s">
        <v>17</v>
      </c>
      <c r="V1296" s="2" t="s">
        <v>16</v>
      </c>
      <c r="W1296" s="2"/>
    </row>
    <row r="1297" spans="1:23" ht="28.5" x14ac:dyDescent="0.45">
      <c r="A1297" s="1">
        <v>2.4520601851836501</v>
      </c>
      <c r="B1297" s="2" t="s">
        <v>23</v>
      </c>
      <c r="C1297" s="2" t="s">
        <v>526</v>
      </c>
      <c r="D1297" s="2" t="s">
        <v>12</v>
      </c>
      <c r="E1297" s="4">
        <v>45216.599733796298</v>
      </c>
      <c r="F1297" s="3" t="str">
        <f>TEXT(Table_query__6[[#This Row],[Closed]],"MMM")</f>
        <v>Oct</v>
      </c>
      <c r="G1297" s="3">
        <v>45218.599733796298</v>
      </c>
      <c r="H1297" s="4">
        <v>45218.452060185184</v>
      </c>
      <c r="I1297" s="2" t="s">
        <v>316</v>
      </c>
      <c r="J1297" t="s">
        <v>4250</v>
      </c>
      <c r="K1297">
        <v>32804</v>
      </c>
      <c r="L1297" t="s">
        <v>4251</v>
      </c>
      <c r="M1297" t="s">
        <v>3570</v>
      </c>
      <c r="N1297" s="2" t="s">
        <v>42</v>
      </c>
      <c r="O1297" s="4" t="s">
        <v>99</v>
      </c>
      <c r="P1297" s="6">
        <f>NETWORKDAYS.INTL(Table_query__6[[#This Row],[Created]],Table_query__6[[#This Row],[Closed]],1,0)-1</f>
        <v>2</v>
      </c>
      <c r="Q1297" s="6" t="s">
        <v>4273</v>
      </c>
      <c r="R1297" s="6" t="str">
        <f t="shared" si="41"/>
        <v>&lt;=2</v>
      </c>
      <c r="S1297" s="6" t="str">
        <f t="shared" si="40"/>
        <v>met</v>
      </c>
      <c r="T1297" s="5" t="s">
        <v>527</v>
      </c>
      <c r="U1297" s="2" t="s">
        <v>17</v>
      </c>
      <c r="V1297" s="2" t="s">
        <v>16</v>
      </c>
      <c r="W1297" s="2"/>
    </row>
    <row r="1298" spans="1:23" x14ac:dyDescent="0.45">
      <c r="A1298" s="1">
        <v>1.4075115740706701</v>
      </c>
      <c r="B1298" s="2" t="s">
        <v>145</v>
      </c>
      <c r="C1298" s="2" t="s">
        <v>566</v>
      </c>
      <c r="D1298" s="2" t="s">
        <v>12</v>
      </c>
      <c r="E1298" s="4">
        <v>45216.686018518521</v>
      </c>
      <c r="F1298" s="3" t="str">
        <f>TEXT(Table_query__6[[#This Row],[Closed]],"MMM")</f>
        <v>Oct</v>
      </c>
      <c r="G1298" s="3">
        <v>45218.686018518521</v>
      </c>
      <c r="H1298" s="4">
        <v>45217.407511574071</v>
      </c>
      <c r="I1298" s="2" t="s">
        <v>568</v>
      </c>
      <c r="J1298" t="s">
        <v>3797</v>
      </c>
      <c r="K1298">
        <v>11459</v>
      </c>
      <c r="L1298" t="s">
        <v>3745</v>
      </c>
      <c r="M1298" t="s">
        <v>3545</v>
      </c>
      <c r="N1298" s="2" t="s">
        <v>29</v>
      </c>
      <c r="O1298" s="4" t="s">
        <v>99</v>
      </c>
      <c r="P1298" s="6">
        <f>NETWORKDAYS.INTL(Table_query__6[[#This Row],[Created]],Table_query__6[[#This Row],[Closed]],1,0)-1</f>
        <v>1</v>
      </c>
      <c r="Q1298" s="6" t="s">
        <v>4272</v>
      </c>
      <c r="R1298" s="6" t="str">
        <f t="shared" si="41"/>
        <v>&lt;=1</v>
      </c>
      <c r="S1298" s="6" t="str">
        <f t="shared" si="40"/>
        <v>met</v>
      </c>
      <c r="T1298" s="5" t="s">
        <v>567</v>
      </c>
      <c r="U1298" s="2" t="s">
        <v>17</v>
      </c>
      <c r="V1298" s="2" t="s">
        <v>16</v>
      </c>
      <c r="W1298" s="2"/>
    </row>
    <row r="1299" spans="1:23" ht="71.25" x14ac:dyDescent="0.45">
      <c r="A1299" s="1">
        <v>1.3725115740671801</v>
      </c>
      <c r="B1299" s="2" t="s">
        <v>110</v>
      </c>
      <c r="C1299" s="2" t="s">
        <v>580</v>
      </c>
      <c r="D1299" s="2" t="s">
        <v>12</v>
      </c>
      <c r="E1299" s="4">
        <v>45216.718634259261</v>
      </c>
      <c r="F1299" s="3" t="str">
        <f>TEXT(Table_query__6[[#This Row],[Closed]],"MMM")</f>
        <v>Oct</v>
      </c>
      <c r="G1299" s="3">
        <v>45218.718634259261</v>
      </c>
      <c r="H1299" s="4">
        <v>45217.372511574074</v>
      </c>
      <c r="I1299" s="2" t="s">
        <v>582</v>
      </c>
      <c r="J1299" t="s">
        <v>3802</v>
      </c>
      <c r="K1299">
        <v>10575</v>
      </c>
      <c r="L1299" t="s">
        <v>3803</v>
      </c>
      <c r="M1299" t="s">
        <v>3545</v>
      </c>
      <c r="N1299" s="2" t="s">
        <v>29</v>
      </c>
      <c r="O1299" s="4" t="s">
        <v>99</v>
      </c>
      <c r="P1299" s="6">
        <f>NETWORKDAYS.INTL(Table_query__6[[#This Row],[Created]],Table_query__6[[#This Row],[Closed]],1,0)-1</f>
        <v>1</v>
      </c>
      <c r="Q1299" s="6" t="s">
        <v>4272</v>
      </c>
      <c r="R1299" s="6" t="str">
        <f t="shared" si="41"/>
        <v>&lt;=1</v>
      </c>
      <c r="S1299" s="6" t="str">
        <f t="shared" si="40"/>
        <v>met</v>
      </c>
      <c r="T1299" s="5" t="s">
        <v>581</v>
      </c>
      <c r="U1299" s="2" t="s">
        <v>17</v>
      </c>
      <c r="V1299" s="2" t="s">
        <v>16</v>
      </c>
      <c r="W1299" s="2"/>
    </row>
    <row r="1300" spans="1:23" ht="28.5" x14ac:dyDescent="0.45">
      <c r="A1300" s="1">
        <v>2.6974189814791298</v>
      </c>
      <c r="B1300" s="2" t="s">
        <v>361</v>
      </c>
      <c r="C1300" s="2" t="s">
        <v>534</v>
      </c>
      <c r="D1300" s="2" t="s">
        <v>12</v>
      </c>
      <c r="E1300" s="4">
        <v>45216.775324074071</v>
      </c>
      <c r="F1300" s="3" t="str">
        <f>TEXT(Table_query__6[[#This Row],[Closed]],"MMM")</f>
        <v>Oct</v>
      </c>
      <c r="G1300" s="3">
        <v>45218.775324074071</v>
      </c>
      <c r="H1300" s="4">
        <v>45218.697418981479</v>
      </c>
      <c r="I1300" s="2" t="s">
        <v>363</v>
      </c>
      <c r="J1300" t="s">
        <v>3736</v>
      </c>
      <c r="K1300">
        <v>40177</v>
      </c>
      <c r="L1300" t="s">
        <v>3737</v>
      </c>
      <c r="M1300" t="s">
        <v>3545</v>
      </c>
      <c r="N1300" s="2" t="s">
        <v>24</v>
      </c>
      <c r="O1300" s="4" t="s">
        <v>99</v>
      </c>
      <c r="P1300" s="6">
        <f>NETWORKDAYS.INTL(Table_query__6[[#This Row],[Created]],Table_query__6[[#This Row],[Closed]],1,0)-1</f>
        <v>2</v>
      </c>
      <c r="Q1300" s="6" t="s">
        <v>4273</v>
      </c>
      <c r="R1300" s="6" t="str">
        <f t="shared" si="41"/>
        <v>&lt;=2</v>
      </c>
      <c r="S1300" s="6" t="str">
        <f t="shared" si="40"/>
        <v>met</v>
      </c>
      <c r="T1300" s="5" t="s">
        <v>535</v>
      </c>
      <c r="U1300" s="2" t="s">
        <v>17</v>
      </c>
      <c r="V1300" s="2" t="s">
        <v>16</v>
      </c>
      <c r="W1300" s="2"/>
    </row>
    <row r="1301" spans="1:23" ht="42.75" x14ac:dyDescent="0.45">
      <c r="A1301" s="1">
        <v>2.41211805555213</v>
      </c>
      <c r="B1301" s="2" t="s">
        <v>64</v>
      </c>
      <c r="C1301" s="2" t="s">
        <v>482</v>
      </c>
      <c r="D1301" s="2" t="s">
        <v>12</v>
      </c>
      <c r="E1301" s="4">
        <v>45217.4</v>
      </c>
      <c r="F1301" s="3" t="str">
        <f>TEXT(Table_query__6[[#This Row],[Closed]],"MMM")</f>
        <v>Oct</v>
      </c>
      <c r="G1301" s="3">
        <v>45219.4</v>
      </c>
      <c r="H1301" s="4">
        <v>45219.412118055552</v>
      </c>
      <c r="I1301" s="2" t="s">
        <v>484</v>
      </c>
      <c r="J1301" t="s">
        <v>4248</v>
      </c>
      <c r="K1301">
        <v>9720</v>
      </c>
      <c r="L1301" t="s">
        <v>4248</v>
      </c>
      <c r="M1301" t="s">
        <v>3545</v>
      </c>
      <c r="N1301" s="2" t="s">
        <v>42</v>
      </c>
      <c r="O1301" s="4" t="s">
        <v>99</v>
      </c>
      <c r="P1301" s="6">
        <f>NETWORKDAYS.INTL(Table_query__6[[#This Row],[Created]],Table_query__6[[#This Row],[Closed]],1,0)-1</f>
        <v>2</v>
      </c>
      <c r="Q1301" s="6" t="s">
        <v>4273</v>
      </c>
      <c r="R1301" s="6" t="str">
        <f t="shared" si="41"/>
        <v>&lt;=2</v>
      </c>
      <c r="S1301" s="6" t="str">
        <f t="shared" si="40"/>
        <v>met</v>
      </c>
      <c r="T1301" s="5" t="s">
        <v>483</v>
      </c>
      <c r="U1301" s="2" t="s">
        <v>17</v>
      </c>
      <c r="V1301" s="2" t="s">
        <v>16</v>
      </c>
      <c r="W1301" s="2"/>
    </row>
    <row r="1302" spans="1:23" ht="28.5" x14ac:dyDescent="0.45">
      <c r="A1302" s="1">
        <v>0.54825231481663605</v>
      </c>
      <c r="B1302" s="2" t="s">
        <v>125</v>
      </c>
      <c r="C1302" s="2" t="s">
        <v>564</v>
      </c>
      <c r="D1302" s="2" t="s">
        <v>12</v>
      </c>
      <c r="E1302" s="4">
        <v>45217.437650462962</v>
      </c>
      <c r="F1302" s="3" t="str">
        <f>TEXT(Table_query__6[[#This Row],[Closed]],"MMM")</f>
        <v>Oct</v>
      </c>
      <c r="G1302" s="3">
        <v>45219.437650462962</v>
      </c>
      <c r="H1302" s="4">
        <v>45217.548252314817</v>
      </c>
      <c r="I1302" s="2" t="s">
        <v>489</v>
      </c>
      <c r="J1302" t="s">
        <v>3773</v>
      </c>
      <c r="K1302">
        <v>6781</v>
      </c>
      <c r="L1302" t="s">
        <v>3774</v>
      </c>
      <c r="M1302" t="s">
        <v>3553</v>
      </c>
      <c r="N1302" s="2" t="s">
        <v>24</v>
      </c>
      <c r="O1302" s="4" t="s">
        <v>99</v>
      </c>
      <c r="P1302" s="6">
        <f>NETWORKDAYS.INTL(Table_query__6[[#This Row],[Created]],Table_query__6[[#This Row],[Closed]],1,0)-1</f>
        <v>0</v>
      </c>
      <c r="Q1302" s="6" t="s">
        <v>4272</v>
      </c>
      <c r="R1302" s="6" t="str">
        <f t="shared" si="41"/>
        <v>&lt;=1</v>
      </c>
      <c r="S1302" s="6" t="str">
        <f t="shared" si="40"/>
        <v>met</v>
      </c>
      <c r="T1302" s="5" t="s">
        <v>565</v>
      </c>
      <c r="U1302" s="2" t="s">
        <v>17</v>
      </c>
      <c r="V1302" s="2" t="s">
        <v>16</v>
      </c>
      <c r="W1302" s="2"/>
    </row>
    <row r="1303" spans="1:23" ht="28.5" x14ac:dyDescent="0.45">
      <c r="A1303" s="1">
        <v>0.497210648143664</v>
      </c>
      <c r="B1303" s="2" t="s">
        <v>125</v>
      </c>
      <c r="C1303" s="2" t="s">
        <v>572</v>
      </c>
      <c r="D1303" s="2" t="s">
        <v>12</v>
      </c>
      <c r="E1303" s="4">
        <v>45217.440949074073</v>
      </c>
      <c r="F1303" s="3" t="str">
        <f>TEXT(Table_query__6[[#This Row],[Closed]],"MMM")</f>
        <v>Oct</v>
      </c>
      <c r="G1303" s="3">
        <v>45219.440949074073</v>
      </c>
      <c r="H1303" s="4">
        <v>45217.497210648151</v>
      </c>
      <c r="I1303" s="2" t="s">
        <v>574</v>
      </c>
      <c r="J1303" t="s">
        <v>3799</v>
      </c>
      <c r="K1303">
        <v>40199</v>
      </c>
      <c r="L1303" t="s">
        <v>3800</v>
      </c>
      <c r="M1303" t="s">
        <v>3545</v>
      </c>
      <c r="N1303" s="2" t="s">
        <v>24</v>
      </c>
      <c r="O1303" s="4" t="s">
        <v>99</v>
      </c>
      <c r="P1303" s="6">
        <f>NETWORKDAYS.INTL(Table_query__6[[#This Row],[Created]],Table_query__6[[#This Row],[Closed]],1,0)-1</f>
        <v>0</v>
      </c>
      <c r="Q1303" s="6" t="s">
        <v>4272</v>
      </c>
      <c r="R1303" s="6" t="str">
        <f t="shared" si="41"/>
        <v>&lt;=1</v>
      </c>
      <c r="S1303" s="6" t="str">
        <f t="shared" si="40"/>
        <v>met</v>
      </c>
      <c r="T1303" s="5" t="s">
        <v>573</v>
      </c>
      <c r="U1303" s="2" t="s">
        <v>17</v>
      </c>
      <c r="V1303" s="2" t="s">
        <v>16</v>
      </c>
      <c r="W1303" s="2"/>
    </row>
    <row r="1304" spans="1:23" x14ac:dyDescent="0.45">
      <c r="A1304" s="1">
        <v>0.55152777777402695</v>
      </c>
      <c r="B1304" s="2" t="s">
        <v>97</v>
      </c>
      <c r="C1304" s="2" t="s">
        <v>569</v>
      </c>
      <c r="D1304" s="2" t="s">
        <v>12</v>
      </c>
      <c r="E1304" s="4">
        <v>45217.461712962962</v>
      </c>
      <c r="F1304" s="3" t="str">
        <f>TEXT(Table_query__6[[#This Row],[Closed]],"MMM")</f>
        <v>Oct</v>
      </c>
      <c r="G1304" s="3">
        <v>45219.461712962962</v>
      </c>
      <c r="H1304" s="4">
        <v>45217.551527777781</v>
      </c>
      <c r="I1304" s="2" t="s">
        <v>571</v>
      </c>
      <c r="J1304" t="s">
        <v>3798</v>
      </c>
      <c r="K1304">
        <v>34468</v>
      </c>
      <c r="L1304" t="s">
        <v>3745</v>
      </c>
      <c r="M1304" t="s">
        <v>3550</v>
      </c>
      <c r="N1304" s="2" t="s">
        <v>42</v>
      </c>
      <c r="O1304" s="4" t="s">
        <v>99</v>
      </c>
      <c r="P1304" s="6">
        <f>NETWORKDAYS.INTL(Table_query__6[[#This Row],[Created]],Table_query__6[[#This Row],[Closed]],1,0)-1</f>
        <v>0</v>
      </c>
      <c r="Q1304" s="6" t="s">
        <v>4272</v>
      </c>
      <c r="R1304" s="6" t="str">
        <f t="shared" si="41"/>
        <v>&lt;=1</v>
      </c>
      <c r="S1304" s="6" t="str">
        <f t="shared" si="40"/>
        <v>met</v>
      </c>
      <c r="T1304" s="5" t="s">
        <v>570</v>
      </c>
      <c r="U1304" s="2" t="s">
        <v>17</v>
      </c>
      <c r="V1304" s="2" t="s">
        <v>16</v>
      </c>
      <c r="W1304" s="2"/>
    </row>
    <row r="1305" spans="1:23" ht="28.5" x14ac:dyDescent="0.45">
      <c r="A1305" s="1">
        <v>0.47475694444437999</v>
      </c>
      <c r="B1305" s="2" t="s">
        <v>28</v>
      </c>
      <c r="C1305" s="2" t="s">
        <v>560</v>
      </c>
      <c r="D1305" s="2" t="s">
        <v>12</v>
      </c>
      <c r="E1305" s="4">
        <v>45217.465289351851</v>
      </c>
      <c r="F1305" s="3" t="str">
        <f>TEXT(Table_query__6[[#This Row],[Closed]],"MMM")</f>
        <v>Oct</v>
      </c>
      <c r="G1305" s="3">
        <v>45219.465289351851</v>
      </c>
      <c r="H1305" s="4">
        <v>45217.474756944444</v>
      </c>
      <c r="I1305" s="2" t="s">
        <v>313</v>
      </c>
      <c r="J1305" t="s">
        <v>3723</v>
      </c>
      <c r="K1305">
        <v>10678</v>
      </c>
      <c r="L1305" t="s">
        <v>3724</v>
      </c>
      <c r="M1305" t="s">
        <v>3545</v>
      </c>
      <c r="N1305" s="2" t="s">
        <v>29</v>
      </c>
      <c r="O1305" s="4" t="s">
        <v>99</v>
      </c>
      <c r="P1305" s="6">
        <f>NETWORKDAYS.INTL(Table_query__6[[#This Row],[Created]],Table_query__6[[#This Row],[Closed]],1,0)-1</f>
        <v>0</v>
      </c>
      <c r="Q1305" s="6" t="s">
        <v>4272</v>
      </c>
      <c r="R1305" s="6" t="str">
        <f t="shared" si="41"/>
        <v>&lt;=1</v>
      </c>
      <c r="S1305" s="6" t="str">
        <f t="shared" si="40"/>
        <v>met</v>
      </c>
      <c r="T1305" s="5" t="s">
        <v>561</v>
      </c>
      <c r="U1305" s="2" t="s">
        <v>17</v>
      </c>
      <c r="V1305" s="2" t="s">
        <v>16</v>
      </c>
      <c r="W1305" s="2"/>
    </row>
    <row r="1306" spans="1:23" ht="28.5" x14ac:dyDescent="0.45">
      <c r="A1306" s="1">
        <v>2.6169675925921201</v>
      </c>
      <c r="B1306" s="2" t="s">
        <v>504</v>
      </c>
      <c r="C1306" s="2" t="s">
        <v>503</v>
      </c>
      <c r="D1306" s="2" t="s">
        <v>12</v>
      </c>
      <c r="E1306" s="4">
        <v>45217.488298611112</v>
      </c>
      <c r="F1306" s="3" t="str">
        <f>TEXT(Table_query__6[[#This Row],[Closed]],"MMM")</f>
        <v>Oct</v>
      </c>
      <c r="G1306" s="3">
        <v>45219.488298611112</v>
      </c>
      <c r="H1306" s="4">
        <v>45219.616967592592</v>
      </c>
      <c r="I1306" s="2" t="s">
        <v>506</v>
      </c>
      <c r="J1306" t="s">
        <v>3779</v>
      </c>
      <c r="K1306">
        <v>11171</v>
      </c>
      <c r="L1306" t="s">
        <v>3552</v>
      </c>
      <c r="M1306" t="s">
        <v>3553</v>
      </c>
      <c r="N1306" s="2" t="s">
        <v>24</v>
      </c>
      <c r="O1306" s="4" t="s">
        <v>99</v>
      </c>
      <c r="P1306" s="6">
        <f>NETWORKDAYS.INTL(Table_query__6[[#This Row],[Created]],Table_query__6[[#This Row],[Closed]],1,0)-1</f>
        <v>2</v>
      </c>
      <c r="Q1306" s="6" t="s">
        <v>4273</v>
      </c>
      <c r="R1306" s="6" t="str">
        <f t="shared" si="41"/>
        <v>&lt;=2</v>
      </c>
      <c r="S1306" s="6" t="str">
        <f t="shared" si="40"/>
        <v>met</v>
      </c>
      <c r="T1306" s="5" t="s">
        <v>505</v>
      </c>
      <c r="U1306" s="2" t="s">
        <v>17</v>
      </c>
      <c r="V1306" s="2" t="s">
        <v>16</v>
      </c>
      <c r="W1306" s="2"/>
    </row>
    <row r="1307" spans="1:23" ht="28.5" x14ac:dyDescent="0.45">
      <c r="A1307" s="1">
        <v>0.66416666666191304</v>
      </c>
      <c r="B1307" s="2" t="s">
        <v>118</v>
      </c>
      <c r="C1307" s="2" t="s">
        <v>577</v>
      </c>
      <c r="D1307" s="2" t="s">
        <v>12</v>
      </c>
      <c r="E1307" s="4">
        <v>45217.5387962963</v>
      </c>
      <c r="F1307" s="3" t="str">
        <f>TEXT(Table_query__6[[#This Row],[Closed]],"MMM")</f>
        <v>Oct</v>
      </c>
      <c r="G1307" s="3">
        <v>45219.5387962963</v>
      </c>
      <c r="H1307" s="4">
        <v>45217.664166666669</v>
      </c>
      <c r="I1307" s="2" t="s">
        <v>579</v>
      </c>
      <c r="J1307" t="s">
        <v>3801</v>
      </c>
      <c r="K1307">
        <v>35971</v>
      </c>
      <c r="L1307" t="s">
        <v>3701</v>
      </c>
      <c r="M1307" t="s">
        <v>3553</v>
      </c>
      <c r="N1307" s="2" t="s">
        <v>24</v>
      </c>
      <c r="O1307" s="4" t="s">
        <v>99</v>
      </c>
      <c r="P1307" s="6">
        <f>NETWORKDAYS.INTL(Table_query__6[[#This Row],[Created]],Table_query__6[[#This Row],[Closed]],1,0)-1</f>
        <v>0</v>
      </c>
      <c r="Q1307" s="6" t="s">
        <v>4272</v>
      </c>
      <c r="R1307" s="6" t="str">
        <f t="shared" si="41"/>
        <v>&lt;=1</v>
      </c>
      <c r="S1307" s="6" t="str">
        <f t="shared" si="40"/>
        <v>met</v>
      </c>
      <c r="T1307" s="5" t="s">
        <v>578</v>
      </c>
      <c r="U1307" s="2" t="s">
        <v>17</v>
      </c>
      <c r="V1307" s="2" t="s">
        <v>16</v>
      </c>
      <c r="W1307" s="2"/>
    </row>
    <row r="1308" spans="1:23" x14ac:dyDescent="0.45">
      <c r="A1308" s="1">
        <v>1.5224189814835001</v>
      </c>
      <c r="B1308" s="2" t="s">
        <v>110</v>
      </c>
      <c r="C1308" s="2" t="s">
        <v>531</v>
      </c>
      <c r="D1308" s="2" t="s">
        <v>12</v>
      </c>
      <c r="E1308" s="4">
        <v>45217.553379629629</v>
      </c>
      <c r="F1308" s="3" t="str">
        <f>TEXT(Table_query__6[[#This Row],[Closed]],"MMM")</f>
        <v>Oct</v>
      </c>
      <c r="G1308" s="3">
        <v>45219.553379629629</v>
      </c>
      <c r="H1308" s="4">
        <v>45218.522418981483</v>
      </c>
      <c r="I1308" s="2" t="s">
        <v>533</v>
      </c>
      <c r="J1308" t="s">
        <v>3787</v>
      </c>
      <c r="K1308">
        <v>40126</v>
      </c>
      <c r="L1308" t="s">
        <v>3564</v>
      </c>
      <c r="M1308" t="s">
        <v>3545</v>
      </c>
      <c r="N1308" s="2" t="s">
        <v>52</v>
      </c>
      <c r="O1308" s="4" t="s">
        <v>99</v>
      </c>
      <c r="P1308" s="6">
        <f>NETWORKDAYS.INTL(Table_query__6[[#This Row],[Created]],Table_query__6[[#This Row],[Closed]],1,0)-1</f>
        <v>1</v>
      </c>
      <c r="Q1308" s="6" t="s">
        <v>4272</v>
      </c>
      <c r="R1308" s="6" t="str">
        <f t="shared" si="41"/>
        <v>&lt;=1</v>
      </c>
      <c r="S1308" s="6" t="str">
        <f t="shared" si="40"/>
        <v>met</v>
      </c>
      <c r="T1308" s="5" t="s">
        <v>532</v>
      </c>
      <c r="U1308" s="2" t="s">
        <v>17</v>
      </c>
      <c r="V1308" s="2" t="s">
        <v>16</v>
      </c>
      <c r="W1308" s="2"/>
    </row>
    <row r="1309" spans="1:23" x14ac:dyDescent="0.45">
      <c r="A1309" s="1">
        <v>1.2936342592584</v>
      </c>
      <c r="B1309" s="2" t="s">
        <v>97</v>
      </c>
      <c r="C1309" s="2" t="s">
        <v>542</v>
      </c>
      <c r="D1309" s="2" t="s">
        <v>12</v>
      </c>
      <c r="E1309" s="4">
        <v>45217.569108796299</v>
      </c>
      <c r="F1309" s="3" t="str">
        <f>TEXT(Table_query__6[[#This Row],[Closed]],"MMM")</f>
        <v>Oct</v>
      </c>
      <c r="G1309" s="3">
        <v>45219.569108796299</v>
      </c>
      <c r="H1309" s="4">
        <v>45218.293634259258</v>
      </c>
      <c r="I1309" s="2" t="s">
        <v>98</v>
      </c>
      <c r="J1309" t="s">
        <v>3584</v>
      </c>
      <c r="K1309">
        <v>1352</v>
      </c>
      <c r="L1309" t="s">
        <v>3585</v>
      </c>
      <c r="M1309" t="s">
        <v>3553</v>
      </c>
      <c r="N1309" s="2" t="s">
        <v>24</v>
      </c>
      <c r="O1309" s="4" t="s">
        <v>99</v>
      </c>
      <c r="P1309" s="6">
        <f>NETWORKDAYS.INTL(Table_query__6[[#This Row],[Created]],Table_query__6[[#This Row],[Closed]],1,0)-1</f>
        <v>1</v>
      </c>
      <c r="Q1309" s="6" t="s">
        <v>4272</v>
      </c>
      <c r="R1309" s="6" t="str">
        <f t="shared" si="41"/>
        <v>&lt;=1</v>
      </c>
      <c r="S1309" s="6" t="str">
        <f t="shared" si="40"/>
        <v>met</v>
      </c>
      <c r="T1309" s="5" t="s">
        <v>543</v>
      </c>
      <c r="U1309" s="2" t="s">
        <v>17</v>
      </c>
      <c r="V1309" s="2" t="s">
        <v>16</v>
      </c>
      <c r="W1309" s="2"/>
    </row>
    <row r="1310" spans="1:23" x14ac:dyDescent="0.45">
      <c r="A1310" s="1">
        <v>1.2998495370338801</v>
      </c>
      <c r="B1310" s="2" t="s">
        <v>97</v>
      </c>
      <c r="C1310" s="2" t="s">
        <v>552</v>
      </c>
      <c r="D1310" s="2" t="s">
        <v>12</v>
      </c>
      <c r="E1310" s="4">
        <v>45217.586134259262</v>
      </c>
      <c r="F1310" s="3" t="str">
        <f>TEXT(Table_query__6[[#This Row],[Closed]],"MMM")</f>
        <v>Oct</v>
      </c>
      <c r="G1310" s="3">
        <v>45219.586134259262</v>
      </c>
      <c r="H1310" s="4">
        <v>45218.299849537034</v>
      </c>
      <c r="I1310" s="2" t="s">
        <v>98</v>
      </c>
      <c r="J1310" t="s">
        <v>3584</v>
      </c>
      <c r="K1310">
        <v>1352</v>
      </c>
      <c r="L1310" t="s">
        <v>3585</v>
      </c>
      <c r="M1310" t="s">
        <v>3553</v>
      </c>
      <c r="N1310" s="2" t="s">
        <v>24</v>
      </c>
      <c r="O1310" s="4" t="s">
        <v>99</v>
      </c>
      <c r="P1310" s="6">
        <f>NETWORKDAYS.INTL(Table_query__6[[#This Row],[Created]],Table_query__6[[#This Row],[Closed]],1,0)-1</f>
        <v>1</v>
      </c>
      <c r="Q1310" s="6" t="s">
        <v>4272</v>
      </c>
      <c r="R1310" s="6" t="str">
        <f t="shared" si="41"/>
        <v>&lt;=1</v>
      </c>
      <c r="S1310" s="6" t="str">
        <f t="shared" si="40"/>
        <v>met</v>
      </c>
      <c r="T1310" s="5" t="s">
        <v>553</v>
      </c>
      <c r="U1310" s="2" t="s">
        <v>17</v>
      </c>
      <c r="V1310" s="2" t="s">
        <v>16</v>
      </c>
      <c r="W1310" s="2"/>
    </row>
    <row r="1311" spans="1:23" ht="85.5" x14ac:dyDescent="0.45">
      <c r="A1311" s="1">
        <v>0.62542824073898395</v>
      </c>
      <c r="B1311" s="2" t="s">
        <v>23</v>
      </c>
      <c r="C1311" s="2" t="s">
        <v>562</v>
      </c>
      <c r="D1311" s="2" t="s">
        <v>12</v>
      </c>
      <c r="E1311" s="4">
        <v>45217.625324074077</v>
      </c>
      <c r="F1311" s="3" t="str">
        <f>TEXT(Table_query__6[[#This Row],[Closed]],"MMM")</f>
        <v>Oct</v>
      </c>
      <c r="G1311" s="3">
        <v>45219.625324074077</v>
      </c>
      <c r="H1311" s="4">
        <v>45217.625428240739</v>
      </c>
      <c r="I1311" s="2" t="s">
        <v>288</v>
      </c>
      <c r="J1311" t="s">
        <v>3630</v>
      </c>
      <c r="K1311">
        <v>27589</v>
      </c>
      <c r="L1311" t="s">
        <v>3630</v>
      </c>
      <c r="M1311" t="s">
        <v>3570</v>
      </c>
      <c r="N1311" s="2" t="s">
        <v>24</v>
      </c>
      <c r="O1311" s="4" t="s">
        <v>99</v>
      </c>
      <c r="P1311" s="6">
        <f>NETWORKDAYS.INTL(Table_query__6[[#This Row],[Created]],Table_query__6[[#This Row],[Closed]],1,0)-1</f>
        <v>0</v>
      </c>
      <c r="Q1311" s="6" t="s">
        <v>4272</v>
      </c>
      <c r="R1311" s="6" t="str">
        <f t="shared" si="41"/>
        <v>&lt;=1</v>
      </c>
      <c r="S1311" s="6" t="str">
        <f t="shared" si="40"/>
        <v>met</v>
      </c>
      <c r="T1311" s="5" t="s">
        <v>563</v>
      </c>
      <c r="U1311" s="2" t="s">
        <v>17</v>
      </c>
      <c r="V1311" s="2" t="s">
        <v>16</v>
      </c>
      <c r="W1311" s="2"/>
    </row>
    <row r="1312" spans="1:23" ht="42.75" x14ac:dyDescent="0.45">
      <c r="A1312" s="1">
        <v>0.63834490740555305</v>
      </c>
      <c r="B1312" s="2" t="s">
        <v>161</v>
      </c>
      <c r="C1312" s="2" t="s">
        <v>557</v>
      </c>
      <c r="D1312" s="2" t="s">
        <v>12</v>
      </c>
      <c r="E1312" s="4">
        <v>45217.633877314816</v>
      </c>
      <c r="F1312" s="3" t="str">
        <f>TEXT(Table_query__6[[#This Row],[Closed]],"MMM")</f>
        <v>Oct</v>
      </c>
      <c r="G1312" s="3">
        <v>45219.633877314816</v>
      </c>
      <c r="H1312" s="4">
        <v>45217.638344907406</v>
      </c>
      <c r="I1312" s="2" t="s">
        <v>559</v>
      </c>
      <c r="J1312" t="s">
        <v>3795</v>
      </c>
      <c r="K1312">
        <v>40069</v>
      </c>
      <c r="L1312" t="s">
        <v>3796</v>
      </c>
      <c r="M1312" t="s">
        <v>3545</v>
      </c>
      <c r="N1312" s="2" t="s">
        <v>24</v>
      </c>
      <c r="O1312" s="4" t="s">
        <v>99</v>
      </c>
      <c r="P1312" s="6">
        <f>NETWORKDAYS.INTL(Table_query__6[[#This Row],[Created]],Table_query__6[[#This Row],[Closed]],1,0)-1</f>
        <v>0</v>
      </c>
      <c r="Q1312" s="6" t="s">
        <v>4272</v>
      </c>
      <c r="R1312" s="6" t="str">
        <f t="shared" si="41"/>
        <v>&lt;=1</v>
      </c>
      <c r="S1312" s="6" t="str">
        <f t="shared" si="40"/>
        <v>met</v>
      </c>
      <c r="T1312" s="5" t="s">
        <v>558</v>
      </c>
      <c r="U1312" s="2" t="s">
        <v>17</v>
      </c>
      <c r="V1312" s="2" t="s">
        <v>16</v>
      </c>
      <c r="W1312" s="2"/>
    </row>
    <row r="1313" spans="1:23" ht="28.5" x14ac:dyDescent="0.45">
      <c r="A1313" s="1">
        <v>1.69467592592264</v>
      </c>
      <c r="B1313" s="2" t="s">
        <v>361</v>
      </c>
      <c r="C1313" s="2" t="s">
        <v>547</v>
      </c>
      <c r="D1313" s="2" t="s">
        <v>12</v>
      </c>
      <c r="E1313" s="4">
        <v>45217.784745370373</v>
      </c>
      <c r="F1313" s="3" t="str">
        <f>TEXT(Table_query__6[[#This Row],[Closed]],"MMM")</f>
        <v>Oct</v>
      </c>
      <c r="G1313" s="3">
        <v>45219.784745370373</v>
      </c>
      <c r="H1313" s="4">
        <v>45218.694675925923</v>
      </c>
      <c r="I1313" s="2" t="s">
        <v>549</v>
      </c>
      <c r="J1313" t="s">
        <v>3791</v>
      </c>
      <c r="K1313">
        <v>9730</v>
      </c>
      <c r="L1313" t="s">
        <v>3792</v>
      </c>
      <c r="M1313" t="s">
        <v>3545</v>
      </c>
      <c r="N1313" s="2" t="s">
        <v>24</v>
      </c>
      <c r="O1313" s="4" t="s">
        <v>99</v>
      </c>
      <c r="P1313" s="6">
        <f>NETWORKDAYS.INTL(Table_query__6[[#This Row],[Created]],Table_query__6[[#This Row],[Closed]],1,0)-1</f>
        <v>1</v>
      </c>
      <c r="Q1313" s="6" t="s">
        <v>4272</v>
      </c>
      <c r="R1313" s="6" t="str">
        <f t="shared" si="41"/>
        <v>&lt;=1</v>
      </c>
      <c r="S1313" s="6" t="str">
        <f t="shared" si="40"/>
        <v>met</v>
      </c>
      <c r="T1313" s="5" t="s">
        <v>548</v>
      </c>
      <c r="U1313" s="2" t="s">
        <v>17</v>
      </c>
      <c r="V1313" s="2" t="s">
        <v>16</v>
      </c>
      <c r="W1313" s="2"/>
    </row>
    <row r="1314" spans="1:23" x14ac:dyDescent="0.45">
      <c r="A1314" s="1">
        <v>0.471261574071832</v>
      </c>
      <c r="B1314" s="2" t="s">
        <v>97</v>
      </c>
      <c r="C1314" s="2" t="s">
        <v>528</v>
      </c>
      <c r="D1314" s="2" t="s">
        <v>12</v>
      </c>
      <c r="E1314" s="4">
        <v>45218.412847222222</v>
      </c>
      <c r="F1314" s="3" t="str">
        <f>TEXT(Table_query__6[[#This Row],[Closed]],"MMM")</f>
        <v>Oct</v>
      </c>
      <c r="G1314" s="3">
        <v>45220.412847222222</v>
      </c>
      <c r="H1314" s="4">
        <v>45218.471261574072</v>
      </c>
      <c r="I1314" s="2" t="s">
        <v>530</v>
      </c>
      <c r="J1314" t="s">
        <v>3785</v>
      </c>
      <c r="K1314">
        <v>22098</v>
      </c>
      <c r="L1314" t="s">
        <v>3786</v>
      </c>
      <c r="M1314" t="s">
        <v>3553</v>
      </c>
      <c r="N1314" s="2" t="s">
        <v>24</v>
      </c>
      <c r="O1314" s="4" t="s">
        <v>99</v>
      </c>
      <c r="P1314" s="6">
        <f>NETWORKDAYS.INTL(Table_query__6[[#This Row],[Created]],Table_query__6[[#This Row],[Closed]],1,0)-1</f>
        <v>0</v>
      </c>
      <c r="Q1314" s="6" t="s">
        <v>4272</v>
      </c>
      <c r="R1314" s="6" t="str">
        <f t="shared" si="41"/>
        <v>&lt;=1</v>
      </c>
      <c r="S1314" s="6" t="str">
        <f t="shared" si="40"/>
        <v>met</v>
      </c>
      <c r="T1314" s="5" t="s">
        <v>529</v>
      </c>
      <c r="U1314" s="2" t="s">
        <v>17</v>
      </c>
      <c r="V1314" s="2" t="s">
        <v>16</v>
      </c>
      <c r="W1314" s="2"/>
    </row>
    <row r="1315" spans="1:23" ht="28.5" x14ac:dyDescent="0.45">
      <c r="A1315" s="1">
        <v>0.48517361110862101</v>
      </c>
      <c r="B1315" s="2" t="s">
        <v>28</v>
      </c>
      <c r="C1315" s="2" t="s">
        <v>510</v>
      </c>
      <c r="D1315" s="2" t="s">
        <v>12</v>
      </c>
      <c r="E1315" s="4">
        <v>45218.413136574076</v>
      </c>
      <c r="F1315" s="3" t="str">
        <f>TEXT(Table_query__6[[#This Row],[Closed]],"MMM")</f>
        <v>Oct</v>
      </c>
      <c r="G1315" s="3">
        <v>45220.413136574076</v>
      </c>
      <c r="H1315" s="4">
        <v>45218.485173611109</v>
      </c>
      <c r="I1315" s="2" t="s">
        <v>279</v>
      </c>
      <c r="J1315" t="s">
        <v>3590</v>
      </c>
      <c r="K1315">
        <v>10629</v>
      </c>
      <c r="L1315" t="s">
        <v>3557</v>
      </c>
      <c r="M1315" t="s">
        <v>3545</v>
      </c>
      <c r="N1315" s="2" t="s">
        <v>29</v>
      </c>
      <c r="O1315" s="4" t="s">
        <v>99</v>
      </c>
      <c r="P1315" s="6">
        <f>NETWORKDAYS.INTL(Table_query__6[[#This Row],[Created]],Table_query__6[[#This Row],[Closed]],1,0)-1</f>
        <v>0</v>
      </c>
      <c r="Q1315" s="6" t="s">
        <v>4272</v>
      </c>
      <c r="R1315" s="6" t="str">
        <f t="shared" si="41"/>
        <v>&lt;=1</v>
      </c>
      <c r="S1315" s="6" t="str">
        <f t="shared" si="40"/>
        <v>met</v>
      </c>
      <c r="T1315" s="5" t="s">
        <v>511</v>
      </c>
      <c r="U1315" s="2" t="s">
        <v>17</v>
      </c>
      <c r="V1315" s="2" t="s">
        <v>16</v>
      </c>
      <c r="W1315" s="2"/>
    </row>
    <row r="1316" spans="1:23" x14ac:dyDescent="0.45">
      <c r="A1316" s="1">
        <v>0.46953703703911698</v>
      </c>
      <c r="B1316" s="2" t="s">
        <v>97</v>
      </c>
      <c r="C1316" s="2" t="s">
        <v>515</v>
      </c>
      <c r="D1316" s="2" t="s">
        <v>12</v>
      </c>
      <c r="E1316" s="4">
        <v>45218.414687500001</v>
      </c>
      <c r="F1316" s="3" t="str">
        <f>TEXT(Table_query__6[[#This Row],[Closed]],"MMM")</f>
        <v>Oct</v>
      </c>
      <c r="G1316" s="3">
        <v>45220.414687500001</v>
      </c>
      <c r="H1316" s="4">
        <v>45218.469537037039</v>
      </c>
      <c r="I1316" s="2" t="s">
        <v>517</v>
      </c>
      <c r="J1316" t="s">
        <v>3782</v>
      </c>
      <c r="K1316">
        <v>33844</v>
      </c>
      <c r="L1316" t="s">
        <v>3781</v>
      </c>
      <c r="M1316" t="s">
        <v>3553</v>
      </c>
      <c r="N1316" s="2" t="s">
        <v>29</v>
      </c>
      <c r="O1316" s="4" t="s">
        <v>99</v>
      </c>
      <c r="P1316" s="6">
        <f>NETWORKDAYS.INTL(Table_query__6[[#This Row],[Created]],Table_query__6[[#This Row],[Closed]],1,0)-1</f>
        <v>0</v>
      </c>
      <c r="Q1316" s="6" t="s">
        <v>4272</v>
      </c>
      <c r="R1316" s="6" t="str">
        <f t="shared" si="41"/>
        <v>&lt;=1</v>
      </c>
      <c r="S1316" s="6" t="str">
        <f t="shared" si="40"/>
        <v>met</v>
      </c>
      <c r="T1316" s="5" t="s">
        <v>516</v>
      </c>
      <c r="U1316" s="2" t="s">
        <v>17</v>
      </c>
      <c r="V1316" s="2" t="s">
        <v>16</v>
      </c>
      <c r="W1316" s="2"/>
    </row>
    <row r="1317" spans="1:23" x14ac:dyDescent="0.45">
      <c r="A1317" s="1">
        <v>0.47055555555562001</v>
      </c>
      <c r="B1317" s="2" t="s">
        <v>97</v>
      </c>
      <c r="C1317" s="2" t="s">
        <v>507</v>
      </c>
      <c r="D1317" s="2" t="s">
        <v>12</v>
      </c>
      <c r="E1317" s="4">
        <v>45218.415914351855</v>
      </c>
      <c r="F1317" s="3" t="str">
        <f>TEXT(Table_query__6[[#This Row],[Closed]],"MMM")</f>
        <v>Oct</v>
      </c>
      <c r="G1317" s="3">
        <v>45220.415914351855</v>
      </c>
      <c r="H1317" s="4">
        <v>45218.470555555556</v>
      </c>
      <c r="I1317" s="2" t="s">
        <v>509</v>
      </c>
      <c r="J1317" t="s">
        <v>3780</v>
      </c>
      <c r="K1317">
        <v>33844</v>
      </c>
      <c r="L1317" t="s">
        <v>3781</v>
      </c>
      <c r="M1317" t="s">
        <v>3553</v>
      </c>
      <c r="N1317" s="2" t="s">
        <v>29</v>
      </c>
      <c r="O1317" s="4" t="s">
        <v>99</v>
      </c>
      <c r="P1317" s="6">
        <f>NETWORKDAYS.INTL(Table_query__6[[#This Row],[Created]],Table_query__6[[#This Row],[Closed]],1,0)-1</f>
        <v>0</v>
      </c>
      <c r="Q1317" s="6" t="s">
        <v>4272</v>
      </c>
      <c r="R1317" s="6" t="str">
        <f t="shared" si="41"/>
        <v>&lt;=1</v>
      </c>
      <c r="S1317" s="6" t="str">
        <f t="shared" si="40"/>
        <v>met</v>
      </c>
      <c r="T1317" s="5" t="s">
        <v>508</v>
      </c>
      <c r="U1317" s="2" t="s">
        <v>17</v>
      </c>
      <c r="V1317" s="2" t="s">
        <v>16</v>
      </c>
      <c r="W1317" s="2"/>
    </row>
    <row r="1318" spans="1:23" x14ac:dyDescent="0.45">
      <c r="A1318" s="1">
        <v>5.6388310185138799</v>
      </c>
      <c r="B1318" s="2" t="s">
        <v>145</v>
      </c>
      <c r="C1318" s="2" t="s">
        <v>435</v>
      </c>
      <c r="D1318" s="2" t="s">
        <v>12</v>
      </c>
      <c r="E1318" s="4">
        <v>45218.427951388891</v>
      </c>
      <c r="F1318" s="3" t="str">
        <f>TEXT(Table_query__6[[#This Row],[Closed]],"MMM")</f>
        <v>Oct</v>
      </c>
      <c r="G1318" s="3">
        <v>45220.427951388891</v>
      </c>
      <c r="H1318" s="4">
        <v>45223.638831018521</v>
      </c>
      <c r="I1318" s="2" t="s">
        <v>437</v>
      </c>
      <c r="J1318" t="s">
        <v>3756</v>
      </c>
      <c r="K1318">
        <v>11171</v>
      </c>
      <c r="L1318" t="s">
        <v>3552</v>
      </c>
      <c r="M1318" t="s">
        <v>3553</v>
      </c>
      <c r="N1318" s="2" t="s">
        <v>24</v>
      </c>
      <c r="O1318" s="4" t="s">
        <v>99</v>
      </c>
      <c r="P1318" s="6">
        <f>NETWORKDAYS.INTL(Table_query__6[[#This Row],[Created]],Table_query__6[[#This Row],[Closed]],1,0)-1</f>
        <v>3</v>
      </c>
      <c r="Q1318" s="6" t="s">
        <v>4273</v>
      </c>
      <c r="R1318" s="6" t="str">
        <f t="shared" si="41"/>
        <v>&lt;=3</v>
      </c>
      <c r="S1318" s="6" t="str">
        <f t="shared" si="40"/>
        <v>not met</v>
      </c>
      <c r="T1318" s="5" t="s">
        <v>436</v>
      </c>
      <c r="U1318" s="2" t="s">
        <v>17</v>
      </c>
      <c r="V1318" s="2" t="s">
        <v>16</v>
      </c>
      <c r="W1318" s="2"/>
    </row>
    <row r="1319" spans="1:23" x14ac:dyDescent="0.45">
      <c r="A1319" s="1">
        <v>0.44031250000261901</v>
      </c>
      <c r="B1319" s="2" t="s">
        <v>145</v>
      </c>
      <c r="C1319" s="2" t="s">
        <v>550</v>
      </c>
      <c r="D1319" s="2" t="s">
        <v>12</v>
      </c>
      <c r="E1319" s="4">
        <v>45218.432430555556</v>
      </c>
      <c r="F1319" s="3" t="str">
        <f>TEXT(Table_query__6[[#This Row],[Closed]],"MMM")</f>
        <v>Oct</v>
      </c>
      <c r="G1319" s="3">
        <v>45220.432430555556</v>
      </c>
      <c r="H1319" s="4">
        <v>45218.440312500003</v>
      </c>
      <c r="I1319" s="2" t="s">
        <v>39</v>
      </c>
      <c r="J1319" t="s">
        <v>3551</v>
      </c>
      <c r="K1319">
        <v>11171</v>
      </c>
      <c r="L1319" t="s">
        <v>3552</v>
      </c>
      <c r="M1319" t="s">
        <v>3553</v>
      </c>
      <c r="N1319" s="2" t="s">
        <v>24</v>
      </c>
      <c r="O1319" s="4" t="s">
        <v>99</v>
      </c>
      <c r="P1319" s="6">
        <f>NETWORKDAYS.INTL(Table_query__6[[#This Row],[Created]],Table_query__6[[#This Row],[Closed]],1,0)-1</f>
        <v>0</v>
      </c>
      <c r="Q1319" s="6" t="s">
        <v>4272</v>
      </c>
      <c r="R1319" s="6" t="str">
        <f t="shared" si="41"/>
        <v>&lt;=1</v>
      </c>
      <c r="S1319" s="6" t="str">
        <f t="shared" si="40"/>
        <v>met</v>
      </c>
      <c r="T1319" s="5" t="s">
        <v>551</v>
      </c>
      <c r="U1319" s="2" t="s">
        <v>17</v>
      </c>
      <c r="V1319" s="2" t="s">
        <v>16</v>
      </c>
      <c r="W1319" s="2"/>
    </row>
    <row r="1320" spans="1:23" ht="85.5" x14ac:dyDescent="0.45">
      <c r="A1320" s="1">
        <v>0.44178240740438901</v>
      </c>
      <c r="B1320" s="2" t="s">
        <v>23</v>
      </c>
      <c r="C1320" s="2" t="s">
        <v>554</v>
      </c>
      <c r="D1320" s="2" t="s">
        <v>12</v>
      </c>
      <c r="E1320" s="4">
        <v>45218.441643518519</v>
      </c>
      <c r="F1320" s="3" t="str">
        <f>TEXT(Table_query__6[[#This Row],[Closed]],"MMM")</f>
        <v>Oct</v>
      </c>
      <c r="G1320" s="3">
        <v>45220.441643518519</v>
      </c>
      <c r="H1320" s="4">
        <v>45218.441782407404</v>
      </c>
      <c r="I1320" s="2" t="s">
        <v>556</v>
      </c>
      <c r="J1320" t="s">
        <v>3793</v>
      </c>
      <c r="K1320">
        <v>30392</v>
      </c>
      <c r="L1320" t="s">
        <v>3794</v>
      </c>
      <c r="M1320" t="s">
        <v>3570</v>
      </c>
      <c r="N1320" s="2" t="s">
        <v>42</v>
      </c>
      <c r="O1320" s="4" t="s">
        <v>99</v>
      </c>
      <c r="P1320" s="6">
        <f>NETWORKDAYS.INTL(Table_query__6[[#This Row],[Created]],Table_query__6[[#This Row],[Closed]],1,0)-1</f>
        <v>0</v>
      </c>
      <c r="Q1320" s="6" t="s">
        <v>4272</v>
      </c>
      <c r="R1320" s="6" t="str">
        <f t="shared" si="41"/>
        <v>&lt;=1</v>
      </c>
      <c r="S1320" s="6" t="str">
        <f t="shared" si="40"/>
        <v>met</v>
      </c>
      <c r="T1320" s="5" t="s">
        <v>555</v>
      </c>
      <c r="U1320" s="2" t="s">
        <v>17</v>
      </c>
      <c r="V1320" s="2" t="s">
        <v>16</v>
      </c>
      <c r="W1320" s="2"/>
    </row>
    <row r="1321" spans="1:23" ht="28.5" x14ac:dyDescent="0.45">
      <c r="A1321" s="1">
        <v>0.60072916666831599</v>
      </c>
      <c r="B1321" s="2" t="s">
        <v>159</v>
      </c>
      <c r="C1321" s="2" t="s">
        <v>521</v>
      </c>
      <c r="D1321" s="2" t="s">
        <v>12</v>
      </c>
      <c r="E1321" s="4">
        <v>45218.563726851855</v>
      </c>
      <c r="F1321" s="3" t="str">
        <f>TEXT(Table_query__6[[#This Row],[Closed]],"MMM")</f>
        <v>Oct</v>
      </c>
      <c r="G1321" s="3">
        <v>45220.563726851855</v>
      </c>
      <c r="H1321" s="4">
        <v>45218.600729166668</v>
      </c>
      <c r="I1321" s="2" t="s">
        <v>523</v>
      </c>
      <c r="J1321" t="s">
        <v>3783</v>
      </c>
      <c r="K1321">
        <v>30985</v>
      </c>
      <c r="L1321" t="s">
        <v>3784</v>
      </c>
      <c r="M1321" t="s">
        <v>3545</v>
      </c>
      <c r="N1321" s="2" t="s">
        <v>42</v>
      </c>
      <c r="O1321" s="4" t="s">
        <v>99</v>
      </c>
      <c r="P1321" s="6">
        <f>NETWORKDAYS.INTL(Table_query__6[[#This Row],[Created]],Table_query__6[[#This Row],[Closed]],1,0)-1</f>
        <v>0</v>
      </c>
      <c r="Q1321" s="6" t="s">
        <v>4272</v>
      </c>
      <c r="R1321" s="6" t="str">
        <f t="shared" si="41"/>
        <v>&lt;=1</v>
      </c>
      <c r="S1321" s="6" t="str">
        <f t="shared" si="40"/>
        <v>met</v>
      </c>
      <c r="T1321" s="5" t="s">
        <v>522</v>
      </c>
      <c r="U1321" s="2" t="s">
        <v>17</v>
      </c>
      <c r="V1321" s="2" t="s">
        <v>16</v>
      </c>
      <c r="W1321" s="2"/>
    </row>
    <row r="1322" spans="1:23" x14ac:dyDescent="0.45">
      <c r="A1322" s="1">
        <v>0.63167824073752898</v>
      </c>
      <c r="B1322" s="2" t="s">
        <v>33</v>
      </c>
      <c r="C1322" s="2" t="s">
        <v>536</v>
      </c>
      <c r="D1322" s="2" t="s">
        <v>12</v>
      </c>
      <c r="E1322" s="4">
        <v>45218.614479166667</v>
      </c>
      <c r="F1322" s="3" t="str">
        <f>TEXT(Table_query__6[[#This Row],[Closed]],"MMM")</f>
        <v>Oct</v>
      </c>
      <c r="G1322" s="3">
        <v>45220.614479166667</v>
      </c>
      <c r="H1322" s="4">
        <v>45218.631678240738</v>
      </c>
      <c r="I1322" s="2" t="s">
        <v>538</v>
      </c>
      <c r="J1322" t="s">
        <v>4256</v>
      </c>
      <c r="K1322" t="s">
        <v>4256</v>
      </c>
      <c r="L1322" t="s">
        <v>4256</v>
      </c>
      <c r="M1322" t="s">
        <v>592</v>
      </c>
      <c r="N1322" s="2" t="s">
        <v>29</v>
      </c>
      <c r="O1322" s="4" t="s">
        <v>99</v>
      </c>
      <c r="P1322" s="6">
        <f>NETWORKDAYS.INTL(Table_query__6[[#This Row],[Created]],Table_query__6[[#This Row],[Closed]],1,0)-1</f>
        <v>0</v>
      </c>
      <c r="Q1322" s="6" t="s">
        <v>4272</v>
      </c>
      <c r="R1322" s="6" t="str">
        <f t="shared" si="41"/>
        <v>&lt;=1</v>
      </c>
      <c r="S1322" s="6" t="str">
        <f t="shared" si="40"/>
        <v>met</v>
      </c>
      <c r="T1322" s="5" t="s">
        <v>537</v>
      </c>
      <c r="U1322" s="2" t="s">
        <v>17</v>
      </c>
      <c r="V1322" s="2" t="s">
        <v>16</v>
      </c>
      <c r="W1322" s="2"/>
    </row>
    <row r="1323" spans="1:23" ht="28.5" x14ac:dyDescent="0.45">
      <c r="A1323" s="1">
        <v>0.76372685185196998</v>
      </c>
      <c r="B1323" s="2" t="s">
        <v>125</v>
      </c>
      <c r="C1323" s="2" t="s">
        <v>524</v>
      </c>
      <c r="D1323" s="2" t="s">
        <v>12</v>
      </c>
      <c r="E1323" s="4">
        <v>45218.629467592589</v>
      </c>
      <c r="F1323" s="3" t="str">
        <f>TEXT(Table_query__6[[#This Row],[Closed]],"MMM")</f>
        <v>Oct</v>
      </c>
      <c r="G1323" s="3">
        <v>45220.629467592589</v>
      </c>
      <c r="H1323" s="4">
        <v>45218.763726851852</v>
      </c>
      <c r="I1323" s="2" t="s">
        <v>220</v>
      </c>
      <c r="J1323" t="s">
        <v>3690</v>
      </c>
      <c r="K1323">
        <v>1194</v>
      </c>
      <c r="L1323" t="s">
        <v>3691</v>
      </c>
      <c r="M1323" t="s">
        <v>3553</v>
      </c>
      <c r="N1323" s="2" t="s">
        <v>24</v>
      </c>
      <c r="O1323" s="4" t="s">
        <v>99</v>
      </c>
      <c r="P1323" s="6">
        <f>NETWORKDAYS.INTL(Table_query__6[[#This Row],[Created]],Table_query__6[[#This Row],[Closed]],1,0)-1</f>
        <v>0</v>
      </c>
      <c r="Q1323" s="6" t="s">
        <v>4272</v>
      </c>
      <c r="R1323" s="6" t="str">
        <f t="shared" si="41"/>
        <v>&lt;=1</v>
      </c>
      <c r="S1323" s="6" t="str">
        <f t="shared" si="40"/>
        <v>met</v>
      </c>
      <c r="T1323" s="5" t="s">
        <v>525</v>
      </c>
      <c r="U1323" s="2" t="s">
        <v>17</v>
      </c>
      <c r="V1323" s="2" t="s">
        <v>16</v>
      </c>
      <c r="W1323" s="2"/>
    </row>
    <row r="1324" spans="1:23" ht="28.5" x14ac:dyDescent="0.45">
      <c r="A1324" s="1">
        <v>1.6478703703687601</v>
      </c>
      <c r="B1324" s="2" t="s">
        <v>125</v>
      </c>
      <c r="C1324" s="2" t="s">
        <v>490</v>
      </c>
      <c r="D1324" s="2" t="s">
        <v>12</v>
      </c>
      <c r="E1324" s="4">
        <v>45218.690335648149</v>
      </c>
      <c r="F1324" s="3" t="str">
        <f>TEXT(Table_query__6[[#This Row],[Closed]],"MMM")</f>
        <v>Oct</v>
      </c>
      <c r="G1324" s="3">
        <v>45220.690335648149</v>
      </c>
      <c r="H1324" s="4">
        <v>45219.647870370369</v>
      </c>
      <c r="I1324" s="2" t="s">
        <v>213</v>
      </c>
      <c r="J1324" t="s">
        <v>3687</v>
      </c>
      <c r="K1324">
        <v>32057</v>
      </c>
      <c r="L1324" t="s">
        <v>3687</v>
      </c>
      <c r="M1324" t="s">
        <v>3545</v>
      </c>
      <c r="N1324" s="2" t="s">
        <v>24</v>
      </c>
      <c r="O1324" s="4" t="s">
        <v>99</v>
      </c>
      <c r="P1324" s="6">
        <f>NETWORKDAYS.INTL(Table_query__6[[#This Row],[Created]],Table_query__6[[#This Row],[Closed]],1,0)-1</f>
        <v>1</v>
      </c>
      <c r="Q1324" s="6" t="s">
        <v>4272</v>
      </c>
      <c r="R1324" s="6" t="str">
        <f t="shared" si="41"/>
        <v>&lt;=1</v>
      </c>
      <c r="S1324" s="6" t="str">
        <f t="shared" si="40"/>
        <v>met</v>
      </c>
      <c r="T1324" s="5" t="s">
        <v>491</v>
      </c>
      <c r="U1324" s="2" t="s">
        <v>17</v>
      </c>
      <c r="V1324" s="2" t="s">
        <v>16</v>
      </c>
      <c r="W1324" s="2"/>
    </row>
    <row r="1325" spans="1:23" ht="28.5" x14ac:dyDescent="0.45">
      <c r="A1325" s="1">
        <v>4.5084606481468699</v>
      </c>
      <c r="B1325" s="2" t="s">
        <v>361</v>
      </c>
      <c r="C1325" s="2" t="s">
        <v>451</v>
      </c>
      <c r="D1325" s="2" t="s">
        <v>12</v>
      </c>
      <c r="E1325" s="4">
        <v>45218.728101851855</v>
      </c>
      <c r="F1325" s="3" t="str">
        <f>TEXT(Table_query__6[[#This Row],[Closed]],"MMM")</f>
        <v>Oct</v>
      </c>
      <c r="G1325" s="3">
        <v>45220.728101851855</v>
      </c>
      <c r="H1325" s="4">
        <v>45222.508460648147</v>
      </c>
      <c r="I1325" s="2" t="s">
        <v>453</v>
      </c>
      <c r="J1325" t="s">
        <v>3761</v>
      </c>
      <c r="K1325">
        <v>1496</v>
      </c>
      <c r="L1325" t="s">
        <v>3762</v>
      </c>
      <c r="M1325" t="s">
        <v>3545</v>
      </c>
      <c r="N1325" s="2" t="s">
        <v>24</v>
      </c>
      <c r="O1325" s="4" t="s">
        <v>99</v>
      </c>
      <c r="P1325" s="6">
        <f>NETWORKDAYS.INTL(Table_query__6[[#This Row],[Created]],Table_query__6[[#This Row],[Closed]],1,0)-1</f>
        <v>2</v>
      </c>
      <c r="Q1325" s="6" t="s">
        <v>4273</v>
      </c>
      <c r="R1325" s="6" t="str">
        <f t="shared" si="41"/>
        <v>&lt;=2</v>
      </c>
      <c r="S1325" s="6" t="str">
        <f t="shared" si="40"/>
        <v>met</v>
      </c>
      <c r="T1325" s="5" t="s">
        <v>452</v>
      </c>
      <c r="U1325" s="2" t="s">
        <v>17</v>
      </c>
      <c r="V1325" s="2" t="s">
        <v>16</v>
      </c>
      <c r="W1325" s="2"/>
    </row>
    <row r="1326" spans="1:23" ht="28.5" x14ac:dyDescent="0.45">
      <c r="A1326" s="1">
        <v>1.5819560185191199</v>
      </c>
      <c r="B1326" s="2" t="s">
        <v>125</v>
      </c>
      <c r="C1326" s="2" t="s">
        <v>485</v>
      </c>
      <c r="D1326" s="2" t="s">
        <v>12</v>
      </c>
      <c r="E1326" s="4">
        <v>45218.767488425925</v>
      </c>
      <c r="F1326" s="3" t="str">
        <f>TEXT(Table_query__6[[#This Row],[Closed]],"MMM")</f>
        <v>Oct</v>
      </c>
      <c r="G1326" s="3">
        <v>45220.767488425925</v>
      </c>
      <c r="H1326" s="4">
        <v>45219.581956018519</v>
      </c>
      <c r="I1326" s="2" t="s">
        <v>213</v>
      </c>
      <c r="J1326" t="s">
        <v>3687</v>
      </c>
      <c r="K1326">
        <v>32057</v>
      </c>
      <c r="L1326" t="s">
        <v>3687</v>
      </c>
      <c r="M1326" t="s">
        <v>3545</v>
      </c>
      <c r="N1326" s="2" t="s">
        <v>24</v>
      </c>
      <c r="O1326" s="4" t="s">
        <v>99</v>
      </c>
      <c r="P1326" s="6">
        <f>NETWORKDAYS.INTL(Table_query__6[[#This Row],[Created]],Table_query__6[[#This Row],[Closed]],1,0)-1</f>
        <v>1</v>
      </c>
      <c r="Q1326" s="6" t="s">
        <v>4272</v>
      </c>
      <c r="R1326" s="6" t="str">
        <f t="shared" si="41"/>
        <v>&lt;=1</v>
      </c>
      <c r="S1326" s="6" t="str">
        <f t="shared" si="40"/>
        <v>met</v>
      </c>
      <c r="T1326" s="5" t="s">
        <v>486</v>
      </c>
      <c r="U1326" s="2" t="s">
        <v>17</v>
      </c>
      <c r="V1326" s="2" t="s">
        <v>16</v>
      </c>
      <c r="W1326" s="2"/>
    </row>
    <row r="1327" spans="1:23" ht="28.5" x14ac:dyDescent="0.45">
      <c r="A1327" s="1">
        <v>4.5069444444379796</v>
      </c>
      <c r="B1327" s="2" t="s">
        <v>361</v>
      </c>
      <c r="C1327" s="2" t="s">
        <v>469</v>
      </c>
      <c r="D1327" s="2" t="s">
        <v>12</v>
      </c>
      <c r="E1327" s="4">
        <v>45218.786296296297</v>
      </c>
      <c r="F1327" s="3" t="str">
        <f>TEXT(Table_query__6[[#This Row],[Closed]],"MMM")</f>
        <v>Oct</v>
      </c>
      <c r="G1327" s="3">
        <v>45220.786296296297</v>
      </c>
      <c r="H1327" s="4">
        <v>45222.506944444445</v>
      </c>
      <c r="I1327" s="2" t="s">
        <v>471</v>
      </c>
      <c r="J1327" t="s">
        <v>3768</v>
      </c>
      <c r="K1327">
        <v>35535</v>
      </c>
      <c r="L1327" t="s">
        <v>3769</v>
      </c>
      <c r="M1327" t="s">
        <v>3545</v>
      </c>
      <c r="N1327" s="2" t="s">
        <v>24</v>
      </c>
      <c r="O1327" s="4" t="s">
        <v>99</v>
      </c>
      <c r="P1327" s="6">
        <f>NETWORKDAYS.INTL(Table_query__6[[#This Row],[Created]],Table_query__6[[#This Row],[Closed]],1,0)-1</f>
        <v>2</v>
      </c>
      <c r="Q1327" s="6" t="s">
        <v>4273</v>
      </c>
      <c r="R1327" s="6" t="str">
        <f t="shared" si="41"/>
        <v>&lt;=2</v>
      </c>
      <c r="S1327" s="6" t="str">
        <f t="shared" si="40"/>
        <v>met</v>
      </c>
      <c r="T1327" s="5" t="s">
        <v>470</v>
      </c>
      <c r="U1327" s="2" t="s">
        <v>17</v>
      </c>
      <c r="V1327" s="2" t="s">
        <v>16</v>
      </c>
      <c r="W1327" s="2"/>
    </row>
    <row r="1328" spans="1:23" ht="28.5" x14ac:dyDescent="0.45">
      <c r="A1328" s="1">
        <v>3.3827199074075902</v>
      </c>
      <c r="B1328" s="2" t="s">
        <v>64</v>
      </c>
      <c r="C1328" s="2" t="s">
        <v>478</v>
      </c>
      <c r="D1328" s="2" t="s">
        <v>12</v>
      </c>
      <c r="E1328" s="4">
        <v>45219.31622685185</v>
      </c>
      <c r="F1328" s="3" t="str">
        <f>TEXT(Table_query__6[[#This Row],[Closed]],"MMM")</f>
        <v>Oct</v>
      </c>
      <c r="G1328" s="3">
        <v>45221.31622685185</v>
      </c>
      <c r="H1328" s="4">
        <v>45222.382719907408</v>
      </c>
      <c r="I1328" s="2" t="s">
        <v>129</v>
      </c>
      <c r="J1328" t="s">
        <v>4256</v>
      </c>
      <c r="K1328" t="s">
        <v>4256</v>
      </c>
      <c r="L1328" t="s">
        <v>4256</v>
      </c>
      <c r="M1328" t="s">
        <v>592</v>
      </c>
      <c r="N1328" s="2" t="s">
        <v>42</v>
      </c>
      <c r="O1328" s="4" t="s">
        <v>99</v>
      </c>
      <c r="P1328" s="6">
        <f>NETWORKDAYS.INTL(Table_query__6[[#This Row],[Created]],Table_query__6[[#This Row],[Closed]],1,0)-1</f>
        <v>1</v>
      </c>
      <c r="Q1328" s="6" t="s">
        <v>4272</v>
      </c>
      <c r="R1328" s="6" t="str">
        <f t="shared" si="41"/>
        <v>&lt;=1</v>
      </c>
      <c r="S1328" s="6" t="str">
        <f t="shared" si="40"/>
        <v>met</v>
      </c>
      <c r="T1328" s="5" t="s">
        <v>479</v>
      </c>
      <c r="U1328" s="2" t="s">
        <v>17</v>
      </c>
      <c r="V1328" s="2" t="s">
        <v>16</v>
      </c>
      <c r="W1328" s="2"/>
    </row>
    <row r="1329" spans="1:23" ht="57" x14ac:dyDescent="0.45">
      <c r="A1329" s="1">
        <v>4.4226851851781204</v>
      </c>
      <c r="B1329" s="2" t="s">
        <v>159</v>
      </c>
      <c r="C1329" s="2" t="s">
        <v>432</v>
      </c>
      <c r="D1329" s="2" t="s">
        <v>12</v>
      </c>
      <c r="E1329" s="4">
        <v>45219.435567129629</v>
      </c>
      <c r="F1329" s="3" t="str">
        <f>TEXT(Table_query__6[[#This Row],[Closed]],"MMM")</f>
        <v>Oct</v>
      </c>
      <c r="G1329" s="3">
        <v>45221.435567129629</v>
      </c>
      <c r="H1329" s="4">
        <v>45223.422685185185</v>
      </c>
      <c r="I1329" s="2" t="s">
        <v>434</v>
      </c>
      <c r="J1329" t="s">
        <v>4246</v>
      </c>
      <c r="K1329">
        <v>35117</v>
      </c>
      <c r="L1329" t="s">
        <v>4247</v>
      </c>
      <c r="M1329" t="s">
        <v>3545</v>
      </c>
      <c r="N1329" s="2" t="s">
        <v>42</v>
      </c>
      <c r="O1329" s="4" t="s">
        <v>99</v>
      </c>
      <c r="P1329" s="6">
        <f>NETWORKDAYS.INTL(Table_query__6[[#This Row],[Created]],Table_query__6[[#This Row],[Closed]],1,0)-1</f>
        <v>2</v>
      </c>
      <c r="Q1329" s="6" t="s">
        <v>4273</v>
      </c>
      <c r="R1329" s="6" t="str">
        <f t="shared" si="41"/>
        <v>&lt;=2</v>
      </c>
      <c r="S1329" s="6" t="str">
        <f t="shared" si="40"/>
        <v>met</v>
      </c>
      <c r="T1329" s="5" t="s">
        <v>433</v>
      </c>
      <c r="U1329" s="2" t="s">
        <v>17</v>
      </c>
      <c r="V1329" s="2" t="s">
        <v>16</v>
      </c>
      <c r="W1329" s="2"/>
    </row>
    <row r="1330" spans="1:23" ht="57" x14ac:dyDescent="0.45">
      <c r="A1330" s="1">
        <v>14.346030092587201</v>
      </c>
      <c r="B1330" s="2" t="s">
        <v>102</v>
      </c>
      <c r="C1330" s="2" t="s">
        <v>221</v>
      </c>
      <c r="D1330" s="2" t="s">
        <v>12</v>
      </c>
      <c r="E1330" s="4">
        <v>45219.518900462965</v>
      </c>
      <c r="F1330" s="3" t="str">
        <f>TEXT(Table_query__6[[#This Row],[Closed]],"MMM")</f>
        <v>Nov</v>
      </c>
      <c r="G1330" s="3">
        <v>45221.518900462965</v>
      </c>
      <c r="H1330" s="4">
        <v>45233.346030092594</v>
      </c>
      <c r="I1330" s="2" t="s">
        <v>223</v>
      </c>
      <c r="J1330" t="s">
        <v>3692</v>
      </c>
      <c r="K1330">
        <v>33676</v>
      </c>
      <c r="L1330" t="s">
        <v>3693</v>
      </c>
      <c r="M1330" t="s">
        <v>3570</v>
      </c>
      <c r="N1330" s="2" t="s">
        <v>107</v>
      </c>
      <c r="O1330" s="4" t="s">
        <v>99</v>
      </c>
      <c r="P1330" s="6">
        <f>NETWORKDAYS.INTL(Table_query__6[[#This Row],[Created]],Table_query__6[[#This Row],[Closed]],1,0)-1</f>
        <v>10</v>
      </c>
      <c r="Q1330" s="6" t="s">
        <v>4273</v>
      </c>
      <c r="R1330" s="6" t="str">
        <f t="shared" si="41"/>
        <v>&gt;=5</v>
      </c>
      <c r="S1330" s="6" t="str">
        <f t="shared" si="40"/>
        <v>not met</v>
      </c>
      <c r="T1330" s="5" t="s">
        <v>222</v>
      </c>
      <c r="U1330" s="2" t="s">
        <v>17</v>
      </c>
      <c r="V1330" s="2" t="s">
        <v>16</v>
      </c>
      <c r="W1330" s="2"/>
    </row>
    <row r="1331" spans="1:23" ht="28.5" x14ac:dyDescent="0.45">
      <c r="A1331" s="1">
        <v>3.4167592592566498</v>
      </c>
      <c r="B1331" s="2" t="s">
        <v>171</v>
      </c>
      <c r="C1331" s="2" t="s">
        <v>472</v>
      </c>
      <c r="D1331" s="2" t="s">
        <v>12</v>
      </c>
      <c r="E1331" s="4">
        <v>45219.54855324074</v>
      </c>
      <c r="F1331" s="3" t="str">
        <f>TEXT(Table_query__6[[#This Row],[Closed]],"MMM")</f>
        <v>Oct</v>
      </c>
      <c r="G1331" s="3">
        <v>45221.54855324074</v>
      </c>
      <c r="H1331" s="4">
        <v>45222.416759259257</v>
      </c>
      <c r="I1331" s="2" t="s">
        <v>474</v>
      </c>
      <c r="J1331" t="s">
        <v>3770</v>
      </c>
      <c r="K1331">
        <v>40163</v>
      </c>
      <c r="L1331" t="s">
        <v>3771</v>
      </c>
      <c r="M1331" t="s">
        <v>3545</v>
      </c>
      <c r="N1331" s="2" t="s">
        <v>52</v>
      </c>
      <c r="O1331" s="4" t="s">
        <v>99</v>
      </c>
      <c r="P1331" s="6">
        <f>NETWORKDAYS.INTL(Table_query__6[[#This Row],[Created]],Table_query__6[[#This Row],[Closed]],1,0)-1</f>
        <v>1</v>
      </c>
      <c r="Q1331" s="6" t="s">
        <v>4272</v>
      </c>
      <c r="R1331" s="6" t="str">
        <f t="shared" si="41"/>
        <v>&lt;=1</v>
      </c>
      <c r="S1331" s="6" t="str">
        <f t="shared" si="40"/>
        <v>met</v>
      </c>
      <c r="T1331" s="5" t="s">
        <v>473</v>
      </c>
      <c r="U1331" s="2" t="s">
        <v>17</v>
      </c>
      <c r="V1331" s="2" t="s">
        <v>16</v>
      </c>
      <c r="W1331" s="2"/>
    </row>
    <row r="1332" spans="1:23" x14ac:dyDescent="0.45">
      <c r="A1332" s="1">
        <v>0.60886574073811095</v>
      </c>
      <c r="B1332" s="2" t="s">
        <v>159</v>
      </c>
      <c r="C1332" s="2" t="s">
        <v>497</v>
      </c>
      <c r="D1332" s="2" t="s">
        <v>12</v>
      </c>
      <c r="E1332" s="4">
        <v>45219.592986111114</v>
      </c>
      <c r="F1332" s="3" t="str">
        <f>TEXT(Table_query__6[[#This Row],[Closed]],"MMM")</f>
        <v>Oct</v>
      </c>
      <c r="G1332" s="3">
        <v>45221.592986111114</v>
      </c>
      <c r="H1332" s="4">
        <v>45219.608865740738</v>
      </c>
      <c r="I1332" s="2" t="s">
        <v>499</v>
      </c>
      <c r="J1332" t="s">
        <v>3777</v>
      </c>
      <c r="K1332">
        <v>10527</v>
      </c>
      <c r="L1332" t="s">
        <v>3778</v>
      </c>
      <c r="M1332" t="s">
        <v>3545</v>
      </c>
      <c r="N1332" s="2" t="s">
        <v>29</v>
      </c>
      <c r="O1332" s="4" t="s">
        <v>99</v>
      </c>
      <c r="P1332" s="6">
        <f>NETWORKDAYS.INTL(Table_query__6[[#This Row],[Created]],Table_query__6[[#This Row],[Closed]],1,0)-1</f>
        <v>0</v>
      </c>
      <c r="Q1332" s="6" t="s">
        <v>4272</v>
      </c>
      <c r="R1332" s="6" t="str">
        <f t="shared" si="41"/>
        <v>&lt;=1</v>
      </c>
      <c r="S1332" s="6" t="str">
        <f t="shared" si="40"/>
        <v>met</v>
      </c>
      <c r="T1332" s="5" t="s">
        <v>498</v>
      </c>
      <c r="U1332" s="2" t="s">
        <v>17</v>
      </c>
      <c r="V1332" s="2" t="s">
        <v>16</v>
      </c>
      <c r="W1332" s="2"/>
    </row>
    <row r="1333" spans="1:23" ht="42.75" x14ac:dyDescent="0.45">
      <c r="A1333" s="1">
        <v>0.60018518518336395</v>
      </c>
      <c r="B1333" s="2" t="s">
        <v>15</v>
      </c>
      <c r="C1333" s="2" t="s">
        <v>500</v>
      </c>
      <c r="D1333" s="2" t="s">
        <v>12</v>
      </c>
      <c r="E1333" s="4">
        <v>45219.597418981481</v>
      </c>
      <c r="F1333" s="3" t="str">
        <f>TEXT(Table_query__6[[#This Row],[Closed]],"MMM")</f>
        <v>Oct</v>
      </c>
      <c r="G1333" s="3">
        <v>45221.597418981481</v>
      </c>
      <c r="H1333" s="4">
        <v>45219.600185185183</v>
      </c>
      <c r="I1333" s="2" t="s">
        <v>389</v>
      </c>
      <c r="J1333" t="s">
        <v>3742</v>
      </c>
      <c r="K1333">
        <v>1379</v>
      </c>
      <c r="L1333" t="s">
        <v>3743</v>
      </c>
      <c r="M1333" t="s">
        <v>3545</v>
      </c>
      <c r="N1333" s="2" t="s">
        <v>24</v>
      </c>
      <c r="O1333" s="4" t="s">
        <v>99</v>
      </c>
      <c r="P1333" s="6">
        <f>NETWORKDAYS.INTL(Table_query__6[[#This Row],[Created]],Table_query__6[[#This Row],[Closed]],1,0)-1</f>
        <v>0</v>
      </c>
      <c r="Q1333" s="6" t="s">
        <v>4272</v>
      </c>
      <c r="R1333" s="6" t="str">
        <f t="shared" si="41"/>
        <v>&lt;=1</v>
      </c>
      <c r="S1333" s="6" t="str">
        <f t="shared" si="40"/>
        <v>met</v>
      </c>
      <c r="T1333" s="5" t="s">
        <v>493</v>
      </c>
      <c r="U1333" s="2" t="s">
        <v>17</v>
      </c>
      <c r="V1333" s="2" t="s">
        <v>16</v>
      </c>
      <c r="W1333" s="2"/>
    </row>
    <row r="1334" spans="1:23" ht="42.75" x14ac:dyDescent="0.45">
      <c r="A1334" s="1">
        <v>0.599814814813726</v>
      </c>
      <c r="B1334" s="2" t="s">
        <v>15</v>
      </c>
      <c r="C1334" s="2" t="s">
        <v>480</v>
      </c>
      <c r="D1334" s="2" t="s">
        <v>12</v>
      </c>
      <c r="E1334" s="4">
        <v>45219.598344907405</v>
      </c>
      <c r="F1334" s="3" t="str">
        <f>TEXT(Table_query__6[[#This Row],[Closed]],"MMM")</f>
        <v>Oct</v>
      </c>
      <c r="G1334" s="3">
        <v>45221.598344907405</v>
      </c>
      <c r="H1334" s="4">
        <v>45219.599814814814</v>
      </c>
      <c r="I1334" s="2" t="s">
        <v>389</v>
      </c>
      <c r="J1334" t="s">
        <v>3742</v>
      </c>
      <c r="K1334">
        <v>1379</v>
      </c>
      <c r="L1334" t="s">
        <v>3743</v>
      </c>
      <c r="M1334" t="s">
        <v>3545</v>
      </c>
      <c r="N1334" s="2" t="s">
        <v>24</v>
      </c>
      <c r="O1334" s="4" t="s">
        <v>99</v>
      </c>
      <c r="P1334" s="6">
        <f>NETWORKDAYS.INTL(Table_query__6[[#This Row],[Created]],Table_query__6[[#This Row],[Closed]],1,0)-1</f>
        <v>0</v>
      </c>
      <c r="Q1334" s="6" t="s">
        <v>4272</v>
      </c>
      <c r="R1334" s="6" t="str">
        <f t="shared" si="41"/>
        <v>&lt;=1</v>
      </c>
      <c r="S1334" s="6" t="str">
        <f t="shared" si="40"/>
        <v>met</v>
      </c>
      <c r="T1334" s="5" t="s">
        <v>481</v>
      </c>
      <c r="U1334" s="2" t="s">
        <v>17</v>
      </c>
      <c r="V1334" s="2" t="s">
        <v>16</v>
      </c>
      <c r="W1334" s="2"/>
    </row>
    <row r="1335" spans="1:23" ht="42.75" x14ac:dyDescent="0.45">
      <c r="A1335" s="1">
        <v>0.60175925925432205</v>
      </c>
      <c r="B1335" s="2" t="s">
        <v>15</v>
      </c>
      <c r="C1335" s="2" t="s">
        <v>492</v>
      </c>
      <c r="D1335" s="2" t="s">
        <v>12</v>
      </c>
      <c r="E1335" s="4">
        <v>45219.601678240739</v>
      </c>
      <c r="F1335" s="3" t="str">
        <f>TEXT(Table_query__6[[#This Row],[Closed]],"MMM")</f>
        <v>Oct</v>
      </c>
      <c r="G1335" s="3">
        <v>45221.601678240739</v>
      </c>
      <c r="H1335" s="4">
        <v>45219.601759259262</v>
      </c>
      <c r="I1335" s="2" t="s">
        <v>389</v>
      </c>
      <c r="J1335" t="s">
        <v>3742</v>
      </c>
      <c r="K1335">
        <v>1379</v>
      </c>
      <c r="L1335" t="s">
        <v>3743</v>
      </c>
      <c r="M1335" t="s">
        <v>3545</v>
      </c>
      <c r="N1335" s="2" t="s">
        <v>24</v>
      </c>
      <c r="O1335" s="4" t="s">
        <v>99</v>
      </c>
      <c r="P1335" s="6">
        <f>NETWORKDAYS.INTL(Table_query__6[[#This Row],[Created]],Table_query__6[[#This Row],[Closed]],1,0)-1</f>
        <v>0</v>
      </c>
      <c r="Q1335" s="6" t="s">
        <v>4272</v>
      </c>
      <c r="R1335" s="6" t="str">
        <f t="shared" si="41"/>
        <v>&lt;=1</v>
      </c>
      <c r="S1335" s="6" t="str">
        <f t="shared" si="40"/>
        <v>met</v>
      </c>
      <c r="T1335" s="5" t="s">
        <v>493</v>
      </c>
      <c r="U1335" s="2" t="s">
        <v>17</v>
      </c>
      <c r="V1335" s="2" t="s">
        <v>16</v>
      </c>
      <c r="W1335" s="2"/>
    </row>
    <row r="1336" spans="1:23" ht="28.5" x14ac:dyDescent="0.45">
      <c r="A1336" s="1">
        <v>0.66258101851417495</v>
      </c>
      <c r="B1336" s="2" t="s">
        <v>125</v>
      </c>
      <c r="C1336" s="2" t="s">
        <v>487</v>
      </c>
      <c r="D1336" s="2" t="s">
        <v>12</v>
      </c>
      <c r="E1336" s="4">
        <v>45219.647048611114</v>
      </c>
      <c r="F1336" s="3" t="str">
        <f>TEXT(Table_query__6[[#This Row],[Closed]],"MMM")</f>
        <v>Oct</v>
      </c>
      <c r="G1336" s="3">
        <v>45221.647048611114</v>
      </c>
      <c r="H1336" s="4">
        <v>45219.662581018521</v>
      </c>
      <c r="I1336" s="2" t="s">
        <v>489</v>
      </c>
      <c r="J1336" t="s">
        <v>3773</v>
      </c>
      <c r="K1336">
        <v>6781</v>
      </c>
      <c r="L1336" t="s">
        <v>3774</v>
      </c>
      <c r="M1336" t="s">
        <v>3553</v>
      </c>
      <c r="N1336" s="2" t="s">
        <v>24</v>
      </c>
      <c r="O1336" s="4" t="s">
        <v>99</v>
      </c>
      <c r="P1336" s="6">
        <f>NETWORKDAYS.INTL(Table_query__6[[#This Row],[Created]],Table_query__6[[#This Row],[Closed]],1,0)-1</f>
        <v>0</v>
      </c>
      <c r="Q1336" s="6" t="s">
        <v>4272</v>
      </c>
      <c r="R1336" s="6" t="str">
        <f t="shared" si="41"/>
        <v>&lt;=1</v>
      </c>
      <c r="S1336" s="6" t="str">
        <f t="shared" si="40"/>
        <v>met</v>
      </c>
      <c r="T1336" s="5" t="s">
        <v>488</v>
      </c>
      <c r="U1336" s="2" t="s">
        <v>17</v>
      </c>
      <c r="V1336" s="2" t="s">
        <v>16</v>
      </c>
      <c r="W1336" s="2"/>
    </row>
    <row r="1337" spans="1:23" x14ac:dyDescent="0.45">
      <c r="A1337" s="1">
        <v>3.4019097222189898</v>
      </c>
      <c r="B1337" s="2" t="s">
        <v>145</v>
      </c>
      <c r="C1337" s="2" t="s">
        <v>475</v>
      </c>
      <c r="D1337" s="2" t="s">
        <v>12</v>
      </c>
      <c r="E1337" s="4">
        <v>45219.691562499997</v>
      </c>
      <c r="F1337" s="3" t="str">
        <f>TEXT(Table_query__6[[#This Row],[Closed]],"MMM")</f>
        <v>Oct</v>
      </c>
      <c r="G1337" s="3">
        <v>45221.691562499997</v>
      </c>
      <c r="H1337" s="4">
        <v>45222.401909722219</v>
      </c>
      <c r="I1337" s="2" t="s">
        <v>477</v>
      </c>
      <c r="J1337" t="s">
        <v>3772</v>
      </c>
      <c r="K1337">
        <v>36841</v>
      </c>
      <c r="L1337" t="s">
        <v>3772</v>
      </c>
      <c r="M1337" t="s">
        <v>3545</v>
      </c>
      <c r="N1337" s="2" t="s">
        <v>42</v>
      </c>
      <c r="O1337" s="4" t="s">
        <v>99</v>
      </c>
      <c r="P1337" s="6">
        <f>NETWORKDAYS.INTL(Table_query__6[[#This Row],[Created]],Table_query__6[[#This Row],[Closed]],1,0)-1</f>
        <v>1</v>
      </c>
      <c r="Q1337" s="6" t="s">
        <v>4272</v>
      </c>
      <c r="R1337" s="6" t="str">
        <f t="shared" si="41"/>
        <v>&lt;=1</v>
      </c>
      <c r="S1337" s="6" t="str">
        <f t="shared" si="40"/>
        <v>met</v>
      </c>
      <c r="T1337" s="5" t="s">
        <v>476</v>
      </c>
      <c r="U1337" s="2" t="s">
        <v>17</v>
      </c>
      <c r="V1337" s="2" t="s">
        <v>16</v>
      </c>
      <c r="W1337" s="2"/>
    </row>
    <row r="1338" spans="1:23" ht="142.5" x14ac:dyDescent="0.45">
      <c r="A1338" s="1">
        <v>0.71582175925868796</v>
      </c>
      <c r="B1338" s="2" t="s">
        <v>106</v>
      </c>
      <c r="C1338" s="2" t="s">
        <v>442</v>
      </c>
      <c r="D1338" s="2" t="s">
        <v>12</v>
      </c>
      <c r="E1338" s="4">
        <v>45222.478055555555</v>
      </c>
      <c r="F1338" s="3" t="str">
        <f>TEXT(Table_query__6[[#This Row],[Closed]],"MMM")</f>
        <v>Oct</v>
      </c>
      <c r="G1338" s="3">
        <v>45224.478055555555</v>
      </c>
      <c r="H1338" s="4">
        <v>45222.715821759259</v>
      </c>
      <c r="I1338" s="2" t="s">
        <v>151</v>
      </c>
      <c r="J1338" t="s">
        <v>3618</v>
      </c>
      <c r="K1338">
        <v>34251</v>
      </c>
      <c r="L1338" t="s">
        <v>3619</v>
      </c>
      <c r="M1338" t="s">
        <v>3550</v>
      </c>
      <c r="N1338" s="2" t="s">
        <v>52</v>
      </c>
      <c r="O1338" s="4" t="s">
        <v>99</v>
      </c>
      <c r="P1338" s="6">
        <f>NETWORKDAYS.INTL(Table_query__6[[#This Row],[Created]],Table_query__6[[#This Row],[Closed]],1,0)-1</f>
        <v>0</v>
      </c>
      <c r="Q1338" s="6" t="s">
        <v>4272</v>
      </c>
      <c r="R1338" s="6" t="str">
        <f t="shared" si="41"/>
        <v>&lt;=1</v>
      </c>
      <c r="S1338" s="6" t="str">
        <f t="shared" si="40"/>
        <v>met</v>
      </c>
      <c r="T1338" s="5" t="s">
        <v>443</v>
      </c>
      <c r="U1338" s="2" t="s">
        <v>17</v>
      </c>
      <c r="V1338" s="2" t="s">
        <v>16</v>
      </c>
      <c r="W1338" s="2"/>
    </row>
    <row r="1339" spans="1:23" ht="28.5" x14ac:dyDescent="0.45">
      <c r="A1339" s="1">
        <v>0.61151620370219495</v>
      </c>
      <c r="B1339" s="2" t="s">
        <v>41</v>
      </c>
      <c r="C1339" s="2" t="s">
        <v>444</v>
      </c>
      <c r="D1339" s="2" t="s">
        <v>12</v>
      </c>
      <c r="E1339" s="4">
        <v>45222.494490740741</v>
      </c>
      <c r="F1339" s="3" t="str">
        <f>TEXT(Table_query__6[[#This Row],[Closed]],"MMM")</f>
        <v>Oct</v>
      </c>
      <c r="G1339" s="3">
        <v>45224.494490740741</v>
      </c>
      <c r="H1339" s="4">
        <v>45222.611516203702</v>
      </c>
      <c r="I1339" s="2" t="s">
        <v>446</v>
      </c>
      <c r="J1339" t="s">
        <v>3758</v>
      </c>
      <c r="K1339">
        <v>11822</v>
      </c>
      <c r="L1339" t="s">
        <v>3758</v>
      </c>
      <c r="M1339" t="s">
        <v>3545</v>
      </c>
      <c r="N1339" s="2" t="s">
        <v>107</v>
      </c>
      <c r="O1339" s="4" t="s">
        <v>99</v>
      </c>
      <c r="P1339" s="6">
        <f>NETWORKDAYS.INTL(Table_query__6[[#This Row],[Created]],Table_query__6[[#This Row],[Closed]],1,0)-1</f>
        <v>0</v>
      </c>
      <c r="Q1339" s="6" t="s">
        <v>4272</v>
      </c>
      <c r="R1339" s="6" t="str">
        <f t="shared" si="41"/>
        <v>&lt;=1</v>
      </c>
      <c r="S1339" s="6" t="str">
        <f t="shared" si="40"/>
        <v>met</v>
      </c>
      <c r="T1339" s="5" t="s">
        <v>445</v>
      </c>
      <c r="U1339" s="2" t="s">
        <v>17</v>
      </c>
      <c r="V1339" s="2" t="s">
        <v>16</v>
      </c>
      <c r="W1339" s="2"/>
    </row>
    <row r="1340" spans="1:23" ht="99.75" x14ac:dyDescent="0.45">
      <c r="A1340" s="1">
        <v>0.53037037036847301</v>
      </c>
      <c r="B1340" s="2" t="s">
        <v>125</v>
      </c>
      <c r="C1340" s="2" t="s">
        <v>463</v>
      </c>
      <c r="D1340" s="2" t="s">
        <v>12</v>
      </c>
      <c r="E1340" s="4">
        <v>45222.507222222222</v>
      </c>
      <c r="F1340" s="3" t="str">
        <f>TEXT(Table_query__6[[#This Row],[Closed]],"MMM")</f>
        <v>Oct</v>
      </c>
      <c r="G1340" s="3">
        <v>45224.507222222222</v>
      </c>
      <c r="H1340" s="4">
        <v>45222.530370370368</v>
      </c>
      <c r="I1340" s="2" t="s">
        <v>465</v>
      </c>
      <c r="J1340" t="s">
        <v>3765</v>
      </c>
      <c r="K1340">
        <v>35023</v>
      </c>
      <c r="L1340" t="s">
        <v>3706</v>
      </c>
      <c r="M1340" t="s">
        <v>3545</v>
      </c>
      <c r="N1340" s="2" t="s">
        <v>24</v>
      </c>
      <c r="O1340" s="4" t="s">
        <v>99</v>
      </c>
      <c r="P1340" s="6">
        <f>NETWORKDAYS.INTL(Table_query__6[[#This Row],[Created]],Table_query__6[[#This Row],[Closed]],1,0)-1</f>
        <v>0</v>
      </c>
      <c r="Q1340" s="6" t="s">
        <v>4272</v>
      </c>
      <c r="R1340" s="6" t="str">
        <f t="shared" si="41"/>
        <v>&lt;=1</v>
      </c>
      <c r="S1340" s="6" t="str">
        <f t="shared" si="40"/>
        <v>met</v>
      </c>
      <c r="T1340" s="5" t="s">
        <v>464</v>
      </c>
      <c r="U1340" s="2" t="s">
        <v>17</v>
      </c>
      <c r="V1340" s="2" t="s">
        <v>16</v>
      </c>
      <c r="W1340" s="2"/>
    </row>
    <row r="1341" spans="1:23" ht="85.5" x14ac:dyDescent="0.45">
      <c r="A1341" s="1">
        <v>0.61850694444001397</v>
      </c>
      <c r="B1341" s="2" t="s">
        <v>161</v>
      </c>
      <c r="C1341" s="2" t="s">
        <v>460</v>
      </c>
      <c r="D1341" s="2" t="s">
        <v>12</v>
      </c>
      <c r="E1341" s="4">
        <v>45222.521215277775</v>
      </c>
      <c r="F1341" s="3" t="str">
        <f>TEXT(Table_query__6[[#This Row],[Closed]],"MMM")</f>
        <v>Oct</v>
      </c>
      <c r="G1341" s="3">
        <v>45224.521215277775</v>
      </c>
      <c r="H1341" s="4">
        <v>45222.618506944447</v>
      </c>
      <c r="I1341" s="2" t="s">
        <v>462</v>
      </c>
      <c r="J1341" t="s">
        <v>4256</v>
      </c>
      <c r="K1341" t="s">
        <v>4256</v>
      </c>
      <c r="L1341" t="s">
        <v>4256</v>
      </c>
      <c r="M1341" t="s">
        <v>592</v>
      </c>
      <c r="N1341" s="2" t="s">
        <v>107</v>
      </c>
      <c r="O1341" s="4" t="s">
        <v>99</v>
      </c>
      <c r="P1341" s="6">
        <f>NETWORKDAYS.INTL(Table_query__6[[#This Row],[Created]],Table_query__6[[#This Row],[Closed]],1,0)-1</f>
        <v>0</v>
      </c>
      <c r="Q1341" s="6" t="s">
        <v>4272</v>
      </c>
      <c r="R1341" s="6" t="str">
        <f t="shared" si="41"/>
        <v>&lt;=1</v>
      </c>
      <c r="S1341" s="6" t="str">
        <f t="shared" si="40"/>
        <v>met</v>
      </c>
      <c r="T1341" s="5" t="s">
        <v>461</v>
      </c>
      <c r="U1341" s="2" t="s">
        <v>17</v>
      </c>
      <c r="V1341" s="2" t="s">
        <v>16</v>
      </c>
      <c r="W1341" s="2"/>
    </row>
    <row r="1342" spans="1:23" ht="28.5" x14ac:dyDescent="0.45">
      <c r="A1342" s="1">
        <v>0.70615740741050104</v>
      </c>
      <c r="B1342" s="2" t="s">
        <v>15</v>
      </c>
      <c r="C1342" s="2" t="s">
        <v>454</v>
      </c>
      <c r="D1342" s="2" t="s">
        <v>12</v>
      </c>
      <c r="E1342" s="4">
        <v>45222.522685185184</v>
      </c>
      <c r="F1342" s="3" t="str">
        <f>TEXT(Table_query__6[[#This Row],[Closed]],"MMM")</f>
        <v>Oct</v>
      </c>
      <c r="G1342" s="3">
        <v>45224.522685185184</v>
      </c>
      <c r="H1342" s="4">
        <v>45222.706157407411</v>
      </c>
      <c r="I1342" s="2" t="s">
        <v>456</v>
      </c>
      <c r="J1342" t="s">
        <v>4256</v>
      </c>
      <c r="K1342" t="s">
        <v>4256</v>
      </c>
      <c r="L1342" t="s">
        <v>4256</v>
      </c>
      <c r="M1342" t="s">
        <v>592</v>
      </c>
      <c r="N1342" s="2" t="s">
        <v>18</v>
      </c>
      <c r="O1342" s="4" t="s">
        <v>99</v>
      </c>
      <c r="P1342" s="6">
        <f>NETWORKDAYS.INTL(Table_query__6[[#This Row],[Created]],Table_query__6[[#This Row],[Closed]],1,0)-1</f>
        <v>0</v>
      </c>
      <c r="Q1342" s="6" t="s">
        <v>4272</v>
      </c>
      <c r="R1342" s="6" t="str">
        <f t="shared" si="41"/>
        <v>&lt;=1</v>
      </c>
      <c r="S1342" s="6" t="str">
        <f t="shared" si="40"/>
        <v>met</v>
      </c>
      <c r="T1342" s="5" t="s">
        <v>455</v>
      </c>
      <c r="U1342" s="2" t="s">
        <v>17</v>
      </c>
      <c r="V1342" s="2" t="s">
        <v>16</v>
      </c>
      <c r="W1342" s="2"/>
    </row>
    <row r="1343" spans="1:23" ht="42.75" x14ac:dyDescent="0.45">
      <c r="A1343" s="1">
        <v>0.72252314814977603</v>
      </c>
      <c r="B1343" s="2" t="s">
        <v>56</v>
      </c>
      <c r="C1343" s="2" t="s">
        <v>457</v>
      </c>
      <c r="D1343" s="2" t="s">
        <v>12</v>
      </c>
      <c r="E1343" s="4">
        <v>45222.6952662037</v>
      </c>
      <c r="F1343" s="3" t="str">
        <f>TEXT(Table_query__6[[#This Row],[Closed]],"MMM")</f>
        <v>Oct</v>
      </c>
      <c r="G1343" s="3">
        <v>45224.6952662037</v>
      </c>
      <c r="H1343" s="4">
        <v>45222.72252314815</v>
      </c>
      <c r="I1343" s="2" t="s">
        <v>459</v>
      </c>
      <c r="J1343" t="s">
        <v>3763</v>
      </c>
      <c r="K1343">
        <v>40197</v>
      </c>
      <c r="L1343" t="s">
        <v>3764</v>
      </c>
      <c r="M1343" t="s">
        <v>3545</v>
      </c>
      <c r="N1343" s="2" t="s">
        <v>68</v>
      </c>
      <c r="O1343" s="4" t="s">
        <v>99</v>
      </c>
      <c r="P1343" s="6">
        <f>NETWORKDAYS.INTL(Table_query__6[[#This Row],[Created]],Table_query__6[[#This Row],[Closed]],1,0)-1</f>
        <v>0</v>
      </c>
      <c r="Q1343" s="6" t="s">
        <v>4272</v>
      </c>
      <c r="R1343" s="6" t="str">
        <f t="shared" si="41"/>
        <v>&lt;=1</v>
      </c>
      <c r="S1343" s="6" t="str">
        <f t="shared" si="40"/>
        <v>met</v>
      </c>
      <c r="T1343" s="5" t="s">
        <v>458</v>
      </c>
      <c r="U1343" s="2" t="s">
        <v>17</v>
      </c>
      <c r="V1343" s="2" t="s">
        <v>16</v>
      </c>
      <c r="W1343" s="2"/>
    </row>
    <row r="1344" spans="1:23" ht="71.25" x14ac:dyDescent="0.45">
      <c r="A1344" s="1">
        <v>0.61603009259124497</v>
      </c>
      <c r="B1344" s="2" t="s">
        <v>110</v>
      </c>
      <c r="C1344" s="2" t="s">
        <v>422</v>
      </c>
      <c r="D1344" s="2" t="s">
        <v>12</v>
      </c>
      <c r="E1344" s="4">
        <v>45223.408055555556</v>
      </c>
      <c r="F1344" s="3" t="str">
        <f>TEXT(Table_query__6[[#This Row],[Closed]],"MMM")</f>
        <v>Oct</v>
      </c>
      <c r="G1344" s="3">
        <v>45225.408055555556</v>
      </c>
      <c r="H1344" s="4">
        <v>45223.616030092591</v>
      </c>
      <c r="I1344" s="2" t="s">
        <v>411</v>
      </c>
      <c r="J1344" t="s">
        <v>3749</v>
      </c>
      <c r="K1344">
        <v>40013</v>
      </c>
      <c r="L1344" t="s">
        <v>3750</v>
      </c>
      <c r="M1344" t="s">
        <v>3545</v>
      </c>
      <c r="N1344" s="2" t="s">
        <v>68</v>
      </c>
      <c r="O1344" s="4" t="s">
        <v>99</v>
      </c>
      <c r="P1344" s="6">
        <f>NETWORKDAYS.INTL(Table_query__6[[#This Row],[Created]],Table_query__6[[#This Row],[Closed]],1,0)-1</f>
        <v>0</v>
      </c>
      <c r="Q1344" s="6" t="s">
        <v>4272</v>
      </c>
      <c r="R1344" s="6" t="str">
        <f t="shared" si="41"/>
        <v>&lt;=1</v>
      </c>
      <c r="S1344" s="6" t="str">
        <f t="shared" si="40"/>
        <v>met</v>
      </c>
      <c r="T1344" s="5" t="s">
        <v>423</v>
      </c>
      <c r="U1344" s="2" t="s">
        <v>17</v>
      </c>
      <c r="V1344" s="2" t="s">
        <v>16</v>
      </c>
      <c r="W1344" s="2"/>
    </row>
    <row r="1345" spans="1:23" ht="128.25" x14ac:dyDescent="0.45">
      <c r="A1345" s="1">
        <v>0.66207175925956097</v>
      </c>
      <c r="B1345" s="2" t="s">
        <v>23</v>
      </c>
      <c r="C1345" s="2" t="s">
        <v>419</v>
      </c>
      <c r="D1345" s="2" t="s">
        <v>12</v>
      </c>
      <c r="E1345" s="4">
        <v>45223.449131944442</v>
      </c>
      <c r="F1345" s="3" t="str">
        <f>TEXT(Table_query__6[[#This Row],[Closed]],"MMM")</f>
        <v>Oct</v>
      </c>
      <c r="G1345" s="3">
        <v>45225.449131944442</v>
      </c>
      <c r="H1345" s="4">
        <v>45223.66207175926</v>
      </c>
      <c r="I1345" s="2" t="s">
        <v>421</v>
      </c>
      <c r="J1345" t="s">
        <v>3751</v>
      </c>
      <c r="K1345">
        <v>32500</v>
      </c>
      <c r="L1345" t="s">
        <v>3751</v>
      </c>
      <c r="M1345" t="s">
        <v>3570</v>
      </c>
      <c r="N1345" s="2" t="s">
        <v>68</v>
      </c>
      <c r="O1345" s="4" t="s">
        <v>99</v>
      </c>
      <c r="P1345" s="6">
        <f>NETWORKDAYS.INTL(Table_query__6[[#This Row],[Created]],Table_query__6[[#This Row],[Closed]],1,0)-1</f>
        <v>0</v>
      </c>
      <c r="Q1345" s="6" t="s">
        <v>4272</v>
      </c>
      <c r="R1345" s="6" t="str">
        <f t="shared" si="41"/>
        <v>&lt;=1</v>
      </c>
      <c r="S1345" s="6" t="str">
        <f t="shared" si="40"/>
        <v>met</v>
      </c>
      <c r="T1345" s="5" t="s">
        <v>420</v>
      </c>
      <c r="U1345" s="2" t="s">
        <v>17</v>
      </c>
      <c r="V1345" s="2" t="s">
        <v>16</v>
      </c>
      <c r="W1345" s="2"/>
    </row>
    <row r="1346" spans="1:23" ht="114" x14ac:dyDescent="0.45">
      <c r="A1346" s="1">
        <v>0.662418981482915</v>
      </c>
      <c r="B1346" s="2" t="s">
        <v>23</v>
      </c>
      <c r="C1346" s="2" t="s">
        <v>426</v>
      </c>
      <c r="D1346" s="2" t="s">
        <v>12</v>
      </c>
      <c r="E1346" s="4">
        <v>45223.452037037037</v>
      </c>
      <c r="F1346" s="3" t="str">
        <f>TEXT(Table_query__6[[#This Row],[Closed]],"MMM")</f>
        <v>Oct</v>
      </c>
      <c r="G1346" s="3">
        <v>45225.452037037037</v>
      </c>
      <c r="H1346" s="4">
        <v>45223.662418981483</v>
      </c>
      <c r="I1346" s="2" t="s">
        <v>421</v>
      </c>
      <c r="J1346" t="s">
        <v>3751</v>
      </c>
      <c r="K1346">
        <v>32500</v>
      </c>
      <c r="L1346" t="s">
        <v>3751</v>
      </c>
      <c r="M1346" t="s">
        <v>3570</v>
      </c>
      <c r="N1346" s="2" t="s">
        <v>68</v>
      </c>
      <c r="O1346" s="4" t="s">
        <v>99</v>
      </c>
      <c r="P1346" s="6">
        <f>NETWORKDAYS.INTL(Table_query__6[[#This Row],[Created]],Table_query__6[[#This Row],[Closed]],1,0)-1</f>
        <v>0</v>
      </c>
      <c r="Q1346" s="6" t="s">
        <v>4272</v>
      </c>
      <c r="R1346" s="6" t="str">
        <f t="shared" si="41"/>
        <v>&lt;=1</v>
      </c>
      <c r="S1346" s="6" t="str">
        <f t="shared" ref="S1346:S1409" si="42">IF(P1346&lt;=2, "met", "not met")</f>
        <v>met</v>
      </c>
      <c r="T1346" s="5" t="s">
        <v>427</v>
      </c>
      <c r="U1346" s="2" t="s">
        <v>17</v>
      </c>
      <c r="V1346" s="2" t="s">
        <v>16</v>
      </c>
      <c r="W1346" s="2"/>
    </row>
    <row r="1347" spans="1:23" x14ac:dyDescent="0.45">
      <c r="A1347" s="1">
        <v>0.56115740740642694</v>
      </c>
      <c r="B1347" s="2" t="s">
        <v>15</v>
      </c>
      <c r="C1347" s="2" t="s">
        <v>424</v>
      </c>
      <c r="D1347" s="2" t="s">
        <v>12</v>
      </c>
      <c r="E1347" s="4">
        <v>45223.478912037041</v>
      </c>
      <c r="F1347" s="3" t="str">
        <f>TEXT(Table_query__6[[#This Row],[Closed]],"MMM")</f>
        <v>Oct</v>
      </c>
      <c r="G1347" s="3">
        <v>45225.478912037041</v>
      </c>
      <c r="H1347" s="4">
        <v>45223.561157407406</v>
      </c>
      <c r="I1347" s="2" t="s">
        <v>425</v>
      </c>
      <c r="J1347" t="s">
        <v>3752</v>
      </c>
      <c r="K1347">
        <v>11554</v>
      </c>
      <c r="L1347" t="s">
        <v>3753</v>
      </c>
      <c r="M1347" t="s">
        <v>3545</v>
      </c>
      <c r="N1347" s="2" t="s">
        <v>42</v>
      </c>
      <c r="O1347" s="4" t="s">
        <v>99</v>
      </c>
      <c r="P1347" s="6">
        <f>NETWORKDAYS.INTL(Table_query__6[[#This Row],[Created]],Table_query__6[[#This Row],[Closed]],1,0)-1</f>
        <v>0</v>
      </c>
      <c r="Q1347" s="6" t="s">
        <v>4272</v>
      </c>
      <c r="R1347" s="6" t="str">
        <f t="shared" ref="R1347:R1410" si="43">IF(P1347&lt;2, "&lt;=1", IF(P1347&lt;3, "&lt;=2", IF(P1347&lt;4, "&lt;=3",IF(P1347&lt;5,  "&lt;=4", "&gt;=5"))))</f>
        <v>&lt;=1</v>
      </c>
      <c r="S1347" s="6" t="str">
        <f t="shared" si="42"/>
        <v>met</v>
      </c>
      <c r="T1347" s="5" t="s">
        <v>152</v>
      </c>
      <c r="U1347" s="2" t="s">
        <v>17</v>
      </c>
      <c r="V1347" s="2" t="s">
        <v>16</v>
      </c>
      <c r="W1347" s="2"/>
    </row>
    <row r="1348" spans="1:23" ht="28.5" x14ac:dyDescent="0.45">
      <c r="A1348" s="1">
        <v>3.3856134259258401</v>
      </c>
      <c r="B1348" s="2" t="s">
        <v>23</v>
      </c>
      <c r="C1348" s="2" t="s">
        <v>372</v>
      </c>
      <c r="D1348" s="2" t="s">
        <v>12</v>
      </c>
      <c r="E1348" s="4">
        <v>45223.642951388887</v>
      </c>
      <c r="F1348" s="3" t="str">
        <f>TEXT(Table_query__6[[#This Row],[Closed]],"MMM")</f>
        <v>Oct</v>
      </c>
      <c r="G1348" s="3">
        <v>45225.642951388887</v>
      </c>
      <c r="H1348" s="4">
        <v>45226.385613425926</v>
      </c>
      <c r="I1348" s="2" t="s">
        <v>288</v>
      </c>
      <c r="J1348" t="s">
        <v>3630</v>
      </c>
      <c r="K1348">
        <v>27589</v>
      </c>
      <c r="L1348" t="s">
        <v>3630</v>
      </c>
      <c r="M1348" t="s">
        <v>3570</v>
      </c>
      <c r="N1348" s="2" t="s">
        <v>24</v>
      </c>
      <c r="O1348" s="4" t="s">
        <v>99</v>
      </c>
      <c r="P1348" s="6">
        <f>NETWORKDAYS.INTL(Table_query__6[[#This Row],[Created]],Table_query__6[[#This Row],[Closed]],1,0)-1</f>
        <v>3</v>
      </c>
      <c r="Q1348" s="6" t="s">
        <v>4273</v>
      </c>
      <c r="R1348" s="6" t="str">
        <f t="shared" si="43"/>
        <v>&lt;=3</v>
      </c>
      <c r="S1348" s="6" t="str">
        <f t="shared" si="42"/>
        <v>not met</v>
      </c>
      <c r="T1348" s="5" t="s">
        <v>373</v>
      </c>
      <c r="U1348" s="2" t="s">
        <v>17</v>
      </c>
      <c r="V1348" s="2" t="s">
        <v>16</v>
      </c>
      <c r="W1348" s="2"/>
    </row>
    <row r="1349" spans="1:23" x14ac:dyDescent="0.45">
      <c r="A1349" s="1">
        <v>3.5572800925874599</v>
      </c>
      <c r="B1349" s="2" t="s">
        <v>56</v>
      </c>
      <c r="C1349" s="2" t="s">
        <v>384</v>
      </c>
      <c r="D1349" s="2" t="s">
        <v>12</v>
      </c>
      <c r="E1349" s="4">
        <v>45223.805196759262</v>
      </c>
      <c r="F1349" s="3" t="str">
        <f>TEXT(Table_query__6[[#This Row],[Closed]],"MMM")</f>
        <v>Oct</v>
      </c>
      <c r="G1349" s="3">
        <v>45225.805196759262</v>
      </c>
      <c r="H1349" s="4">
        <v>45226.557280092595</v>
      </c>
      <c r="I1349" s="2" t="s">
        <v>386</v>
      </c>
      <c r="J1349" t="s">
        <v>3741</v>
      </c>
      <c r="K1349">
        <v>939</v>
      </c>
      <c r="L1349" t="s">
        <v>3549</v>
      </c>
      <c r="M1349" t="s">
        <v>3550</v>
      </c>
      <c r="N1349" s="2" t="s">
        <v>24</v>
      </c>
      <c r="O1349" s="4" t="s">
        <v>99</v>
      </c>
      <c r="P1349" s="6">
        <f>NETWORKDAYS.INTL(Table_query__6[[#This Row],[Created]],Table_query__6[[#This Row],[Closed]],1,0)-1</f>
        <v>3</v>
      </c>
      <c r="Q1349" s="6" t="s">
        <v>4273</v>
      </c>
      <c r="R1349" s="6" t="str">
        <f t="shared" si="43"/>
        <v>&lt;=3</v>
      </c>
      <c r="S1349" s="6" t="str">
        <f t="shared" si="42"/>
        <v>not met</v>
      </c>
      <c r="T1349" s="5" t="s">
        <v>385</v>
      </c>
      <c r="U1349" s="2" t="s">
        <v>17</v>
      </c>
      <c r="V1349" s="2" t="s">
        <v>16</v>
      </c>
      <c r="W1349" s="2"/>
    </row>
    <row r="1350" spans="1:23" ht="99.75" x14ac:dyDescent="0.45">
      <c r="A1350" s="1">
        <v>2.38304398148466</v>
      </c>
      <c r="B1350" s="2" t="s">
        <v>23</v>
      </c>
      <c r="C1350" s="2" t="s">
        <v>382</v>
      </c>
      <c r="D1350" s="2" t="s">
        <v>12</v>
      </c>
      <c r="E1350" s="4">
        <v>45224.362523148149</v>
      </c>
      <c r="F1350" s="3" t="str">
        <f>TEXT(Table_query__6[[#This Row],[Closed]],"MMM")</f>
        <v>Oct</v>
      </c>
      <c r="G1350" s="3">
        <v>45226.362523148149</v>
      </c>
      <c r="H1350" s="4">
        <v>45226.383043981485</v>
      </c>
      <c r="I1350" s="2" t="s">
        <v>103</v>
      </c>
      <c r="J1350" t="s">
        <v>3588</v>
      </c>
      <c r="K1350">
        <v>34260</v>
      </c>
      <c r="L1350" t="s">
        <v>3589</v>
      </c>
      <c r="M1350" t="s">
        <v>3570</v>
      </c>
      <c r="N1350" s="2" t="s">
        <v>42</v>
      </c>
      <c r="O1350" s="4" t="s">
        <v>99</v>
      </c>
      <c r="P1350" s="6">
        <f>NETWORKDAYS.INTL(Table_query__6[[#This Row],[Created]],Table_query__6[[#This Row],[Closed]],1,0)-1</f>
        <v>2</v>
      </c>
      <c r="Q1350" s="6" t="s">
        <v>4273</v>
      </c>
      <c r="R1350" s="6" t="str">
        <f t="shared" si="43"/>
        <v>&lt;=2</v>
      </c>
      <c r="S1350" s="6" t="str">
        <f t="shared" si="42"/>
        <v>met</v>
      </c>
      <c r="T1350" s="5" t="s">
        <v>383</v>
      </c>
      <c r="U1350" s="2" t="s">
        <v>17</v>
      </c>
      <c r="V1350" s="2" t="s">
        <v>16</v>
      </c>
      <c r="W1350" s="2"/>
    </row>
    <row r="1351" spans="1:23" x14ac:dyDescent="0.45">
      <c r="A1351" s="1">
        <v>0.65493055555270996</v>
      </c>
      <c r="B1351" s="2" t="s">
        <v>110</v>
      </c>
      <c r="C1351" s="2" t="s">
        <v>416</v>
      </c>
      <c r="D1351" s="2" t="s">
        <v>12</v>
      </c>
      <c r="E1351" s="4">
        <v>45224.492245370369</v>
      </c>
      <c r="F1351" s="3" t="str">
        <f>TEXT(Table_query__6[[#This Row],[Closed]],"MMM")</f>
        <v>Oct</v>
      </c>
      <c r="G1351" s="3">
        <v>45226.492245370369</v>
      </c>
      <c r="H1351" s="4">
        <v>45224.654930555553</v>
      </c>
      <c r="I1351" s="2" t="s">
        <v>418</v>
      </c>
      <c r="J1351" t="s">
        <v>3726</v>
      </c>
      <c r="K1351">
        <v>40133</v>
      </c>
      <c r="L1351" t="s">
        <v>3727</v>
      </c>
      <c r="M1351" t="s">
        <v>3545</v>
      </c>
      <c r="N1351" s="2" t="s">
        <v>52</v>
      </c>
      <c r="O1351" s="4" t="s">
        <v>99</v>
      </c>
      <c r="P1351" s="6">
        <f>NETWORKDAYS.INTL(Table_query__6[[#This Row],[Created]],Table_query__6[[#This Row],[Closed]],1,0)-1</f>
        <v>0</v>
      </c>
      <c r="Q1351" s="6" t="s">
        <v>4272</v>
      </c>
      <c r="R1351" s="6" t="str">
        <f t="shared" si="43"/>
        <v>&lt;=1</v>
      </c>
      <c r="S1351" s="6" t="str">
        <f t="shared" si="42"/>
        <v>met</v>
      </c>
      <c r="T1351" s="5" t="s">
        <v>417</v>
      </c>
      <c r="U1351" s="2" t="s">
        <v>17</v>
      </c>
      <c r="V1351" s="2" t="s">
        <v>16</v>
      </c>
      <c r="W1351" s="2"/>
    </row>
    <row r="1352" spans="1:23" ht="71.25" x14ac:dyDescent="0.45">
      <c r="A1352" s="1">
        <v>5.4423611111051304</v>
      </c>
      <c r="B1352" s="2" t="s">
        <v>106</v>
      </c>
      <c r="C1352" s="2" t="s">
        <v>366</v>
      </c>
      <c r="D1352" s="2" t="s">
        <v>12</v>
      </c>
      <c r="E1352" s="4">
        <v>45224.576273148145</v>
      </c>
      <c r="F1352" s="3" t="str">
        <f>TEXT(Table_query__6[[#This Row],[Closed]],"MMM")</f>
        <v>Oct</v>
      </c>
      <c r="G1352" s="3">
        <v>45226.576273148145</v>
      </c>
      <c r="H1352" s="4">
        <v>45229.442361111112</v>
      </c>
      <c r="I1352" s="2" t="s">
        <v>354</v>
      </c>
      <c r="J1352" t="s">
        <v>3734</v>
      </c>
      <c r="K1352">
        <v>40062</v>
      </c>
      <c r="L1352" t="s">
        <v>3564</v>
      </c>
      <c r="M1352" t="s">
        <v>3550</v>
      </c>
      <c r="N1352" s="2" t="s">
        <v>107</v>
      </c>
      <c r="O1352" s="4" t="s">
        <v>99</v>
      </c>
      <c r="P1352" s="6">
        <f>NETWORKDAYS.INTL(Table_query__6[[#This Row],[Created]],Table_query__6[[#This Row],[Closed]],1,0)-1</f>
        <v>3</v>
      </c>
      <c r="Q1352" s="6" t="s">
        <v>4273</v>
      </c>
      <c r="R1352" s="6" t="str">
        <f t="shared" si="43"/>
        <v>&lt;=3</v>
      </c>
      <c r="S1352" s="6" t="str">
        <f t="shared" si="42"/>
        <v>not met</v>
      </c>
      <c r="T1352" s="5" t="s">
        <v>367</v>
      </c>
      <c r="U1352" s="2" t="s">
        <v>17</v>
      </c>
      <c r="V1352" s="2" t="s">
        <v>16</v>
      </c>
      <c r="W1352" s="2"/>
    </row>
    <row r="1353" spans="1:23" ht="114" x14ac:dyDescent="0.45">
      <c r="A1353" s="1">
        <v>5.3379861111097897</v>
      </c>
      <c r="B1353" s="2" t="s">
        <v>106</v>
      </c>
      <c r="C1353" s="2" t="s">
        <v>357</v>
      </c>
      <c r="D1353" s="2" t="s">
        <v>12</v>
      </c>
      <c r="E1353" s="4">
        <v>45224.628634259258</v>
      </c>
      <c r="F1353" s="3" t="str">
        <f>TEXT(Table_query__6[[#This Row],[Closed]],"MMM")</f>
        <v>Oct</v>
      </c>
      <c r="G1353" s="3">
        <v>45226.628634259258</v>
      </c>
      <c r="H1353" s="4">
        <v>45229.33798611111</v>
      </c>
      <c r="I1353" s="2" t="s">
        <v>359</v>
      </c>
      <c r="J1353" t="s">
        <v>3735</v>
      </c>
      <c r="K1353">
        <v>35095</v>
      </c>
      <c r="L1353" t="s">
        <v>3602</v>
      </c>
      <c r="M1353" t="s">
        <v>3550</v>
      </c>
      <c r="N1353" s="2" t="s">
        <v>52</v>
      </c>
      <c r="O1353" s="4" t="s">
        <v>99</v>
      </c>
      <c r="P1353" s="6">
        <f>NETWORKDAYS.INTL(Table_query__6[[#This Row],[Created]],Table_query__6[[#This Row],[Closed]],1,0)-1</f>
        <v>3</v>
      </c>
      <c r="Q1353" s="6" t="s">
        <v>4273</v>
      </c>
      <c r="R1353" s="6" t="str">
        <f t="shared" si="43"/>
        <v>&lt;=3</v>
      </c>
      <c r="S1353" s="6" t="str">
        <f t="shared" si="42"/>
        <v>not met</v>
      </c>
      <c r="T1353" s="5" t="s">
        <v>358</v>
      </c>
      <c r="U1353" s="2" t="s">
        <v>17</v>
      </c>
      <c r="V1353" s="2" t="s">
        <v>16</v>
      </c>
      <c r="W1353" s="2"/>
    </row>
    <row r="1354" spans="1:23" ht="71.25" x14ac:dyDescent="0.45">
      <c r="A1354" s="1">
        <v>5.3963541666598802</v>
      </c>
      <c r="B1354" s="2" t="s">
        <v>23</v>
      </c>
      <c r="C1354" s="2" t="s">
        <v>364</v>
      </c>
      <c r="D1354" s="2" t="s">
        <v>12</v>
      </c>
      <c r="E1354" s="4">
        <v>45224.683379629627</v>
      </c>
      <c r="F1354" s="3" t="str">
        <f>TEXT(Table_query__6[[#This Row],[Closed]],"MMM")</f>
        <v>Oct</v>
      </c>
      <c r="G1354" s="3">
        <v>45226.683379629627</v>
      </c>
      <c r="H1354" s="4">
        <v>45229.396354166667</v>
      </c>
      <c r="I1354" s="2" t="s">
        <v>124</v>
      </c>
      <c r="J1354" t="s">
        <v>3603</v>
      </c>
      <c r="K1354">
        <v>20882</v>
      </c>
      <c r="L1354" t="s">
        <v>3603</v>
      </c>
      <c r="M1354" t="s">
        <v>3545</v>
      </c>
      <c r="N1354" s="2" t="s">
        <v>42</v>
      </c>
      <c r="O1354" s="4" t="s">
        <v>99</v>
      </c>
      <c r="P1354" s="6">
        <f>NETWORKDAYS.INTL(Table_query__6[[#This Row],[Created]],Table_query__6[[#This Row],[Closed]],1,0)-1</f>
        <v>3</v>
      </c>
      <c r="Q1354" s="6" t="s">
        <v>4273</v>
      </c>
      <c r="R1354" s="6" t="str">
        <f t="shared" si="43"/>
        <v>&lt;=3</v>
      </c>
      <c r="S1354" s="6" t="str">
        <f t="shared" si="42"/>
        <v>not met</v>
      </c>
      <c r="T1354" s="5" t="s">
        <v>365</v>
      </c>
      <c r="U1354" s="2" t="s">
        <v>17</v>
      </c>
      <c r="V1354" s="2" t="s">
        <v>16</v>
      </c>
      <c r="W1354" s="2"/>
    </row>
    <row r="1355" spans="1:23" ht="42.75" x14ac:dyDescent="0.45">
      <c r="A1355" s="1">
        <v>1.5794791666630801</v>
      </c>
      <c r="B1355" s="2" t="s">
        <v>145</v>
      </c>
      <c r="C1355" s="2" t="s">
        <v>390</v>
      </c>
      <c r="D1355" s="2" t="s">
        <v>12</v>
      </c>
      <c r="E1355" s="4">
        <v>45224.72</v>
      </c>
      <c r="F1355" s="3" t="str">
        <f>TEXT(Table_query__6[[#This Row],[Closed]],"MMM")</f>
        <v>Oct</v>
      </c>
      <c r="G1355" s="3">
        <v>45226.720000000001</v>
      </c>
      <c r="H1355" s="4">
        <v>45225.579479166663</v>
      </c>
      <c r="I1355" s="2" t="s">
        <v>392</v>
      </c>
      <c r="J1355" t="s">
        <v>3744</v>
      </c>
      <c r="K1355">
        <v>34468</v>
      </c>
      <c r="L1355" t="s">
        <v>3745</v>
      </c>
      <c r="M1355" t="s">
        <v>3545</v>
      </c>
      <c r="N1355" s="2" t="s">
        <v>42</v>
      </c>
      <c r="O1355" s="4" t="s">
        <v>99</v>
      </c>
      <c r="P1355" s="6">
        <f>NETWORKDAYS.INTL(Table_query__6[[#This Row],[Created]],Table_query__6[[#This Row],[Closed]],1,0)-1</f>
        <v>1</v>
      </c>
      <c r="Q1355" s="6" t="s">
        <v>4272</v>
      </c>
      <c r="R1355" s="6" t="str">
        <f t="shared" si="43"/>
        <v>&lt;=1</v>
      </c>
      <c r="S1355" s="6" t="str">
        <f t="shared" si="42"/>
        <v>met</v>
      </c>
      <c r="T1355" s="5" t="s">
        <v>391</v>
      </c>
      <c r="U1355" s="2" t="s">
        <v>17</v>
      </c>
      <c r="V1355" s="2" t="s">
        <v>16</v>
      </c>
      <c r="W1355" s="2"/>
    </row>
    <row r="1356" spans="1:23" x14ac:dyDescent="0.45">
      <c r="A1356" s="1">
        <v>2.6663541666639499</v>
      </c>
      <c r="B1356" s="2" t="s">
        <v>145</v>
      </c>
      <c r="C1356" s="2" t="s">
        <v>379</v>
      </c>
      <c r="D1356" s="2" t="s">
        <v>12</v>
      </c>
      <c r="E1356" s="4">
        <v>45224.72452546296</v>
      </c>
      <c r="F1356" s="3" t="str">
        <f>TEXT(Table_query__6[[#This Row],[Closed]],"MMM")</f>
        <v>Oct</v>
      </c>
      <c r="G1356" s="3">
        <v>45226.72452546296</v>
      </c>
      <c r="H1356" s="4">
        <v>45226.666354166664</v>
      </c>
      <c r="I1356" s="2" t="s">
        <v>381</v>
      </c>
      <c r="J1356" t="s">
        <v>3740</v>
      </c>
      <c r="K1356">
        <v>32153</v>
      </c>
      <c r="L1356" t="s">
        <v>3625</v>
      </c>
      <c r="M1356" t="s">
        <v>3550</v>
      </c>
      <c r="N1356" s="2" t="s">
        <v>52</v>
      </c>
      <c r="O1356" s="4" t="s">
        <v>99</v>
      </c>
      <c r="P1356" s="6">
        <f>NETWORKDAYS.INTL(Table_query__6[[#This Row],[Created]],Table_query__6[[#This Row],[Closed]],1,0)-1</f>
        <v>2</v>
      </c>
      <c r="Q1356" s="6" t="s">
        <v>4273</v>
      </c>
      <c r="R1356" s="6" t="str">
        <f t="shared" si="43"/>
        <v>&lt;=2</v>
      </c>
      <c r="S1356" s="6" t="str">
        <f t="shared" si="42"/>
        <v>met</v>
      </c>
      <c r="T1356" s="5" t="s">
        <v>380</v>
      </c>
      <c r="U1356" s="2" t="s">
        <v>17</v>
      </c>
      <c r="V1356" s="2" t="s">
        <v>16</v>
      </c>
      <c r="W1356" s="2"/>
    </row>
    <row r="1357" spans="1:23" x14ac:dyDescent="0.45">
      <c r="A1357" s="1">
        <v>1.3512731481459901</v>
      </c>
      <c r="B1357" s="2" t="s">
        <v>15</v>
      </c>
      <c r="C1357" s="2" t="s">
        <v>406</v>
      </c>
      <c r="D1357" s="2" t="s">
        <v>12</v>
      </c>
      <c r="E1357" s="4">
        <v>45224.892129629632</v>
      </c>
      <c r="F1357" s="3" t="str">
        <f>TEXT(Table_query__6[[#This Row],[Closed]],"MMM")</f>
        <v>Oct</v>
      </c>
      <c r="G1357" s="3">
        <v>45226.892129629632</v>
      </c>
      <c r="H1357" s="4">
        <v>45225.351273148146</v>
      </c>
      <c r="I1357" s="2" t="s">
        <v>408</v>
      </c>
      <c r="J1357" t="s">
        <v>3748</v>
      </c>
      <c r="K1357">
        <v>11485</v>
      </c>
      <c r="L1357" t="s">
        <v>3748</v>
      </c>
      <c r="M1357" t="s">
        <v>3570</v>
      </c>
      <c r="N1357" s="2" t="s">
        <v>24</v>
      </c>
      <c r="O1357" s="4" t="s">
        <v>99</v>
      </c>
      <c r="P1357" s="6">
        <f>NETWORKDAYS.INTL(Table_query__6[[#This Row],[Created]],Table_query__6[[#This Row],[Closed]],1,0)-1</f>
        <v>1</v>
      </c>
      <c r="Q1357" s="6" t="s">
        <v>4272</v>
      </c>
      <c r="R1357" s="6" t="str">
        <f t="shared" si="43"/>
        <v>&lt;=1</v>
      </c>
      <c r="S1357" s="6" t="str">
        <f t="shared" si="42"/>
        <v>met</v>
      </c>
      <c r="T1357" s="5" t="s">
        <v>407</v>
      </c>
      <c r="U1357" s="2" t="s">
        <v>17</v>
      </c>
      <c r="V1357" s="2" t="s">
        <v>16</v>
      </c>
      <c r="W1357" s="2"/>
    </row>
    <row r="1358" spans="1:23" ht="42.75" x14ac:dyDescent="0.45">
      <c r="A1358" s="1">
        <v>0.41043981481198</v>
      </c>
      <c r="B1358" s="2" t="s">
        <v>28</v>
      </c>
      <c r="C1358" s="2" t="s">
        <v>397</v>
      </c>
      <c r="D1358" s="2" t="s">
        <v>12</v>
      </c>
      <c r="E1358" s="4">
        <v>45225.335115740738</v>
      </c>
      <c r="F1358" s="3" t="str">
        <f>TEXT(Table_query__6[[#This Row],[Closed]],"MMM")</f>
        <v>Oct</v>
      </c>
      <c r="G1358" s="3">
        <v>45227.335115740738</v>
      </c>
      <c r="H1358" s="4">
        <v>45225.410439814812</v>
      </c>
      <c r="I1358" s="2" t="s">
        <v>399</v>
      </c>
      <c r="J1358" t="s">
        <v>3746</v>
      </c>
      <c r="K1358">
        <v>40104</v>
      </c>
      <c r="L1358" t="s">
        <v>3747</v>
      </c>
      <c r="M1358" t="s">
        <v>3545</v>
      </c>
      <c r="N1358" s="2" t="s">
        <v>29</v>
      </c>
      <c r="O1358" s="4" t="s">
        <v>99</v>
      </c>
      <c r="P1358" s="6">
        <f>NETWORKDAYS.INTL(Table_query__6[[#This Row],[Created]],Table_query__6[[#This Row],[Closed]],1,0)-1</f>
        <v>0</v>
      </c>
      <c r="Q1358" s="6" t="s">
        <v>4272</v>
      </c>
      <c r="R1358" s="6" t="str">
        <f t="shared" si="43"/>
        <v>&lt;=1</v>
      </c>
      <c r="S1358" s="6" t="str">
        <f t="shared" si="42"/>
        <v>met</v>
      </c>
      <c r="T1358" s="5" t="s">
        <v>398</v>
      </c>
      <c r="U1358" s="2" t="s">
        <v>17</v>
      </c>
      <c r="V1358" s="2" t="s">
        <v>16</v>
      </c>
      <c r="W1358" s="2"/>
    </row>
    <row r="1359" spans="1:23" ht="71.25" x14ac:dyDescent="0.45">
      <c r="A1359" s="1">
        <v>0.68878472221695097</v>
      </c>
      <c r="B1359" s="2" t="s">
        <v>110</v>
      </c>
      <c r="C1359" s="2" t="s">
        <v>409</v>
      </c>
      <c r="D1359" s="2" t="s">
        <v>12</v>
      </c>
      <c r="E1359" s="4">
        <v>45225.377523148149</v>
      </c>
      <c r="F1359" s="3" t="str">
        <f>TEXT(Table_query__6[[#This Row],[Closed]],"MMM")</f>
        <v>Oct</v>
      </c>
      <c r="G1359" s="3">
        <v>45227.377523148149</v>
      </c>
      <c r="H1359" s="4">
        <v>45225.688784722224</v>
      </c>
      <c r="I1359" s="2" t="s">
        <v>411</v>
      </c>
      <c r="J1359" t="s">
        <v>3749</v>
      </c>
      <c r="K1359">
        <v>40013</v>
      </c>
      <c r="L1359" t="s">
        <v>3750</v>
      </c>
      <c r="M1359" t="s">
        <v>3545</v>
      </c>
      <c r="N1359" s="2" t="s">
        <v>68</v>
      </c>
      <c r="O1359" s="4" t="s">
        <v>99</v>
      </c>
      <c r="P1359" s="6">
        <f>NETWORKDAYS.INTL(Table_query__6[[#This Row],[Created]],Table_query__6[[#This Row],[Closed]],1,0)-1</f>
        <v>0</v>
      </c>
      <c r="Q1359" s="6" t="s">
        <v>4272</v>
      </c>
      <c r="R1359" s="6" t="str">
        <f t="shared" si="43"/>
        <v>&lt;=1</v>
      </c>
      <c r="S1359" s="6" t="str">
        <f t="shared" si="42"/>
        <v>met</v>
      </c>
      <c r="T1359" s="5" t="s">
        <v>410</v>
      </c>
      <c r="U1359" s="2" t="s">
        <v>17</v>
      </c>
      <c r="V1359" s="2" t="s">
        <v>16</v>
      </c>
      <c r="W1359" s="2"/>
    </row>
    <row r="1360" spans="1:23" ht="28.5" x14ac:dyDescent="0.45">
      <c r="A1360" s="1">
        <v>0.56307870370073898</v>
      </c>
      <c r="B1360" s="2" t="s">
        <v>41</v>
      </c>
      <c r="C1360" s="2" t="s">
        <v>400</v>
      </c>
      <c r="D1360" s="2" t="s">
        <v>12</v>
      </c>
      <c r="E1360" s="4">
        <v>45225.422511574077</v>
      </c>
      <c r="F1360" s="3" t="str">
        <f>TEXT(Table_query__6[[#This Row],[Closed]],"MMM")</f>
        <v>Oct</v>
      </c>
      <c r="G1360" s="3">
        <v>45227.422511574077</v>
      </c>
      <c r="H1360" s="4">
        <v>45225.563078703701</v>
      </c>
      <c r="I1360" s="2" t="s">
        <v>402</v>
      </c>
      <c r="J1360" t="s">
        <v>4244</v>
      </c>
      <c r="K1360">
        <v>10150</v>
      </c>
      <c r="L1360" t="s">
        <v>4245</v>
      </c>
      <c r="M1360" t="s">
        <v>3545</v>
      </c>
      <c r="N1360" s="2" t="s">
        <v>42</v>
      </c>
      <c r="O1360" s="4" t="s">
        <v>99</v>
      </c>
      <c r="P1360" s="6">
        <f>NETWORKDAYS.INTL(Table_query__6[[#This Row],[Created]],Table_query__6[[#This Row],[Closed]],1,0)-1</f>
        <v>0</v>
      </c>
      <c r="Q1360" s="6" t="s">
        <v>4272</v>
      </c>
      <c r="R1360" s="6" t="str">
        <f t="shared" si="43"/>
        <v>&lt;=1</v>
      </c>
      <c r="S1360" s="6" t="str">
        <f t="shared" si="42"/>
        <v>met</v>
      </c>
      <c r="T1360" s="5" t="s">
        <v>401</v>
      </c>
      <c r="U1360" s="2" t="s">
        <v>17</v>
      </c>
      <c r="V1360" s="2" t="s">
        <v>16</v>
      </c>
      <c r="W1360" s="2"/>
    </row>
    <row r="1361" spans="1:23" ht="28.5" x14ac:dyDescent="0.45">
      <c r="A1361" s="1">
        <v>1.46406249999563</v>
      </c>
      <c r="B1361" s="2" t="s">
        <v>161</v>
      </c>
      <c r="C1361" s="2" t="s">
        <v>374</v>
      </c>
      <c r="D1361" s="2" t="s">
        <v>12</v>
      </c>
      <c r="E1361" s="4">
        <v>45225.562939814816</v>
      </c>
      <c r="F1361" s="3" t="str">
        <f>TEXT(Table_query__6[[#This Row],[Closed]],"MMM")</f>
        <v>Oct</v>
      </c>
      <c r="G1361" s="3">
        <v>45227.562939814816</v>
      </c>
      <c r="H1361" s="4">
        <v>45226.464062500003</v>
      </c>
      <c r="I1361" s="2" t="s">
        <v>376</v>
      </c>
      <c r="J1361" t="s">
        <v>3738</v>
      </c>
      <c r="K1361">
        <v>11861</v>
      </c>
      <c r="L1361" t="s">
        <v>3739</v>
      </c>
      <c r="M1361" t="s">
        <v>3545</v>
      </c>
      <c r="N1361" s="2" t="s">
        <v>24</v>
      </c>
      <c r="O1361" s="4" t="s">
        <v>99</v>
      </c>
      <c r="P1361" s="6">
        <f>NETWORKDAYS.INTL(Table_query__6[[#This Row],[Created]],Table_query__6[[#This Row],[Closed]],1,0)-1</f>
        <v>1</v>
      </c>
      <c r="Q1361" s="6" t="s">
        <v>4272</v>
      </c>
      <c r="R1361" s="6" t="str">
        <f t="shared" si="43"/>
        <v>&lt;=1</v>
      </c>
      <c r="S1361" s="6" t="str">
        <f t="shared" si="42"/>
        <v>met</v>
      </c>
      <c r="T1361" s="5" t="s">
        <v>375</v>
      </c>
      <c r="U1361" s="2" t="s">
        <v>17</v>
      </c>
      <c r="V1361" s="2" t="s">
        <v>16</v>
      </c>
      <c r="W1361" s="2"/>
    </row>
    <row r="1362" spans="1:23" ht="42.75" x14ac:dyDescent="0.45">
      <c r="A1362" s="1">
        <v>6.4011342592566498</v>
      </c>
      <c r="B1362" s="2" t="s">
        <v>102</v>
      </c>
      <c r="C1362" s="2" t="s">
        <v>291</v>
      </c>
      <c r="D1362" s="2" t="s">
        <v>12</v>
      </c>
      <c r="E1362" s="4">
        <v>45225.631030092591</v>
      </c>
      <c r="F1362" s="3" t="str">
        <f>TEXT(Table_query__6[[#This Row],[Closed]],"MMM")</f>
        <v>Nov</v>
      </c>
      <c r="G1362" s="3">
        <v>45227.631030092591</v>
      </c>
      <c r="H1362" s="4">
        <v>45231.401134259257</v>
      </c>
      <c r="I1362" s="2" t="s">
        <v>114</v>
      </c>
      <c r="J1362" t="s">
        <v>3594</v>
      </c>
      <c r="K1362">
        <v>36404</v>
      </c>
      <c r="L1362" t="s">
        <v>3595</v>
      </c>
      <c r="M1362" t="s">
        <v>3570</v>
      </c>
      <c r="N1362" s="2" t="s">
        <v>107</v>
      </c>
      <c r="O1362" s="4" t="s">
        <v>99</v>
      </c>
      <c r="P1362" s="6">
        <f>NETWORKDAYS.INTL(Table_query__6[[#This Row],[Created]],Table_query__6[[#This Row],[Closed]],1,0)-1</f>
        <v>4</v>
      </c>
      <c r="Q1362" s="6" t="s">
        <v>4273</v>
      </c>
      <c r="R1362" s="6" t="str">
        <f t="shared" si="43"/>
        <v>&lt;=4</v>
      </c>
      <c r="S1362" s="6" t="str">
        <f t="shared" si="42"/>
        <v>not met</v>
      </c>
      <c r="T1362" s="5" t="s">
        <v>292</v>
      </c>
      <c r="U1362" s="2" t="s">
        <v>17</v>
      </c>
      <c r="V1362" s="2" t="s">
        <v>16</v>
      </c>
      <c r="W1362" s="2"/>
    </row>
    <row r="1363" spans="1:23" ht="28.5" x14ac:dyDescent="0.45">
      <c r="A1363" s="1">
        <v>4.4473842592560704</v>
      </c>
      <c r="B1363" s="2" t="s">
        <v>361</v>
      </c>
      <c r="C1363" s="2" t="s">
        <v>360</v>
      </c>
      <c r="D1363" s="2" t="s">
        <v>12</v>
      </c>
      <c r="E1363" s="4">
        <v>45225.783460648148</v>
      </c>
      <c r="F1363" s="3" t="str">
        <f>TEXT(Table_query__6[[#This Row],[Closed]],"MMM")</f>
        <v>Oct</v>
      </c>
      <c r="G1363" s="3">
        <v>45227.783460648148</v>
      </c>
      <c r="H1363" s="4">
        <v>45229.447384259256</v>
      </c>
      <c r="I1363" s="2" t="s">
        <v>363</v>
      </c>
      <c r="J1363" t="s">
        <v>3736</v>
      </c>
      <c r="K1363">
        <v>40177</v>
      </c>
      <c r="L1363" t="s">
        <v>3737</v>
      </c>
      <c r="M1363" t="s">
        <v>3545</v>
      </c>
      <c r="N1363" s="2" t="s">
        <v>24</v>
      </c>
      <c r="O1363" s="4" t="s">
        <v>99</v>
      </c>
      <c r="P1363" s="6">
        <f>NETWORKDAYS.INTL(Table_query__6[[#This Row],[Created]],Table_query__6[[#This Row],[Closed]],1,0)-1</f>
        <v>2</v>
      </c>
      <c r="Q1363" s="6" t="s">
        <v>4273</v>
      </c>
      <c r="R1363" s="6" t="str">
        <f t="shared" si="43"/>
        <v>&lt;=2</v>
      </c>
      <c r="S1363" s="6" t="str">
        <f t="shared" si="42"/>
        <v>met</v>
      </c>
      <c r="T1363" s="5" t="s">
        <v>362</v>
      </c>
      <c r="U1363" s="2" t="s">
        <v>17</v>
      </c>
      <c r="V1363" s="2" t="s">
        <v>16</v>
      </c>
      <c r="W1363" s="2"/>
    </row>
    <row r="1364" spans="1:23" x14ac:dyDescent="0.45">
      <c r="A1364" s="1">
        <v>0.31940972222219</v>
      </c>
      <c r="B1364" s="2" t="s">
        <v>102</v>
      </c>
      <c r="C1364" s="2" t="s">
        <v>377</v>
      </c>
      <c r="D1364" s="2" t="s">
        <v>12</v>
      </c>
      <c r="E1364" s="4">
        <v>45226.319236111114</v>
      </c>
      <c r="F1364" s="3" t="str">
        <f>TEXT(Table_query__6[[#This Row],[Closed]],"MMM")</f>
        <v>Oct</v>
      </c>
      <c r="G1364" s="3">
        <v>45228.319236111114</v>
      </c>
      <c r="H1364" s="4">
        <v>45226.319409722222</v>
      </c>
      <c r="I1364" s="2" t="s">
        <v>101</v>
      </c>
      <c r="J1364" t="s">
        <v>3586</v>
      </c>
      <c r="K1364">
        <v>33152</v>
      </c>
      <c r="L1364" t="s">
        <v>3587</v>
      </c>
      <c r="M1364" t="s">
        <v>3570</v>
      </c>
      <c r="N1364" s="2" t="s">
        <v>42</v>
      </c>
      <c r="O1364" s="4" t="s">
        <v>99</v>
      </c>
      <c r="P1364" s="6">
        <f>NETWORKDAYS.INTL(Table_query__6[[#This Row],[Created]],Table_query__6[[#This Row],[Closed]],1,0)-1</f>
        <v>0</v>
      </c>
      <c r="Q1364" s="6" t="s">
        <v>4272</v>
      </c>
      <c r="R1364" s="6" t="str">
        <f t="shared" si="43"/>
        <v>&lt;=1</v>
      </c>
      <c r="S1364" s="6" t="str">
        <f t="shared" si="42"/>
        <v>met</v>
      </c>
      <c r="T1364" s="5" t="s">
        <v>378</v>
      </c>
      <c r="U1364" s="2" t="s">
        <v>17</v>
      </c>
      <c r="V1364" s="2" t="s">
        <v>16</v>
      </c>
      <c r="W1364" s="2"/>
    </row>
    <row r="1365" spans="1:23" ht="28.5" x14ac:dyDescent="0.45">
      <c r="A1365" s="1">
        <v>4.4488773148113996</v>
      </c>
      <c r="B1365" s="2" t="s">
        <v>84</v>
      </c>
      <c r="C1365" s="2" t="s">
        <v>341</v>
      </c>
      <c r="D1365" s="2" t="s">
        <v>12</v>
      </c>
      <c r="E1365" s="4">
        <v>45226.411886574075</v>
      </c>
      <c r="F1365" s="3" t="str">
        <f>TEXT(Table_query__6[[#This Row],[Closed]],"MMM")</f>
        <v>Oct</v>
      </c>
      <c r="G1365" s="3">
        <v>45228.411886574075</v>
      </c>
      <c r="H1365" s="4">
        <v>45230.448877314811</v>
      </c>
      <c r="I1365" s="2" t="s">
        <v>343</v>
      </c>
      <c r="J1365" t="s">
        <v>3729</v>
      </c>
      <c r="K1365">
        <v>12716</v>
      </c>
      <c r="L1365" t="s">
        <v>3730</v>
      </c>
      <c r="M1365" t="s">
        <v>3553</v>
      </c>
      <c r="N1365" s="2" t="s">
        <v>111</v>
      </c>
      <c r="O1365" s="4" t="s">
        <v>99</v>
      </c>
      <c r="P1365" s="6">
        <f>NETWORKDAYS.INTL(Table_query__6[[#This Row],[Created]],Table_query__6[[#This Row],[Closed]],1,0)-1</f>
        <v>2</v>
      </c>
      <c r="Q1365" s="6" t="s">
        <v>4273</v>
      </c>
      <c r="R1365" s="6" t="str">
        <f t="shared" si="43"/>
        <v>&lt;=2</v>
      </c>
      <c r="S1365" s="6" t="str">
        <f t="shared" si="42"/>
        <v>met</v>
      </c>
      <c r="T1365" s="5" t="s">
        <v>342</v>
      </c>
      <c r="U1365" s="2" t="s">
        <v>17</v>
      </c>
      <c r="V1365" s="2" t="s">
        <v>16</v>
      </c>
      <c r="W1365" s="2"/>
    </row>
    <row r="1366" spans="1:23" x14ac:dyDescent="0.45">
      <c r="A1366" s="1">
        <v>3.36353009258892</v>
      </c>
      <c r="B1366" s="2" t="s">
        <v>84</v>
      </c>
      <c r="C1366" s="2" t="s">
        <v>370</v>
      </c>
      <c r="D1366" s="2" t="s">
        <v>12</v>
      </c>
      <c r="E1366" s="4">
        <v>45226.564062500001</v>
      </c>
      <c r="F1366" s="3" t="str">
        <f>TEXT(Table_query__6[[#This Row],[Closed]],"MMM")</f>
        <v>Oct</v>
      </c>
      <c r="G1366" s="3">
        <v>45228.564062500001</v>
      </c>
      <c r="H1366" s="4">
        <v>45229.363530092596</v>
      </c>
      <c r="I1366" s="2" t="s">
        <v>89</v>
      </c>
      <c r="J1366" t="s">
        <v>3575</v>
      </c>
      <c r="K1366">
        <v>36825</v>
      </c>
      <c r="L1366" t="s">
        <v>3576</v>
      </c>
      <c r="M1366" t="s">
        <v>3545</v>
      </c>
      <c r="N1366" s="2" t="s">
        <v>18</v>
      </c>
      <c r="O1366" s="4" t="s">
        <v>99</v>
      </c>
      <c r="P1366" s="6">
        <f>NETWORKDAYS.INTL(Table_query__6[[#This Row],[Created]],Table_query__6[[#This Row],[Closed]],1,0)-1</f>
        <v>1</v>
      </c>
      <c r="Q1366" s="6" t="s">
        <v>4272</v>
      </c>
      <c r="R1366" s="6" t="str">
        <f t="shared" si="43"/>
        <v>&lt;=1</v>
      </c>
      <c r="S1366" s="6" t="str">
        <f t="shared" si="42"/>
        <v>met</v>
      </c>
      <c r="T1366" s="5" t="s">
        <v>371</v>
      </c>
      <c r="U1366" s="2" t="s">
        <v>17</v>
      </c>
      <c r="V1366" s="2" t="s">
        <v>16</v>
      </c>
      <c r="W1366" s="2"/>
    </row>
    <row r="1367" spans="1:23" x14ac:dyDescent="0.45">
      <c r="A1367" s="1">
        <v>3.6706944444376899</v>
      </c>
      <c r="B1367" s="2" t="s">
        <v>15</v>
      </c>
      <c r="C1367" s="2" t="s">
        <v>349</v>
      </c>
      <c r="D1367" s="2" t="s">
        <v>12</v>
      </c>
      <c r="E1367" s="4">
        <v>45226.571539351855</v>
      </c>
      <c r="F1367" s="3" t="str">
        <f>TEXT(Table_query__6[[#This Row],[Closed]],"MMM")</f>
        <v>Oct</v>
      </c>
      <c r="G1367" s="3">
        <v>45228.571539351855</v>
      </c>
      <c r="H1367" s="4">
        <v>45229.670694444445</v>
      </c>
      <c r="I1367" s="2" t="s">
        <v>351</v>
      </c>
      <c r="J1367" t="s">
        <v>3732</v>
      </c>
      <c r="K1367">
        <v>33240</v>
      </c>
      <c r="L1367" t="s">
        <v>3733</v>
      </c>
      <c r="M1367" t="s">
        <v>3570</v>
      </c>
      <c r="N1367" s="2" t="s">
        <v>18</v>
      </c>
      <c r="O1367" s="4" t="s">
        <v>99</v>
      </c>
      <c r="P1367" s="6">
        <f>NETWORKDAYS.INTL(Table_query__6[[#This Row],[Created]],Table_query__6[[#This Row],[Closed]],1,0)-1</f>
        <v>1</v>
      </c>
      <c r="Q1367" s="6" t="s">
        <v>4272</v>
      </c>
      <c r="R1367" s="6" t="str">
        <f t="shared" si="43"/>
        <v>&lt;=1</v>
      </c>
      <c r="S1367" s="6" t="str">
        <f t="shared" si="42"/>
        <v>met</v>
      </c>
      <c r="T1367" s="5" t="s">
        <v>350</v>
      </c>
      <c r="U1367" s="2" t="s">
        <v>17</v>
      </c>
      <c r="V1367" s="2" t="s">
        <v>16</v>
      </c>
      <c r="W1367" s="2"/>
    </row>
    <row r="1368" spans="1:23" ht="57" x14ac:dyDescent="0.45">
      <c r="A1368" s="1">
        <v>3.3987037037004502</v>
      </c>
      <c r="B1368" s="2" t="s">
        <v>106</v>
      </c>
      <c r="C1368" s="2" t="s">
        <v>355</v>
      </c>
      <c r="D1368" s="2" t="s">
        <v>12</v>
      </c>
      <c r="E1368" s="4">
        <v>45226.595266203702</v>
      </c>
      <c r="F1368" s="3" t="str">
        <f>TEXT(Table_query__6[[#This Row],[Closed]],"MMM")</f>
        <v>Oct</v>
      </c>
      <c r="G1368" s="3">
        <v>45228.595266203702</v>
      </c>
      <c r="H1368" s="4">
        <v>45229.3987037037</v>
      </c>
      <c r="I1368" s="2" t="s">
        <v>4243</v>
      </c>
      <c r="J1368" t="s">
        <v>4242</v>
      </c>
      <c r="K1368">
        <v>10391</v>
      </c>
      <c r="L1368" t="s">
        <v>3631</v>
      </c>
      <c r="M1368" t="s">
        <v>3550</v>
      </c>
      <c r="N1368" s="2" t="s">
        <v>107</v>
      </c>
      <c r="O1368" s="4" t="s">
        <v>99</v>
      </c>
      <c r="P1368" s="6">
        <f>NETWORKDAYS.INTL(Table_query__6[[#This Row],[Created]],Table_query__6[[#This Row],[Closed]],1,0)-1</f>
        <v>1</v>
      </c>
      <c r="Q1368" s="6" t="s">
        <v>4272</v>
      </c>
      <c r="R1368" s="6" t="str">
        <f t="shared" si="43"/>
        <v>&lt;=1</v>
      </c>
      <c r="S1368" s="6" t="str">
        <f t="shared" si="42"/>
        <v>met</v>
      </c>
      <c r="T1368" s="5" t="s">
        <v>356</v>
      </c>
      <c r="U1368" s="2" t="s">
        <v>17</v>
      </c>
      <c r="V1368" s="2" t="s">
        <v>16</v>
      </c>
      <c r="W1368" s="2"/>
    </row>
    <row r="1369" spans="1:23" ht="114" x14ac:dyDescent="0.45">
      <c r="A1369" s="1">
        <v>5.3842476851859802</v>
      </c>
      <c r="B1369" s="2" t="s">
        <v>106</v>
      </c>
      <c r="C1369" s="2" t="s">
        <v>309</v>
      </c>
      <c r="D1369" s="2" t="s">
        <v>12</v>
      </c>
      <c r="E1369" s="4">
        <v>45226.618402777778</v>
      </c>
      <c r="F1369" s="3" t="str">
        <f>TEXT(Table_query__6[[#This Row],[Closed]],"MMM")</f>
        <v>Nov</v>
      </c>
      <c r="G1369" s="3">
        <v>45228.618402777778</v>
      </c>
      <c r="H1369" s="4">
        <v>45231.384247685186</v>
      </c>
      <c r="I1369" s="2" t="s">
        <v>196</v>
      </c>
      <c r="J1369" t="s">
        <v>3670</v>
      </c>
      <c r="K1369">
        <v>375</v>
      </c>
      <c r="L1369" t="s">
        <v>3566</v>
      </c>
      <c r="M1369" t="s">
        <v>3550</v>
      </c>
      <c r="N1369" s="2" t="s">
        <v>107</v>
      </c>
      <c r="O1369" s="4" t="s">
        <v>99</v>
      </c>
      <c r="P1369" s="6">
        <f>NETWORKDAYS.INTL(Table_query__6[[#This Row],[Created]],Table_query__6[[#This Row],[Closed]],1,0)-1</f>
        <v>3</v>
      </c>
      <c r="Q1369" s="6" t="s">
        <v>4273</v>
      </c>
      <c r="R1369" s="6" t="str">
        <f t="shared" si="43"/>
        <v>&lt;=3</v>
      </c>
      <c r="S1369" s="6" t="str">
        <f t="shared" si="42"/>
        <v>not met</v>
      </c>
      <c r="T1369" s="5" t="s">
        <v>310</v>
      </c>
      <c r="U1369" s="2" t="s">
        <v>17</v>
      </c>
      <c r="V1369" s="2" t="s">
        <v>16</v>
      </c>
      <c r="W1369" s="2"/>
    </row>
    <row r="1370" spans="1:23" x14ac:dyDescent="0.45">
      <c r="A1370" s="1">
        <v>0.64862268518481903</v>
      </c>
      <c r="B1370" s="2" t="s">
        <v>15</v>
      </c>
      <c r="C1370" s="2" t="s">
        <v>387</v>
      </c>
      <c r="D1370" s="2" t="s">
        <v>12</v>
      </c>
      <c r="E1370" s="4">
        <v>45226.648576388892</v>
      </c>
      <c r="F1370" s="3" t="str">
        <f>TEXT(Table_query__6[[#This Row],[Closed]],"MMM")</f>
        <v>Oct</v>
      </c>
      <c r="G1370" s="3">
        <v>45228.648576388892</v>
      </c>
      <c r="H1370" s="4">
        <v>45226.648622685185</v>
      </c>
      <c r="I1370" s="2" t="s">
        <v>389</v>
      </c>
      <c r="J1370" t="s">
        <v>3742</v>
      </c>
      <c r="K1370">
        <v>1379</v>
      </c>
      <c r="L1370" t="s">
        <v>3743</v>
      </c>
      <c r="M1370" t="s">
        <v>3545</v>
      </c>
      <c r="N1370" s="2" t="s">
        <v>24</v>
      </c>
      <c r="O1370" s="4" t="s">
        <v>99</v>
      </c>
      <c r="P1370" s="6">
        <f>NETWORKDAYS.INTL(Table_query__6[[#This Row],[Created]],Table_query__6[[#This Row],[Closed]],1,0)-1</f>
        <v>0</v>
      </c>
      <c r="Q1370" s="6" t="s">
        <v>4272</v>
      </c>
      <c r="R1370" s="6" t="str">
        <f t="shared" si="43"/>
        <v>&lt;=1</v>
      </c>
      <c r="S1370" s="6" t="str">
        <f t="shared" si="42"/>
        <v>met</v>
      </c>
      <c r="T1370" s="5" t="s">
        <v>388</v>
      </c>
      <c r="U1370" s="2" t="s">
        <v>17</v>
      </c>
      <c r="V1370" s="2" t="s">
        <v>16</v>
      </c>
      <c r="W1370" s="2"/>
    </row>
    <row r="1371" spans="1:23" x14ac:dyDescent="0.45">
      <c r="A1371" s="1">
        <v>1.62326388889051</v>
      </c>
      <c r="B1371" s="2" t="s">
        <v>113</v>
      </c>
      <c r="C1371" s="2" t="s">
        <v>325</v>
      </c>
      <c r="D1371" s="2" t="s">
        <v>12</v>
      </c>
      <c r="E1371" s="4">
        <v>45229.412951388891</v>
      </c>
      <c r="F1371" s="3" t="str">
        <f>TEXT(Table_query__6[[#This Row],[Closed]],"MMM")</f>
        <v>Oct</v>
      </c>
      <c r="G1371" s="3">
        <v>45231.412951388891</v>
      </c>
      <c r="H1371" s="4">
        <v>45230.623263888891</v>
      </c>
      <c r="I1371" s="2" t="s">
        <v>327</v>
      </c>
      <c r="J1371" t="s">
        <v>3725</v>
      </c>
      <c r="K1371">
        <v>32523</v>
      </c>
      <c r="L1371" t="s">
        <v>3722</v>
      </c>
      <c r="M1371" t="s">
        <v>3553</v>
      </c>
      <c r="N1371" s="2" t="s">
        <v>52</v>
      </c>
      <c r="O1371" s="4" t="s">
        <v>99</v>
      </c>
      <c r="P1371" s="6">
        <f>NETWORKDAYS.INTL(Table_query__6[[#This Row],[Created]],Table_query__6[[#This Row],[Closed]],1,0)-1</f>
        <v>1</v>
      </c>
      <c r="Q1371" s="6" t="s">
        <v>4272</v>
      </c>
      <c r="R1371" s="6" t="str">
        <f t="shared" si="43"/>
        <v>&lt;=1</v>
      </c>
      <c r="S1371" s="6" t="str">
        <f t="shared" si="42"/>
        <v>met</v>
      </c>
      <c r="T1371" s="5" t="s">
        <v>326</v>
      </c>
      <c r="U1371" s="2" t="s">
        <v>17</v>
      </c>
      <c r="V1371" s="2" t="s">
        <v>16</v>
      </c>
      <c r="W1371" s="2"/>
    </row>
    <row r="1372" spans="1:23" x14ac:dyDescent="0.45">
      <c r="A1372" s="1">
        <v>1.5675347222204401</v>
      </c>
      <c r="B1372" s="2" t="s">
        <v>28</v>
      </c>
      <c r="C1372" s="2" t="s">
        <v>338</v>
      </c>
      <c r="D1372" s="2" t="s">
        <v>12</v>
      </c>
      <c r="E1372" s="4">
        <v>45229.461886574078</v>
      </c>
      <c r="F1372" s="3" t="str">
        <f>TEXT(Table_query__6[[#This Row],[Closed]],"MMM")</f>
        <v>Oct</v>
      </c>
      <c r="G1372" s="3">
        <v>45231.461886574078</v>
      </c>
      <c r="H1372" s="4">
        <v>45230.56753472222</v>
      </c>
      <c r="I1372" s="2" t="s">
        <v>340</v>
      </c>
      <c r="J1372" t="s">
        <v>3728</v>
      </c>
      <c r="K1372">
        <v>32153</v>
      </c>
      <c r="L1372" t="s">
        <v>3625</v>
      </c>
      <c r="M1372" t="s">
        <v>3550</v>
      </c>
      <c r="N1372" s="2" t="s">
        <v>52</v>
      </c>
      <c r="O1372" s="4" t="s">
        <v>99</v>
      </c>
      <c r="P1372" s="6">
        <f>NETWORKDAYS.INTL(Table_query__6[[#This Row],[Created]],Table_query__6[[#This Row],[Closed]],1,0)-1</f>
        <v>1</v>
      </c>
      <c r="Q1372" s="6" t="s">
        <v>4272</v>
      </c>
      <c r="R1372" s="6" t="str">
        <f t="shared" si="43"/>
        <v>&lt;=1</v>
      </c>
      <c r="S1372" s="6" t="str">
        <f t="shared" si="42"/>
        <v>met</v>
      </c>
      <c r="T1372" s="5" t="s">
        <v>339</v>
      </c>
      <c r="U1372" s="2" t="s">
        <v>17</v>
      </c>
      <c r="V1372" s="2" t="s">
        <v>16</v>
      </c>
      <c r="W1372" s="2"/>
    </row>
    <row r="1373" spans="1:23" ht="114" x14ac:dyDescent="0.45">
      <c r="A1373" s="1">
        <v>0.706608796295768</v>
      </c>
      <c r="B1373" s="2" t="s">
        <v>106</v>
      </c>
      <c r="C1373" s="2" t="s">
        <v>352</v>
      </c>
      <c r="D1373" s="2" t="s">
        <v>12</v>
      </c>
      <c r="E1373" s="4">
        <v>45229.465069444443</v>
      </c>
      <c r="F1373" s="3" t="str">
        <f>TEXT(Table_query__6[[#This Row],[Closed]],"MMM")</f>
        <v>Oct</v>
      </c>
      <c r="G1373" s="3">
        <v>45231.465069444443</v>
      </c>
      <c r="H1373" s="4">
        <v>45229.706608796296</v>
      </c>
      <c r="I1373" s="2" t="s">
        <v>354</v>
      </c>
      <c r="J1373" t="s">
        <v>3734</v>
      </c>
      <c r="K1373">
        <v>40062</v>
      </c>
      <c r="L1373" t="s">
        <v>3564</v>
      </c>
      <c r="M1373" t="s">
        <v>3550</v>
      </c>
      <c r="N1373" s="2" t="s">
        <v>107</v>
      </c>
      <c r="O1373" s="4" t="s">
        <v>99</v>
      </c>
      <c r="P1373" s="6">
        <f>NETWORKDAYS.INTL(Table_query__6[[#This Row],[Created]],Table_query__6[[#This Row],[Closed]],1,0)-1</f>
        <v>0</v>
      </c>
      <c r="Q1373" s="6" t="s">
        <v>4272</v>
      </c>
      <c r="R1373" s="6" t="str">
        <f t="shared" si="43"/>
        <v>&lt;=1</v>
      </c>
      <c r="S1373" s="6" t="str">
        <f t="shared" si="42"/>
        <v>met</v>
      </c>
      <c r="T1373" s="5" t="s">
        <v>353</v>
      </c>
      <c r="U1373" s="2" t="s">
        <v>17</v>
      </c>
      <c r="V1373" s="2" t="s">
        <v>16</v>
      </c>
      <c r="W1373" s="2"/>
    </row>
    <row r="1374" spans="1:23" ht="42.75" x14ac:dyDescent="0.45">
      <c r="A1374" s="1">
        <v>3.6829282407416</v>
      </c>
      <c r="B1374" s="2" t="s">
        <v>64</v>
      </c>
      <c r="C1374" s="2" t="s">
        <v>265</v>
      </c>
      <c r="D1374" s="2" t="s">
        <v>12</v>
      </c>
      <c r="E1374" s="4">
        <v>45229.548379629632</v>
      </c>
      <c r="F1374" s="3" t="str">
        <f>TEXT(Table_query__6[[#This Row],[Closed]],"MMM")</f>
        <v>Nov</v>
      </c>
      <c r="G1374" s="3">
        <v>45231.548379629632</v>
      </c>
      <c r="H1374" s="4">
        <v>45232.682928240742</v>
      </c>
      <c r="I1374" s="2" t="s">
        <v>108</v>
      </c>
      <c r="J1374" t="s">
        <v>3591</v>
      </c>
      <c r="K1374">
        <v>40062</v>
      </c>
      <c r="L1374" t="s">
        <v>3564</v>
      </c>
      <c r="M1374" t="s">
        <v>3550</v>
      </c>
      <c r="N1374" s="2" t="s">
        <v>42</v>
      </c>
      <c r="O1374" s="4" t="s">
        <v>99</v>
      </c>
      <c r="P1374" s="6">
        <f>NETWORKDAYS.INTL(Table_query__6[[#This Row],[Created]],Table_query__6[[#This Row],[Closed]],1,0)-1</f>
        <v>3</v>
      </c>
      <c r="Q1374" s="6" t="s">
        <v>4273</v>
      </c>
      <c r="R1374" s="6" t="str">
        <f t="shared" si="43"/>
        <v>&lt;=3</v>
      </c>
      <c r="S1374" s="6" t="str">
        <f t="shared" si="42"/>
        <v>not met</v>
      </c>
      <c r="T1374" s="5" t="s">
        <v>266</v>
      </c>
      <c r="U1374" s="2" t="s">
        <v>17</v>
      </c>
      <c r="V1374" s="2" t="s">
        <v>16</v>
      </c>
      <c r="W1374" s="2"/>
    </row>
    <row r="1375" spans="1:23" ht="85.5" x14ac:dyDescent="0.45">
      <c r="A1375" s="1"/>
      <c r="B1375" s="2" t="s">
        <v>23</v>
      </c>
      <c r="C1375" s="2" t="s">
        <v>299</v>
      </c>
      <c r="D1375" s="2" t="s">
        <v>12</v>
      </c>
      <c r="E1375" s="4">
        <v>45229.594675925924</v>
      </c>
      <c r="F1375" s="3" t="str">
        <f>TEXT(Table_query__6[[#This Row],[Closed]],"MMM")</f>
        <v>Nov</v>
      </c>
      <c r="G1375" s="3">
        <v>45231.594675925924</v>
      </c>
      <c r="H1375" s="4">
        <v>45231.430208333331</v>
      </c>
      <c r="I1375" s="2" t="s">
        <v>301</v>
      </c>
      <c r="J1375" t="s">
        <v>3720</v>
      </c>
      <c r="K1375">
        <v>36066</v>
      </c>
      <c r="L1375" t="s">
        <v>3720</v>
      </c>
      <c r="M1375" t="s">
        <v>3570</v>
      </c>
      <c r="N1375" s="2" t="s">
        <v>24</v>
      </c>
      <c r="O1375" s="4" t="s">
        <v>99</v>
      </c>
      <c r="P1375" s="6">
        <f>NETWORKDAYS.INTL(Table_query__6[[#This Row],[Created]],Table_query__6[[#This Row],[Closed]],1,0)-1</f>
        <v>2</v>
      </c>
      <c r="Q1375" s="6" t="s">
        <v>4273</v>
      </c>
      <c r="R1375" s="6" t="str">
        <f t="shared" si="43"/>
        <v>&lt;=2</v>
      </c>
      <c r="S1375" s="6" t="str">
        <f t="shared" si="42"/>
        <v>met</v>
      </c>
      <c r="T1375" s="5" t="s">
        <v>300</v>
      </c>
      <c r="U1375" s="2" t="s">
        <v>17</v>
      </c>
      <c r="V1375" s="2" t="s">
        <v>16</v>
      </c>
      <c r="W1375" s="2"/>
    </row>
    <row r="1376" spans="1:23" ht="185.25" x14ac:dyDescent="0.45">
      <c r="A1376" s="1">
        <v>0.60556712962716097</v>
      </c>
      <c r="B1376" s="2" t="s">
        <v>23</v>
      </c>
      <c r="C1376" s="2" t="s">
        <v>368</v>
      </c>
      <c r="D1376" s="2" t="s">
        <v>12</v>
      </c>
      <c r="E1376" s="4">
        <v>45229.605185185188</v>
      </c>
      <c r="F1376" s="3" t="str">
        <f>TEXT(Table_query__6[[#This Row],[Closed]],"MMM")</f>
        <v>Oct</v>
      </c>
      <c r="G1376" s="3">
        <v>45231.605185185188</v>
      </c>
      <c r="H1376" s="4">
        <v>45229.605567129627</v>
      </c>
      <c r="I1376" s="2" t="s">
        <v>124</v>
      </c>
      <c r="J1376" t="s">
        <v>3603</v>
      </c>
      <c r="K1376">
        <v>20882</v>
      </c>
      <c r="L1376" t="s">
        <v>3603</v>
      </c>
      <c r="M1376" t="s">
        <v>3545</v>
      </c>
      <c r="N1376" s="2" t="s">
        <v>42</v>
      </c>
      <c r="O1376" s="4" t="s">
        <v>99</v>
      </c>
      <c r="P1376" s="6">
        <f>NETWORKDAYS.INTL(Table_query__6[[#This Row],[Created]],Table_query__6[[#This Row],[Closed]],1,0)-1</f>
        <v>0</v>
      </c>
      <c r="Q1376" s="6" t="s">
        <v>4272</v>
      </c>
      <c r="R1376" s="6" t="str">
        <f t="shared" si="43"/>
        <v>&lt;=1</v>
      </c>
      <c r="S1376" s="6" t="str">
        <f t="shared" si="42"/>
        <v>met</v>
      </c>
      <c r="T1376" s="5" t="s">
        <v>369</v>
      </c>
      <c r="U1376" s="2" t="s">
        <v>17</v>
      </c>
      <c r="V1376" s="2" t="s">
        <v>16</v>
      </c>
      <c r="W1376" s="2"/>
    </row>
    <row r="1377" spans="1:23" ht="42.75" x14ac:dyDescent="0.45">
      <c r="A1377" s="1">
        <v>0.63967592592234701</v>
      </c>
      <c r="B1377" s="2" t="s">
        <v>56</v>
      </c>
      <c r="C1377" s="2" t="s">
        <v>346</v>
      </c>
      <c r="D1377" s="2" t="s">
        <v>12</v>
      </c>
      <c r="E1377" s="4">
        <v>45229.611793981479</v>
      </c>
      <c r="F1377" s="3" t="str">
        <f>TEXT(Table_query__6[[#This Row],[Closed]],"MMM")</f>
        <v>Oct</v>
      </c>
      <c r="G1377" s="3">
        <v>45231.611793981479</v>
      </c>
      <c r="H1377" s="4">
        <v>45229.639675925922</v>
      </c>
      <c r="I1377" s="2" t="s">
        <v>348</v>
      </c>
      <c r="J1377" t="s">
        <v>3731</v>
      </c>
      <c r="K1377">
        <v>40236</v>
      </c>
      <c r="L1377" t="s">
        <v>3718</v>
      </c>
      <c r="M1377" t="s">
        <v>3545</v>
      </c>
      <c r="N1377" s="2" t="s">
        <v>68</v>
      </c>
      <c r="O1377" s="4" t="s">
        <v>99</v>
      </c>
      <c r="P1377" s="6">
        <f>NETWORKDAYS.INTL(Table_query__6[[#This Row],[Created]],Table_query__6[[#This Row],[Closed]],1,0)-1</f>
        <v>0</v>
      </c>
      <c r="Q1377" s="6" t="s">
        <v>4272</v>
      </c>
      <c r="R1377" s="6" t="str">
        <f t="shared" si="43"/>
        <v>&lt;=1</v>
      </c>
      <c r="S1377" s="6" t="str">
        <f t="shared" si="42"/>
        <v>met</v>
      </c>
      <c r="T1377" s="5" t="s">
        <v>347</v>
      </c>
      <c r="U1377" s="2" t="s">
        <v>17</v>
      </c>
      <c r="V1377" s="2" t="s">
        <v>16</v>
      </c>
      <c r="W1377" s="2"/>
    </row>
    <row r="1378" spans="1:23" ht="28.5" x14ac:dyDescent="0.45">
      <c r="A1378" s="1">
        <v>3.4326736111106602</v>
      </c>
      <c r="B1378" s="2" t="s">
        <v>15</v>
      </c>
      <c r="C1378" s="2" t="s">
        <v>251</v>
      </c>
      <c r="D1378" s="2" t="s">
        <v>12</v>
      </c>
      <c r="E1378" s="4">
        <v>45229.67287037037</v>
      </c>
      <c r="F1378" s="3" t="str">
        <f>TEXT(Table_query__6[[#This Row],[Closed]],"MMM")</f>
        <v>Nov</v>
      </c>
      <c r="G1378" s="3">
        <v>45231.67287037037</v>
      </c>
      <c r="H1378" s="4">
        <v>45232.432673611111</v>
      </c>
      <c r="I1378" s="2" t="s">
        <v>253</v>
      </c>
      <c r="J1378" t="s">
        <v>3702</v>
      </c>
      <c r="K1378">
        <v>10802</v>
      </c>
      <c r="L1378" t="s">
        <v>3702</v>
      </c>
      <c r="M1378" t="s">
        <v>3570</v>
      </c>
      <c r="N1378" s="2" t="s">
        <v>52</v>
      </c>
      <c r="O1378" s="4" t="s">
        <v>99</v>
      </c>
      <c r="P1378" s="6">
        <f>NETWORKDAYS.INTL(Table_query__6[[#This Row],[Created]],Table_query__6[[#This Row],[Closed]],1,0)-1</f>
        <v>3</v>
      </c>
      <c r="Q1378" s="6" t="s">
        <v>4273</v>
      </c>
      <c r="R1378" s="6" t="str">
        <f t="shared" si="43"/>
        <v>&lt;=3</v>
      </c>
      <c r="S1378" s="6" t="str">
        <f t="shared" si="42"/>
        <v>not met</v>
      </c>
      <c r="T1378" s="5" t="s">
        <v>252</v>
      </c>
      <c r="U1378" s="2" t="s">
        <v>17</v>
      </c>
      <c r="V1378" s="2" t="s">
        <v>16</v>
      </c>
      <c r="W1378" s="2"/>
    </row>
    <row r="1379" spans="1:23" x14ac:dyDescent="0.45">
      <c r="A1379" s="1">
        <v>2.72450231481344</v>
      </c>
      <c r="B1379" s="2" t="s">
        <v>15</v>
      </c>
      <c r="C1379" s="2" t="s">
        <v>314</v>
      </c>
      <c r="D1379" s="2" t="s">
        <v>12</v>
      </c>
      <c r="E1379" s="4">
        <v>45229.688101851854</v>
      </c>
      <c r="F1379" s="3" t="str">
        <f>TEXT(Table_query__6[[#This Row],[Closed]],"MMM")</f>
        <v>Nov</v>
      </c>
      <c r="G1379" s="3">
        <v>45231.688101851854</v>
      </c>
      <c r="H1379" s="4">
        <v>45231.724502314813</v>
      </c>
      <c r="I1379" s="2" t="s">
        <v>316</v>
      </c>
      <c r="J1379" t="s">
        <v>4256</v>
      </c>
      <c r="K1379" t="s">
        <v>4256</v>
      </c>
      <c r="L1379" t="s">
        <v>4256</v>
      </c>
      <c r="M1379" t="s">
        <v>592</v>
      </c>
      <c r="N1379" s="2" t="s">
        <v>42</v>
      </c>
      <c r="O1379" s="4" t="s">
        <v>99</v>
      </c>
      <c r="P1379" s="6">
        <f>NETWORKDAYS.INTL(Table_query__6[[#This Row],[Created]],Table_query__6[[#This Row],[Closed]],1,0)-1</f>
        <v>2</v>
      </c>
      <c r="Q1379" s="6" t="s">
        <v>4273</v>
      </c>
      <c r="R1379" s="6" t="str">
        <f t="shared" si="43"/>
        <v>&lt;=2</v>
      </c>
      <c r="S1379" s="6" t="str">
        <f t="shared" si="42"/>
        <v>met</v>
      </c>
      <c r="T1379" s="5" t="s">
        <v>315</v>
      </c>
      <c r="U1379" s="2" t="s">
        <v>17</v>
      </c>
      <c r="V1379" s="2" t="s">
        <v>16</v>
      </c>
      <c r="W1379" s="2"/>
    </row>
    <row r="1380" spans="1:23" ht="71.25" x14ac:dyDescent="0.45">
      <c r="A1380" s="1">
        <v>1.38381944443972</v>
      </c>
      <c r="B1380" s="2" t="s">
        <v>110</v>
      </c>
      <c r="C1380" s="2" t="s">
        <v>330</v>
      </c>
      <c r="D1380" s="2" t="s">
        <v>12</v>
      </c>
      <c r="E1380" s="4">
        <v>45229.706157407411</v>
      </c>
      <c r="F1380" s="3" t="str">
        <f>TEXT(Table_query__6[[#This Row],[Closed]],"MMM")</f>
        <v>Oct</v>
      </c>
      <c r="G1380" s="3">
        <v>45231.706157407411</v>
      </c>
      <c r="H1380" s="4">
        <v>45230.383819444447</v>
      </c>
      <c r="I1380" s="2" t="s">
        <v>332</v>
      </c>
      <c r="J1380" t="s">
        <v>3726</v>
      </c>
      <c r="K1380">
        <v>40133</v>
      </c>
      <c r="L1380" t="s">
        <v>3727</v>
      </c>
      <c r="M1380" t="s">
        <v>3545</v>
      </c>
      <c r="N1380" s="2" t="s">
        <v>29</v>
      </c>
      <c r="O1380" s="4" t="s">
        <v>99</v>
      </c>
      <c r="P1380" s="6">
        <f>NETWORKDAYS.INTL(Table_query__6[[#This Row],[Created]],Table_query__6[[#This Row],[Closed]],1,0)-1</f>
        <v>1</v>
      </c>
      <c r="Q1380" s="6" t="s">
        <v>4272</v>
      </c>
      <c r="R1380" s="6" t="str">
        <f t="shared" si="43"/>
        <v>&lt;=1</v>
      </c>
      <c r="S1380" s="6" t="str">
        <f t="shared" si="42"/>
        <v>met</v>
      </c>
      <c r="T1380" s="5" t="s">
        <v>331</v>
      </c>
      <c r="U1380" s="2" t="s">
        <v>17</v>
      </c>
      <c r="V1380" s="2" t="s">
        <v>16</v>
      </c>
      <c r="W1380" s="2"/>
    </row>
    <row r="1381" spans="1:23" x14ac:dyDescent="0.45">
      <c r="A1381" s="1">
        <v>1.68733796296146</v>
      </c>
      <c r="B1381" s="2" t="s">
        <v>145</v>
      </c>
      <c r="C1381" s="2" t="s">
        <v>319</v>
      </c>
      <c r="D1381" s="2" t="s">
        <v>12</v>
      </c>
      <c r="E1381" s="4">
        <v>45229.722708333335</v>
      </c>
      <c r="F1381" s="3" t="str">
        <f>TEXT(Table_query__6[[#This Row],[Closed]],"MMM")</f>
        <v>Oct</v>
      </c>
      <c r="G1381" s="3">
        <v>45231.722708333335</v>
      </c>
      <c r="H1381" s="4">
        <v>45230.687337962961</v>
      </c>
      <c r="I1381" s="2" t="s">
        <v>321</v>
      </c>
      <c r="J1381" t="s">
        <v>3622</v>
      </c>
      <c r="K1381">
        <v>11409</v>
      </c>
      <c r="L1381" t="s">
        <v>3623</v>
      </c>
      <c r="M1381" t="s">
        <v>3545</v>
      </c>
      <c r="N1381" s="2" t="s">
        <v>29</v>
      </c>
      <c r="O1381" s="4" t="s">
        <v>99</v>
      </c>
      <c r="P1381" s="6">
        <f>NETWORKDAYS.INTL(Table_query__6[[#This Row],[Created]],Table_query__6[[#This Row],[Closed]],1,0)-1</f>
        <v>1</v>
      </c>
      <c r="Q1381" s="6" t="s">
        <v>4272</v>
      </c>
      <c r="R1381" s="6" t="str">
        <f t="shared" si="43"/>
        <v>&lt;=1</v>
      </c>
      <c r="S1381" s="6" t="str">
        <f t="shared" si="42"/>
        <v>met</v>
      </c>
      <c r="T1381" s="5" t="s">
        <v>320</v>
      </c>
      <c r="U1381" s="2" t="s">
        <v>17</v>
      </c>
      <c r="V1381" s="2" t="s">
        <v>16</v>
      </c>
      <c r="W1381" s="2"/>
    </row>
    <row r="1382" spans="1:23" ht="85.5" x14ac:dyDescent="0.45">
      <c r="A1382" s="1">
        <v>1.68802083333139</v>
      </c>
      <c r="B1382" s="2" t="s">
        <v>110</v>
      </c>
      <c r="C1382" s="2" t="s">
        <v>322</v>
      </c>
      <c r="D1382" s="2" t="s">
        <v>12</v>
      </c>
      <c r="E1382" s="4">
        <v>45229.725949074076</v>
      </c>
      <c r="F1382" s="3" t="str">
        <f>TEXT(Table_query__6[[#This Row],[Closed]],"MMM")</f>
        <v>Oct</v>
      </c>
      <c r="G1382" s="3">
        <v>45231.725949074076</v>
      </c>
      <c r="H1382" s="4">
        <v>45230.688020833331</v>
      </c>
      <c r="I1382" s="2" t="s">
        <v>324</v>
      </c>
      <c r="J1382" t="s">
        <v>3592</v>
      </c>
      <c r="K1382">
        <v>10131</v>
      </c>
      <c r="L1382" t="s">
        <v>3593</v>
      </c>
      <c r="M1382" t="s">
        <v>3545</v>
      </c>
      <c r="N1382" s="2" t="s">
        <v>29</v>
      </c>
      <c r="O1382" s="4" t="s">
        <v>99</v>
      </c>
      <c r="P1382" s="6">
        <f>NETWORKDAYS.INTL(Table_query__6[[#This Row],[Created]],Table_query__6[[#This Row],[Closed]],1,0)-1</f>
        <v>1</v>
      </c>
      <c r="Q1382" s="6" t="s">
        <v>4272</v>
      </c>
      <c r="R1382" s="6" t="str">
        <f t="shared" si="43"/>
        <v>&lt;=1</v>
      </c>
      <c r="S1382" s="6" t="str">
        <f t="shared" si="42"/>
        <v>met</v>
      </c>
      <c r="T1382" s="5" t="s">
        <v>323</v>
      </c>
      <c r="U1382" s="2" t="s">
        <v>17</v>
      </c>
      <c r="V1382" s="2" t="s">
        <v>16</v>
      </c>
      <c r="W1382" s="2"/>
    </row>
    <row r="1383" spans="1:23" ht="28.5" x14ac:dyDescent="0.45">
      <c r="A1383" s="1">
        <v>4.4019097222189902</v>
      </c>
      <c r="B1383" s="2" t="s">
        <v>149</v>
      </c>
      <c r="C1383" s="2" t="s">
        <v>239</v>
      </c>
      <c r="D1383" s="2" t="s">
        <v>12</v>
      </c>
      <c r="E1383" s="4">
        <v>45229.735856481479</v>
      </c>
      <c r="F1383" s="3" t="str">
        <f>TEXT(Table_query__6[[#This Row],[Closed]],"MMM")</f>
        <v>Nov</v>
      </c>
      <c r="G1383" s="3">
        <v>45231.735856481479</v>
      </c>
      <c r="H1383" s="4">
        <v>45233.401909722219</v>
      </c>
      <c r="I1383" s="2" t="s">
        <v>121</v>
      </c>
      <c r="J1383" t="s">
        <v>3598</v>
      </c>
      <c r="K1383">
        <v>35778</v>
      </c>
      <c r="L1383" t="s">
        <v>3599</v>
      </c>
      <c r="M1383" t="s">
        <v>3570</v>
      </c>
      <c r="N1383" s="2" t="s">
        <v>24</v>
      </c>
      <c r="O1383" s="4" t="s">
        <v>99</v>
      </c>
      <c r="P1383" s="6">
        <f>NETWORKDAYS.INTL(Table_query__6[[#This Row],[Created]],Table_query__6[[#This Row],[Closed]],1,0)-1</f>
        <v>4</v>
      </c>
      <c r="Q1383" s="6" t="s">
        <v>4273</v>
      </c>
      <c r="R1383" s="6" t="str">
        <f t="shared" si="43"/>
        <v>&lt;=4</v>
      </c>
      <c r="S1383" s="6" t="str">
        <f t="shared" si="42"/>
        <v>not met</v>
      </c>
      <c r="T1383" s="5" t="s">
        <v>240</v>
      </c>
      <c r="U1383" s="2" t="s">
        <v>17</v>
      </c>
      <c r="V1383" s="2" t="s">
        <v>16</v>
      </c>
      <c r="W1383" s="2"/>
    </row>
    <row r="1384" spans="1:23" x14ac:dyDescent="0.45">
      <c r="A1384" s="1">
        <v>1.47966435184935</v>
      </c>
      <c r="B1384" s="2" t="s">
        <v>56</v>
      </c>
      <c r="C1384" s="2" t="s">
        <v>333</v>
      </c>
      <c r="D1384" s="2" t="s">
        <v>12</v>
      </c>
      <c r="E1384" s="4">
        <v>45229.7422337963</v>
      </c>
      <c r="F1384" s="3" t="str">
        <f>TEXT(Table_query__6[[#This Row],[Closed]],"MMM")</f>
        <v>Oct</v>
      </c>
      <c r="G1384" s="3">
        <v>45231.7422337963</v>
      </c>
      <c r="H1384" s="4">
        <v>45230.479664351849</v>
      </c>
      <c r="I1384" s="2" t="s">
        <v>335</v>
      </c>
      <c r="J1384" t="s">
        <v>3567</v>
      </c>
      <c r="K1384">
        <v>8068</v>
      </c>
      <c r="L1384" t="s">
        <v>3568</v>
      </c>
      <c r="M1384" t="s">
        <v>3545</v>
      </c>
      <c r="N1384" s="2" t="s">
        <v>24</v>
      </c>
      <c r="O1384" s="4" t="s">
        <v>99</v>
      </c>
      <c r="P1384" s="6">
        <f>NETWORKDAYS.INTL(Table_query__6[[#This Row],[Created]],Table_query__6[[#This Row],[Closed]],1,0)-1</f>
        <v>1</v>
      </c>
      <c r="Q1384" s="6" t="s">
        <v>4272</v>
      </c>
      <c r="R1384" s="6" t="str">
        <f t="shared" si="43"/>
        <v>&lt;=1</v>
      </c>
      <c r="S1384" s="6" t="str">
        <f t="shared" si="42"/>
        <v>met</v>
      </c>
      <c r="T1384" s="5" t="s">
        <v>334</v>
      </c>
      <c r="U1384" s="2" t="s">
        <v>17</v>
      </c>
      <c r="V1384" s="2" t="s">
        <v>16</v>
      </c>
      <c r="W1384" s="2"/>
    </row>
    <row r="1385" spans="1:23" ht="71.25" x14ac:dyDescent="0.45">
      <c r="A1385" s="1">
        <v>1.4977893518516801</v>
      </c>
      <c r="B1385" s="2" t="s">
        <v>56</v>
      </c>
      <c r="C1385" s="2" t="s">
        <v>317</v>
      </c>
      <c r="D1385" s="2" t="s">
        <v>12</v>
      </c>
      <c r="E1385" s="4">
        <v>45229.759513888886</v>
      </c>
      <c r="F1385" s="3" t="str">
        <f>TEXT(Table_query__6[[#This Row],[Closed]],"MMM")</f>
        <v>Oct</v>
      </c>
      <c r="G1385" s="3">
        <v>45231.759513888886</v>
      </c>
      <c r="H1385" s="4">
        <v>45230.497789351852</v>
      </c>
      <c r="I1385" s="2" t="s">
        <v>95</v>
      </c>
      <c r="J1385" t="s">
        <v>3579</v>
      </c>
      <c r="K1385">
        <v>40018</v>
      </c>
      <c r="L1385" t="s">
        <v>3580</v>
      </c>
      <c r="M1385" t="s">
        <v>3545</v>
      </c>
      <c r="N1385" s="2" t="s">
        <v>68</v>
      </c>
      <c r="O1385" s="4" t="s">
        <v>99</v>
      </c>
      <c r="P1385" s="6">
        <f>NETWORKDAYS.INTL(Table_query__6[[#This Row],[Created]],Table_query__6[[#This Row],[Closed]],1,0)-1</f>
        <v>1</v>
      </c>
      <c r="Q1385" s="6" t="s">
        <v>4272</v>
      </c>
      <c r="R1385" s="6" t="str">
        <f t="shared" si="43"/>
        <v>&lt;=1</v>
      </c>
      <c r="S1385" s="6" t="str">
        <f t="shared" si="42"/>
        <v>met</v>
      </c>
      <c r="T1385" s="5" t="s">
        <v>318</v>
      </c>
      <c r="U1385" s="2" t="s">
        <v>17</v>
      </c>
      <c r="V1385" s="2" t="s">
        <v>16</v>
      </c>
      <c r="W1385" s="2"/>
    </row>
    <row r="1386" spans="1:23" ht="57" x14ac:dyDescent="0.45">
      <c r="A1386" s="1">
        <v>1.5134143518516801</v>
      </c>
      <c r="B1386" s="2" t="s">
        <v>56</v>
      </c>
      <c r="C1386" s="2" t="s">
        <v>328</v>
      </c>
      <c r="D1386" s="2" t="s">
        <v>12</v>
      </c>
      <c r="E1386" s="4">
        <v>45229.764907407407</v>
      </c>
      <c r="F1386" s="3" t="str">
        <f>TEXT(Table_query__6[[#This Row],[Closed]],"MMM")</f>
        <v>Oct</v>
      </c>
      <c r="G1386" s="3">
        <v>45231.764907407407</v>
      </c>
      <c r="H1386" s="4">
        <v>45230.513414351852</v>
      </c>
      <c r="I1386" s="2" t="s">
        <v>276</v>
      </c>
      <c r="J1386" t="s">
        <v>3711</v>
      </c>
      <c r="K1386">
        <v>35098</v>
      </c>
      <c r="L1386" t="s">
        <v>3712</v>
      </c>
      <c r="M1386" t="s">
        <v>3550</v>
      </c>
      <c r="N1386" s="2" t="s">
        <v>24</v>
      </c>
      <c r="O1386" s="4" t="s">
        <v>99</v>
      </c>
      <c r="P1386" s="6">
        <f>NETWORKDAYS.INTL(Table_query__6[[#This Row],[Created]],Table_query__6[[#This Row],[Closed]],1,0)-1</f>
        <v>1</v>
      </c>
      <c r="Q1386" s="6" t="s">
        <v>4272</v>
      </c>
      <c r="R1386" s="6" t="str">
        <f t="shared" si="43"/>
        <v>&lt;=1</v>
      </c>
      <c r="S1386" s="6" t="str">
        <f t="shared" si="42"/>
        <v>met</v>
      </c>
      <c r="T1386" s="5" t="s">
        <v>329</v>
      </c>
      <c r="U1386" s="2" t="s">
        <v>17</v>
      </c>
      <c r="V1386" s="2" t="s">
        <v>16</v>
      </c>
      <c r="W1386" s="2"/>
    </row>
    <row r="1387" spans="1:23" ht="85.5" x14ac:dyDescent="0.45">
      <c r="A1387" s="1">
        <v>2.39400462962658</v>
      </c>
      <c r="B1387" s="2" t="s">
        <v>102</v>
      </c>
      <c r="C1387" s="2" t="s">
        <v>257</v>
      </c>
      <c r="D1387" s="2" t="s">
        <v>12</v>
      </c>
      <c r="E1387" s="4">
        <v>45230.347731481481</v>
      </c>
      <c r="F1387" s="3" t="str">
        <f>TEXT(Table_query__6[[#This Row],[Closed]],"MMM")</f>
        <v>Nov</v>
      </c>
      <c r="G1387" s="3">
        <v>45232.347731481481</v>
      </c>
      <c r="H1387" s="4">
        <v>45232.394004629627</v>
      </c>
      <c r="I1387" s="2" t="s">
        <v>253</v>
      </c>
      <c r="J1387" t="s">
        <v>3702</v>
      </c>
      <c r="K1387">
        <v>10802</v>
      </c>
      <c r="L1387" t="s">
        <v>3702</v>
      </c>
      <c r="M1387" t="s">
        <v>3570</v>
      </c>
      <c r="N1387" s="2" t="s">
        <v>52</v>
      </c>
      <c r="O1387" s="4" t="s">
        <v>99</v>
      </c>
      <c r="P1387" s="6">
        <f>NETWORKDAYS.INTL(Table_query__6[[#This Row],[Created]],Table_query__6[[#This Row],[Closed]],1,0)-1</f>
        <v>2</v>
      </c>
      <c r="Q1387" s="6" t="s">
        <v>4273</v>
      </c>
      <c r="R1387" s="6" t="str">
        <f t="shared" si="43"/>
        <v>&lt;=2</v>
      </c>
      <c r="S1387" s="6" t="str">
        <f t="shared" si="42"/>
        <v>met</v>
      </c>
      <c r="T1387" s="5" t="s">
        <v>258</v>
      </c>
      <c r="U1387" s="2" t="s">
        <v>17</v>
      </c>
      <c r="V1387" s="2" t="s">
        <v>16</v>
      </c>
      <c r="W1387" s="2"/>
    </row>
    <row r="1388" spans="1:23" ht="99.75" x14ac:dyDescent="0.45">
      <c r="A1388" s="1">
        <v>1.430694444447</v>
      </c>
      <c r="B1388" s="2" t="s">
        <v>23</v>
      </c>
      <c r="C1388" s="2" t="s">
        <v>286</v>
      </c>
      <c r="D1388" s="2" t="s">
        <v>12</v>
      </c>
      <c r="E1388" s="4">
        <v>45230.364976851852</v>
      </c>
      <c r="F1388" s="3" t="str">
        <f>TEXT(Table_query__6[[#This Row],[Closed]],"MMM")</f>
        <v>Nov</v>
      </c>
      <c r="G1388" s="3">
        <v>45232.364976851852</v>
      </c>
      <c r="H1388" s="4">
        <v>45231.430694444447</v>
      </c>
      <c r="I1388" s="2" t="s">
        <v>288</v>
      </c>
      <c r="J1388" t="s">
        <v>3630</v>
      </c>
      <c r="K1388">
        <v>27589</v>
      </c>
      <c r="L1388" t="s">
        <v>3630</v>
      </c>
      <c r="M1388" t="s">
        <v>3570</v>
      </c>
      <c r="N1388" s="2" t="s">
        <v>24</v>
      </c>
      <c r="O1388" s="4" t="s">
        <v>99</v>
      </c>
      <c r="P1388" s="6">
        <f>NETWORKDAYS.INTL(Table_query__6[[#This Row],[Created]],Table_query__6[[#This Row],[Closed]],1,0)-1</f>
        <v>1</v>
      </c>
      <c r="Q1388" s="6" t="s">
        <v>4272</v>
      </c>
      <c r="R1388" s="6" t="str">
        <f t="shared" si="43"/>
        <v>&lt;=1</v>
      </c>
      <c r="S1388" s="6" t="str">
        <f t="shared" si="42"/>
        <v>met</v>
      </c>
      <c r="T1388" s="5" t="s">
        <v>287</v>
      </c>
      <c r="U1388" s="2" t="s">
        <v>17</v>
      </c>
      <c r="V1388" s="2" t="s">
        <v>16</v>
      </c>
      <c r="W1388" s="2"/>
    </row>
    <row r="1389" spans="1:23" ht="85.5" x14ac:dyDescent="0.45">
      <c r="A1389" s="1">
        <v>0.38221064814570099</v>
      </c>
      <c r="B1389" s="2" t="s">
        <v>23</v>
      </c>
      <c r="C1389" s="2" t="s">
        <v>344</v>
      </c>
      <c r="D1389" s="2" t="s">
        <v>12</v>
      </c>
      <c r="E1389" s="4">
        <v>45230.382071759261</v>
      </c>
      <c r="F1389" s="3" t="str">
        <f>TEXT(Table_query__6[[#This Row],[Closed]],"MMM")</f>
        <v>Oct</v>
      </c>
      <c r="G1389" s="3">
        <v>45232.382071759261</v>
      </c>
      <c r="H1389" s="4">
        <v>45230.382210648146</v>
      </c>
      <c r="I1389" s="2" t="s">
        <v>101</v>
      </c>
      <c r="J1389" t="s">
        <v>3586</v>
      </c>
      <c r="K1389">
        <v>33152</v>
      </c>
      <c r="L1389" t="s">
        <v>3587</v>
      </c>
      <c r="M1389" t="s">
        <v>3570</v>
      </c>
      <c r="N1389" s="2" t="s">
        <v>42</v>
      </c>
      <c r="O1389" s="4" t="s">
        <v>99</v>
      </c>
      <c r="P1389" s="6">
        <f>NETWORKDAYS.INTL(Table_query__6[[#This Row],[Created]],Table_query__6[[#This Row],[Closed]],1,0)-1</f>
        <v>0</v>
      </c>
      <c r="Q1389" s="6" t="s">
        <v>4272</v>
      </c>
      <c r="R1389" s="6" t="str">
        <f t="shared" si="43"/>
        <v>&lt;=1</v>
      </c>
      <c r="S1389" s="6" t="str">
        <f t="shared" si="42"/>
        <v>met</v>
      </c>
      <c r="T1389" s="5" t="s">
        <v>345</v>
      </c>
      <c r="U1389" s="2" t="s">
        <v>17</v>
      </c>
      <c r="V1389" s="2" t="s">
        <v>16</v>
      </c>
      <c r="W1389" s="2"/>
    </row>
    <row r="1390" spans="1:23" ht="57" x14ac:dyDescent="0.45">
      <c r="A1390" s="1">
        <v>2.4617361111086198</v>
      </c>
      <c r="B1390" s="2" t="s">
        <v>125</v>
      </c>
      <c r="C1390" s="2" t="s">
        <v>280</v>
      </c>
      <c r="D1390" s="2" t="s">
        <v>12</v>
      </c>
      <c r="E1390" s="4">
        <v>45230.556666666664</v>
      </c>
      <c r="F1390" s="3" t="str">
        <f>TEXT(Table_query__6[[#This Row],[Closed]],"MMM")</f>
        <v>Nov</v>
      </c>
      <c r="G1390" s="3">
        <v>45232.556666666664</v>
      </c>
      <c r="H1390" s="4">
        <v>45232.461736111109</v>
      </c>
      <c r="I1390" s="2" t="s">
        <v>282</v>
      </c>
      <c r="J1390" t="s">
        <v>3713</v>
      </c>
      <c r="K1390">
        <v>938</v>
      </c>
      <c r="L1390" t="s">
        <v>3714</v>
      </c>
      <c r="M1390" t="s">
        <v>3545</v>
      </c>
      <c r="N1390" s="2" t="s">
        <v>24</v>
      </c>
      <c r="O1390" s="4" t="s">
        <v>99</v>
      </c>
      <c r="P1390" s="6">
        <f>NETWORKDAYS.INTL(Table_query__6[[#This Row],[Created]],Table_query__6[[#This Row],[Closed]],1,0)-1</f>
        <v>2</v>
      </c>
      <c r="Q1390" s="6" t="s">
        <v>4273</v>
      </c>
      <c r="R1390" s="6" t="str">
        <f t="shared" si="43"/>
        <v>&lt;=2</v>
      </c>
      <c r="S1390" s="6" t="str">
        <f t="shared" si="42"/>
        <v>met</v>
      </c>
      <c r="T1390" s="5" t="s">
        <v>281</v>
      </c>
      <c r="U1390" s="2" t="s">
        <v>17</v>
      </c>
      <c r="V1390" s="2" t="s">
        <v>16</v>
      </c>
      <c r="W1390" s="2"/>
    </row>
    <row r="1391" spans="1:23" ht="142.5" x14ac:dyDescent="0.45">
      <c r="A1391" s="1">
        <v>1.42982638888498</v>
      </c>
      <c r="B1391" s="2" t="s">
        <v>23</v>
      </c>
      <c r="C1391" s="2" t="s">
        <v>305</v>
      </c>
      <c r="D1391" s="2" t="s">
        <v>12</v>
      </c>
      <c r="E1391" s="4">
        <v>45230.564062500001</v>
      </c>
      <c r="F1391" s="3" t="str">
        <f>TEXT(Table_query__6[[#This Row],[Closed]],"MMM")</f>
        <v>Nov</v>
      </c>
      <c r="G1391" s="3">
        <v>45232.564062500001</v>
      </c>
      <c r="H1391" s="4">
        <v>45231.429826388892</v>
      </c>
      <c r="I1391" s="2" t="s">
        <v>144</v>
      </c>
      <c r="J1391" t="s">
        <v>3614</v>
      </c>
      <c r="K1391">
        <v>36436</v>
      </c>
      <c r="L1391" t="s">
        <v>3615</v>
      </c>
      <c r="M1391" t="s">
        <v>3570</v>
      </c>
      <c r="N1391" s="2" t="s">
        <v>42</v>
      </c>
      <c r="O1391" s="4" t="s">
        <v>99</v>
      </c>
      <c r="P1391" s="6">
        <f>NETWORKDAYS.INTL(Table_query__6[[#This Row],[Created]],Table_query__6[[#This Row],[Closed]],1,0)-1</f>
        <v>1</v>
      </c>
      <c r="Q1391" s="6" t="s">
        <v>4272</v>
      </c>
      <c r="R1391" s="6" t="str">
        <f t="shared" si="43"/>
        <v>&lt;=1</v>
      </c>
      <c r="S1391" s="6" t="str">
        <f t="shared" si="42"/>
        <v>met</v>
      </c>
      <c r="T1391" s="5" t="s">
        <v>306</v>
      </c>
      <c r="U1391" s="2" t="s">
        <v>17</v>
      </c>
      <c r="V1391" s="2" t="s">
        <v>16</v>
      </c>
      <c r="W1391" s="2"/>
    </row>
    <row r="1392" spans="1:23" ht="99.75" x14ac:dyDescent="0.45">
      <c r="A1392" s="1">
        <v>1.4294212962995501</v>
      </c>
      <c r="B1392" s="2" t="s">
        <v>23</v>
      </c>
      <c r="C1392" s="2" t="s">
        <v>307</v>
      </c>
      <c r="D1392" s="2" t="s">
        <v>12</v>
      </c>
      <c r="E1392" s="4">
        <v>45230.574999999997</v>
      </c>
      <c r="F1392" s="3" t="str">
        <f>TEXT(Table_query__6[[#This Row],[Closed]],"MMM")</f>
        <v>Nov</v>
      </c>
      <c r="G1392" s="3">
        <v>45232.574999999997</v>
      </c>
      <c r="H1392" s="4">
        <v>45231.4294212963</v>
      </c>
      <c r="I1392" s="2" t="s">
        <v>194</v>
      </c>
      <c r="J1392" t="s">
        <v>3665</v>
      </c>
      <c r="K1392">
        <v>10374</v>
      </c>
      <c r="L1392" t="s">
        <v>3666</v>
      </c>
      <c r="M1392" t="s">
        <v>3570</v>
      </c>
      <c r="N1392" s="2" t="s">
        <v>42</v>
      </c>
      <c r="O1392" s="4" t="s">
        <v>99</v>
      </c>
      <c r="P1392" s="6">
        <f>NETWORKDAYS.INTL(Table_query__6[[#This Row],[Created]],Table_query__6[[#This Row],[Closed]],1,0)-1</f>
        <v>1</v>
      </c>
      <c r="Q1392" s="6" t="s">
        <v>4272</v>
      </c>
      <c r="R1392" s="6" t="str">
        <f t="shared" si="43"/>
        <v>&lt;=1</v>
      </c>
      <c r="S1392" s="6" t="str">
        <f t="shared" si="42"/>
        <v>met</v>
      </c>
      <c r="T1392" s="5" t="s">
        <v>308</v>
      </c>
      <c r="U1392" s="2" t="s">
        <v>17</v>
      </c>
      <c r="V1392" s="2" t="s">
        <v>16</v>
      </c>
      <c r="W1392" s="2"/>
    </row>
    <row r="1393" spans="1:23" ht="57" x14ac:dyDescent="0.45">
      <c r="A1393" s="1">
        <v>0.63732638888177495</v>
      </c>
      <c r="B1393" s="2" t="s">
        <v>56</v>
      </c>
      <c r="C1393" s="2" t="s">
        <v>336</v>
      </c>
      <c r="D1393" s="2" t="s">
        <v>12</v>
      </c>
      <c r="E1393" s="4">
        <v>45230.601631944446</v>
      </c>
      <c r="F1393" s="3" t="str">
        <f>TEXT(Table_query__6[[#This Row],[Closed]],"MMM")</f>
        <v>Oct</v>
      </c>
      <c r="G1393" s="3">
        <v>45232.601631944446</v>
      </c>
      <c r="H1393" s="4">
        <v>45230.637326388889</v>
      </c>
      <c r="I1393" s="2" t="s">
        <v>276</v>
      </c>
      <c r="J1393" t="s">
        <v>3711</v>
      </c>
      <c r="K1393">
        <v>35098</v>
      </c>
      <c r="L1393" t="s">
        <v>3712</v>
      </c>
      <c r="M1393" t="s">
        <v>3550</v>
      </c>
      <c r="N1393" s="2" t="s">
        <v>24</v>
      </c>
      <c r="O1393" s="4" t="s">
        <v>99</v>
      </c>
      <c r="P1393" s="6">
        <f>NETWORKDAYS.INTL(Table_query__6[[#This Row],[Created]],Table_query__6[[#This Row],[Closed]],1,0)-1</f>
        <v>0</v>
      </c>
      <c r="Q1393" s="6" t="s">
        <v>4272</v>
      </c>
      <c r="R1393" s="6" t="str">
        <f t="shared" si="43"/>
        <v>&lt;=1</v>
      </c>
      <c r="S1393" s="6" t="str">
        <f t="shared" si="42"/>
        <v>met</v>
      </c>
      <c r="T1393" s="5" t="s">
        <v>337</v>
      </c>
      <c r="U1393" s="2" t="s">
        <v>17</v>
      </c>
      <c r="V1393" s="2" t="s">
        <v>16</v>
      </c>
      <c r="W1393" s="2"/>
    </row>
    <row r="1394" spans="1:23" x14ac:dyDescent="0.45">
      <c r="A1394" s="1">
        <v>1.43003472222335</v>
      </c>
      <c r="B1394" s="2" t="s">
        <v>113</v>
      </c>
      <c r="C1394" s="2" t="s">
        <v>302</v>
      </c>
      <c r="D1394" s="2" t="s">
        <v>12</v>
      </c>
      <c r="E1394" s="4">
        <v>45230.623067129629</v>
      </c>
      <c r="F1394" s="3" t="str">
        <f>TEXT(Table_query__6[[#This Row],[Closed]],"MMM")</f>
        <v>Nov</v>
      </c>
      <c r="G1394" s="3">
        <v>45232.623067129629</v>
      </c>
      <c r="H1394" s="4">
        <v>45231.430034722223</v>
      </c>
      <c r="I1394" s="2" t="s">
        <v>304</v>
      </c>
      <c r="J1394" t="s">
        <v>3721</v>
      </c>
      <c r="K1394">
        <v>32523</v>
      </c>
      <c r="L1394" t="s">
        <v>3722</v>
      </c>
      <c r="M1394" t="s">
        <v>3553</v>
      </c>
      <c r="N1394" s="2" t="s">
        <v>111</v>
      </c>
      <c r="O1394" s="4" t="s">
        <v>99</v>
      </c>
      <c r="P1394" s="6">
        <f>NETWORKDAYS.INTL(Table_query__6[[#This Row],[Created]],Table_query__6[[#This Row],[Closed]],1,0)-1</f>
        <v>1</v>
      </c>
      <c r="Q1394" s="6" t="s">
        <v>4272</v>
      </c>
      <c r="R1394" s="6" t="str">
        <f t="shared" si="43"/>
        <v>&lt;=1</v>
      </c>
      <c r="S1394" s="6" t="str">
        <f t="shared" si="42"/>
        <v>met</v>
      </c>
      <c r="T1394" s="5" t="s">
        <v>303</v>
      </c>
      <c r="U1394" s="2" t="s">
        <v>17</v>
      </c>
      <c r="V1394" s="2" t="s">
        <v>16</v>
      </c>
      <c r="W1394" s="2"/>
    </row>
    <row r="1395" spans="1:23" ht="28.5" x14ac:dyDescent="0.45">
      <c r="A1395" s="1">
        <v>1.34123842592089</v>
      </c>
      <c r="B1395" s="2" t="s">
        <v>28</v>
      </c>
      <c r="C1395" s="2" t="s">
        <v>296</v>
      </c>
      <c r="D1395" s="2" t="s">
        <v>12</v>
      </c>
      <c r="E1395" s="4">
        <v>45230.682442129626</v>
      </c>
      <c r="F1395" s="3" t="str">
        <f>TEXT(Table_query__6[[#This Row],[Closed]],"MMM")</f>
        <v>Nov</v>
      </c>
      <c r="G1395" s="3">
        <v>45232.682442129626</v>
      </c>
      <c r="H1395" s="4">
        <v>45231.341238425928</v>
      </c>
      <c r="I1395" s="2" t="s">
        <v>298</v>
      </c>
      <c r="J1395" t="s">
        <v>3719</v>
      </c>
      <c r="K1395">
        <v>27418</v>
      </c>
      <c r="L1395" t="s">
        <v>3719</v>
      </c>
      <c r="M1395" t="s">
        <v>3545</v>
      </c>
      <c r="N1395" s="2" t="s">
        <v>29</v>
      </c>
      <c r="O1395" s="4" t="s">
        <v>99</v>
      </c>
      <c r="P1395" s="6">
        <f>NETWORKDAYS.INTL(Table_query__6[[#This Row],[Created]],Table_query__6[[#This Row],[Closed]],1,0)-1</f>
        <v>1</v>
      </c>
      <c r="Q1395" s="6" t="s">
        <v>4272</v>
      </c>
      <c r="R1395" s="6" t="str">
        <f t="shared" si="43"/>
        <v>&lt;=1</v>
      </c>
      <c r="S1395" s="6" t="str">
        <f t="shared" si="42"/>
        <v>met</v>
      </c>
      <c r="T1395" s="5" t="s">
        <v>297</v>
      </c>
      <c r="U1395" s="2" t="s">
        <v>17</v>
      </c>
      <c r="V1395" s="2" t="s">
        <v>16</v>
      </c>
      <c r="W1395" s="2"/>
    </row>
    <row r="1396" spans="1:23" ht="28.5" x14ac:dyDescent="0.45">
      <c r="A1396" s="1">
        <v>1.4451157407384001</v>
      </c>
      <c r="B1396" s="2" t="s">
        <v>28</v>
      </c>
      <c r="C1396" s="2" t="s">
        <v>289</v>
      </c>
      <c r="D1396" s="2" t="s">
        <v>12</v>
      </c>
      <c r="E1396" s="4">
        <v>45230.684386574074</v>
      </c>
      <c r="F1396" s="3" t="str">
        <f>TEXT(Table_query__6[[#This Row],[Closed]],"MMM")</f>
        <v>Nov</v>
      </c>
      <c r="G1396" s="3">
        <v>45232.684386574074</v>
      </c>
      <c r="H1396" s="4">
        <v>45231.445115740738</v>
      </c>
      <c r="I1396" s="2" t="s">
        <v>31</v>
      </c>
      <c r="J1396" t="s">
        <v>3546</v>
      </c>
      <c r="K1396">
        <v>30078</v>
      </c>
      <c r="L1396" t="s">
        <v>3547</v>
      </c>
      <c r="M1396" t="s">
        <v>3545</v>
      </c>
      <c r="N1396" s="2" t="s">
        <v>29</v>
      </c>
      <c r="O1396" s="4" t="s">
        <v>99</v>
      </c>
      <c r="P1396" s="6">
        <f>NETWORKDAYS.INTL(Table_query__6[[#This Row],[Created]],Table_query__6[[#This Row],[Closed]],1,0)-1</f>
        <v>1</v>
      </c>
      <c r="Q1396" s="6" t="s">
        <v>4272</v>
      </c>
      <c r="R1396" s="6" t="str">
        <f t="shared" si="43"/>
        <v>&lt;=1</v>
      </c>
      <c r="S1396" s="6" t="str">
        <f t="shared" si="42"/>
        <v>met</v>
      </c>
      <c r="T1396" s="5" t="s">
        <v>290</v>
      </c>
      <c r="U1396" s="2" t="s">
        <v>17</v>
      </c>
      <c r="V1396" s="2" t="s">
        <v>16</v>
      </c>
      <c r="W1396" s="2"/>
    </row>
    <row r="1397" spans="1:23" ht="42.75" x14ac:dyDescent="0.45">
      <c r="A1397" s="1">
        <v>1.47023148147855</v>
      </c>
      <c r="B1397" s="2" t="s">
        <v>56</v>
      </c>
      <c r="C1397" s="2" t="s">
        <v>293</v>
      </c>
      <c r="D1397" s="2" t="s">
        <v>12</v>
      </c>
      <c r="E1397" s="4">
        <v>45230.747384259259</v>
      </c>
      <c r="F1397" s="3" t="str">
        <f>TEXT(Table_query__6[[#This Row],[Closed]],"MMM")</f>
        <v>Nov</v>
      </c>
      <c r="G1397" s="3">
        <v>45232.747384259259</v>
      </c>
      <c r="H1397" s="4">
        <v>45231.470231481479</v>
      </c>
      <c r="I1397" s="2" t="s">
        <v>295</v>
      </c>
      <c r="J1397" t="s">
        <v>3717</v>
      </c>
      <c r="K1397">
        <v>40236</v>
      </c>
      <c r="L1397" t="s">
        <v>3718</v>
      </c>
      <c r="M1397" t="s">
        <v>3545</v>
      </c>
      <c r="N1397" s="2" t="s">
        <v>68</v>
      </c>
      <c r="O1397" s="4" t="s">
        <v>99</v>
      </c>
      <c r="P1397" s="6">
        <f>NETWORKDAYS.INTL(Table_query__6[[#This Row],[Created]],Table_query__6[[#This Row],[Closed]],1,0)-1</f>
        <v>1</v>
      </c>
      <c r="Q1397" s="6" t="s">
        <v>4272</v>
      </c>
      <c r="R1397" s="6" t="str">
        <f t="shared" si="43"/>
        <v>&lt;=1</v>
      </c>
      <c r="S1397" s="6" t="str">
        <f t="shared" si="42"/>
        <v>met</v>
      </c>
      <c r="T1397" s="5" t="s">
        <v>294</v>
      </c>
      <c r="U1397" s="2" t="s">
        <v>17</v>
      </c>
      <c r="V1397" s="2" t="s">
        <v>16</v>
      </c>
      <c r="W1397" s="2"/>
    </row>
    <row r="1398" spans="1:23" ht="28.5" x14ac:dyDescent="0.45">
      <c r="A1398" s="1">
        <v>1.3355555555535801</v>
      </c>
      <c r="B1398" s="2" t="s">
        <v>64</v>
      </c>
      <c r="C1398" s="2" t="s">
        <v>249</v>
      </c>
      <c r="D1398" s="2" t="s">
        <v>12</v>
      </c>
      <c r="E1398" s="4">
        <v>45231.281597222223</v>
      </c>
      <c r="F1398" s="3" t="str">
        <f>TEXT(Table_query__6[[#This Row],[Closed]],"MMM")</f>
        <v>Nov</v>
      </c>
      <c r="G1398" s="3">
        <v>45233.281597222223</v>
      </c>
      <c r="H1398" s="4">
        <v>45232.335555555554</v>
      </c>
      <c r="I1398" s="2" t="s">
        <v>122</v>
      </c>
      <c r="J1398" t="s">
        <v>3600</v>
      </c>
      <c r="K1398">
        <v>32843</v>
      </c>
      <c r="L1398" t="s">
        <v>3600</v>
      </c>
      <c r="M1398" t="s">
        <v>3545</v>
      </c>
      <c r="N1398" s="2" t="s">
        <v>42</v>
      </c>
      <c r="O1398" s="4" t="s">
        <v>21</v>
      </c>
      <c r="P1398" s="6">
        <f>NETWORKDAYS.INTL(Table_query__6[[#This Row],[Created]],Table_query__6[[#This Row],[Closed]],1,0)-1</f>
        <v>1</v>
      </c>
      <c r="Q1398" s="6" t="s">
        <v>4272</v>
      </c>
      <c r="R1398" s="6" t="str">
        <f t="shared" si="43"/>
        <v>&lt;=1</v>
      </c>
      <c r="S1398" s="6" t="str">
        <f t="shared" si="42"/>
        <v>met</v>
      </c>
      <c r="T1398" s="5" t="s">
        <v>250</v>
      </c>
      <c r="U1398" s="2" t="s">
        <v>17</v>
      </c>
      <c r="V1398" s="2" t="s">
        <v>16</v>
      </c>
      <c r="W1398" s="2"/>
    </row>
    <row r="1399" spans="1:23" ht="28.5" x14ac:dyDescent="0.45">
      <c r="A1399" s="1">
        <v>2.4423263888893398</v>
      </c>
      <c r="B1399" s="2" t="s">
        <v>120</v>
      </c>
      <c r="C1399" s="2" t="s">
        <v>230</v>
      </c>
      <c r="D1399" s="2" t="s">
        <v>12</v>
      </c>
      <c r="E1399" s="4">
        <v>45231.378564814811</v>
      </c>
      <c r="F1399" s="3" t="str">
        <f>TEXT(Table_query__6[[#This Row],[Closed]],"MMM")</f>
        <v>Nov</v>
      </c>
      <c r="G1399" s="3">
        <v>45233.378564814811</v>
      </c>
      <c r="H1399" s="4">
        <v>45233.442326388889</v>
      </c>
      <c r="I1399" s="2" t="s">
        <v>232</v>
      </c>
      <c r="J1399" t="s">
        <v>3695</v>
      </c>
      <c r="K1399">
        <v>8358</v>
      </c>
      <c r="L1399" t="s">
        <v>3544</v>
      </c>
      <c r="M1399" t="s">
        <v>3545</v>
      </c>
      <c r="N1399" s="2" t="s">
        <v>24</v>
      </c>
      <c r="O1399" s="4" t="s">
        <v>21</v>
      </c>
      <c r="P1399" s="6">
        <f>NETWORKDAYS.INTL(Table_query__6[[#This Row],[Created]],Table_query__6[[#This Row],[Closed]],1,0)-1</f>
        <v>2</v>
      </c>
      <c r="Q1399" s="6" t="s">
        <v>4273</v>
      </c>
      <c r="R1399" s="6" t="str">
        <f t="shared" si="43"/>
        <v>&lt;=2</v>
      </c>
      <c r="S1399" s="6" t="str">
        <f t="shared" si="42"/>
        <v>met</v>
      </c>
      <c r="T1399" s="5" t="s">
        <v>231</v>
      </c>
      <c r="U1399" s="2" t="s">
        <v>17</v>
      </c>
      <c r="V1399" s="2" t="s">
        <v>16</v>
      </c>
      <c r="W1399" s="2"/>
    </row>
    <row r="1400" spans="1:23" ht="28.5" x14ac:dyDescent="0.45">
      <c r="A1400" s="1">
        <v>0.60188657407707102</v>
      </c>
      <c r="B1400" s="2" t="s">
        <v>28</v>
      </c>
      <c r="C1400" s="2" t="s">
        <v>311</v>
      </c>
      <c r="D1400" s="2" t="s">
        <v>12</v>
      </c>
      <c r="E1400" s="4">
        <v>45231.545682870368</v>
      </c>
      <c r="F1400" s="3" t="str">
        <f>TEXT(Table_query__6[[#This Row],[Closed]],"MMM")</f>
        <v>Nov</v>
      </c>
      <c r="G1400" s="3">
        <v>45233.545682870368</v>
      </c>
      <c r="H1400" s="4">
        <v>45231.601886574077</v>
      </c>
      <c r="I1400" s="2" t="s">
        <v>313</v>
      </c>
      <c r="J1400" t="s">
        <v>3723</v>
      </c>
      <c r="K1400">
        <v>10678</v>
      </c>
      <c r="L1400" t="s">
        <v>3724</v>
      </c>
      <c r="M1400" t="s">
        <v>3545</v>
      </c>
      <c r="N1400" s="2" t="s">
        <v>29</v>
      </c>
      <c r="O1400" s="4" t="s">
        <v>21</v>
      </c>
      <c r="P1400" s="6">
        <f>NETWORKDAYS.INTL(Table_query__6[[#This Row],[Created]],Table_query__6[[#This Row],[Closed]],1,0)-1</f>
        <v>0</v>
      </c>
      <c r="Q1400" s="6" t="s">
        <v>4272</v>
      </c>
      <c r="R1400" s="6" t="str">
        <f t="shared" si="43"/>
        <v>&lt;=1</v>
      </c>
      <c r="S1400" s="6" t="str">
        <f t="shared" si="42"/>
        <v>met</v>
      </c>
      <c r="T1400" s="5" t="s">
        <v>312</v>
      </c>
      <c r="U1400" s="2" t="s">
        <v>17</v>
      </c>
      <c r="V1400" s="2" t="s">
        <v>16</v>
      </c>
      <c r="W1400" s="2"/>
    </row>
    <row r="1401" spans="1:23" ht="42.75" x14ac:dyDescent="0.45">
      <c r="A1401" s="1">
        <v>2.5733333333337201</v>
      </c>
      <c r="B1401" s="2" t="s">
        <v>125</v>
      </c>
      <c r="C1401" s="2" t="s">
        <v>233</v>
      </c>
      <c r="D1401" s="2" t="s">
        <v>12</v>
      </c>
      <c r="E1401" s="4">
        <v>45231.552442129629</v>
      </c>
      <c r="F1401" s="3" t="str">
        <f>TEXT(Table_query__6[[#This Row],[Closed]],"MMM")</f>
        <v>Nov</v>
      </c>
      <c r="G1401" s="3">
        <v>45233.552442129629</v>
      </c>
      <c r="H1401" s="4">
        <v>45233.573333333334</v>
      </c>
      <c r="I1401" s="2" t="s">
        <v>235</v>
      </c>
      <c r="J1401" t="s">
        <v>4256</v>
      </c>
      <c r="K1401" t="s">
        <v>4256</v>
      </c>
      <c r="L1401" t="s">
        <v>4256</v>
      </c>
      <c r="M1401" t="s">
        <v>592</v>
      </c>
      <c r="N1401" s="2" t="s">
        <v>207</v>
      </c>
      <c r="O1401" s="4" t="s">
        <v>21</v>
      </c>
      <c r="P1401" s="6">
        <f>NETWORKDAYS.INTL(Table_query__6[[#This Row],[Created]],Table_query__6[[#This Row],[Closed]],1,0)-1</f>
        <v>2</v>
      </c>
      <c r="Q1401" s="6" t="s">
        <v>4273</v>
      </c>
      <c r="R1401" s="6" t="str">
        <f t="shared" si="43"/>
        <v>&lt;=2</v>
      </c>
      <c r="S1401" s="6" t="str">
        <f t="shared" si="42"/>
        <v>met</v>
      </c>
      <c r="T1401" s="5" t="s">
        <v>234</v>
      </c>
      <c r="U1401" s="2" t="s">
        <v>17</v>
      </c>
      <c r="V1401" s="2" t="s">
        <v>16</v>
      </c>
      <c r="W1401" s="2"/>
    </row>
    <row r="1402" spans="1:23" ht="28.5" x14ac:dyDescent="0.45">
      <c r="A1402" s="1">
        <v>1.4621180555550399</v>
      </c>
      <c r="B1402" s="2" t="s">
        <v>125</v>
      </c>
      <c r="C1402" s="2" t="s">
        <v>283</v>
      </c>
      <c r="D1402" s="2" t="s">
        <v>12</v>
      </c>
      <c r="E1402" s="4">
        <v>45231.556388888886</v>
      </c>
      <c r="F1402" s="3" t="str">
        <f>TEXT(Table_query__6[[#This Row],[Closed]],"MMM")</f>
        <v>Nov</v>
      </c>
      <c r="G1402" s="3">
        <v>45233.556388888886</v>
      </c>
      <c r="H1402" s="4">
        <v>45232.462118055555</v>
      </c>
      <c r="I1402" s="2" t="s">
        <v>285</v>
      </c>
      <c r="J1402" t="s">
        <v>3715</v>
      </c>
      <c r="K1402">
        <v>10324</v>
      </c>
      <c r="L1402" t="s">
        <v>3716</v>
      </c>
      <c r="M1402" t="s">
        <v>3545</v>
      </c>
      <c r="N1402" s="2" t="s">
        <v>24</v>
      </c>
      <c r="O1402" s="4" t="s">
        <v>21</v>
      </c>
      <c r="P1402" s="6">
        <f>NETWORKDAYS.INTL(Table_query__6[[#This Row],[Created]],Table_query__6[[#This Row],[Closed]],1,0)-1</f>
        <v>1</v>
      </c>
      <c r="Q1402" s="6" t="s">
        <v>4272</v>
      </c>
      <c r="R1402" s="6" t="str">
        <f t="shared" si="43"/>
        <v>&lt;=1</v>
      </c>
      <c r="S1402" s="6" t="str">
        <f t="shared" si="42"/>
        <v>met</v>
      </c>
      <c r="T1402" s="5" t="s">
        <v>284</v>
      </c>
      <c r="U1402" s="2" t="s">
        <v>17</v>
      </c>
      <c r="V1402" s="2" t="s">
        <v>16</v>
      </c>
      <c r="W1402" s="2"/>
    </row>
    <row r="1403" spans="1:23" ht="42.75" x14ac:dyDescent="0.45">
      <c r="A1403" s="1">
        <v>1.45739583332761</v>
      </c>
      <c r="B1403" s="2" t="s">
        <v>56</v>
      </c>
      <c r="C1403" s="2" t="s">
        <v>274</v>
      </c>
      <c r="D1403" s="2" t="s">
        <v>12</v>
      </c>
      <c r="E1403" s="4">
        <v>45231.560567129629</v>
      </c>
      <c r="F1403" s="3" t="str">
        <f>TEXT(Table_query__6[[#This Row],[Closed]],"MMM")</f>
        <v>Nov</v>
      </c>
      <c r="G1403" s="3">
        <v>45233.560567129629</v>
      </c>
      <c r="H1403" s="4">
        <v>45232.457395833335</v>
      </c>
      <c r="I1403" s="2" t="s">
        <v>276</v>
      </c>
      <c r="J1403" t="s">
        <v>3711</v>
      </c>
      <c r="K1403">
        <v>35098</v>
      </c>
      <c r="L1403" t="s">
        <v>3712</v>
      </c>
      <c r="M1403" t="s">
        <v>3550</v>
      </c>
      <c r="N1403" s="2" t="s">
        <v>24</v>
      </c>
      <c r="O1403" s="4" t="s">
        <v>21</v>
      </c>
      <c r="P1403" s="6">
        <f>NETWORKDAYS.INTL(Table_query__6[[#This Row],[Created]],Table_query__6[[#This Row],[Closed]],1,0)-1</f>
        <v>1</v>
      </c>
      <c r="Q1403" s="6" t="s">
        <v>4272</v>
      </c>
      <c r="R1403" s="6" t="str">
        <f t="shared" si="43"/>
        <v>&lt;=1</v>
      </c>
      <c r="S1403" s="6" t="str">
        <f t="shared" si="42"/>
        <v>met</v>
      </c>
      <c r="T1403" s="5" t="s">
        <v>275</v>
      </c>
      <c r="U1403" s="2" t="s">
        <v>17</v>
      </c>
      <c r="V1403" s="2" t="s">
        <v>16</v>
      </c>
      <c r="W1403" s="2"/>
    </row>
    <row r="1404" spans="1:23" ht="42.75" x14ac:dyDescent="0.45">
      <c r="A1404" s="1">
        <v>6.5492361111100799</v>
      </c>
      <c r="B1404" s="2" t="s">
        <v>41</v>
      </c>
      <c r="C1404" s="2" t="s">
        <v>40</v>
      </c>
      <c r="D1404" s="2" t="s">
        <v>12</v>
      </c>
      <c r="E1404" s="4">
        <v>45231.607048611113</v>
      </c>
      <c r="F1404" s="3" t="str">
        <f>TEXT(Table_query__6[[#This Row],[Closed]],"MMM")</f>
        <v>Nov</v>
      </c>
      <c r="G1404" s="3">
        <v>45233.607048611113</v>
      </c>
      <c r="H1404" s="4">
        <v>45237.54923611111</v>
      </c>
      <c r="I1404" s="2" t="s">
        <v>44</v>
      </c>
      <c r="J1404" t="s">
        <v>3554</v>
      </c>
      <c r="K1404">
        <v>33342</v>
      </c>
      <c r="L1404" t="s">
        <v>3555</v>
      </c>
      <c r="M1404" t="s">
        <v>3550</v>
      </c>
      <c r="N1404" s="2" t="s">
        <v>42</v>
      </c>
      <c r="O1404" s="4" t="s">
        <v>21</v>
      </c>
      <c r="P1404" s="6">
        <f>NETWORKDAYS.INTL(Table_query__6[[#This Row],[Created]],Table_query__6[[#This Row],[Closed]],1,0)-1</f>
        <v>4</v>
      </c>
      <c r="Q1404" s="6" t="s">
        <v>4273</v>
      </c>
      <c r="R1404" s="6" t="str">
        <f t="shared" si="43"/>
        <v>&lt;=4</v>
      </c>
      <c r="S1404" s="6" t="str">
        <f t="shared" si="42"/>
        <v>not met</v>
      </c>
      <c r="T1404" s="5" t="s">
        <v>43</v>
      </c>
      <c r="U1404" s="2" t="s">
        <v>17</v>
      </c>
      <c r="V1404" s="2" t="s">
        <v>16</v>
      </c>
      <c r="W1404" s="2"/>
    </row>
    <row r="1405" spans="1:23" ht="114" x14ac:dyDescent="0.45">
      <c r="A1405" s="1">
        <v>1.46222222222423</v>
      </c>
      <c r="B1405" s="2" t="s">
        <v>23</v>
      </c>
      <c r="C1405" s="2" t="s">
        <v>247</v>
      </c>
      <c r="D1405" s="2" t="s">
        <v>12</v>
      </c>
      <c r="E1405" s="4">
        <v>45231.653067129628</v>
      </c>
      <c r="F1405" s="3" t="str">
        <f>TEXT(Table_query__6[[#This Row],[Closed]],"MMM")</f>
        <v>Nov</v>
      </c>
      <c r="G1405" s="3">
        <v>45233.653067129628</v>
      </c>
      <c r="H1405" s="4">
        <v>45232.462222222224</v>
      </c>
      <c r="I1405" s="2" t="s">
        <v>144</v>
      </c>
      <c r="J1405" t="s">
        <v>3614</v>
      </c>
      <c r="K1405">
        <v>36436</v>
      </c>
      <c r="L1405" t="s">
        <v>3615</v>
      </c>
      <c r="M1405" t="s">
        <v>3570</v>
      </c>
      <c r="N1405" s="2" t="s">
        <v>42</v>
      </c>
      <c r="O1405" s="4" t="s">
        <v>21</v>
      </c>
      <c r="P1405" s="6">
        <f>NETWORKDAYS.INTL(Table_query__6[[#This Row],[Created]],Table_query__6[[#This Row],[Closed]],1,0)-1</f>
        <v>1</v>
      </c>
      <c r="Q1405" s="6" t="s">
        <v>4272</v>
      </c>
      <c r="R1405" s="6" t="str">
        <f t="shared" si="43"/>
        <v>&lt;=1</v>
      </c>
      <c r="S1405" s="6" t="str">
        <f t="shared" si="42"/>
        <v>met</v>
      </c>
      <c r="T1405" s="5" t="s">
        <v>248</v>
      </c>
      <c r="U1405" s="2" t="s">
        <v>17</v>
      </c>
      <c r="V1405" s="2" t="s">
        <v>16</v>
      </c>
      <c r="W1405" s="2"/>
    </row>
    <row r="1406" spans="1:23" ht="99.75" x14ac:dyDescent="0.45">
      <c r="A1406" s="1">
        <v>6.6198263888872999</v>
      </c>
      <c r="B1406" s="2" t="s">
        <v>23</v>
      </c>
      <c r="C1406" s="2" t="s">
        <v>22</v>
      </c>
      <c r="D1406" s="2" t="s">
        <v>12</v>
      </c>
      <c r="E1406" s="4">
        <v>45231.667164351849</v>
      </c>
      <c r="F1406" s="3" t="str">
        <f>TEXT(Table_query__6[[#This Row],[Closed]],"MMM")</f>
        <v>Nov</v>
      </c>
      <c r="G1406" s="3">
        <v>45233.667164351849</v>
      </c>
      <c r="H1406" s="4">
        <v>45237.619826388887</v>
      </c>
      <c r="I1406" s="2" t="s">
        <v>26</v>
      </c>
      <c r="J1406" t="s">
        <v>3543</v>
      </c>
      <c r="K1406">
        <v>8359</v>
      </c>
      <c r="L1406" t="s">
        <v>3544</v>
      </c>
      <c r="M1406" t="s">
        <v>3545</v>
      </c>
      <c r="N1406" s="2" t="s">
        <v>24</v>
      </c>
      <c r="O1406" s="4" t="s">
        <v>21</v>
      </c>
      <c r="P1406" s="6">
        <f>NETWORKDAYS.INTL(Table_query__6[[#This Row],[Created]],Table_query__6[[#This Row],[Closed]],1,0)-1</f>
        <v>4</v>
      </c>
      <c r="Q1406" s="6" t="s">
        <v>4273</v>
      </c>
      <c r="R1406" s="6" t="str">
        <f t="shared" si="43"/>
        <v>&lt;=4</v>
      </c>
      <c r="S1406" s="6" t="str">
        <f t="shared" si="42"/>
        <v>not met</v>
      </c>
      <c r="T1406" s="5" t="s">
        <v>25</v>
      </c>
      <c r="U1406" s="2" t="s">
        <v>17</v>
      </c>
      <c r="V1406" s="2" t="s">
        <v>16</v>
      </c>
      <c r="W1406" s="2"/>
    </row>
    <row r="1407" spans="1:23" ht="57" x14ac:dyDescent="0.45">
      <c r="A1407" s="1">
        <v>1.4655555555509601</v>
      </c>
      <c r="B1407" s="2" t="s">
        <v>56</v>
      </c>
      <c r="C1407" s="2" t="s">
        <v>262</v>
      </c>
      <c r="D1407" s="2" t="s">
        <v>12</v>
      </c>
      <c r="E1407" s="4">
        <v>45231.94672453704</v>
      </c>
      <c r="F1407" s="3" t="str">
        <f>TEXT(Table_query__6[[#This Row],[Closed]],"MMM")</f>
        <v>Nov</v>
      </c>
      <c r="G1407" s="3">
        <v>45233.94672453704</v>
      </c>
      <c r="H1407" s="4">
        <v>45232.465555555558</v>
      </c>
      <c r="I1407" s="2" t="s">
        <v>264</v>
      </c>
      <c r="J1407" t="s">
        <v>3707</v>
      </c>
      <c r="K1407">
        <v>875</v>
      </c>
      <c r="L1407" t="s">
        <v>3708</v>
      </c>
      <c r="M1407" t="s">
        <v>3545</v>
      </c>
      <c r="N1407" s="2" t="s">
        <v>68</v>
      </c>
      <c r="O1407" s="4" t="s">
        <v>21</v>
      </c>
      <c r="P1407" s="6">
        <f>NETWORKDAYS.INTL(Table_query__6[[#This Row],[Created]],Table_query__6[[#This Row],[Closed]],1,0)-1</f>
        <v>1</v>
      </c>
      <c r="Q1407" s="6" t="s">
        <v>4272</v>
      </c>
      <c r="R1407" s="6" t="str">
        <f t="shared" si="43"/>
        <v>&lt;=1</v>
      </c>
      <c r="S1407" s="6" t="str">
        <f t="shared" si="42"/>
        <v>met</v>
      </c>
      <c r="T1407" s="5" t="s">
        <v>263</v>
      </c>
      <c r="U1407" s="2" t="s">
        <v>17</v>
      </c>
      <c r="V1407" s="2" t="s">
        <v>16</v>
      </c>
      <c r="W1407" s="2"/>
    </row>
    <row r="1408" spans="1:23" ht="28.5" x14ac:dyDescent="0.45">
      <c r="A1408" s="1">
        <v>0.73045138888846795</v>
      </c>
      <c r="B1408" s="2" t="s">
        <v>125</v>
      </c>
      <c r="C1408" s="2" t="s">
        <v>259</v>
      </c>
      <c r="D1408" s="2" t="s">
        <v>12</v>
      </c>
      <c r="E1408" s="4">
        <v>45232.496620370373</v>
      </c>
      <c r="F1408" s="3" t="str">
        <f>TEXT(Table_query__6[[#This Row],[Closed]],"MMM")</f>
        <v>Nov</v>
      </c>
      <c r="G1408" s="3">
        <v>45234.496620370373</v>
      </c>
      <c r="H1408" s="4">
        <v>45232.730451388888</v>
      </c>
      <c r="I1408" s="2" t="s">
        <v>261</v>
      </c>
      <c r="J1408" t="s">
        <v>3705</v>
      </c>
      <c r="K1408">
        <v>35023</v>
      </c>
      <c r="L1408" t="s">
        <v>3706</v>
      </c>
      <c r="M1408" t="s">
        <v>3550</v>
      </c>
      <c r="N1408" s="2" t="s">
        <v>24</v>
      </c>
      <c r="O1408" s="4" t="s">
        <v>21</v>
      </c>
      <c r="P1408" s="6">
        <f>NETWORKDAYS.INTL(Table_query__6[[#This Row],[Created]],Table_query__6[[#This Row],[Closed]],1,0)-1</f>
        <v>0</v>
      </c>
      <c r="Q1408" s="6" t="s">
        <v>4272</v>
      </c>
      <c r="R1408" s="6" t="str">
        <f t="shared" si="43"/>
        <v>&lt;=1</v>
      </c>
      <c r="S1408" s="6" t="str">
        <f t="shared" si="42"/>
        <v>met</v>
      </c>
      <c r="T1408" s="5" t="s">
        <v>260</v>
      </c>
      <c r="U1408" s="2" t="s">
        <v>17</v>
      </c>
      <c r="V1408" s="2" t="s">
        <v>16</v>
      </c>
      <c r="W1408" s="2"/>
    </row>
    <row r="1409" spans="1:23" ht="57" x14ac:dyDescent="0.45">
      <c r="A1409" s="1">
        <v>0.54115740740235196</v>
      </c>
      <c r="B1409" s="2" t="s">
        <v>37</v>
      </c>
      <c r="C1409" s="2" t="s">
        <v>277</v>
      </c>
      <c r="D1409" s="2" t="s">
        <v>12</v>
      </c>
      <c r="E1409" s="4">
        <v>45232.499837962961</v>
      </c>
      <c r="F1409" s="3" t="str">
        <f>TEXT(Table_query__6[[#This Row],[Closed]],"MMM")</f>
        <v>Nov</v>
      </c>
      <c r="G1409" s="3">
        <v>45234.499837962961</v>
      </c>
      <c r="H1409" s="4">
        <v>45232.54115740741</v>
      </c>
      <c r="I1409" s="2" t="s">
        <v>279</v>
      </c>
      <c r="J1409" t="s">
        <v>3590</v>
      </c>
      <c r="K1409">
        <v>10629</v>
      </c>
      <c r="L1409" t="s">
        <v>3557</v>
      </c>
      <c r="M1409" t="s">
        <v>3545</v>
      </c>
      <c r="N1409" s="2" t="s">
        <v>29</v>
      </c>
      <c r="O1409" s="4" t="s">
        <v>21</v>
      </c>
      <c r="P1409" s="6">
        <f>NETWORKDAYS.INTL(Table_query__6[[#This Row],[Created]],Table_query__6[[#This Row],[Closed]],1,0)-1</f>
        <v>0</v>
      </c>
      <c r="Q1409" s="6" t="s">
        <v>4272</v>
      </c>
      <c r="R1409" s="6" t="str">
        <f t="shared" si="43"/>
        <v>&lt;=1</v>
      </c>
      <c r="S1409" s="6" t="str">
        <f t="shared" si="42"/>
        <v>met</v>
      </c>
      <c r="T1409" s="5" t="s">
        <v>278</v>
      </c>
      <c r="U1409" s="2" t="s">
        <v>17</v>
      </c>
      <c r="V1409" s="2" t="s">
        <v>16</v>
      </c>
      <c r="W1409" s="2"/>
    </row>
    <row r="1410" spans="1:23" ht="28.5" x14ac:dyDescent="0.45">
      <c r="A1410" s="1">
        <v>5.5616666666683203</v>
      </c>
      <c r="B1410" s="2" t="s">
        <v>37</v>
      </c>
      <c r="C1410" s="2" t="s">
        <v>36</v>
      </c>
      <c r="D1410" s="2" t="s">
        <v>12</v>
      </c>
      <c r="E1410" s="4">
        <v>45232.503611111111</v>
      </c>
      <c r="F1410" s="3" t="str">
        <f>TEXT(Table_query__6[[#This Row],[Closed]],"MMM")</f>
        <v>Nov</v>
      </c>
      <c r="G1410" s="3">
        <v>45234.503611111111</v>
      </c>
      <c r="H1410" s="4">
        <v>45237.561666666668</v>
      </c>
      <c r="I1410" s="2" t="s">
        <v>39</v>
      </c>
      <c r="J1410" t="s">
        <v>3551</v>
      </c>
      <c r="K1410">
        <v>11171</v>
      </c>
      <c r="L1410" t="s">
        <v>3552</v>
      </c>
      <c r="M1410" t="s">
        <v>3553</v>
      </c>
      <c r="N1410" s="2" t="s">
        <v>24</v>
      </c>
      <c r="O1410" s="4" t="s">
        <v>21</v>
      </c>
      <c r="P1410" s="6">
        <f>NETWORKDAYS.INTL(Table_query__6[[#This Row],[Created]],Table_query__6[[#This Row],[Closed]],1,0)-1</f>
        <v>3</v>
      </c>
      <c r="Q1410" s="6" t="s">
        <v>4273</v>
      </c>
      <c r="R1410" s="6" t="str">
        <f t="shared" si="43"/>
        <v>&lt;=3</v>
      </c>
      <c r="S1410" s="6" t="str">
        <f t="shared" ref="S1410:S1439" si="44">IF(P1410&lt;=2, "met", "not met")</f>
        <v>not met</v>
      </c>
      <c r="T1410" s="5" t="s">
        <v>38</v>
      </c>
      <c r="U1410" s="2" t="s">
        <v>17</v>
      </c>
      <c r="V1410" s="2" t="s">
        <v>16</v>
      </c>
      <c r="W1410" s="2"/>
    </row>
    <row r="1411" spans="1:23" ht="28.5" x14ac:dyDescent="0.45">
      <c r="A1411" s="1">
        <v>0.76685185184760496</v>
      </c>
      <c r="B1411" s="2" t="s">
        <v>56</v>
      </c>
      <c r="C1411" s="2" t="s">
        <v>267</v>
      </c>
      <c r="D1411" s="2" t="s">
        <v>12</v>
      </c>
      <c r="E1411" s="4">
        <v>45232.527731481481</v>
      </c>
      <c r="F1411" s="3" t="str">
        <f>TEXT(Table_query__6[[#This Row],[Closed]],"MMM")</f>
        <v>Nov</v>
      </c>
      <c r="G1411" s="3">
        <v>45234.527731481481</v>
      </c>
      <c r="H1411" s="4">
        <v>45232.766851851855</v>
      </c>
      <c r="I1411" s="2" t="s">
        <v>58</v>
      </c>
      <c r="J1411" t="s">
        <v>3561</v>
      </c>
      <c r="K1411">
        <v>40127</v>
      </c>
      <c r="L1411" t="s">
        <v>3562</v>
      </c>
      <c r="M1411" t="s">
        <v>3545</v>
      </c>
      <c r="N1411" s="2" t="s">
        <v>24</v>
      </c>
      <c r="O1411" s="4" t="s">
        <v>21</v>
      </c>
      <c r="P1411" s="6">
        <f>NETWORKDAYS.INTL(Table_query__6[[#This Row],[Created]],Table_query__6[[#This Row],[Closed]],1,0)-1</f>
        <v>0</v>
      </c>
      <c r="Q1411" s="6" t="s">
        <v>4272</v>
      </c>
      <c r="R1411" s="6" t="str">
        <f t="shared" ref="R1411:R1439" si="45">IF(P1411&lt;2, "&lt;=1", IF(P1411&lt;3, "&lt;=2", IF(P1411&lt;4, "&lt;=3",IF(P1411&lt;5,  "&lt;=4", "&gt;=5"))))</f>
        <v>&lt;=1</v>
      </c>
      <c r="S1411" s="6" t="str">
        <f t="shared" si="44"/>
        <v>met</v>
      </c>
      <c r="T1411" s="5" t="s">
        <v>268</v>
      </c>
      <c r="U1411" s="2" t="s">
        <v>17</v>
      </c>
      <c r="V1411" s="2" t="s">
        <v>16</v>
      </c>
      <c r="W1411" s="2"/>
    </row>
    <row r="1412" spans="1:23" x14ac:dyDescent="0.45">
      <c r="A1412" s="1">
        <v>0.65484953702980397</v>
      </c>
      <c r="B1412" s="2" t="s">
        <v>159</v>
      </c>
      <c r="C1412" s="2" t="s">
        <v>254</v>
      </c>
      <c r="D1412" s="2" t="s">
        <v>12</v>
      </c>
      <c r="E1412" s="4">
        <v>45232.537858796299</v>
      </c>
      <c r="F1412" s="3" t="str">
        <f>TEXT(Table_query__6[[#This Row],[Closed]],"MMM")</f>
        <v>Nov</v>
      </c>
      <c r="G1412" s="3">
        <v>45234.537858796299</v>
      </c>
      <c r="H1412" s="4">
        <v>45232.654849537037</v>
      </c>
      <c r="I1412" s="2" t="s">
        <v>256</v>
      </c>
      <c r="J1412" t="s">
        <v>3703</v>
      </c>
      <c r="K1412">
        <v>40051</v>
      </c>
      <c r="L1412" t="s">
        <v>3704</v>
      </c>
      <c r="M1412" t="s">
        <v>3545</v>
      </c>
      <c r="N1412" s="2" t="s">
        <v>29</v>
      </c>
      <c r="O1412" s="4" t="s">
        <v>21</v>
      </c>
      <c r="P1412" s="6">
        <f>NETWORKDAYS.INTL(Table_query__6[[#This Row],[Created]],Table_query__6[[#This Row],[Closed]],1,0)-1</f>
        <v>0</v>
      </c>
      <c r="Q1412" s="6" t="s">
        <v>4272</v>
      </c>
      <c r="R1412" s="6" t="str">
        <f t="shared" si="45"/>
        <v>&lt;=1</v>
      </c>
      <c r="S1412" s="6" t="str">
        <f t="shared" si="44"/>
        <v>met</v>
      </c>
      <c r="T1412" s="5" t="s">
        <v>255</v>
      </c>
      <c r="U1412" s="2" t="s">
        <v>17</v>
      </c>
      <c r="V1412" s="2" t="s">
        <v>16</v>
      </c>
      <c r="W1412" s="2"/>
    </row>
    <row r="1413" spans="1:23" ht="156.75" x14ac:dyDescent="0.45">
      <c r="A1413" s="1">
        <v>4.4169675925950296</v>
      </c>
      <c r="B1413" s="2" t="s">
        <v>23</v>
      </c>
      <c r="C1413" s="2" t="s">
        <v>76</v>
      </c>
      <c r="D1413" s="2" t="s">
        <v>12</v>
      </c>
      <c r="E1413" s="4">
        <v>45232.606759259259</v>
      </c>
      <c r="F1413" s="3" t="str">
        <f>TEXT(Table_query__6[[#This Row],[Closed]],"MMM")</f>
        <v>Nov</v>
      </c>
      <c r="G1413" s="3">
        <v>45234.606759259259</v>
      </c>
      <c r="H1413" s="4">
        <v>45236.416967592595</v>
      </c>
      <c r="I1413" s="2" t="s">
        <v>79</v>
      </c>
      <c r="J1413" t="s">
        <v>3569</v>
      </c>
      <c r="K1413">
        <v>35773</v>
      </c>
      <c r="L1413" t="s">
        <v>3569</v>
      </c>
      <c r="M1413" t="s">
        <v>3570</v>
      </c>
      <c r="N1413" s="2" t="s">
        <v>77</v>
      </c>
      <c r="O1413" s="4" t="s">
        <v>21</v>
      </c>
      <c r="P1413" s="6">
        <f>NETWORKDAYS.INTL(Table_query__6[[#This Row],[Created]],Table_query__6[[#This Row],[Closed]],1,0)-1</f>
        <v>2</v>
      </c>
      <c r="Q1413" s="6" t="s">
        <v>4273</v>
      </c>
      <c r="R1413" s="6" t="str">
        <f t="shared" si="45"/>
        <v>&lt;=2</v>
      </c>
      <c r="S1413" s="6" t="str">
        <f t="shared" si="44"/>
        <v>met</v>
      </c>
      <c r="T1413" s="5" t="s">
        <v>78</v>
      </c>
      <c r="U1413" s="2" t="s">
        <v>17</v>
      </c>
      <c r="V1413" s="2" t="s">
        <v>16</v>
      </c>
      <c r="W1413" s="2"/>
    </row>
    <row r="1414" spans="1:23" ht="28.5" x14ac:dyDescent="0.45">
      <c r="A1414" s="1">
        <v>1.3831365740697901</v>
      </c>
      <c r="B1414" s="2" t="s">
        <v>84</v>
      </c>
      <c r="C1414" s="2" t="s">
        <v>241</v>
      </c>
      <c r="D1414" s="2" t="s">
        <v>12</v>
      </c>
      <c r="E1414" s="4">
        <v>45232.650914351849</v>
      </c>
      <c r="F1414" s="3" t="str">
        <f>TEXT(Table_query__6[[#This Row],[Closed]],"MMM")</f>
        <v>Nov</v>
      </c>
      <c r="G1414" s="3">
        <v>45234.650914351849</v>
      </c>
      <c r="H1414" s="4">
        <v>45233.383136574077</v>
      </c>
      <c r="I1414" s="2" t="s">
        <v>243</v>
      </c>
      <c r="J1414" t="s">
        <v>3698</v>
      </c>
      <c r="K1414">
        <v>31688</v>
      </c>
      <c r="L1414" t="s">
        <v>3699</v>
      </c>
      <c r="M1414" t="s">
        <v>3545</v>
      </c>
      <c r="N1414" s="2" t="s">
        <v>42</v>
      </c>
      <c r="O1414" s="4" t="s">
        <v>21</v>
      </c>
      <c r="P1414" s="6">
        <f>NETWORKDAYS.INTL(Table_query__6[[#This Row],[Created]],Table_query__6[[#This Row],[Closed]],1,0)-1</f>
        <v>1</v>
      </c>
      <c r="Q1414" s="6" t="s">
        <v>4272</v>
      </c>
      <c r="R1414" s="6" t="str">
        <f t="shared" si="45"/>
        <v>&lt;=1</v>
      </c>
      <c r="S1414" s="6" t="str">
        <f t="shared" si="44"/>
        <v>met</v>
      </c>
      <c r="T1414" s="5" t="s">
        <v>242</v>
      </c>
      <c r="U1414" s="2" t="s">
        <v>17</v>
      </c>
      <c r="V1414" s="2" t="s">
        <v>16</v>
      </c>
      <c r="W1414" s="2"/>
    </row>
    <row r="1415" spans="1:23" ht="28.5" x14ac:dyDescent="0.45">
      <c r="A1415" s="1">
        <v>0.67320601851679396</v>
      </c>
      <c r="B1415" s="2" t="s">
        <v>84</v>
      </c>
      <c r="C1415" s="2" t="s">
        <v>271</v>
      </c>
      <c r="D1415" s="2" t="s">
        <v>12</v>
      </c>
      <c r="E1415" s="4">
        <v>45232.662199074075</v>
      </c>
      <c r="F1415" s="3" t="str">
        <f>TEXT(Table_query__6[[#This Row],[Closed]],"MMM")</f>
        <v>Nov</v>
      </c>
      <c r="G1415" s="3">
        <v>45234.662199074075</v>
      </c>
      <c r="H1415" s="4">
        <v>45232.673206018517</v>
      </c>
      <c r="I1415" s="2" t="s">
        <v>273</v>
      </c>
      <c r="J1415" t="s">
        <v>3709</v>
      </c>
      <c r="K1415">
        <v>1001</v>
      </c>
      <c r="L1415" t="s">
        <v>3710</v>
      </c>
      <c r="M1415" t="s">
        <v>3545</v>
      </c>
      <c r="N1415" s="2" t="s">
        <v>42</v>
      </c>
      <c r="O1415" s="4" t="s">
        <v>21</v>
      </c>
      <c r="P1415" s="6">
        <f>NETWORKDAYS.INTL(Table_query__6[[#This Row],[Created]],Table_query__6[[#This Row],[Closed]],1,0)-1</f>
        <v>0</v>
      </c>
      <c r="Q1415" s="6" t="s">
        <v>4272</v>
      </c>
      <c r="R1415" s="6" t="str">
        <f t="shared" si="45"/>
        <v>&lt;=1</v>
      </c>
      <c r="S1415" s="6" t="str">
        <f t="shared" si="44"/>
        <v>met</v>
      </c>
      <c r="T1415" s="5" t="s">
        <v>272</v>
      </c>
      <c r="U1415" s="2" t="s">
        <v>17</v>
      </c>
      <c r="V1415" s="2" t="s">
        <v>16</v>
      </c>
      <c r="W1415" s="2"/>
    </row>
    <row r="1416" spans="1:23" ht="28.5" x14ac:dyDescent="0.45">
      <c r="A1416" s="1">
        <v>0.67396990740235196</v>
      </c>
      <c r="B1416" s="2" t="s">
        <v>84</v>
      </c>
      <c r="C1416" s="2" t="s">
        <v>269</v>
      </c>
      <c r="D1416" s="2" t="s">
        <v>12</v>
      </c>
      <c r="E1416" s="4">
        <v>45232.664317129631</v>
      </c>
      <c r="F1416" s="3" t="str">
        <f>TEXT(Table_query__6[[#This Row],[Closed]],"MMM")</f>
        <v>Nov</v>
      </c>
      <c r="G1416" s="3">
        <v>45234.664317129631</v>
      </c>
      <c r="H1416" s="4">
        <v>45232.67396990741</v>
      </c>
      <c r="I1416" s="2" t="s">
        <v>243</v>
      </c>
      <c r="J1416" t="s">
        <v>3698</v>
      </c>
      <c r="K1416">
        <v>31688</v>
      </c>
      <c r="L1416" t="s">
        <v>3699</v>
      </c>
      <c r="M1416" t="s">
        <v>3545</v>
      </c>
      <c r="N1416" s="2" t="s">
        <v>42</v>
      </c>
      <c r="O1416" s="4" t="s">
        <v>21</v>
      </c>
      <c r="P1416" s="6">
        <f>NETWORKDAYS.INTL(Table_query__6[[#This Row],[Created]],Table_query__6[[#This Row],[Closed]],1,0)-1</f>
        <v>0</v>
      </c>
      <c r="Q1416" s="6" t="s">
        <v>4272</v>
      </c>
      <c r="R1416" s="6" t="str">
        <f t="shared" si="45"/>
        <v>&lt;=1</v>
      </c>
      <c r="S1416" s="6" t="str">
        <f t="shared" si="44"/>
        <v>met</v>
      </c>
      <c r="T1416" s="5" t="s">
        <v>270</v>
      </c>
      <c r="U1416" s="2" t="s">
        <v>17</v>
      </c>
      <c r="V1416" s="2" t="s">
        <v>16</v>
      </c>
      <c r="W1416" s="2"/>
    </row>
    <row r="1417" spans="1:23" ht="342" x14ac:dyDescent="0.45">
      <c r="A1417" s="1">
        <v>4.4058449074072996</v>
      </c>
      <c r="B1417" s="2" t="s">
        <v>105</v>
      </c>
      <c r="C1417" s="2" t="s">
        <v>216</v>
      </c>
      <c r="D1417" s="2" t="s">
        <v>12</v>
      </c>
      <c r="E1417" s="4">
        <v>45232.732766203706</v>
      </c>
      <c r="F1417" s="3" t="str">
        <f>TEXT(Table_query__6[[#This Row],[Closed]],"MMM")</f>
        <v>Nov</v>
      </c>
      <c r="G1417" s="3">
        <v>45234.732766203706</v>
      </c>
      <c r="H1417" s="4">
        <v>45236.405844907407</v>
      </c>
      <c r="I1417" s="2" t="s">
        <v>73</v>
      </c>
      <c r="J1417" t="s">
        <v>4256</v>
      </c>
      <c r="K1417" t="s">
        <v>4256</v>
      </c>
      <c r="L1417" t="s">
        <v>4256</v>
      </c>
      <c r="M1417" t="s">
        <v>592</v>
      </c>
      <c r="N1417" s="2" t="s">
        <v>24</v>
      </c>
      <c r="O1417" s="4" t="s">
        <v>21</v>
      </c>
      <c r="P1417" s="6">
        <f>NETWORKDAYS.INTL(Table_query__6[[#This Row],[Created]],Table_query__6[[#This Row],[Closed]],1,0)-1</f>
        <v>2</v>
      </c>
      <c r="Q1417" s="6" t="s">
        <v>4273</v>
      </c>
      <c r="R1417" s="6" t="str">
        <f t="shared" si="45"/>
        <v>&lt;=2</v>
      </c>
      <c r="S1417" s="6" t="str">
        <f t="shared" si="44"/>
        <v>met</v>
      </c>
      <c r="T1417" s="5" t="s">
        <v>217</v>
      </c>
      <c r="U1417" s="2" t="s">
        <v>17</v>
      </c>
      <c r="V1417" s="2" t="s">
        <v>16</v>
      </c>
      <c r="W1417" s="2"/>
    </row>
    <row r="1418" spans="1:23" ht="42.75" x14ac:dyDescent="0.45">
      <c r="A1418" s="1">
        <v>3.2919907407340401</v>
      </c>
      <c r="B1418" s="2" t="s">
        <v>64</v>
      </c>
      <c r="C1418" s="2" t="s">
        <v>74</v>
      </c>
      <c r="D1418" s="2" t="s">
        <v>12</v>
      </c>
      <c r="E1418" s="4">
        <v>45233.31763888889</v>
      </c>
      <c r="F1418" s="3" t="str">
        <f>TEXT(Table_query__6[[#This Row],[Closed]],"MMM")</f>
        <v>Nov</v>
      </c>
      <c r="G1418" s="3">
        <v>45235.31763888889</v>
      </c>
      <c r="H1418" s="4">
        <v>45236.291990740741</v>
      </c>
      <c r="I1418" s="2" t="s">
        <v>66</v>
      </c>
      <c r="J1418" t="s">
        <v>3565</v>
      </c>
      <c r="K1418">
        <v>375</v>
      </c>
      <c r="L1418" t="s">
        <v>3566</v>
      </c>
      <c r="M1418" t="s">
        <v>3550</v>
      </c>
      <c r="N1418" s="2" t="s">
        <v>42</v>
      </c>
      <c r="O1418" s="4" t="s">
        <v>21</v>
      </c>
      <c r="P1418" s="6">
        <f>NETWORKDAYS.INTL(Table_query__6[[#This Row],[Created]],Table_query__6[[#This Row],[Closed]],1,0)-1</f>
        <v>1</v>
      </c>
      <c r="Q1418" s="6" t="s">
        <v>4272</v>
      </c>
      <c r="R1418" s="6" t="str">
        <f t="shared" si="45"/>
        <v>&lt;=1</v>
      </c>
      <c r="S1418" s="6" t="str">
        <f t="shared" si="44"/>
        <v>met</v>
      </c>
      <c r="T1418" s="5" t="s">
        <v>75</v>
      </c>
      <c r="U1418" s="2" t="s">
        <v>17</v>
      </c>
      <c r="V1418" s="2" t="s">
        <v>16</v>
      </c>
      <c r="W1418" s="2"/>
    </row>
    <row r="1419" spans="1:23" x14ac:dyDescent="0.45">
      <c r="A1419" s="1">
        <v>0.51590277777722804</v>
      </c>
      <c r="B1419" s="2" t="s">
        <v>161</v>
      </c>
      <c r="C1419" s="2" t="s">
        <v>227</v>
      </c>
      <c r="D1419" s="2" t="s">
        <v>12</v>
      </c>
      <c r="E1419" s="4">
        <v>45233.374097222222</v>
      </c>
      <c r="F1419" s="3" t="str">
        <f>TEXT(Table_query__6[[#This Row],[Closed]],"MMM")</f>
        <v>Nov</v>
      </c>
      <c r="G1419" s="3">
        <v>45235.374097222222</v>
      </c>
      <c r="H1419" s="4">
        <v>45233.515902777777</v>
      </c>
      <c r="I1419" s="2" t="s">
        <v>229</v>
      </c>
      <c r="J1419" t="s">
        <v>3694</v>
      </c>
      <c r="K1419">
        <v>33948</v>
      </c>
      <c r="L1419" t="s">
        <v>3694</v>
      </c>
      <c r="M1419" t="s">
        <v>3545</v>
      </c>
      <c r="N1419" s="2" t="s">
        <v>24</v>
      </c>
      <c r="O1419" s="4" t="s">
        <v>21</v>
      </c>
      <c r="P1419" s="6">
        <f>NETWORKDAYS.INTL(Table_query__6[[#This Row],[Created]],Table_query__6[[#This Row],[Closed]],1,0)-1</f>
        <v>0</v>
      </c>
      <c r="Q1419" s="6" t="s">
        <v>4272</v>
      </c>
      <c r="R1419" s="6" t="str">
        <f t="shared" si="45"/>
        <v>&lt;=1</v>
      </c>
      <c r="S1419" s="6" t="str">
        <f t="shared" si="44"/>
        <v>met</v>
      </c>
      <c r="T1419" s="5" t="s">
        <v>228</v>
      </c>
      <c r="U1419" s="2" t="s">
        <v>17</v>
      </c>
      <c r="V1419" s="2" t="s">
        <v>16</v>
      </c>
      <c r="W1419" s="2"/>
    </row>
    <row r="1420" spans="1:23" ht="28.5" x14ac:dyDescent="0.45">
      <c r="A1420" s="1">
        <v>2.7011921296289101</v>
      </c>
      <c r="B1420" s="2" t="s">
        <v>125</v>
      </c>
      <c r="C1420" s="2" t="s">
        <v>218</v>
      </c>
      <c r="D1420" s="2" t="s">
        <v>12</v>
      </c>
      <c r="E1420" s="4">
        <v>45233.474745370368</v>
      </c>
      <c r="F1420" s="3" t="str">
        <f>TEXT(Table_query__6[[#This Row],[Closed]],"MMM")</f>
        <v>Nov</v>
      </c>
      <c r="G1420" s="3">
        <v>45235.474745370368</v>
      </c>
      <c r="H1420" s="4">
        <v>45235.701192129629</v>
      </c>
      <c r="I1420" s="2" t="s">
        <v>220</v>
      </c>
      <c r="J1420" t="s">
        <v>3690</v>
      </c>
      <c r="K1420">
        <v>1194</v>
      </c>
      <c r="L1420" t="s">
        <v>3691</v>
      </c>
      <c r="M1420" t="s">
        <v>3553</v>
      </c>
      <c r="N1420" s="2" t="s">
        <v>24</v>
      </c>
      <c r="O1420" s="4" t="s">
        <v>21</v>
      </c>
      <c r="P1420" s="6">
        <f>NETWORKDAYS.INTL(Table_query__6[[#This Row],[Created]],Table_query__6[[#This Row],[Closed]],1,0)-1</f>
        <v>0</v>
      </c>
      <c r="Q1420" s="6" t="s">
        <v>4272</v>
      </c>
      <c r="R1420" s="6" t="str">
        <f t="shared" si="45"/>
        <v>&lt;=1</v>
      </c>
      <c r="S1420" s="6" t="str">
        <f t="shared" si="44"/>
        <v>met</v>
      </c>
      <c r="T1420" s="5" t="s">
        <v>219</v>
      </c>
      <c r="U1420" s="2" t="s">
        <v>17</v>
      </c>
      <c r="V1420" s="2" t="s">
        <v>16</v>
      </c>
      <c r="W1420" s="2"/>
    </row>
    <row r="1421" spans="1:23" ht="57" x14ac:dyDescent="0.45">
      <c r="A1421" s="1">
        <v>3.5354629629655401</v>
      </c>
      <c r="B1421" s="2" t="s">
        <v>15</v>
      </c>
      <c r="C1421" s="2" t="s">
        <v>71</v>
      </c>
      <c r="D1421" s="2" t="s">
        <v>12</v>
      </c>
      <c r="E1421" s="4">
        <v>45233.556458333333</v>
      </c>
      <c r="F1421" s="3" t="str">
        <f>TEXT(Table_query__6[[#This Row],[Closed]],"MMM")</f>
        <v>Nov</v>
      </c>
      <c r="G1421" s="3">
        <v>45235.556458333333</v>
      </c>
      <c r="H1421" s="4">
        <v>45236.535462962966</v>
      </c>
      <c r="I1421" s="2" t="s">
        <v>73</v>
      </c>
      <c r="J1421" t="s">
        <v>4256</v>
      </c>
      <c r="K1421" t="s">
        <v>4256</v>
      </c>
      <c r="L1421" t="s">
        <v>4256</v>
      </c>
      <c r="M1421" t="s">
        <v>592</v>
      </c>
      <c r="N1421" s="2" t="s">
        <v>24</v>
      </c>
      <c r="O1421" s="4" t="s">
        <v>21</v>
      </c>
      <c r="P1421" s="6">
        <f>NETWORKDAYS.INTL(Table_query__6[[#This Row],[Created]],Table_query__6[[#This Row],[Closed]],1,0)-1</f>
        <v>1</v>
      </c>
      <c r="Q1421" s="6" t="s">
        <v>4272</v>
      </c>
      <c r="R1421" s="6" t="str">
        <f t="shared" si="45"/>
        <v>&lt;=1</v>
      </c>
      <c r="S1421" s="6" t="str">
        <f t="shared" si="44"/>
        <v>met</v>
      </c>
      <c r="T1421" s="5" t="s">
        <v>72</v>
      </c>
      <c r="U1421" s="2" t="s">
        <v>17</v>
      </c>
      <c r="V1421" s="2" t="s">
        <v>16</v>
      </c>
      <c r="W1421" s="2"/>
    </row>
    <row r="1422" spans="1:23" ht="114" x14ac:dyDescent="0.45">
      <c r="A1422" s="1">
        <v>3.4125925925909502</v>
      </c>
      <c r="B1422" s="2" t="s">
        <v>23</v>
      </c>
      <c r="C1422" s="2" t="s">
        <v>80</v>
      </c>
      <c r="D1422" s="2" t="s">
        <v>12</v>
      </c>
      <c r="E1422" s="4">
        <v>45233.597256944442</v>
      </c>
      <c r="F1422" s="3" t="str">
        <f>TEXT(Table_query__6[[#This Row],[Closed]],"MMM")</f>
        <v>Nov</v>
      </c>
      <c r="G1422" s="3">
        <v>45235.597256944442</v>
      </c>
      <c r="H1422" s="4">
        <v>45236.412592592591</v>
      </c>
      <c r="I1422" s="2" t="s">
        <v>82</v>
      </c>
      <c r="J1422" t="s">
        <v>3571</v>
      </c>
      <c r="K1422">
        <v>34300</v>
      </c>
      <c r="L1422" t="s">
        <v>3572</v>
      </c>
      <c r="M1422" t="s">
        <v>3570</v>
      </c>
      <c r="N1422" s="2" t="s">
        <v>52</v>
      </c>
      <c r="O1422" s="4" t="s">
        <v>21</v>
      </c>
      <c r="P1422" s="6">
        <f>NETWORKDAYS.INTL(Table_query__6[[#This Row],[Created]],Table_query__6[[#This Row],[Closed]],1,0)-1</f>
        <v>1</v>
      </c>
      <c r="Q1422" s="6" t="s">
        <v>4272</v>
      </c>
      <c r="R1422" s="6" t="str">
        <f t="shared" si="45"/>
        <v>&lt;=1</v>
      </c>
      <c r="S1422" s="6" t="str">
        <f t="shared" si="44"/>
        <v>met</v>
      </c>
      <c r="T1422" s="5" t="s">
        <v>81</v>
      </c>
      <c r="U1422" s="2" t="s">
        <v>17</v>
      </c>
      <c r="V1422" s="2" t="s">
        <v>16</v>
      </c>
      <c r="W1422" s="2"/>
    </row>
    <row r="1423" spans="1:23" ht="28.5" x14ac:dyDescent="0.45">
      <c r="A1423" s="1">
        <v>0.70612268518743804</v>
      </c>
      <c r="B1423" s="2" t="s">
        <v>113</v>
      </c>
      <c r="C1423" s="2" t="s">
        <v>236</v>
      </c>
      <c r="D1423" s="2" t="s">
        <v>12</v>
      </c>
      <c r="E1423" s="4">
        <v>45233.608136574076</v>
      </c>
      <c r="F1423" s="3" t="str">
        <f>TEXT(Table_query__6[[#This Row],[Closed]],"MMM")</f>
        <v>Nov</v>
      </c>
      <c r="G1423" s="3">
        <v>45235.608136574076</v>
      </c>
      <c r="H1423" s="4">
        <v>45233.706122685187</v>
      </c>
      <c r="I1423" s="2" t="s">
        <v>238</v>
      </c>
      <c r="J1423" t="s">
        <v>3696</v>
      </c>
      <c r="K1423">
        <v>10151</v>
      </c>
      <c r="L1423" t="s">
        <v>3697</v>
      </c>
      <c r="M1423" t="s">
        <v>3553</v>
      </c>
      <c r="N1423" s="2" t="s">
        <v>68</v>
      </c>
      <c r="O1423" s="4" t="s">
        <v>21</v>
      </c>
      <c r="P1423" s="6">
        <f>NETWORKDAYS.INTL(Table_query__6[[#This Row],[Created]],Table_query__6[[#This Row],[Closed]],1,0)-1</f>
        <v>0</v>
      </c>
      <c r="Q1423" s="6" t="s">
        <v>4272</v>
      </c>
      <c r="R1423" s="6" t="str">
        <f t="shared" si="45"/>
        <v>&lt;=1</v>
      </c>
      <c r="S1423" s="6" t="str">
        <f t="shared" si="44"/>
        <v>met</v>
      </c>
      <c r="T1423" s="5" t="s">
        <v>237</v>
      </c>
      <c r="U1423" s="2" t="s">
        <v>17</v>
      </c>
      <c r="V1423" s="2" t="s">
        <v>16</v>
      </c>
      <c r="W1423" s="2"/>
    </row>
    <row r="1424" spans="1:23" x14ac:dyDescent="0.45">
      <c r="A1424" s="1">
        <v>0.61811342592409302</v>
      </c>
      <c r="B1424" s="2" t="s">
        <v>97</v>
      </c>
      <c r="C1424" s="2" t="s">
        <v>244</v>
      </c>
      <c r="D1424" s="2" t="s">
        <v>12</v>
      </c>
      <c r="E1424" s="4">
        <v>45233.609884259262</v>
      </c>
      <c r="F1424" s="3" t="str">
        <f>TEXT(Table_query__6[[#This Row],[Closed]],"MMM")</f>
        <v>Nov</v>
      </c>
      <c r="G1424" s="3">
        <v>45235.609884259262</v>
      </c>
      <c r="H1424" s="4">
        <v>45233.618113425924</v>
      </c>
      <c r="I1424" s="2" t="s">
        <v>246</v>
      </c>
      <c r="J1424" t="s">
        <v>3700</v>
      </c>
      <c r="K1424">
        <v>35971</v>
      </c>
      <c r="L1424" t="s">
        <v>3701</v>
      </c>
      <c r="M1424" t="s">
        <v>3553</v>
      </c>
      <c r="N1424" s="2" t="s">
        <v>24</v>
      </c>
      <c r="O1424" s="4" t="s">
        <v>21</v>
      </c>
      <c r="P1424" s="6">
        <f>NETWORKDAYS.INTL(Table_query__6[[#This Row],[Created]],Table_query__6[[#This Row],[Closed]],1,0)-1</f>
        <v>0</v>
      </c>
      <c r="Q1424" s="6" t="s">
        <v>4272</v>
      </c>
      <c r="R1424" s="6" t="str">
        <f t="shared" si="45"/>
        <v>&lt;=1</v>
      </c>
      <c r="S1424" s="6" t="str">
        <f t="shared" si="44"/>
        <v>met</v>
      </c>
      <c r="T1424" s="5" t="s">
        <v>245</v>
      </c>
      <c r="U1424" s="2" t="s">
        <v>17</v>
      </c>
      <c r="V1424" s="2" t="s">
        <v>16</v>
      </c>
      <c r="W1424" s="2"/>
    </row>
    <row r="1425" spans="1:23" x14ac:dyDescent="0.45">
      <c r="A1425" s="1">
        <v>0.69798611111036701</v>
      </c>
      <c r="B1425" s="2" t="s">
        <v>113</v>
      </c>
      <c r="C1425" s="2" t="s">
        <v>224</v>
      </c>
      <c r="D1425" s="2" t="s">
        <v>12</v>
      </c>
      <c r="E1425" s="4">
        <v>45233.688344907408</v>
      </c>
      <c r="F1425" s="3" t="str">
        <f>TEXT(Table_query__6[[#This Row],[Closed]],"MMM")</f>
        <v>Nov</v>
      </c>
      <c r="G1425" s="3">
        <v>45235.688344907408</v>
      </c>
      <c r="H1425" s="4">
        <v>45233.69798611111</v>
      </c>
      <c r="I1425" s="2" t="s">
        <v>226</v>
      </c>
      <c r="J1425" t="s">
        <v>4256</v>
      </c>
      <c r="K1425" t="s">
        <v>4256</v>
      </c>
      <c r="L1425" t="s">
        <v>4256</v>
      </c>
      <c r="M1425" t="s">
        <v>592</v>
      </c>
      <c r="N1425" s="2" t="s">
        <v>24</v>
      </c>
      <c r="O1425" s="4" t="s">
        <v>21</v>
      </c>
      <c r="P1425" s="6">
        <f>NETWORKDAYS.INTL(Table_query__6[[#This Row],[Created]],Table_query__6[[#This Row],[Closed]],1,0)-1</f>
        <v>0</v>
      </c>
      <c r="Q1425" s="6" t="s">
        <v>4272</v>
      </c>
      <c r="R1425" s="6" t="str">
        <f t="shared" si="45"/>
        <v>&lt;=1</v>
      </c>
      <c r="S1425" s="6" t="str">
        <f t="shared" si="44"/>
        <v>met</v>
      </c>
      <c r="T1425" s="5" t="s">
        <v>225</v>
      </c>
      <c r="U1425" s="2" t="s">
        <v>17</v>
      </c>
      <c r="V1425" s="2" t="s">
        <v>16</v>
      </c>
      <c r="W1425" s="2"/>
    </row>
    <row r="1426" spans="1:23" ht="28.5" x14ac:dyDescent="0.45">
      <c r="A1426" s="1">
        <v>3.5674421296280299</v>
      </c>
      <c r="B1426" s="2" t="s">
        <v>84</v>
      </c>
      <c r="C1426" s="2" t="s">
        <v>83</v>
      </c>
      <c r="D1426" s="2" t="s">
        <v>12</v>
      </c>
      <c r="E1426" s="4">
        <v>45233.711712962962</v>
      </c>
      <c r="F1426" s="3" t="str">
        <f>TEXT(Table_query__6[[#This Row],[Closed]],"MMM")</f>
        <v>Nov</v>
      </c>
      <c r="G1426" s="3">
        <v>45235.711712962962</v>
      </c>
      <c r="H1426" s="4">
        <v>45236.567442129628</v>
      </c>
      <c r="I1426" s="2" t="s">
        <v>86</v>
      </c>
      <c r="J1426" t="s">
        <v>3573</v>
      </c>
      <c r="K1426">
        <v>7737</v>
      </c>
      <c r="L1426" t="s">
        <v>3574</v>
      </c>
      <c r="M1426" t="s">
        <v>3545</v>
      </c>
      <c r="N1426" s="2" t="s">
        <v>42</v>
      </c>
      <c r="O1426" s="4" t="s">
        <v>21</v>
      </c>
      <c r="P1426" s="6">
        <f>NETWORKDAYS.INTL(Table_query__6[[#This Row],[Created]],Table_query__6[[#This Row],[Closed]],1,0)-1</f>
        <v>1</v>
      </c>
      <c r="Q1426" s="6" t="s">
        <v>4272</v>
      </c>
      <c r="R1426" s="6" t="str">
        <f t="shared" si="45"/>
        <v>&lt;=1</v>
      </c>
      <c r="S1426" s="6" t="str">
        <f t="shared" si="44"/>
        <v>met</v>
      </c>
      <c r="T1426" s="5" t="s">
        <v>85</v>
      </c>
      <c r="U1426" s="2" t="s">
        <v>17</v>
      </c>
      <c r="V1426" s="2" t="s">
        <v>16</v>
      </c>
      <c r="W1426" s="2"/>
    </row>
    <row r="1427" spans="1:23" ht="42.75" x14ac:dyDescent="0.45">
      <c r="A1427" s="1">
        <v>3.4232060185167899</v>
      </c>
      <c r="B1427" s="2" t="s">
        <v>56</v>
      </c>
      <c r="C1427" s="2" t="s">
        <v>67</v>
      </c>
      <c r="D1427" s="2" t="s">
        <v>12</v>
      </c>
      <c r="E1427" s="4">
        <v>45233.733437499999</v>
      </c>
      <c r="F1427" s="3" t="str">
        <f>TEXT(Table_query__6[[#This Row],[Closed]],"MMM")</f>
        <v>Nov</v>
      </c>
      <c r="G1427" s="3">
        <v>45235.733437499999</v>
      </c>
      <c r="H1427" s="4">
        <v>45236.423206018517</v>
      </c>
      <c r="I1427" s="2" t="s">
        <v>70</v>
      </c>
      <c r="J1427" t="s">
        <v>3567</v>
      </c>
      <c r="K1427">
        <v>8068</v>
      </c>
      <c r="L1427" t="s">
        <v>3568</v>
      </c>
      <c r="M1427" t="s">
        <v>3545</v>
      </c>
      <c r="N1427" s="2" t="s">
        <v>68</v>
      </c>
      <c r="O1427" s="4" t="s">
        <v>21</v>
      </c>
      <c r="P1427" s="6">
        <f>NETWORKDAYS.INTL(Table_query__6[[#This Row],[Created]],Table_query__6[[#This Row],[Closed]],1,0)-1</f>
        <v>1</v>
      </c>
      <c r="Q1427" s="6" t="s">
        <v>4272</v>
      </c>
      <c r="R1427" s="6" t="str">
        <f t="shared" si="45"/>
        <v>&lt;=1</v>
      </c>
      <c r="S1427" s="6" t="str">
        <f t="shared" si="44"/>
        <v>met</v>
      </c>
      <c r="T1427" s="5" t="s">
        <v>69</v>
      </c>
      <c r="U1427" s="2" t="s">
        <v>17</v>
      </c>
      <c r="V1427" s="2" t="s">
        <v>16</v>
      </c>
      <c r="W1427" s="2"/>
    </row>
    <row r="1428" spans="1:23" ht="28.5" x14ac:dyDescent="0.45">
      <c r="A1428" s="1">
        <v>1.2979166666700599</v>
      </c>
      <c r="B1428" s="2" t="s">
        <v>64</v>
      </c>
      <c r="C1428" s="2" t="s">
        <v>63</v>
      </c>
      <c r="D1428" s="2" t="s">
        <v>12</v>
      </c>
      <c r="E1428" s="4">
        <v>45236.33090277778</v>
      </c>
      <c r="F1428" s="3" t="str">
        <f>TEXT(Table_query__6[[#This Row],[Closed]],"MMM")</f>
        <v>Nov</v>
      </c>
      <c r="G1428" s="3">
        <v>45238.33090277778</v>
      </c>
      <c r="H1428" s="4">
        <v>45237.29791666667</v>
      </c>
      <c r="I1428" s="2" t="s">
        <v>66</v>
      </c>
      <c r="J1428" t="s">
        <v>3565</v>
      </c>
      <c r="K1428">
        <v>375</v>
      </c>
      <c r="L1428" t="s">
        <v>3566</v>
      </c>
      <c r="M1428" t="s">
        <v>3550</v>
      </c>
      <c r="N1428" s="2" t="s">
        <v>42</v>
      </c>
      <c r="O1428" s="4" t="s">
        <v>21</v>
      </c>
      <c r="P1428" s="6">
        <f>NETWORKDAYS.INTL(Table_query__6[[#This Row],[Created]],Table_query__6[[#This Row],[Closed]],1,0)-1</f>
        <v>1</v>
      </c>
      <c r="Q1428" s="6" t="s">
        <v>4272</v>
      </c>
      <c r="R1428" s="6" t="str">
        <f t="shared" si="45"/>
        <v>&lt;=1</v>
      </c>
      <c r="S1428" s="6" t="str">
        <f t="shared" si="44"/>
        <v>met</v>
      </c>
      <c r="T1428" s="5" t="s">
        <v>65</v>
      </c>
      <c r="U1428" s="2" t="s">
        <v>17</v>
      </c>
      <c r="V1428" s="2" t="s">
        <v>16</v>
      </c>
      <c r="W1428" s="2"/>
    </row>
    <row r="1429" spans="1:23" ht="28.5" x14ac:dyDescent="0.45">
      <c r="A1429" s="1">
        <v>0.44611111110862101</v>
      </c>
      <c r="B1429" s="2" t="s">
        <v>28</v>
      </c>
      <c r="C1429" s="2" t="s">
        <v>90</v>
      </c>
      <c r="D1429" s="2" t="s">
        <v>12</v>
      </c>
      <c r="E1429" s="4">
        <v>45236.414606481485</v>
      </c>
      <c r="F1429" s="3" t="str">
        <f>TEXT(Table_query__6[[#This Row],[Closed]],"MMM")</f>
        <v>Nov</v>
      </c>
      <c r="G1429" s="3">
        <v>45238.414606481485</v>
      </c>
      <c r="H1429" s="4">
        <v>45236.446111111109</v>
      </c>
      <c r="I1429" s="2" t="s">
        <v>92</v>
      </c>
      <c r="J1429" t="s">
        <v>3577</v>
      </c>
      <c r="K1429">
        <v>85</v>
      </c>
      <c r="L1429" t="s">
        <v>3578</v>
      </c>
      <c r="M1429" t="s">
        <v>3545</v>
      </c>
      <c r="N1429" s="2" t="s">
        <v>29</v>
      </c>
      <c r="O1429" s="4" t="s">
        <v>21</v>
      </c>
      <c r="P1429" s="6">
        <f>NETWORKDAYS.INTL(Table_query__6[[#This Row],[Created]],Table_query__6[[#This Row],[Closed]],1,0)-1</f>
        <v>0</v>
      </c>
      <c r="Q1429" s="6" t="s">
        <v>4272</v>
      </c>
      <c r="R1429" s="6" t="str">
        <f t="shared" si="45"/>
        <v>&lt;=1</v>
      </c>
      <c r="S1429" s="6" t="str">
        <f t="shared" si="44"/>
        <v>met</v>
      </c>
      <c r="T1429" s="5" t="s">
        <v>91</v>
      </c>
      <c r="U1429" s="2" t="s">
        <v>17</v>
      </c>
      <c r="V1429" s="2" t="s">
        <v>16</v>
      </c>
      <c r="W1429" s="2"/>
    </row>
    <row r="1430" spans="1:23" ht="28.5" x14ac:dyDescent="0.45">
      <c r="A1430" s="1">
        <v>1.4790856481486101</v>
      </c>
      <c r="B1430" s="2" t="s">
        <v>28</v>
      </c>
      <c r="C1430" s="2" t="s">
        <v>48</v>
      </c>
      <c r="D1430" s="2" t="s">
        <v>12</v>
      </c>
      <c r="E1430" s="4">
        <v>45236.49596064815</v>
      </c>
      <c r="F1430" s="3" t="str">
        <f>TEXT(Table_query__6[[#This Row],[Closed]],"MMM")</f>
        <v>Nov</v>
      </c>
      <c r="G1430" s="3">
        <v>45238.49596064815</v>
      </c>
      <c r="H1430" s="4">
        <v>45237.479085648149</v>
      </c>
      <c r="I1430" s="2" t="s">
        <v>50</v>
      </c>
      <c r="J1430" t="s">
        <v>3558</v>
      </c>
      <c r="K1430">
        <v>40184</v>
      </c>
      <c r="L1430" t="s">
        <v>3559</v>
      </c>
      <c r="M1430" t="s">
        <v>3545</v>
      </c>
      <c r="N1430" s="2" t="s">
        <v>24</v>
      </c>
      <c r="O1430" s="4" t="s">
        <v>21</v>
      </c>
      <c r="P1430" s="6">
        <f>NETWORKDAYS.INTL(Table_query__6[[#This Row],[Created]],Table_query__6[[#This Row],[Closed]],1,0)-1</f>
        <v>1</v>
      </c>
      <c r="Q1430" s="6" t="s">
        <v>4272</v>
      </c>
      <c r="R1430" s="6" t="str">
        <f t="shared" si="45"/>
        <v>&lt;=1</v>
      </c>
      <c r="S1430" s="6" t="str">
        <f t="shared" si="44"/>
        <v>met</v>
      </c>
      <c r="T1430" s="5" t="s">
        <v>49</v>
      </c>
      <c r="U1430" s="2" t="s">
        <v>17</v>
      </c>
      <c r="V1430" s="2" t="s">
        <v>16</v>
      </c>
      <c r="W1430" s="2"/>
    </row>
    <row r="1431" spans="1:23" x14ac:dyDescent="0.45">
      <c r="A1431" s="1">
        <v>1.6747453703719699</v>
      </c>
      <c r="B1431" s="2" t="s">
        <v>15</v>
      </c>
      <c r="C1431" s="2" t="s">
        <v>14</v>
      </c>
      <c r="D1431" s="2" t="s">
        <v>12</v>
      </c>
      <c r="E1431" s="4">
        <v>45236.538298611114</v>
      </c>
      <c r="F1431" s="3" t="str">
        <f>TEXT(Table_query__6[[#This Row],[Closed]],"MMM")</f>
        <v>Nov</v>
      </c>
      <c r="G1431" s="3">
        <v>45238.538298611114</v>
      </c>
      <c r="H1431" s="4">
        <v>45237.674745370372</v>
      </c>
      <c r="I1431" s="2" t="s">
        <v>20</v>
      </c>
      <c r="J1431" t="s">
        <v>4256</v>
      </c>
      <c r="K1431" t="s">
        <v>4256</v>
      </c>
      <c r="L1431" t="s">
        <v>4256</v>
      </c>
      <c r="M1431" t="s">
        <v>592</v>
      </c>
      <c r="N1431" s="2" t="s">
        <v>18</v>
      </c>
      <c r="O1431" s="4" t="s">
        <v>21</v>
      </c>
      <c r="P1431" s="6">
        <f>NETWORKDAYS.INTL(Table_query__6[[#This Row],[Created]],Table_query__6[[#This Row],[Closed]],1,0)-1</f>
        <v>1</v>
      </c>
      <c r="Q1431" s="6" t="s">
        <v>4272</v>
      </c>
      <c r="R1431" s="6" t="str">
        <f t="shared" si="45"/>
        <v>&lt;=1</v>
      </c>
      <c r="S1431" s="6" t="str">
        <f t="shared" si="44"/>
        <v>met</v>
      </c>
      <c r="T1431" s="5" t="s">
        <v>19</v>
      </c>
      <c r="U1431" s="2" t="s">
        <v>17</v>
      </c>
      <c r="V1431" s="2" t="s">
        <v>16</v>
      </c>
      <c r="W1431" s="2"/>
    </row>
    <row r="1432" spans="1:23" ht="71.25" x14ac:dyDescent="0.45">
      <c r="A1432" s="1">
        <v>0.61537037036760001</v>
      </c>
      <c r="B1432" s="2" t="s">
        <v>84</v>
      </c>
      <c r="C1432" s="2" t="s">
        <v>87</v>
      </c>
      <c r="D1432" s="2" t="s">
        <v>12</v>
      </c>
      <c r="E1432" s="4">
        <v>45236.606180555558</v>
      </c>
      <c r="F1432" s="3" t="str">
        <f>TEXT(Table_query__6[[#This Row],[Closed]],"MMM")</f>
        <v>Nov</v>
      </c>
      <c r="G1432" s="3">
        <v>45238.606180555558</v>
      </c>
      <c r="H1432" s="4">
        <v>45236.615370370368</v>
      </c>
      <c r="I1432" s="2" t="s">
        <v>89</v>
      </c>
      <c r="J1432" t="s">
        <v>3575</v>
      </c>
      <c r="K1432">
        <v>36825</v>
      </c>
      <c r="L1432" t="s">
        <v>3576</v>
      </c>
      <c r="M1432" t="s">
        <v>3545</v>
      </c>
      <c r="N1432" s="2" t="s">
        <v>42</v>
      </c>
      <c r="O1432" s="4" t="s">
        <v>21</v>
      </c>
      <c r="P1432" s="6">
        <f>NETWORKDAYS.INTL(Table_query__6[[#This Row],[Created]],Table_query__6[[#This Row],[Closed]],1,0)-1</f>
        <v>0</v>
      </c>
      <c r="Q1432" s="6" t="s">
        <v>4272</v>
      </c>
      <c r="R1432" s="6" t="str">
        <f t="shared" si="45"/>
        <v>&lt;=1</v>
      </c>
      <c r="S1432" s="6" t="str">
        <f t="shared" si="44"/>
        <v>met</v>
      </c>
      <c r="T1432" s="5" t="s">
        <v>88</v>
      </c>
      <c r="U1432" s="2" t="s">
        <v>17</v>
      </c>
      <c r="V1432" s="2" t="s">
        <v>16</v>
      </c>
      <c r="W1432" s="2"/>
    </row>
    <row r="1433" spans="1:23" ht="57" x14ac:dyDescent="0.45">
      <c r="A1433" s="1">
        <v>0.72269675925781496</v>
      </c>
      <c r="B1433" s="2" t="s">
        <v>56</v>
      </c>
      <c r="C1433" s="2" t="s">
        <v>93</v>
      </c>
      <c r="D1433" s="2" t="s">
        <v>12</v>
      </c>
      <c r="E1433" s="4">
        <v>45236.67864583333</v>
      </c>
      <c r="F1433" s="3" t="str">
        <f>TEXT(Table_query__6[[#This Row],[Closed]],"MMM")</f>
        <v>Nov</v>
      </c>
      <c r="G1433" s="3">
        <v>45238.67864583333</v>
      </c>
      <c r="H1433" s="4">
        <v>45236.722696759258</v>
      </c>
      <c r="I1433" s="2" t="s">
        <v>95</v>
      </c>
      <c r="J1433" t="s">
        <v>3579</v>
      </c>
      <c r="K1433">
        <v>40018</v>
      </c>
      <c r="L1433" t="s">
        <v>3580</v>
      </c>
      <c r="M1433" t="s">
        <v>3545</v>
      </c>
      <c r="N1433" s="2" t="s">
        <v>68</v>
      </c>
      <c r="O1433" s="4" t="s">
        <v>21</v>
      </c>
      <c r="P1433" s="6">
        <f>NETWORKDAYS.INTL(Table_query__6[[#This Row],[Created]],Table_query__6[[#This Row],[Closed]],1,0)-1</f>
        <v>0</v>
      </c>
      <c r="Q1433" s="6" t="s">
        <v>4272</v>
      </c>
      <c r="R1433" s="6" t="str">
        <f t="shared" si="45"/>
        <v>&lt;=1</v>
      </c>
      <c r="S1433" s="6" t="str">
        <f t="shared" si="44"/>
        <v>met</v>
      </c>
      <c r="T1433" s="5" t="s">
        <v>94</v>
      </c>
      <c r="U1433" s="2" t="s">
        <v>17</v>
      </c>
      <c r="V1433" s="2" t="s">
        <v>16</v>
      </c>
      <c r="W1433" s="2"/>
    </row>
    <row r="1434" spans="1:23" ht="57" x14ac:dyDescent="0.45">
      <c r="A1434" s="1">
        <v>1.46877314814628</v>
      </c>
      <c r="B1434" s="2" t="s">
        <v>41</v>
      </c>
      <c r="C1434" s="2" t="s">
        <v>51</v>
      </c>
      <c r="D1434" s="2" t="s">
        <v>12</v>
      </c>
      <c r="E1434" s="4">
        <v>45236.715462962966</v>
      </c>
      <c r="F1434" s="3" t="str">
        <f>TEXT(Table_query__6[[#This Row],[Closed]],"MMM")</f>
        <v>Nov</v>
      </c>
      <c r="G1434" s="3">
        <v>45238.715462962966</v>
      </c>
      <c r="H1434" s="4">
        <v>45237.468773148146</v>
      </c>
      <c r="I1434" s="2" t="s">
        <v>54</v>
      </c>
      <c r="J1434" t="s">
        <v>3560</v>
      </c>
      <c r="K1434">
        <v>10241</v>
      </c>
      <c r="L1434" t="s">
        <v>3560</v>
      </c>
      <c r="M1434" t="s">
        <v>3545</v>
      </c>
      <c r="N1434" s="2" t="s">
        <v>52</v>
      </c>
      <c r="O1434" s="4" t="s">
        <v>21</v>
      </c>
      <c r="P1434" s="6">
        <f>NETWORKDAYS.INTL(Table_query__6[[#This Row],[Created]],Table_query__6[[#This Row],[Closed]],1,0)-1</f>
        <v>1</v>
      </c>
      <c r="Q1434" s="6" t="s">
        <v>4272</v>
      </c>
      <c r="R1434" s="6" t="str">
        <f t="shared" si="45"/>
        <v>&lt;=1</v>
      </c>
      <c r="S1434" s="6" t="str">
        <f t="shared" si="44"/>
        <v>met</v>
      </c>
      <c r="T1434" s="5" t="s">
        <v>53</v>
      </c>
      <c r="U1434" s="2" t="s">
        <v>17</v>
      </c>
      <c r="V1434" s="2" t="s">
        <v>16</v>
      </c>
      <c r="W1434" s="2"/>
    </row>
    <row r="1435" spans="1:23" ht="57" x14ac:dyDescent="0.45">
      <c r="A1435" s="1">
        <v>0.42906249999941798</v>
      </c>
      <c r="B1435" s="2" t="s">
        <v>60</v>
      </c>
      <c r="C1435" s="2" t="s">
        <v>59</v>
      </c>
      <c r="D1435" s="2" t="s">
        <v>12</v>
      </c>
      <c r="E1435" s="4">
        <v>45237.359259259261</v>
      </c>
      <c r="F1435" s="3" t="str">
        <f>TEXT(Table_query__6[[#This Row],[Closed]],"MMM")</f>
        <v>Nov</v>
      </c>
      <c r="G1435" s="3">
        <v>45239.359259259261</v>
      </c>
      <c r="H1435" s="4">
        <v>45237.429062499999</v>
      </c>
      <c r="I1435" s="2" t="s">
        <v>62</v>
      </c>
      <c r="J1435" t="s">
        <v>3563</v>
      </c>
      <c r="K1435">
        <v>40062</v>
      </c>
      <c r="L1435" t="s">
        <v>3564</v>
      </c>
      <c r="M1435" t="s">
        <v>3550</v>
      </c>
      <c r="N1435" s="2" t="s">
        <v>52</v>
      </c>
      <c r="O1435" s="4" t="s">
        <v>21</v>
      </c>
      <c r="P1435" s="6">
        <f>NETWORKDAYS.INTL(Table_query__6[[#This Row],[Created]],Table_query__6[[#This Row],[Closed]],1,0)-1</f>
        <v>0</v>
      </c>
      <c r="Q1435" s="6" t="s">
        <v>4272</v>
      </c>
      <c r="R1435" s="6" t="str">
        <f t="shared" si="45"/>
        <v>&lt;=1</v>
      </c>
      <c r="S1435" s="6" t="str">
        <f t="shared" si="44"/>
        <v>met</v>
      </c>
      <c r="T1435" s="5" t="s">
        <v>61</v>
      </c>
      <c r="U1435" s="2" t="s">
        <v>17</v>
      </c>
      <c r="V1435" s="2" t="s">
        <v>16</v>
      </c>
      <c r="W1435" s="2"/>
    </row>
    <row r="1436" spans="1:23" ht="28.5" x14ac:dyDescent="0.45">
      <c r="A1436" s="1">
        <v>0.48653935184847802</v>
      </c>
      <c r="B1436" s="2" t="s">
        <v>28</v>
      </c>
      <c r="C1436" s="2" t="s">
        <v>45</v>
      </c>
      <c r="D1436" s="2" t="s">
        <v>12</v>
      </c>
      <c r="E1436" s="4">
        <v>45237.447743055556</v>
      </c>
      <c r="F1436" s="3" t="str">
        <f>TEXT(Table_query__6[[#This Row],[Closed]],"MMM")</f>
        <v>Nov</v>
      </c>
      <c r="G1436" s="3">
        <v>45239.447743055556</v>
      </c>
      <c r="H1436" s="4">
        <v>45237.486539351848</v>
      </c>
      <c r="I1436" s="2" t="s">
        <v>47</v>
      </c>
      <c r="J1436" t="s">
        <v>3556</v>
      </c>
      <c r="K1436">
        <v>10629</v>
      </c>
      <c r="L1436" t="s">
        <v>3557</v>
      </c>
      <c r="M1436" t="s">
        <v>3545</v>
      </c>
      <c r="N1436" s="2" t="s">
        <v>29</v>
      </c>
      <c r="O1436" s="4" t="s">
        <v>21</v>
      </c>
      <c r="P1436" s="6">
        <f>NETWORKDAYS.INTL(Table_query__6[[#This Row],[Created]],Table_query__6[[#This Row],[Closed]],1,0)-1</f>
        <v>0</v>
      </c>
      <c r="Q1436" s="6" t="s">
        <v>4272</v>
      </c>
      <c r="R1436" s="6" t="str">
        <f t="shared" si="45"/>
        <v>&lt;=1</v>
      </c>
      <c r="S1436" s="6" t="str">
        <f t="shared" si="44"/>
        <v>met</v>
      </c>
      <c r="T1436" s="5" t="s">
        <v>46</v>
      </c>
      <c r="U1436" s="2" t="s">
        <v>17</v>
      </c>
      <c r="V1436" s="2" t="s">
        <v>16</v>
      </c>
      <c r="W1436" s="2"/>
    </row>
    <row r="1437" spans="1:23" ht="42.75" x14ac:dyDescent="0.45">
      <c r="A1437" s="1">
        <v>0.46013888889137899</v>
      </c>
      <c r="B1437" s="2" t="s">
        <v>56</v>
      </c>
      <c r="C1437" s="2" t="s">
        <v>55</v>
      </c>
      <c r="D1437" s="2" t="s">
        <v>12</v>
      </c>
      <c r="E1437" s="4">
        <v>45237.451458333337</v>
      </c>
      <c r="F1437" s="3" t="str">
        <f>TEXT(Table_query__6[[#This Row],[Closed]],"MMM")</f>
        <v>Nov</v>
      </c>
      <c r="G1437" s="3">
        <v>45239.451458333337</v>
      </c>
      <c r="H1437" s="4">
        <v>45237.460138888891</v>
      </c>
      <c r="I1437" s="2" t="s">
        <v>58</v>
      </c>
      <c r="J1437" t="s">
        <v>3561</v>
      </c>
      <c r="K1437">
        <v>40127</v>
      </c>
      <c r="L1437" t="s">
        <v>3562</v>
      </c>
      <c r="M1437" t="s">
        <v>3545</v>
      </c>
      <c r="N1437" s="2" t="s">
        <v>24</v>
      </c>
      <c r="O1437" s="4" t="s">
        <v>21</v>
      </c>
      <c r="P1437" s="6">
        <f>NETWORKDAYS.INTL(Table_query__6[[#This Row],[Created]],Table_query__6[[#This Row],[Closed]],1,0)-1</f>
        <v>0</v>
      </c>
      <c r="Q1437" s="6" t="s">
        <v>4272</v>
      </c>
      <c r="R1437" s="6" t="str">
        <f t="shared" si="45"/>
        <v>&lt;=1</v>
      </c>
      <c r="S1437" s="6" t="str">
        <f t="shared" si="44"/>
        <v>met</v>
      </c>
      <c r="T1437" s="5" t="s">
        <v>57</v>
      </c>
      <c r="U1437" s="2" t="s">
        <v>17</v>
      </c>
      <c r="V1437" s="2" t="s">
        <v>16</v>
      </c>
      <c r="W1437" s="2"/>
    </row>
    <row r="1438" spans="1:23" x14ac:dyDescent="0.45">
      <c r="A1438" s="1">
        <v>0.60026620370626904</v>
      </c>
      <c r="B1438" s="2" t="s">
        <v>33</v>
      </c>
      <c r="C1438" s="2" t="s">
        <v>32</v>
      </c>
      <c r="D1438" s="2" t="s">
        <v>12</v>
      </c>
      <c r="E1438" s="4">
        <v>45237.52138888889</v>
      </c>
      <c r="F1438" s="3" t="str">
        <f>TEXT(Table_query__6[[#This Row],[Closed]],"MMM")</f>
        <v>Nov</v>
      </c>
      <c r="G1438" s="3">
        <v>45239.52138888889</v>
      </c>
      <c r="H1438" s="4">
        <v>45237.600266203706</v>
      </c>
      <c r="I1438" s="2" t="s">
        <v>35</v>
      </c>
      <c r="J1438" t="s">
        <v>3548</v>
      </c>
      <c r="K1438">
        <v>939</v>
      </c>
      <c r="L1438" t="s">
        <v>3549</v>
      </c>
      <c r="M1438" t="s">
        <v>3550</v>
      </c>
      <c r="N1438" s="2" t="s">
        <v>24</v>
      </c>
      <c r="O1438" s="4" t="s">
        <v>21</v>
      </c>
      <c r="P1438" s="6">
        <f>NETWORKDAYS.INTL(Table_query__6[[#This Row],[Created]],Table_query__6[[#This Row],[Closed]],1,0)-1</f>
        <v>0</v>
      </c>
      <c r="Q1438" s="6" t="s">
        <v>4272</v>
      </c>
      <c r="R1438" s="6" t="str">
        <f t="shared" si="45"/>
        <v>&lt;=1</v>
      </c>
      <c r="S1438" s="6" t="str">
        <f t="shared" si="44"/>
        <v>met</v>
      </c>
      <c r="T1438" s="5" t="s">
        <v>34</v>
      </c>
      <c r="U1438" s="2" t="s">
        <v>17</v>
      </c>
      <c r="V1438" s="2" t="s">
        <v>16</v>
      </c>
      <c r="W1438" s="2"/>
    </row>
    <row r="1439" spans="1:23" ht="28.5" x14ac:dyDescent="0.45">
      <c r="A1439" s="1"/>
      <c r="B1439" s="2" t="s">
        <v>28</v>
      </c>
      <c r="C1439" s="2" t="s">
        <v>27</v>
      </c>
      <c r="D1439" s="2" t="s">
        <v>12</v>
      </c>
      <c r="E1439" s="4">
        <v>45237.591550925928</v>
      </c>
      <c r="F1439" s="3" t="str">
        <f>TEXT(Table_query__6[[#This Row],[Closed]],"MMM")</f>
        <v>Nov</v>
      </c>
      <c r="G1439" s="3">
        <v>45239.591550925928</v>
      </c>
      <c r="H1439" s="4">
        <v>45237.612430555557</v>
      </c>
      <c r="I1439" s="2" t="s">
        <v>31</v>
      </c>
      <c r="J1439" t="s">
        <v>3546</v>
      </c>
      <c r="K1439">
        <v>30078</v>
      </c>
      <c r="L1439" t="s">
        <v>3547</v>
      </c>
      <c r="M1439" t="s">
        <v>3545</v>
      </c>
      <c r="N1439" s="2" t="s">
        <v>29</v>
      </c>
      <c r="O1439" s="4" t="s">
        <v>21</v>
      </c>
      <c r="P1439" s="6">
        <f>NETWORKDAYS.INTL(Table_query__6[[#This Row],[Created]],Table_query__6[[#This Row],[Closed]],1,0)-1</f>
        <v>0</v>
      </c>
      <c r="Q1439" s="6" t="s">
        <v>4272</v>
      </c>
      <c r="R1439" s="6" t="str">
        <f t="shared" si="45"/>
        <v>&lt;=1</v>
      </c>
      <c r="S1439" s="6" t="str">
        <f t="shared" si="44"/>
        <v>met</v>
      </c>
      <c r="T1439" s="5" t="s">
        <v>30</v>
      </c>
      <c r="U1439" s="2" t="s">
        <v>17</v>
      </c>
      <c r="V1439" s="2" t="s">
        <v>16</v>
      </c>
      <c r="W1439" s="2"/>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779F-EBE9-4374-9158-7BB83CCEF314}">
  <dimension ref="A2:R185"/>
  <sheetViews>
    <sheetView zoomScale="40" zoomScaleNormal="40" workbookViewId="0">
      <selection activeCell="A9" sqref="A9:I9"/>
    </sheetView>
  </sheetViews>
  <sheetFormatPr defaultRowHeight="14.25" x14ac:dyDescent="0.45"/>
  <cols>
    <col min="1" max="1" width="11.53125" bestFit="1" customWidth="1"/>
    <col min="2" max="2" width="19.19921875" bestFit="1" customWidth="1"/>
    <col min="3" max="3" width="6" bestFit="1" customWidth="1"/>
    <col min="4" max="4" width="13.53125" bestFit="1" customWidth="1"/>
    <col min="5" max="5" width="10.46484375" style="4" bestFit="1" customWidth="1"/>
    <col min="6" max="6" width="6.53125" bestFit="1" customWidth="1"/>
    <col min="7" max="7" width="15.53125" bestFit="1" customWidth="1"/>
    <col min="8" max="8" width="10.46484375" style="4" bestFit="1" customWidth="1"/>
    <col min="9" max="9" width="54" bestFit="1" customWidth="1"/>
    <col min="10" max="10" width="20.796875" bestFit="1" customWidth="1"/>
    <col min="11" max="11" width="15.33203125" bestFit="1" customWidth="1"/>
    <col min="12" max="12" width="20.796875" bestFit="1" customWidth="1"/>
    <col min="13" max="13" width="13.1328125" bestFit="1" customWidth="1"/>
    <col min="14" max="14" width="16.53125" bestFit="1" customWidth="1"/>
    <col min="15" max="15" width="13.46484375" bestFit="1" customWidth="1"/>
    <col min="16" max="16" width="16.1328125" bestFit="1" customWidth="1"/>
    <col min="17" max="17" width="8.46484375" bestFit="1" customWidth="1"/>
    <col min="18" max="18" width="47.33203125" bestFit="1" customWidth="1"/>
  </cols>
  <sheetData>
    <row r="2" spans="1:18" x14ac:dyDescent="0.45">
      <c r="A2" s="15" t="s">
        <v>11</v>
      </c>
      <c r="B2" s="16" t="s">
        <v>2</v>
      </c>
      <c r="C2" s="16" t="s">
        <v>0</v>
      </c>
      <c r="D2" s="16" t="s">
        <v>9</v>
      </c>
      <c r="E2" s="19" t="s">
        <v>1</v>
      </c>
      <c r="F2" s="16" t="s">
        <v>4257</v>
      </c>
      <c r="G2" s="16" t="s">
        <v>6</v>
      </c>
      <c r="H2" s="19" t="s">
        <v>12</v>
      </c>
      <c r="I2" s="16" t="s">
        <v>8</v>
      </c>
      <c r="J2" s="16" t="s">
        <v>3539</v>
      </c>
      <c r="K2" s="16" t="s">
        <v>3540</v>
      </c>
      <c r="L2" s="16" t="s">
        <v>3541</v>
      </c>
      <c r="M2" s="16" t="s">
        <v>3542</v>
      </c>
      <c r="N2" s="16" t="s">
        <v>5</v>
      </c>
      <c r="O2" s="16" t="s">
        <v>13</v>
      </c>
      <c r="P2" s="20" t="s">
        <v>4258</v>
      </c>
      <c r="Q2" s="20" t="s">
        <v>4259</v>
      </c>
      <c r="R2" s="16" t="s">
        <v>7</v>
      </c>
    </row>
    <row r="3" spans="1:18" ht="28.5" x14ac:dyDescent="0.45">
      <c r="A3" s="21">
        <v>170.456250000003</v>
      </c>
      <c r="B3" s="22" t="s">
        <v>15</v>
      </c>
      <c r="C3" s="22" t="s">
        <v>115</v>
      </c>
      <c r="D3" s="22" t="s">
        <v>12</v>
      </c>
      <c r="E3" s="23">
        <v>44942</v>
      </c>
      <c r="F3" s="24" t="s">
        <v>104</v>
      </c>
      <c r="G3" s="23">
        <v>44944</v>
      </c>
      <c r="H3" s="23">
        <v>45112.456250000003</v>
      </c>
      <c r="I3" s="22" t="s">
        <v>117</v>
      </c>
      <c r="J3" s="18" t="s">
        <v>4256</v>
      </c>
      <c r="K3" s="18" t="s">
        <v>4256</v>
      </c>
      <c r="L3" s="18" t="s">
        <v>4256</v>
      </c>
      <c r="M3" s="18" t="s">
        <v>592</v>
      </c>
      <c r="N3" s="22" t="s">
        <v>77</v>
      </c>
      <c r="O3" s="23" t="s">
        <v>104</v>
      </c>
      <c r="P3" s="25">
        <f t="shared" ref="P3:P34" si="0">WORKDAY.INTL(E3,H3,1,0)</f>
        <v>108098</v>
      </c>
      <c r="Q3" s="25" t="s">
        <v>4263</v>
      </c>
      <c r="R3" s="26" t="s">
        <v>116</v>
      </c>
    </row>
    <row r="4" spans="1:18" ht="28.5" x14ac:dyDescent="0.45">
      <c r="A4" s="27">
        <v>144.45833333333599</v>
      </c>
      <c r="B4" s="28" t="s">
        <v>15</v>
      </c>
      <c r="C4" s="28" t="s">
        <v>135</v>
      </c>
      <c r="D4" s="28" t="s">
        <v>12</v>
      </c>
      <c r="E4" s="29">
        <v>44970.640868055554</v>
      </c>
      <c r="F4" s="30" t="s">
        <v>109</v>
      </c>
      <c r="G4" s="30">
        <v>44972.640868055554</v>
      </c>
      <c r="H4" s="29">
        <v>45114.458333333336</v>
      </c>
      <c r="I4" s="28" t="s">
        <v>137</v>
      </c>
      <c r="J4" s="17" t="s">
        <v>4256</v>
      </c>
      <c r="K4" s="17" t="s">
        <v>4256</v>
      </c>
      <c r="L4" s="17" t="s">
        <v>4256</v>
      </c>
      <c r="M4" s="17" t="s">
        <v>592</v>
      </c>
      <c r="N4" s="28" t="s">
        <v>77</v>
      </c>
      <c r="O4" s="29" t="s">
        <v>109</v>
      </c>
      <c r="P4" s="25">
        <f t="shared" si="0"/>
        <v>108128</v>
      </c>
      <c r="Q4" s="31" t="s">
        <v>4263</v>
      </c>
      <c r="R4" s="32" t="s">
        <v>136</v>
      </c>
    </row>
    <row r="5" spans="1:18" x14ac:dyDescent="0.45">
      <c r="A5" s="21">
        <v>1.6479166666613301</v>
      </c>
      <c r="B5" s="22" t="s">
        <v>97</v>
      </c>
      <c r="C5" s="22" t="s">
        <v>1427</v>
      </c>
      <c r="D5" s="22" t="s">
        <v>12</v>
      </c>
      <c r="E5" s="23">
        <v>44971.383750000001</v>
      </c>
      <c r="F5" s="24" t="s">
        <v>109</v>
      </c>
      <c r="G5" s="24">
        <v>44973.383750000001</v>
      </c>
      <c r="H5" s="23">
        <v>44972.647916666669</v>
      </c>
      <c r="I5" s="22" t="s">
        <v>1429</v>
      </c>
      <c r="J5" s="18" t="s">
        <v>4256</v>
      </c>
      <c r="K5" s="18" t="s">
        <v>4256</v>
      </c>
      <c r="L5" s="18" t="s">
        <v>4256</v>
      </c>
      <c r="M5" s="18" t="s">
        <v>592</v>
      </c>
      <c r="N5" s="22" t="s">
        <v>107</v>
      </c>
      <c r="O5" s="23" t="s">
        <v>109</v>
      </c>
      <c r="P5" s="25">
        <f t="shared" si="0"/>
        <v>107931</v>
      </c>
      <c r="Q5" s="25" t="s">
        <v>4260</v>
      </c>
      <c r="R5" s="26" t="s">
        <v>1428</v>
      </c>
    </row>
    <row r="6" spans="1:18" ht="42.75" x14ac:dyDescent="0.45">
      <c r="A6" s="27">
        <v>0.91111111111240495</v>
      </c>
      <c r="B6" s="28" t="s">
        <v>105</v>
      </c>
      <c r="C6" s="28" t="s">
        <v>2346</v>
      </c>
      <c r="D6" s="28" t="s">
        <v>12</v>
      </c>
      <c r="E6" s="29">
        <v>44974.705000000002</v>
      </c>
      <c r="F6" s="30" t="s">
        <v>109</v>
      </c>
      <c r="G6" s="30">
        <v>44976.705000000002</v>
      </c>
      <c r="H6" s="29">
        <v>44974.911111111112</v>
      </c>
      <c r="I6" s="28" t="s">
        <v>197</v>
      </c>
      <c r="J6" s="17" t="s">
        <v>4256</v>
      </c>
      <c r="K6" s="17" t="s">
        <v>4256</v>
      </c>
      <c r="L6" s="17" t="s">
        <v>4256</v>
      </c>
      <c r="M6" s="17" t="s">
        <v>592</v>
      </c>
      <c r="N6" s="28" t="s">
        <v>42</v>
      </c>
      <c r="O6" s="29" t="s">
        <v>109</v>
      </c>
      <c r="P6" s="25">
        <f t="shared" si="0"/>
        <v>107938</v>
      </c>
      <c r="Q6" s="31" t="s">
        <v>4260</v>
      </c>
      <c r="R6" s="32" t="s">
        <v>2347</v>
      </c>
    </row>
    <row r="7" spans="1:18" ht="28.5" x14ac:dyDescent="0.45">
      <c r="A7" s="21">
        <v>1.39583333333576</v>
      </c>
      <c r="B7" s="22" t="s">
        <v>37</v>
      </c>
      <c r="C7" s="22" t="s">
        <v>3501</v>
      </c>
      <c r="D7" s="22" t="s">
        <v>12</v>
      </c>
      <c r="E7" s="23">
        <v>44977.375752314816</v>
      </c>
      <c r="F7" s="24" t="s">
        <v>109</v>
      </c>
      <c r="G7" s="24">
        <v>44979.375752314816</v>
      </c>
      <c r="H7" s="23">
        <v>44978.395833333336</v>
      </c>
      <c r="I7" s="22" t="s">
        <v>3503</v>
      </c>
      <c r="J7" s="18" t="s">
        <v>4256</v>
      </c>
      <c r="K7" s="18" t="s">
        <v>4256</v>
      </c>
      <c r="L7" s="18" t="s">
        <v>4256</v>
      </c>
      <c r="M7" s="18" t="s">
        <v>592</v>
      </c>
      <c r="N7" s="22" t="s">
        <v>107</v>
      </c>
      <c r="O7" s="23" t="s">
        <v>109</v>
      </c>
      <c r="P7" s="25">
        <f t="shared" si="0"/>
        <v>107945</v>
      </c>
      <c r="Q7" s="25" t="s">
        <v>4260</v>
      </c>
      <c r="R7" s="26" t="s">
        <v>3502</v>
      </c>
    </row>
    <row r="8" spans="1:18" ht="42.75" x14ac:dyDescent="0.45">
      <c r="A8" s="27">
        <v>0.60416666666424101</v>
      </c>
      <c r="B8" s="28" t="s">
        <v>33</v>
      </c>
      <c r="C8" s="28" t="s">
        <v>3418</v>
      </c>
      <c r="D8" s="28" t="s">
        <v>12</v>
      </c>
      <c r="E8" s="29">
        <v>44978.358067129629</v>
      </c>
      <c r="F8" s="30" t="s">
        <v>109</v>
      </c>
      <c r="G8" s="30">
        <v>44980.358067129629</v>
      </c>
      <c r="H8" s="29">
        <v>44978.604166666664</v>
      </c>
      <c r="I8" s="28" t="s">
        <v>3420</v>
      </c>
      <c r="J8" s="17" t="s">
        <v>4256</v>
      </c>
      <c r="K8" s="17" t="s">
        <v>4256</v>
      </c>
      <c r="L8" s="17" t="s">
        <v>4256</v>
      </c>
      <c r="M8" s="17" t="s">
        <v>592</v>
      </c>
      <c r="N8" s="28" t="s">
        <v>52</v>
      </c>
      <c r="O8" s="29" t="s">
        <v>109</v>
      </c>
      <c r="P8" s="25">
        <f t="shared" si="0"/>
        <v>107946</v>
      </c>
      <c r="Q8" s="31" t="s">
        <v>4260</v>
      </c>
      <c r="R8" s="32" t="s">
        <v>3419</v>
      </c>
    </row>
    <row r="9" spans="1:18" ht="71.25" x14ac:dyDescent="0.45">
      <c r="A9" s="21">
        <v>22.4694444444394</v>
      </c>
      <c r="B9" s="22" t="s">
        <v>154</v>
      </c>
      <c r="C9" s="22" t="s">
        <v>2292</v>
      </c>
      <c r="D9" s="22" t="s">
        <v>12</v>
      </c>
      <c r="E9" s="23">
        <v>44978.682824074072</v>
      </c>
      <c r="F9" s="24" t="s">
        <v>109</v>
      </c>
      <c r="G9" s="24">
        <v>44980.682824074072</v>
      </c>
      <c r="H9" s="23">
        <v>45000.469444444447</v>
      </c>
      <c r="I9" s="22" t="s">
        <v>2294</v>
      </c>
      <c r="J9" s="18" t="s">
        <v>4256</v>
      </c>
      <c r="K9" s="18" t="s">
        <v>4256</v>
      </c>
      <c r="L9" s="18" t="s">
        <v>4256</v>
      </c>
      <c r="M9" s="18" t="s">
        <v>592</v>
      </c>
      <c r="N9" s="22" t="s">
        <v>42</v>
      </c>
      <c r="O9" s="23" t="s">
        <v>109</v>
      </c>
      <c r="P9" s="25">
        <f t="shared" si="0"/>
        <v>107978</v>
      </c>
      <c r="Q9" s="25" t="s">
        <v>4263</v>
      </c>
      <c r="R9" s="26" t="s">
        <v>2293</v>
      </c>
    </row>
    <row r="10" spans="1:18" ht="142.5" x14ac:dyDescent="0.45">
      <c r="A10" s="27">
        <v>0.65277777777373602</v>
      </c>
      <c r="B10" s="28" t="s">
        <v>166</v>
      </c>
      <c r="C10" s="28" t="s">
        <v>2339</v>
      </c>
      <c r="D10" s="28" t="s">
        <v>12</v>
      </c>
      <c r="E10" s="29">
        <v>44979.433356481481</v>
      </c>
      <c r="F10" s="30" t="s">
        <v>109</v>
      </c>
      <c r="G10" s="30">
        <v>44981.433356481481</v>
      </c>
      <c r="H10" s="29">
        <v>44979.652777777781</v>
      </c>
      <c r="I10" s="28" t="s">
        <v>2341</v>
      </c>
      <c r="J10" s="17" t="s">
        <v>4256</v>
      </c>
      <c r="K10" s="17" t="s">
        <v>4256</v>
      </c>
      <c r="L10" s="17" t="s">
        <v>4256</v>
      </c>
      <c r="M10" s="17" t="s">
        <v>592</v>
      </c>
      <c r="N10" s="28" t="s">
        <v>24</v>
      </c>
      <c r="O10" s="29" t="s">
        <v>109</v>
      </c>
      <c r="P10" s="25">
        <f t="shared" si="0"/>
        <v>107950</v>
      </c>
      <c r="Q10" s="31" t="s">
        <v>4260</v>
      </c>
      <c r="R10" s="32" t="s">
        <v>2340</v>
      </c>
    </row>
    <row r="11" spans="1:18" x14ac:dyDescent="0.45">
      <c r="A11" s="21">
        <v>0.98750000000291005</v>
      </c>
      <c r="B11" s="22" t="s">
        <v>154</v>
      </c>
      <c r="C11" s="22" t="s">
        <v>2344</v>
      </c>
      <c r="D11" s="22" t="s">
        <v>12</v>
      </c>
      <c r="E11" s="23">
        <v>44980.471458333333</v>
      </c>
      <c r="F11" s="24" t="s">
        <v>109</v>
      </c>
      <c r="G11" s="24">
        <v>44982.471458333333</v>
      </c>
      <c r="H11" s="23">
        <v>44980.987500000003</v>
      </c>
      <c r="I11" s="22" t="s">
        <v>1413</v>
      </c>
      <c r="J11" s="18" t="s">
        <v>4256</v>
      </c>
      <c r="K11" s="18" t="s">
        <v>4256</v>
      </c>
      <c r="L11" s="18" t="s">
        <v>4256</v>
      </c>
      <c r="M11" s="18" t="s">
        <v>592</v>
      </c>
      <c r="N11" s="22" t="s">
        <v>42</v>
      </c>
      <c r="O11" s="23" t="s">
        <v>109</v>
      </c>
      <c r="P11" s="25">
        <f t="shared" si="0"/>
        <v>107952</v>
      </c>
      <c r="Q11" s="25" t="s">
        <v>4260</v>
      </c>
      <c r="R11" s="26" t="s">
        <v>2345</v>
      </c>
    </row>
    <row r="12" spans="1:18" ht="42.75" x14ac:dyDescent="0.45">
      <c r="A12" s="27">
        <v>0.99652777778101198</v>
      </c>
      <c r="B12" s="28" t="s">
        <v>154</v>
      </c>
      <c r="C12" s="28" t="s">
        <v>2309</v>
      </c>
      <c r="D12" s="28" t="s">
        <v>12</v>
      </c>
      <c r="E12" s="29">
        <v>44981.42895833333</v>
      </c>
      <c r="F12" s="30" t="s">
        <v>109</v>
      </c>
      <c r="G12" s="30">
        <v>44983.42895833333</v>
      </c>
      <c r="H12" s="29">
        <v>44981.996527777781</v>
      </c>
      <c r="I12" s="28" t="s">
        <v>592</v>
      </c>
      <c r="J12" s="17" t="s">
        <v>4256</v>
      </c>
      <c r="K12" s="17" t="s">
        <v>4256</v>
      </c>
      <c r="L12" s="17" t="s">
        <v>4256</v>
      </c>
      <c r="M12" s="17" t="s">
        <v>592</v>
      </c>
      <c r="N12" s="28" t="s">
        <v>42</v>
      </c>
      <c r="O12" s="29" t="s">
        <v>109</v>
      </c>
      <c r="P12" s="25">
        <f t="shared" si="0"/>
        <v>107956</v>
      </c>
      <c r="Q12" s="31" t="s">
        <v>4260</v>
      </c>
      <c r="R12" s="32" t="s">
        <v>2310</v>
      </c>
    </row>
    <row r="13" spans="1:18" x14ac:dyDescent="0.45">
      <c r="A13" s="21">
        <v>0.99861111111386003</v>
      </c>
      <c r="B13" s="22" t="s">
        <v>105</v>
      </c>
      <c r="C13" s="22" t="s">
        <v>2351</v>
      </c>
      <c r="D13" s="22" t="s">
        <v>12</v>
      </c>
      <c r="E13" s="23">
        <v>44984.722951388889</v>
      </c>
      <c r="F13" s="24" t="s">
        <v>109</v>
      </c>
      <c r="G13" s="24">
        <v>44986.722951388889</v>
      </c>
      <c r="H13" s="23">
        <v>44984.998611111114</v>
      </c>
      <c r="I13" s="22" t="s">
        <v>197</v>
      </c>
      <c r="J13" s="18" t="s">
        <v>4256</v>
      </c>
      <c r="K13" s="18" t="s">
        <v>4256</v>
      </c>
      <c r="L13" s="18" t="s">
        <v>4256</v>
      </c>
      <c r="M13" s="18" t="s">
        <v>592</v>
      </c>
      <c r="N13" s="22" t="s">
        <v>42</v>
      </c>
      <c r="O13" s="23" t="s">
        <v>109</v>
      </c>
      <c r="P13" s="25">
        <f t="shared" si="0"/>
        <v>107960</v>
      </c>
      <c r="Q13" s="25" t="s">
        <v>4260</v>
      </c>
      <c r="R13" s="26" t="s">
        <v>2352</v>
      </c>
    </row>
    <row r="14" spans="1:18" x14ac:dyDescent="0.45">
      <c r="A14" s="27">
        <v>5.4986111111065803</v>
      </c>
      <c r="B14" s="28" t="s">
        <v>125</v>
      </c>
      <c r="C14" s="28" t="s">
        <v>2323</v>
      </c>
      <c r="D14" s="28" t="s">
        <v>12</v>
      </c>
      <c r="E14" s="29">
        <v>44987.451249999998</v>
      </c>
      <c r="F14" s="30" t="s">
        <v>1712</v>
      </c>
      <c r="G14" s="30">
        <v>44989.451249999998</v>
      </c>
      <c r="H14" s="29">
        <v>44992.498611111114</v>
      </c>
      <c r="I14" s="28" t="s">
        <v>2325</v>
      </c>
      <c r="J14" s="17" t="s">
        <v>4256</v>
      </c>
      <c r="K14" s="17" t="s">
        <v>4256</v>
      </c>
      <c r="L14" s="17" t="s">
        <v>4256</v>
      </c>
      <c r="M14" s="17" t="s">
        <v>592</v>
      </c>
      <c r="N14" s="28" t="s">
        <v>24</v>
      </c>
      <c r="O14" s="29" t="s">
        <v>1712</v>
      </c>
      <c r="P14" s="25">
        <f t="shared" si="0"/>
        <v>107977</v>
      </c>
      <c r="Q14" s="31" t="s">
        <v>4263</v>
      </c>
      <c r="R14" s="32" t="s">
        <v>2324</v>
      </c>
    </row>
    <row r="15" spans="1:18" x14ac:dyDescent="0.45">
      <c r="A15" s="21">
        <v>13.495833333327001</v>
      </c>
      <c r="B15" s="22" t="s">
        <v>125</v>
      </c>
      <c r="C15" s="22" t="s">
        <v>2330</v>
      </c>
      <c r="D15" s="22" t="s">
        <v>12</v>
      </c>
      <c r="E15" s="23">
        <v>44988.672650462962</v>
      </c>
      <c r="F15" s="24" t="s">
        <v>1712</v>
      </c>
      <c r="G15" s="24">
        <v>44990.672650462962</v>
      </c>
      <c r="H15" s="23">
        <v>45001.495833333334</v>
      </c>
      <c r="I15" s="22" t="s">
        <v>214</v>
      </c>
      <c r="J15" s="18" t="s">
        <v>4256</v>
      </c>
      <c r="K15" s="18" t="s">
        <v>4256</v>
      </c>
      <c r="L15" s="18" t="s">
        <v>4256</v>
      </c>
      <c r="M15" s="18" t="s">
        <v>592</v>
      </c>
      <c r="N15" s="22" t="s">
        <v>24</v>
      </c>
      <c r="O15" s="23" t="s">
        <v>1712</v>
      </c>
      <c r="P15" s="25">
        <f t="shared" si="0"/>
        <v>107991</v>
      </c>
      <c r="Q15" s="25" t="s">
        <v>4263</v>
      </c>
      <c r="R15" s="26" t="s">
        <v>2331</v>
      </c>
    </row>
    <row r="16" spans="1:18" ht="71.25" x14ac:dyDescent="0.45">
      <c r="A16" s="27">
        <v>0.75277777777955601</v>
      </c>
      <c r="B16" s="28" t="s">
        <v>56</v>
      </c>
      <c r="C16" s="28" t="s">
        <v>2361</v>
      </c>
      <c r="D16" s="28" t="s">
        <v>12</v>
      </c>
      <c r="E16" s="29">
        <v>44988.739131944443</v>
      </c>
      <c r="F16" s="30" t="s">
        <v>1712</v>
      </c>
      <c r="G16" s="30">
        <v>44990.739131944443</v>
      </c>
      <c r="H16" s="29">
        <v>44988.75277777778</v>
      </c>
      <c r="I16" s="28" t="s">
        <v>2363</v>
      </c>
      <c r="J16" s="17" t="s">
        <v>4256</v>
      </c>
      <c r="K16" s="17" t="s">
        <v>4256</v>
      </c>
      <c r="L16" s="17" t="s">
        <v>4256</v>
      </c>
      <c r="M16" s="17" t="s">
        <v>592</v>
      </c>
      <c r="N16" s="28" t="s">
        <v>24</v>
      </c>
      <c r="O16" s="29" t="s">
        <v>1712</v>
      </c>
      <c r="P16" s="25">
        <f t="shared" si="0"/>
        <v>107972</v>
      </c>
      <c r="Q16" s="31" t="s">
        <v>4260</v>
      </c>
      <c r="R16" s="32" t="s">
        <v>2362</v>
      </c>
    </row>
    <row r="17" spans="1:18" ht="71.25" x14ac:dyDescent="0.45">
      <c r="A17" s="21">
        <v>3.4993055555532901</v>
      </c>
      <c r="B17" s="22" t="s">
        <v>56</v>
      </c>
      <c r="C17" s="22" t="s">
        <v>2047</v>
      </c>
      <c r="D17" s="22" t="s">
        <v>12</v>
      </c>
      <c r="E17" s="23">
        <v>44995.542893518519</v>
      </c>
      <c r="F17" s="24" t="s">
        <v>1712</v>
      </c>
      <c r="G17" s="24">
        <v>44997.542893518519</v>
      </c>
      <c r="H17" s="23">
        <v>44998.499305555553</v>
      </c>
      <c r="I17" s="22" t="s">
        <v>2049</v>
      </c>
      <c r="J17" s="18" t="s">
        <v>4256</v>
      </c>
      <c r="K17" s="18" t="s">
        <v>4256</v>
      </c>
      <c r="L17" s="18" t="s">
        <v>4256</v>
      </c>
      <c r="M17" s="18" t="s">
        <v>592</v>
      </c>
      <c r="N17" s="22" t="s">
        <v>207</v>
      </c>
      <c r="O17" s="23" t="s">
        <v>1712</v>
      </c>
      <c r="P17" s="25">
        <f t="shared" si="0"/>
        <v>107993</v>
      </c>
      <c r="Q17" s="25" t="s">
        <v>4262</v>
      </c>
      <c r="R17" s="26" t="s">
        <v>2048</v>
      </c>
    </row>
    <row r="18" spans="1:18" ht="57" x14ac:dyDescent="0.45">
      <c r="A18" s="27">
        <v>0.54999999999563398</v>
      </c>
      <c r="B18" s="28" t="s">
        <v>64</v>
      </c>
      <c r="C18" s="28" t="s">
        <v>2168</v>
      </c>
      <c r="D18" s="28" t="s">
        <v>12</v>
      </c>
      <c r="E18" s="29">
        <v>44999.342106481483</v>
      </c>
      <c r="F18" s="30" t="s">
        <v>1712</v>
      </c>
      <c r="G18" s="30">
        <v>45001.342106481483</v>
      </c>
      <c r="H18" s="29">
        <v>44999.55</v>
      </c>
      <c r="I18" s="28" t="s">
        <v>484</v>
      </c>
      <c r="J18" s="17" t="s">
        <v>4256</v>
      </c>
      <c r="K18" s="17" t="s">
        <v>4256</v>
      </c>
      <c r="L18" s="17" t="s">
        <v>4256</v>
      </c>
      <c r="M18" s="17" t="s">
        <v>592</v>
      </c>
      <c r="N18" s="28" t="s">
        <v>42</v>
      </c>
      <c r="O18" s="29" t="s">
        <v>1712</v>
      </c>
      <c r="P18" s="25">
        <f t="shared" si="0"/>
        <v>107998</v>
      </c>
      <c r="Q18" s="31" t="s">
        <v>4260</v>
      </c>
      <c r="R18" s="32" t="s">
        <v>2169</v>
      </c>
    </row>
    <row r="19" spans="1:18" ht="42.75" x14ac:dyDescent="0.45">
      <c r="A19" s="21">
        <v>1.5493055555489299</v>
      </c>
      <c r="B19" s="22" t="s">
        <v>56</v>
      </c>
      <c r="C19" s="22" t="s">
        <v>2147</v>
      </c>
      <c r="D19" s="22" t="s">
        <v>12</v>
      </c>
      <c r="E19" s="23">
        <v>44999.613252314812</v>
      </c>
      <c r="F19" s="24" t="s">
        <v>1712</v>
      </c>
      <c r="G19" s="24">
        <v>45001.613252314812</v>
      </c>
      <c r="H19" s="23">
        <v>45000.549305555556</v>
      </c>
      <c r="I19" s="22" t="s">
        <v>2149</v>
      </c>
      <c r="J19" s="18" t="s">
        <v>4256</v>
      </c>
      <c r="K19" s="18" t="s">
        <v>4256</v>
      </c>
      <c r="L19" s="18" t="s">
        <v>4256</v>
      </c>
      <c r="M19" s="18" t="s">
        <v>592</v>
      </c>
      <c r="N19" s="22" t="s">
        <v>68</v>
      </c>
      <c r="O19" s="23" t="s">
        <v>1712</v>
      </c>
      <c r="P19" s="25">
        <f t="shared" si="0"/>
        <v>107999</v>
      </c>
      <c r="Q19" s="25" t="s">
        <v>4260</v>
      </c>
      <c r="R19" s="26" t="s">
        <v>2148</v>
      </c>
    </row>
    <row r="20" spans="1:18" x14ac:dyDescent="0.45">
      <c r="A20" s="27">
        <v>6.45624999999563</v>
      </c>
      <c r="B20" s="28" t="s">
        <v>33</v>
      </c>
      <c r="C20" s="28" t="s">
        <v>2165</v>
      </c>
      <c r="D20" s="28" t="s">
        <v>12</v>
      </c>
      <c r="E20" s="29">
        <v>45000.664918981478</v>
      </c>
      <c r="F20" s="30" t="s">
        <v>1712</v>
      </c>
      <c r="G20" s="30">
        <v>45002.664918981478</v>
      </c>
      <c r="H20" s="29">
        <v>45006.456250000003</v>
      </c>
      <c r="I20" s="28" t="s">
        <v>2167</v>
      </c>
      <c r="J20" s="17" t="s">
        <v>4256</v>
      </c>
      <c r="K20" s="17" t="s">
        <v>4256</v>
      </c>
      <c r="L20" s="17" t="s">
        <v>4256</v>
      </c>
      <c r="M20" s="17" t="s">
        <v>592</v>
      </c>
      <c r="N20" s="28" t="s">
        <v>24</v>
      </c>
      <c r="O20" s="29" t="s">
        <v>1712</v>
      </c>
      <c r="P20" s="25">
        <f t="shared" si="0"/>
        <v>108008</v>
      </c>
      <c r="Q20" s="31" t="s">
        <v>4263</v>
      </c>
      <c r="R20" s="32" t="s">
        <v>2166</v>
      </c>
    </row>
    <row r="21" spans="1:18" ht="57" x14ac:dyDescent="0.45">
      <c r="A21" s="21">
        <v>4.4888888888817702</v>
      </c>
      <c r="B21" s="22" t="s">
        <v>161</v>
      </c>
      <c r="C21" s="22" t="s">
        <v>2119</v>
      </c>
      <c r="D21" s="22" t="s">
        <v>12</v>
      </c>
      <c r="E21" s="23">
        <v>45005.650856481479</v>
      </c>
      <c r="F21" s="24" t="s">
        <v>1712</v>
      </c>
      <c r="G21" s="24">
        <v>45007.650856481479</v>
      </c>
      <c r="H21" s="23">
        <v>45009.488888888889</v>
      </c>
      <c r="I21" s="22" t="s">
        <v>2121</v>
      </c>
      <c r="J21" s="18" t="s">
        <v>4256</v>
      </c>
      <c r="K21" s="18" t="s">
        <v>4256</v>
      </c>
      <c r="L21" s="18" t="s">
        <v>4256</v>
      </c>
      <c r="M21" s="18" t="s">
        <v>592</v>
      </c>
      <c r="N21" s="22" t="s">
        <v>42</v>
      </c>
      <c r="O21" s="23" t="s">
        <v>1712</v>
      </c>
      <c r="P21" s="25">
        <f t="shared" si="0"/>
        <v>108016</v>
      </c>
      <c r="Q21" s="25" t="s">
        <v>4261</v>
      </c>
      <c r="R21" s="26" t="s">
        <v>2120</v>
      </c>
    </row>
    <row r="22" spans="1:18" x14ac:dyDescent="0.45">
      <c r="A22" s="27">
        <v>0.66736111111094898</v>
      </c>
      <c r="B22" s="28" t="s">
        <v>102</v>
      </c>
      <c r="C22" s="28" t="s">
        <v>2150</v>
      </c>
      <c r="D22" s="28" t="s">
        <v>12</v>
      </c>
      <c r="E22" s="29">
        <v>45007.407025462962</v>
      </c>
      <c r="F22" s="30" t="s">
        <v>1712</v>
      </c>
      <c r="G22" s="30">
        <v>45009.407025462962</v>
      </c>
      <c r="H22" s="29">
        <v>45007.667361111111</v>
      </c>
      <c r="I22" s="28" t="s">
        <v>2126</v>
      </c>
      <c r="J22" s="17" t="s">
        <v>4256</v>
      </c>
      <c r="K22" s="17" t="s">
        <v>4256</v>
      </c>
      <c r="L22" s="17" t="s">
        <v>4256</v>
      </c>
      <c r="M22" s="17" t="s">
        <v>592</v>
      </c>
      <c r="N22" s="28" t="s">
        <v>52</v>
      </c>
      <c r="O22" s="29" t="s">
        <v>1712</v>
      </c>
      <c r="P22" s="25">
        <f t="shared" si="0"/>
        <v>108016</v>
      </c>
      <c r="Q22" s="31" t="s">
        <v>4260</v>
      </c>
      <c r="R22" s="32" t="s">
        <v>2151</v>
      </c>
    </row>
    <row r="23" spans="1:18" ht="28.5" x14ac:dyDescent="0.45">
      <c r="A23" s="21">
        <v>0</v>
      </c>
      <c r="B23" s="22" t="s">
        <v>41</v>
      </c>
      <c r="C23" s="22" t="s">
        <v>2191</v>
      </c>
      <c r="D23" s="22" t="s">
        <v>12</v>
      </c>
      <c r="E23" s="23">
        <v>45007.484502314815</v>
      </c>
      <c r="F23" s="24" t="s">
        <v>1712</v>
      </c>
      <c r="G23" s="24">
        <v>45009.484502314815</v>
      </c>
      <c r="H23" s="23">
        <v>45007</v>
      </c>
      <c r="I23" s="22" t="s">
        <v>592</v>
      </c>
      <c r="J23" s="18" t="s">
        <v>4256</v>
      </c>
      <c r="K23" s="18" t="s">
        <v>4256</v>
      </c>
      <c r="L23" s="18" t="s">
        <v>4256</v>
      </c>
      <c r="M23" s="18" t="s">
        <v>592</v>
      </c>
      <c r="N23" s="22" t="s">
        <v>52</v>
      </c>
      <c r="O23" s="23" t="s">
        <v>1712</v>
      </c>
      <c r="P23" s="25">
        <f t="shared" si="0"/>
        <v>108016</v>
      </c>
      <c r="Q23" s="25" t="s">
        <v>4260</v>
      </c>
      <c r="R23" s="26" t="s">
        <v>2192</v>
      </c>
    </row>
    <row r="24" spans="1:18" ht="28.5" x14ac:dyDescent="0.45">
      <c r="A24" s="27">
        <v>21.545833333329899</v>
      </c>
      <c r="B24" s="28" t="s">
        <v>15</v>
      </c>
      <c r="C24" s="28" t="s">
        <v>2257</v>
      </c>
      <c r="D24" s="28" t="s">
        <v>12</v>
      </c>
      <c r="E24" s="29">
        <v>45007.493888888886</v>
      </c>
      <c r="F24" s="30" t="s">
        <v>1712</v>
      </c>
      <c r="G24" s="30">
        <v>45009.493888888886</v>
      </c>
      <c r="H24" s="29">
        <v>45028.54583333333</v>
      </c>
      <c r="I24" s="28" t="s">
        <v>2259</v>
      </c>
      <c r="J24" s="17" t="s">
        <v>4256</v>
      </c>
      <c r="K24" s="17" t="s">
        <v>4256</v>
      </c>
      <c r="L24" s="17" t="s">
        <v>4256</v>
      </c>
      <c r="M24" s="17" t="s">
        <v>592</v>
      </c>
      <c r="N24" s="28" t="s">
        <v>24</v>
      </c>
      <c r="O24" s="29" t="s">
        <v>1712</v>
      </c>
      <c r="P24" s="25">
        <f t="shared" si="0"/>
        <v>108047</v>
      </c>
      <c r="Q24" s="31" t="s">
        <v>4263</v>
      </c>
      <c r="R24" s="32" t="s">
        <v>2258</v>
      </c>
    </row>
    <row r="25" spans="1:18" ht="57" x14ac:dyDescent="0.45">
      <c r="A25" s="21">
        <v>6.70833333332848</v>
      </c>
      <c r="B25" s="22" t="s">
        <v>1396</v>
      </c>
      <c r="C25" s="22" t="s">
        <v>2073</v>
      </c>
      <c r="D25" s="22" t="s">
        <v>12</v>
      </c>
      <c r="E25" s="23">
        <v>45009.426354166666</v>
      </c>
      <c r="F25" s="24" t="s">
        <v>1712</v>
      </c>
      <c r="G25" s="24">
        <v>45011.426354166666</v>
      </c>
      <c r="H25" s="23">
        <v>45015.708333333336</v>
      </c>
      <c r="I25" s="22" t="s">
        <v>2075</v>
      </c>
      <c r="J25" s="18" t="s">
        <v>4256</v>
      </c>
      <c r="K25" s="18" t="s">
        <v>4256</v>
      </c>
      <c r="L25" s="18" t="s">
        <v>4256</v>
      </c>
      <c r="M25" s="18" t="s">
        <v>592</v>
      </c>
      <c r="N25" s="22" t="s">
        <v>24</v>
      </c>
      <c r="O25" s="23" t="s">
        <v>1712</v>
      </c>
      <c r="P25" s="25">
        <f t="shared" si="0"/>
        <v>108030</v>
      </c>
      <c r="Q25" s="25" t="s">
        <v>4263</v>
      </c>
      <c r="R25" s="26" t="s">
        <v>2074</v>
      </c>
    </row>
    <row r="26" spans="1:18" ht="42.75" x14ac:dyDescent="0.45">
      <c r="A26" s="27">
        <v>0</v>
      </c>
      <c r="B26" s="28" t="s">
        <v>159</v>
      </c>
      <c r="C26" s="28" t="s">
        <v>2193</v>
      </c>
      <c r="D26" s="28" t="s">
        <v>12</v>
      </c>
      <c r="E26" s="29">
        <v>45012.373287037037</v>
      </c>
      <c r="F26" s="30" t="s">
        <v>1712</v>
      </c>
      <c r="G26" s="30">
        <v>45014.373287037037</v>
      </c>
      <c r="H26" s="29">
        <v>45012</v>
      </c>
      <c r="I26" s="28" t="s">
        <v>2195</v>
      </c>
      <c r="J26" s="17" t="s">
        <v>4256</v>
      </c>
      <c r="K26" s="17" t="s">
        <v>4256</v>
      </c>
      <c r="L26" s="17" t="s">
        <v>4256</v>
      </c>
      <c r="M26" s="17" t="s">
        <v>592</v>
      </c>
      <c r="N26" s="28" t="s">
        <v>107</v>
      </c>
      <c r="O26" s="29" t="s">
        <v>1712</v>
      </c>
      <c r="P26" s="25">
        <f t="shared" si="0"/>
        <v>108028</v>
      </c>
      <c r="Q26" s="31" t="s">
        <v>4260</v>
      </c>
      <c r="R26" s="32" t="s">
        <v>2194</v>
      </c>
    </row>
    <row r="27" spans="1:18" ht="28.5" x14ac:dyDescent="0.45">
      <c r="A27" s="21">
        <v>15.7652777777766</v>
      </c>
      <c r="B27" s="22" t="s">
        <v>41</v>
      </c>
      <c r="C27" s="22" t="s">
        <v>2238</v>
      </c>
      <c r="D27" s="22" t="s">
        <v>12</v>
      </c>
      <c r="E27" s="23">
        <v>45013.543194444443</v>
      </c>
      <c r="F27" s="24" t="s">
        <v>1712</v>
      </c>
      <c r="G27" s="24">
        <v>45015.543194444443</v>
      </c>
      <c r="H27" s="23">
        <v>45028.765277777777</v>
      </c>
      <c r="I27" s="22" t="s">
        <v>592</v>
      </c>
      <c r="J27" s="18" t="s">
        <v>4256</v>
      </c>
      <c r="K27" s="18" t="s">
        <v>4256</v>
      </c>
      <c r="L27" s="18" t="s">
        <v>4256</v>
      </c>
      <c r="M27" s="18" t="s">
        <v>592</v>
      </c>
      <c r="N27" s="22" t="s">
        <v>107</v>
      </c>
      <c r="O27" s="23" t="s">
        <v>1712</v>
      </c>
      <c r="P27" s="25">
        <f t="shared" si="0"/>
        <v>108051</v>
      </c>
      <c r="Q27" s="25" t="s">
        <v>4263</v>
      </c>
      <c r="R27" s="26" t="s">
        <v>2239</v>
      </c>
    </row>
    <row r="28" spans="1:18" x14ac:dyDescent="0.45">
      <c r="A28" s="27">
        <v>0.35902777777664602</v>
      </c>
      <c r="B28" s="28" t="s">
        <v>102</v>
      </c>
      <c r="C28" s="28" t="s">
        <v>2124</v>
      </c>
      <c r="D28" s="28" t="s">
        <v>12</v>
      </c>
      <c r="E28" s="29">
        <v>45015.412222222221</v>
      </c>
      <c r="F28" s="30" t="s">
        <v>1712</v>
      </c>
      <c r="G28" s="30">
        <v>45017.412222222221</v>
      </c>
      <c r="H28" s="29">
        <v>45015.359027777777</v>
      </c>
      <c r="I28" s="28" t="s">
        <v>2126</v>
      </c>
      <c r="J28" s="17" t="s">
        <v>4256</v>
      </c>
      <c r="K28" s="17" t="s">
        <v>4256</v>
      </c>
      <c r="L28" s="17" t="s">
        <v>4256</v>
      </c>
      <c r="M28" s="17" t="s">
        <v>592</v>
      </c>
      <c r="N28" s="28" t="s">
        <v>52</v>
      </c>
      <c r="O28" s="29" t="s">
        <v>1712</v>
      </c>
      <c r="P28" s="25">
        <f t="shared" si="0"/>
        <v>108036</v>
      </c>
      <c r="Q28" s="31" t="s">
        <v>4260</v>
      </c>
      <c r="R28" s="32" t="s">
        <v>2125</v>
      </c>
    </row>
    <row r="29" spans="1:18" x14ac:dyDescent="0.45">
      <c r="A29" s="21">
        <v>0.47708333333139302</v>
      </c>
      <c r="B29" s="22" t="s">
        <v>102</v>
      </c>
      <c r="C29" s="22" t="s">
        <v>2253</v>
      </c>
      <c r="D29" s="22" t="s">
        <v>12</v>
      </c>
      <c r="E29" s="23">
        <v>45015.413715277777</v>
      </c>
      <c r="F29" s="24" t="s">
        <v>1712</v>
      </c>
      <c r="G29" s="24">
        <v>45017.413715277777</v>
      </c>
      <c r="H29" s="23">
        <v>45015.477083333331</v>
      </c>
      <c r="I29" s="22" t="s">
        <v>2126</v>
      </c>
      <c r="J29" s="18" t="s">
        <v>4256</v>
      </c>
      <c r="K29" s="18" t="s">
        <v>4256</v>
      </c>
      <c r="L29" s="18" t="s">
        <v>4256</v>
      </c>
      <c r="M29" s="18" t="s">
        <v>592</v>
      </c>
      <c r="N29" s="22" t="s">
        <v>52</v>
      </c>
      <c r="O29" s="23" t="s">
        <v>1712</v>
      </c>
      <c r="P29" s="25">
        <f t="shared" si="0"/>
        <v>108036</v>
      </c>
      <c r="Q29" s="25" t="s">
        <v>4260</v>
      </c>
      <c r="R29" s="26" t="s">
        <v>2254</v>
      </c>
    </row>
    <row r="30" spans="1:18" ht="42.75" x14ac:dyDescent="0.45">
      <c r="A30" s="27">
        <v>0.47083333333284799</v>
      </c>
      <c r="B30" s="28" t="s">
        <v>120</v>
      </c>
      <c r="C30" s="28" t="s">
        <v>2225</v>
      </c>
      <c r="D30" s="28" t="s">
        <v>12</v>
      </c>
      <c r="E30" s="29">
        <v>45015.437337962961</v>
      </c>
      <c r="F30" s="30" t="s">
        <v>1712</v>
      </c>
      <c r="G30" s="30">
        <v>45017.437337962961</v>
      </c>
      <c r="H30" s="29">
        <v>45015.470833333333</v>
      </c>
      <c r="I30" s="28" t="s">
        <v>2227</v>
      </c>
      <c r="J30" s="17" t="s">
        <v>4256</v>
      </c>
      <c r="K30" s="17" t="s">
        <v>4256</v>
      </c>
      <c r="L30" s="17" t="s">
        <v>4256</v>
      </c>
      <c r="M30" s="17" t="s">
        <v>592</v>
      </c>
      <c r="N30" s="28" t="s">
        <v>42</v>
      </c>
      <c r="O30" s="29" t="s">
        <v>1712</v>
      </c>
      <c r="P30" s="25">
        <f t="shared" si="0"/>
        <v>108036</v>
      </c>
      <c r="Q30" s="31" t="s">
        <v>4260</v>
      </c>
      <c r="R30" s="32" t="s">
        <v>2226</v>
      </c>
    </row>
    <row r="31" spans="1:18" x14ac:dyDescent="0.45">
      <c r="A31" s="21">
        <v>0.50208333333284805</v>
      </c>
      <c r="B31" s="22" t="s">
        <v>102</v>
      </c>
      <c r="C31" s="22" t="s">
        <v>2270</v>
      </c>
      <c r="D31" s="22" t="s">
        <v>12</v>
      </c>
      <c r="E31" s="23">
        <v>45015.441203703704</v>
      </c>
      <c r="F31" s="24" t="s">
        <v>1712</v>
      </c>
      <c r="G31" s="24">
        <v>45017.441203703704</v>
      </c>
      <c r="H31" s="23">
        <v>45015.502083333333</v>
      </c>
      <c r="I31" s="22" t="s">
        <v>2173</v>
      </c>
      <c r="J31" s="18" t="s">
        <v>4256</v>
      </c>
      <c r="K31" s="18" t="s">
        <v>4256</v>
      </c>
      <c r="L31" s="18" t="s">
        <v>4256</v>
      </c>
      <c r="M31" s="18" t="s">
        <v>592</v>
      </c>
      <c r="N31" s="22" t="s">
        <v>42</v>
      </c>
      <c r="O31" s="23" t="s">
        <v>1712</v>
      </c>
      <c r="P31" s="25">
        <f t="shared" si="0"/>
        <v>108036</v>
      </c>
      <c r="Q31" s="25" t="s">
        <v>4260</v>
      </c>
      <c r="R31" s="26" t="s">
        <v>2271</v>
      </c>
    </row>
    <row r="32" spans="1:18" x14ac:dyDescent="0.45">
      <c r="A32" s="27">
        <v>0.46944444443943201</v>
      </c>
      <c r="B32" s="28" t="s">
        <v>102</v>
      </c>
      <c r="C32" s="28" t="s">
        <v>2274</v>
      </c>
      <c r="D32" s="28" t="s">
        <v>12</v>
      </c>
      <c r="E32" s="29">
        <v>45015.441932870373</v>
      </c>
      <c r="F32" s="30" t="s">
        <v>1712</v>
      </c>
      <c r="G32" s="30">
        <v>45017.441932870373</v>
      </c>
      <c r="H32" s="29">
        <v>45015.469444444447</v>
      </c>
      <c r="I32" s="28" t="s">
        <v>2173</v>
      </c>
      <c r="J32" s="17" t="s">
        <v>4256</v>
      </c>
      <c r="K32" s="17" t="s">
        <v>4256</v>
      </c>
      <c r="L32" s="17" t="s">
        <v>4256</v>
      </c>
      <c r="M32" s="17" t="s">
        <v>592</v>
      </c>
      <c r="N32" s="28" t="s">
        <v>42</v>
      </c>
      <c r="O32" s="29" t="s">
        <v>1712</v>
      </c>
      <c r="P32" s="25">
        <f t="shared" si="0"/>
        <v>108036</v>
      </c>
      <c r="Q32" s="31" t="s">
        <v>4260</v>
      </c>
      <c r="R32" s="32" t="s">
        <v>2144</v>
      </c>
    </row>
    <row r="33" spans="1:18" x14ac:dyDescent="0.45">
      <c r="A33" s="21">
        <v>0.94583333333139297</v>
      </c>
      <c r="B33" s="22" t="s">
        <v>102</v>
      </c>
      <c r="C33" s="22" t="s">
        <v>2172</v>
      </c>
      <c r="D33" s="22" t="s">
        <v>12</v>
      </c>
      <c r="E33" s="23">
        <v>45015.442627314813</v>
      </c>
      <c r="F33" s="24" t="s">
        <v>1712</v>
      </c>
      <c r="G33" s="24">
        <v>45017.442627314813</v>
      </c>
      <c r="H33" s="23">
        <v>45015.945833333331</v>
      </c>
      <c r="I33" s="22" t="s">
        <v>2173</v>
      </c>
      <c r="J33" s="18" t="s">
        <v>4256</v>
      </c>
      <c r="K33" s="18" t="s">
        <v>4256</v>
      </c>
      <c r="L33" s="18" t="s">
        <v>4256</v>
      </c>
      <c r="M33" s="18" t="s">
        <v>592</v>
      </c>
      <c r="N33" s="22" t="s">
        <v>42</v>
      </c>
      <c r="O33" s="23" t="s">
        <v>1712</v>
      </c>
      <c r="P33" s="25">
        <f t="shared" si="0"/>
        <v>108036</v>
      </c>
      <c r="Q33" s="25" t="s">
        <v>4260</v>
      </c>
      <c r="R33" s="26" t="s">
        <v>2144</v>
      </c>
    </row>
    <row r="34" spans="1:18" ht="156.75" x14ac:dyDescent="0.45">
      <c r="A34" s="27">
        <v>0.975694444445253</v>
      </c>
      <c r="B34" s="28" t="s">
        <v>166</v>
      </c>
      <c r="C34" s="28" t="s">
        <v>2089</v>
      </c>
      <c r="D34" s="28" t="s">
        <v>12</v>
      </c>
      <c r="E34" s="29">
        <v>45019.305983796294</v>
      </c>
      <c r="F34" s="30" t="s">
        <v>142</v>
      </c>
      <c r="G34" s="30">
        <v>45021.305983796294</v>
      </c>
      <c r="H34" s="29">
        <v>45019.975694444445</v>
      </c>
      <c r="I34" s="28" t="s">
        <v>2091</v>
      </c>
      <c r="J34" s="17" t="s">
        <v>4256</v>
      </c>
      <c r="K34" s="17" t="s">
        <v>4256</v>
      </c>
      <c r="L34" s="17" t="s">
        <v>4256</v>
      </c>
      <c r="M34" s="17" t="s">
        <v>592</v>
      </c>
      <c r="N34" s="28" t="s">
        <v>24</v>
      </c>
      <c r="O34" s="29" t="s">
        <v>142</v>
      </c>
      <c r="P34" s="25">
        <f t="shared" si="0"/>
        <v>108044</v>
      </c>
      <c r="Q34" s="31" t="s">
        <v>4260</v>
      </c>
      <c r="R34" s="32" t="s">
        <v>2090</v>
      </c>
    </row>
    <row r="35" spans="1:18" ht="28.5" x14ac:dyDescent="0.45">
      <c r="A35" s="21">
        <v>9.9402777777722804</v>
      </c>
      <c r="B35" s="22" t="s">
        <v>154</v>
      </c>
      <c r="C35" s="22" t="s">
        <v>2078</v>
      </c>
      <c r="D35" s="22" t="s">
        <v>12</v>
      </c>
      <c r="E35" s="23">
        <v>45019.665289351855</v>
      </c>
      <c r="F35" s="24" t="s">
        <v>142</v>
      </c>
      <c r="G35" s="24">
        <v>45021.665289351855</v>
      </c>
      <c r="H35" s="23">
        <v>45028.94027777778</v>
      </c>
      <c r="I35" s="22" t="s">
        <v>208</v>
      </c>
      <c r="J35" s="18" t="s">
        <v>4256</v>
      </c>
      <c r="K35" s="18" t="s">
        <v>4256</v>
      </c>
      <c r="L35" s="18" t="s">
        <v>4256</v>
      </c>
      <c r="M35" s="18" t="s">
        <v>592</v>
      </c>
      <c r="N35" s="22" t="s">
        <v>24</v>
      </c>
      <c r="O35" s="23" t="s">
        <v>142</v>
      </c>
      <c r="P35" s="25">
        <f t="shared" ref="P35:P66" si="1">WORKDAY.INTL(E35,H35,1,0)</f>
        <v>108057</v>
      </c>
      <c r="Q35" s="25" t="s">
        <v>4263</v>
      </c>
      <c r="R35" s="26" t="s">
        <v>2079</v>
      </c>
    </row>
    <row r="36" spans="1:18" ht="28.5" x14ac:dyDescent="0.45">
      <c r="A36" s="27">
        <v>92.683333333334303</v>
      </c>
      <c r="B36" s="28" t="s">
        <v>33</v>
      </c>
      <c r="C36" s="28" t="s">
        <v>2174</v>
      </c>
      <c r="D36" s="28" t="s">
        <v>12</v>
      </c>
      <c r="E36" s="29">
        <v>45020.632245370369</v>
      </c>
      <c r="F36" s="30" t="s">
        <v>142</v>
      </c>
      <c r="G36" s="30">
        <v>45022.632245370369</v>
      </c>
      <c r="H36" s="29">
        <v>45112.683333333334</v>
      </c>
      <c r="I36" s="28" t="s">
        <v>180</v>
      </c>
      <c r="J36" s="17" t="s">
        <v>4256</v>
      </c>
      <c r="K36" s="17" t="s">
        <v>4256</v>
      </c>
      <c r="L36" s="17" t="s">
        <v>4256</v>
      </c>
      <c r="M36" s="17" t="s">
        <v>592</v>
      </c>
      <c r="N36" s="28" t="s">
        <v>42</v>
      </c>
      <c r="O36" s="29" t="s">
        <v>142</v>
      </c>
      <c r="P36" s="25">
        <f t="shared" si="1"/>
        <v>108176</v>
      </c>
      <c r="Q36" s="31" t="s">
        <v>4263</v>
      </c>
      <c r="R36" s="32" t="s">
        <v>2175</v>
      </c>
    </row>
    <row r="37" spans="1:18" ht="28.5" x14ac:dyDescent="0.45">
      <c r="A37" s="21">
        <v>92.426388888889093</v>
      </c>
      <c r="B37" s="22" t="s">
        <v>15</v>
      </c>
      <c r="C37" s="22" t="s">
        <v>3509</v>
      </c>
      <c r="D37" s="22" t="s">
        <v>12</v>
      </c>
      <c r="E37" s="23">
        <v>45021.621354166666</v>
      </c>
      <c r="F37" s="24" t="s">
        <v>142</v>
      </c>
      <c r="G37" s="24">
        <v>45023.621354166666</v>
      </c>
      <c r="H37" s="23">
        <v>45113.426388888889</v>
      </c>
      <c r="I37" s="22" t="s">
        <v>3511</v>
      </c>
      <c r="J37" s="18" t="s">
        <v>4256</v>
      </c>
      <c r="K37" s="18" t="s">
        <v>4256</v>
      </c>
      <c r="L37" s="18" t="s">
        <v>4256</v>
      </c>
      <c r="M37" s="18" t="s">
        <v>592</v>
      </c>
      <c r="N37" s="22" t="s">
        <v>77</v>
      </c>
      <c r="O37" s="23" t="s">
        <v>142</v>
      </c>
      <c r="P37" s="25">
        <f t="shared" si="1"/>
        <v>108180</v>
      </c>
      <c r="Q37" s="25" t="s">
        <v>4263</v>
      </c>
      <c r="R37" s="26" t="s">
        <v>3510</v>
      </c>
    </row>
    <row r="38" spans="1:18" ht="28.5" x14ac:dyDescent="0.45">
      <c r="A38" s="27">
        <v>7.9465277777781003</v>
      </c>
      <c r="B38" s="28" t="s">
        <v>33</v>
      </c>
      <c r="C38" s="28" t="s">
        <v>2221</v>
      </c>
      <c r="D38" s="28" t="s">
        <v>12</v>
      </c>
      <c r="E38" s="29">
        <v>45021.69734953704</v>
      </c>
      <c r="F38" s="30" t="s">
        <v>142</v>
      </c>
      <c r="G38" s="30">
        <v>45023.69734953704</v>
      </c>
      <c r="H38" s="29">
        <v>45028.946527777778</v>
      </c>
      <c r="I38" s="28" t="s">
        <v>143</v>
      </c>
      <c r="J38" s="17" t="s">
        <v>4256</v>
      </c>
      <c r="K38" s="17" t="s">
        <v>4256</v>
      </c>
      <c r="L38" s="17" t="s">
        <v>4256</v>
      </c>
      <c r="M38" s="17" t="s">
        <v>592</v>
      </c>
      <c r="N38" s="28" t="s">
        <v>107</v>
      </c>
      <c r="O38" s="29" t="s">
        <v>142</v>
      </c>
      <c r="P38" s="25">
        <f t="shared" si="1"/>
        <v>108061</v>
      </c>
      <c r="Q38" s="31" t="s">
        <v>4263</v>
      </c>
      <c r="R38" s="32" t="s">
        <v>2222</v>
      </c>
    </row>
    <row r="39" spans="1:18" ht="57" x14ac:dyDescent="0.45">
      <c r="A39" s="21">
        <v>93.514583333329895</v>
      </c>
      <c r="B39" s="22" t="s">
        <v>15</v>
      </c>
      <c r="C39" s="22" t="s">
        <v>1813</v>
      </c>
      <c r="D39" s="22" t="s">
        <v>12</v>
      </c>
      <c r="E39" s="23">
        <v>45026.389953703707</v>
      </c>
      <c r="F39" s="24" t="s">
        <v>142</v>
      </c>
      <c r="G39" s="24">
        <v>45028.389953703707</v>
      </c>
      <c r="H39" s="23">
        <v>45119.51458333333</v>
      </c>
      <c r="I39" s="22" t="s">
        <v>1815</v>
      </c>
      <c r="J39" s="18" t="s">
        <v>4256</v>
      </c>
      <c r="K39" s="18" t="s">
        <v>4256</v>
      </c>
      <c r="L39" s="18" t="s">
        <v>4256</v>
      </c>
      <c r="M39" s="18" t="s">
        <v>592</v>
      </c>
      <c r="N39" s="22" t="s">
        <v>18</v>
      </c>
      <c r="O39" s="23" t="s">
        <v>142</v>
      </c>
      <c r="P39" s="25">
        <f t="shared" si="1"/>
        <v>108191</v>
      </c>
      <c r="Q39" s="25" t="s">
        <v>4263</v>
      </c>
      <c r="R39" s="26" t="s">
        <v>1814</v>
      </c>
    </row>
    <row r="40" spans="1:18" ht="85.5" x14ac:dyDescent="0.45">
      <c r="A40" s="27">
        <v>0.5</v>
      </c>
      <c r="B40" s="28" t="s">
        <v>23</v>
      </c>
      <c r="C40" s="28" t="s">
        <v>1913</v>
      </c>
      <c r="D40" s="28" t="s">
        <v>12</v>
      </c>
      <c r="E40" s="29">
        <v>45026.60396990741</v>
      </c>
      <c r="F40" s="30" t="s">
        <v>142</v>
      </c>
      <c r="G40" s="30">
        <v>45028.60396990741</v>
      </c>
      <c r="H40" s="29">
        <v>45026.5</v>
      </c>
      <c r="I40" s="28" t="s">
        <v>1751</v>
      </c>
      <c r="J40" s="17" t="s">
        <v>4256</v>
      </c>
      <c r="K40" s="17" t="s">
        <v>4256</v>
      </c>
      <c r="L40" s="17" t="s">
        <v>4256</v>
      </c>
      <c r="M40" s="17" t="s">
        <v>592</v>
      </c>
      <c r="N40" s="28" t="s">
        <v>18</v>
      </c>
      <c r="O40" s="29" t="s">
        <v>142</v>
      </c>
      <c r="P40" s="25">
        <f t="shared" si="1"/>
        <v>108062</v>
      </c>
      <c r="Q40" s="31" t="s">
        <v>4260</v>
      </c>
      <c r="R40" s="32" t="s">
        <v>1914</v>
      </c>
    </row>
    <row r="41" spans="1:18" ht="28.5" x14ac:dyDescent="0.45">
      <c r="A41" s="21">
        <v>6.9138888888919601</v>
      </c>
      <c r="B41" s="22" t="s">
        <v>125</v>
      </c>
      <c r="C41" s="22" t="s">
        <v>2038</v>
      </c>
      <c r="D41" s="22" t="s">
        <v>12</v>
      </c>
      <c r="E41" s="23">
        <v>45028.513796296298</v>
      </c>
      <c r="F41" s="24" t="s">
        <v>142</v>
      </c>
      <c r="G41" s="24">
        <v>45030.513796296298</v>
      </c>
      <c r="H41" s="23">
        <v>45034.913888888892</v>
      </c>
      <c r="I41" s="22" t="s">
        <v>167</v>
      </c>
      <c r="J41" s="18" t="s">
        <v>4256</v>
      </c>
      <c r="K41" s="18" t="s">
        <v>4256</v>
      </c>
      <c r="L41" s="18" t="s">
        <v>4256</v>
      </c>
      <c r="M41" s="18" t="s">
        <v>592</v>
      </c>
      <c r="N41" s="22" t="s">
        <v>24</v>
      </c>
      <c r="O41" s="23" t="s">
        <v>142</v>
      </c>
      <c r="P41" s="25">
        <f t="shared" si="1"/>
        <v>108076</v>
      </c>
      <c r="Q41" s="25" t="s">
        <v>4263</v>
      </c>
      <c r="R41" s="26" t="s">
        <v>2039</v>
      </c>
    </row>
    <row r="42" spans="1:18" ht="71.25" x14ac:dyDescent="0.45">
      <c r="A42" s="27">
        <v>0.5</v>
      </c>
      <c r="B42" s="28" t="s">
        <v>23</v>
      </c>
      <c r="C42" s="28" t="s">
        <v>1713</v>
      </c>
      <c r="D42" s="28" t="s">
        <v>12</v>
      </c>
      <c r="E42" s="29">
        <v>45029.657986111109</v>
      </c>
      <c r="F42" s="30" t="s">
        <v>142</v>
      </c>
      <c r="G42" s="30">
        <v>45031.657986111109</v>
      </c>
      <c r="H42" s="29">
        <v>45029.5</v>
      </c>
      <c r="I42" s="28" t="s">
        <v>1575</v>
      </c>
      <c r="J42" s="17" t="s">
        <v>4256</v>
      </c>
      <c r="K42" s="17" t="s">
        <v>4256</v>
      </c>
      <c r="L42" s="17" t="s">
        <v>4256</v>
      </c>
      <c r="M42" s="17" t="s">
        <v>592</v>
      </c>
      <c r="N42" s="28" t="s">
        <v>52</v>
      </c>
      <c r="O42" s="29" t="s">
        <v>142</v>
      </c>
      <c r="P42" s="25">
        <f t="shared" si="1"/>
        <v>108070</v>
      </c>
      <c r="Q42" s="31" t="s">
        <v>4260</v>
      </c>
      <c r="R42" s="32" t="s">
        <v>1714</v>
      </c>
    </row>
    <row r="43" spans="1:18" ht="42.75" x14ac:dyDescent="0.45">
      <c r="A43" s="21">
        <v>0.65277777778101198</v>
      </c>
      <c r="B43" s="22" t="s">
        <v>166</v>
      </c>
      <c r="C43" s="22" t="s">
        <v>2233</v>
      </c>
      <c r="D43" s="22" t="s">
        <v>12</v>
      </c>
      <c r="E43" s="23">
        <v>45033.368935185186</v>
      </c>
      <c r="F43" s="24" t="s">
        <v>142</v>
      </c>
      <c r="G43" s="24">
        <v>45035.368935185186</v>
      </c>
      <c r="H43" s="23">
        <v>45033.652777777781</v>
      </c>
      <c r="I43" s="22" t="s">
        <v>2235</v>
      </c>
      <c r="J43" s="18" t="s">
        <v>4256</v>
      </c>
      <c r="K43" s="18" t="s">
        <v>4256</v>
      </c>
      <c r="L43" s="18" t="s">
        <v>4256</v>
      </c>
      <c r="M43" s="18" t="s">
        <v>592</v>
      </c>
      <c r="N43" s="22" t="s">
        <v>42</v>
      </c>
      <c r="O43" s="23" t="s">
        <v>142</v>
      </c>
      <c r="P43" s="25">
        <f t="shared" si="1"/>
        <v>108078</v>
      </c>
      <c r="Q43" s="25" t="s">
        <v>4260</v>
      </c>
      <c r="R43" s="26" t="s">
        <v>2234</v>
      </c>
    </row>
    <row r="44" spans="1:18" x14ac:dyDescent="0.45">
      <c r="A44" s="27">
        <v>3.5562500000014601</v>
      </c>
      <c r="B44" s="28" t="s">
        <v>56</v>
      </c>
      <c r="C44" s="28" t="s">
        <v>1652</v>
      </c>
      <c r="D44" s="28" t="s">
        <v>12</v>
      </c>
      <c r="E44" s="29">
        <v>45033.459467592591</v>
      </c>
      <c r="F44" s="30" t="s">
        <v>142</v>
      </c>
      <c r="G44" s="30">
        <v>45035.459467592591</v>
      </c>
      <c r="H44" s="29">
        <v>45036.556250000001</v>
      </c>
      <c r="I44" s="28" t="s">
        <v>1654</v>
      </c>
      <c r="J44" s="17" t="s">
        <v>4256</v>
      </c>
      <c r="K44" s="17" t="s">
        <v>4256</v>
      </c>
      <c r="L44" s="17" t="s">
        <v>4256</v>
      </c>
      <c r="M44" s="17" t="s">
        <v>592</v>
      </c>
      <c r="N44" s="28" t="s">
        <v>24</v>
      </c>
      <c r="O44" s="29" t="s">
        <v>142</v>
      </c>
      <c r="P44" s="25">
        <f t="shared" si="1"/>
        <v>108083</v>
      </c>
      <c r="Q44" s="31" t="s">
        <v>4262</v>
      </c>
      <c r="R44" s="32" t="s">
        <v>1653</v>
      </c>
    </row>
    <row r="45" spans="1:18" ht="99.75" x14ac:dyDescent="0.45">
      <c r="A45" s="21">
        <v>0.85902777777664596</v>
      </c>
      <c r="B45" s="22" t="s">
        <v>23</v>
      </c>
      <c r="C45" s="22" t="s">
        <v>1743</v>
      </c>
      <c r="D45" s="22" t="s">
        <v>12</v>
      </c>
      <c r="E45" s="23">
        <v>45033.468449074076</v>
      </c>
      <c r="F45" s="24" t="s">
        <v>142</v>
      </c>
      <c r="G45" s="24">
        <v>45035.468449074076</v>
      </c>
      <c r="H45" s="23">
        <v>45033.859027777777</v>
      </c>
      <c r="I45" s="22" t="s">
        <v>1745</v>
      </c>
      <c r="J45" s="18" t="s">
        <v>4256</v>
      </c>
      <c r="K45" s="18" t="s">
        <v>4256</v>
      </c>
      <c r="L45" s="18" t="s">
        <v>4256</v>
      </c>
      <c r="M45" s="18" t="s">
        <v>592</v>
      </c>
      <c r="N45" s="22" t="s">
        <v>42</v>
      </c>
      <c r="O45" s="23" t="s">
        <v>142</v>
      </c>
      <c r="P45" s="25">
        <f t="shared" si="1"/>
        <v>108078</v>
      </c>
      <c r="Q45" s="25" t="s">
        <v>4260</v>
      </c>
      <c r="R45" s="26" t="s">
        <v>1744</v>
      </c>
    </row>
    <row r="46" spans="1:18" ht="28.5" x14ac:dyDescent="0.45">
      <c r="A46" s="27">
        <v>3.55694444444089</v>
      </c>
      <c r="B46" s="28" t="s">
        <v>15</v>
      </c>
      <c r="C46" s="28" t="s">
        <v>1623</v>
      </c>
      <c r="D46" s="28" t="s">
        <v>12</v>
      </c>
      <c r="E46" s="29">
        <v>45033.517881944441</v>
      </c>
      <c r="F46" s="30" t="s">
        <v>142</v>
      </c>
      <c r="G46" s="30">
        <v>45035.517881944441</v>
      </c>
      <c r="H46" s="29">
        <v>45036.556944444441</v>
      </c>
      <c r="I46" s="28" t="s">
        <v>1119</v>
      </c>
      <c r="J46" s="17" t="s">
        <v>4256</v>
      </c>
      <c r="K46" s="17" t="s">
        <v>4256</v>
      </c>
      <c r="L46" s="17" t="s">
        <v>4256</v>
      </c>
      <c r="M46" s="17" t="s">
        <v>592</v>
      </c>
      <c r="N46" s="28" t="s">
        <v>107</v>
      </c>
      <c r="O46" s="29" t="s">
        <v>142</v>
      </c>
      <c r="P46" s="25">
        <f t="shared" si="1"/>
        <v>108083</v>
      </c>
      <c r="Q46" s="31" t="s">
        <v>4262</v>
      </c>
      <c r="R46" s="32" t="s">
        <v>1624</v>
      </c>
    </row>
    <row r="47" spans="1:18" x14ac:dyDescent="0.45">
      <c r="A47" s="21">
        <v>2.5576388888875998</v>
      </c>
      <c r="B47" s="22" t="s">
        <v>56</v>
      </c>
      <c r="C47" s="22" t="s">
        <v>2092</v>
      </c>
      <c r="D47" s="22" t="s">
        <v>12</v>
      </c>
      <c r="E47" s="23">
        <v>45034.713807870372</v>
      </c>
      <c r="F47" s="24" t="s">
        <v>142</v>
      </c>
      <c r="G47" s="24">
        <v>45036.713807870372</v>
      </c>
      <c r="H47" s="23">
        <v>45036.557638888888</v>
      </c>
      <c r="I47" s="22" t="s">
        <v>2094</v>
      </c>
      <c r="J47" s="18" t="s">
        <v>4256</v>
      </c>
      <c r="K47" s="18" t="s">
        <v>4256</v>
      </c>
      <c r="L47" s="18" t="s">
        <v>4256</v>
      </c>
      <c r="M47" s="18" t="s">
        <v>592</v>
      </c>
      <c r="N47" s="22" t="s">
        <v>24</v>
      </c>
      <c r="O47" s="23" t="s">
        <v>142</v>
      </c>
      <c r="P47" s="25">
        <f t="shared" si="1"/>
        <v>108084</v>
      </c>
      <c r="Q47" s="25" t="s">
        <v>4260</v>
      </c>
      <c r="R47" s="26" t="s">
        <v>2093</v>
      </c>
    </row>
    <row r="48" spans="1:18" ht="28.5" x14ac:dyDescent="0.45">
      <c r="A48" s="27">
        <v>5.4749999999985404</v>
      </c>
      <c r="B48" s="28" t="s">
        <v>64</v>
      </c>
      <c r="C48" s="28" t="s">
        <v>1453</v>
      </c>
      <c r="D48" s="28" t="s">
        <v>12</v>
      </c>
      <c r="E48" s="29">
        <v>45035.493356481478</v>
      </c>
      <c r="F48" s="30" t="s">
        <v>142</v>
      </c>
      <c r="G48" s="30">
        <v>45037.493356481478</v>
      </c>
      <c r="H48" s="29">
        <v>45040.474999999999</v>
      </c>
      <c r="I48" s="28" t="s">
        <v>1455</v>
      </c>
      <c r="J48" s="17" t="s">
        <v>4256</v>
      </c>
      <c r="K48" s="17" t="s">
        <v>4256</v>
      </c>
      <c r="L48" s="17" t="s">
        <v>4256</v>
      </c>
      <c r="M48" s="17" t="s">
        <v>592</v>
      </c>
      <c r="N48" s="28" t="s">
        <v>42</v>
      </c>
      <c r="O48" s="29" t="s">
        <v>142</v>
      </c>
      <c r="P48" s="25">
        <f t="shared" si="1"/>
        <v>108091</v>
      </c>
      <c r="Q48" s="31" t="s">
        <v>4263</v>
      </c>
      <c r="R48" s="32" t="s">
        <v>1454</v>
      </c>
    </row>
    <row r="49" spans="1:18" ht="71.25" x14ac:dyDescent="0.45">
      <c r="A49" s="21">
        <v>0.68333333332702795</v>
      </c>
      <c r="B49" s="22" t="s">
        <v>64</v>
      </c>
      <c r="C49" s="22" t="s">
        <v>2158</v>
      </c>
      <c r="D49" s="22" t="s">
        <v>12</v>
      </c>
      <c r="E49" s="23">
        <v>45040.318657407406</v>
      </c>
      <c r="F49" s="24" t="s">
        <v>142</v>
      </c>
      <c r="G49" s="24">
        <v>45042.318657407406</v>
      </c>
      <c r="H49" s="23">
        <v>45040.683333333334</v>
      </c>
      <c r="I49" s="22" t="s">
        <v>1455</v>
      </c>
      <c r="J49" s="18" t="s">
        <v>4256</v>
      </c>
      <c r="K49" s="18" t="s">
        <v>4256</v>
      </c>
      <c r="L49" s="18" t="s">
        <v>4256</v>
      </c>
      <c r="M49" s="18" t="s">
        <v>592</v>
      </c>
      <c r="N49" s="22" t="s">
        <v>18</v>
      </c>
      <c r="O49" s="23" t="s">
        <v>142</v>
      </c>
      <c r="P49" s="25">
        <f t="shared" si="1"/>
        <v>108096</v>
      </c>
      <c r="Q49" s="25" t="s">
        <v>4260</v>
      </c>
      <c r="R49" s="26" t="s">
        <v>2159</v>
      </c>
    </row>
    <row r="50" spans="1:18" ht="57" x14ac:dyDescent="0.45">
      <c r="A50" s="27">
        <v>0.66249999999854503</v>
      </c>
      <c r="B50" s="28" t="s">
        <v>37</v>
      </c>
      <c r="C50" s="28" t="s">
        <v>1884</v>
      </c>
      <c r="D50" s="28" t="s">
        <v>12</v>
      </c>
      <c r="E50" s="29">
        <v>45042.411064814813</v>
      </c>
      <c r="F50" s="30" t="s">
        <v>142</v>
      </c>
      <c r="G50" s="30">
        <v>45044.411064814813</v>
      </c>
      <c r="H50" s="29">
        <v>45042.662499999999</v>
      </c>
      <c r="I50" s="28" t="s">
        <v>1886</v>
      </c>
      <c r="J50" s="17" t="s">
        <v>4256</v>
      </c>
      <c r="K50" s="17" t="s">
        <v>4256</v>
      </c>
      <c r="L50" s="17" t="s">
        <v>4256</v>
      </c>
      <c r="M50" s="17" t="s">
        <v>592</v>
      </c>
      <c r="N50" s="28" t="s">
        <v>107</v>
      </c>
      <c r="O50" s="29" t="s">
        <v>142</v>
      </c>
      <c r="P50" s="25">
        <f t="shared" si="1"/>
        <v>108100</v>
      </c>
      <c r="Q50" s="31" t="s">
        <v>4260</v>
      </c>
      <c r="R50" s="32" t="s">
        <v>1885</v>
      </c>
    </row>
    <row r="51" spans="1:18" ht="28.5" x14ac:dyDescent="0.45">
      <c r="A51" s="21">
        <v>182.57980324074001</v>
      </c>
      <c r="B51" s="22" t="s">
        <v>139</v>
      </c>
      <c r="C51" s="22" t="s">
        <v>138</v>
      </c>
      <c r="D51" s="22" t="s">
        <v>12</v>
      </c>
      <c r="E51" s="23">
        <v>45043.498472222222</v>
      </c>
      <c r="F51" s="24" t="s">
        <v>142</v>
      </c>
      <c r="G51" s="24">
        <v>45045.498472222222</v>
      </c>
      <c r="H51" s="23">
        <v>45225.57980324074</v>
      </c>
      <c r="I51" s="22" t="s">
        <v>141</v>
      </c>
      <c r="J51" s="18" t="s">
        <v>4256</v>
      </c>
      <c r="K51" s="18" t="s">
        <v>4256</v>
      </c>
      <c r="L51" s="18" t="s">
        <v>4256</v>
      </c>
      <c r="M51" s="18" t="s">
        <v>592</v>
      </c>
      <c r="N51" s="22" t="s">
        <v>24</v>
      </c>
      <c r="O51" s="23" t="s">
        <v>142</v>
      </c>
      <c r="P51" s="25">
        <f t="shared" si="1"/>
        <v>108358</v>
      </c>
      <c r="Q51" s="25" t="s">
        <v>4263</v>
      </c>
      <c r="R51" s="26" t="s">
        <v>140</v>
      </c>
    </row>
    <row r="52" spans="1:18" ht="42.75" x14ac:dyDescent="0.45">
      <c r="A52" s="27">
        <v>5.6131944444423398</v>
      </c>
      <c r="B52" s="28" t="s">
        <v>161</v>
      </c>
      <c r="C52" s="28" t="s">
        <v>1293</v>
      </c>
      <c r="D52" s="28" t="s">
        <v>12</v>
      </c>
      <c r="E52" s="29">
        <v>45043.623067129629</v>
      </c>
      <c r="F52" s="30" t="s">
        <v>142</v>
      </c>
      <c r="G52" s="30">
        <v>45045.623067129629</v>
      </c>
      <c r="H52" s="29">
        <v>45048.613194444442</v>
      </c>
      <c r="I52" s="28" t="s">
        <v>1295</v>
      </c>
      <c r="J52" s="17" t="s">
        <v>4256</v>
      </c>
      <c r="K52" s="17" t="s">
        <v>4256</v>
      </c>
      <c r="L52" s="17" t="s">
        <v>4256</v>
      </c>
      <c r="M52" s="17" t="s">
        <v>592</v>
      </c>
      <c r="N52" s="28" t="s">
        <v>77</v>
      </c>
      <c r="O52" s="29" t="s">
        <v>142</v>
      </c>
      <c r="P52" s="25">
        <f t="shared" si="1"/>
        <v>108111</v>
      </c>
      <c r="Q52" s="31" t="s">
        <v>4263</v>
      </c>
      <c r="R52" s="32" t="s">
        <v>1294</v>
      </c>
    </row>
    <row r="53" spans="1:18" ht="57" x14ac:dyDescent="0.45">
      <c r="A53" s="21">
        <v>5.4520833333299397</v>
      </c>
      <c r="B53" s="22" t="s">
        <v>60</v>
      </c>
      <c r="C53" s="22" t="s">
        <v>3442</v>
      </c>
      <c r="D53" s="22" t="s">
        <v>12</v>
      </c>
      <c r="E53" s="23">
        <v>45043.668680555558</v>
      </c>
      <c r="F53" s="24" t="s">
        <v>142</v>
      </c>
      <c r="G53" s="24">
        <v>45045.668680555558</v>
      </c>
      <c r="H53" s="23">
        <v>45048.45208333333</v>
      </c>
      <c r="I53" s="22" t="s">
        <v>3444</v>
      </c>
      <c r="J53" s="18" t="s">
        <v>4256</v>
      </c>
      <c r="K53" s="18" t="s">
        <v>4256</v>
      </c>
      <c r="L53" s="18" t="s">
        <v>4256</v>
      </c>
      <c r="M53" s="18" t="s">
        <v>592</v>
      </c>
      <c r="N53" s="22" t="s">
        <v>42</v>
      </c>
      <c r="O53" s="23" t="s">
        <v>142</v>
      </c>
      <c r="P53" s="25">
        <f t="shared" si="1"/>
        <v>108111</v>
      </c>
      <c r="Q53" s="25" t="s">
        <v>4263</v>
      </c>
      <c r="R53" s="26" t="s">
        <v>3443</v>
      </c>
    </row>
    <row r="54" spans="1:18" ht="28.5" x14ac:dyDescent="0.45">
      <c r="A54" s="27">
        <v>68.625</v>
      </c>
      <c r="B54" s="28" t="s">
        <v>15</v>
      </c>
      <c r="C54" s="28" t="s">
        <v>1573</v>
      </c>
      <c r="D54" s="28" t="s">
        <v>12</v>
      </c>
      <c r="E54" s="29">
        <v>45044.611458333333</v>
      </c>
      <c r="F54" s="30" t="s">
        <v>142</v>
      </c>
      <c r="G54" s="30">
        <v>45046.611458333333</v>
      </c>
      <c r="H54" s="29">
        <v>45112.625</v>
      </c>
      <c r="I54" s="28" t="s">
        <v>1575</v>
      </c>
      <c r="J54" s="17" t="s">
        <v>4256</v>
      </c>
      <c r="K54" s="17" t="s">
        <v>4256</v>
      </c>
      <c r="L54" s="17" t="s">
        <v>4256</v>
      </c>
      <c r="M54" s="17" t="s">
        <v>592</v>
      </c>
      <c r="N54" s="28" t="s">
        <v>52</v>
      </c>
      <c r="O54" s="29" t="s">
        <v>142</v>
      </c>
      <c r="P54" s="25">
        <f t="shared" si="1"/>
        <v>108202</v>
      </c>
      <c r="Q54" s="31" t="s">
        <v>4263</v>
      </c>
      <c r="R54" s="32" t="s">
        <v>1574</v>
      </c>
    </row>
    <row r="55" spans="1:18" x14ac:dyDescent="0.45">
      <c r="A55" s="21">
        <v>1.4486111111109501</v>
      </c>
      <c r="B55" s="22" t="s">
        <v>33</v>
      </c>
      <c r="C55" s="22" t="s">
        <v>1304</v>
      </c>
      <c r="D55" s="22" t="s">
        <v>12</v>
      </c>
      <c r="E55" s="23">
        <v>45047.672974537039</v>
      </c>
      <c r="F55" s="24" t="s">
        <v>1053</v>
      </c>
      <c r="G55" s="24">
        <v>45049.672974537039</v>
      </c>
      <c r="H55" s="23">
        <v>45048.448611111111</v>
      </c>
      <c r="I55" s="22" t="s">
        <v>1306</v>
      </c>
      <c r="J55" s="18" t="s">
        <v>4256</v>
      </c>
      <c r="K55" s="18" t="s">
        <v>4256</v>
      </c>
      <c r="L55" s="18" t="s">
        <v>4256</v>
      </c>
      <c r="M55" s="18" t="s">
        <v>592</v>
      </c>
      <c r="N55" s="22" t="s">
        <v>107</v>
      </c>
      <c r="O55" s="23" t="s">
        <v>1053</v>
      </c>
      <c r="P55" s="25">
        <f t="shared" si="1"/>
        <v>108113</v>
      </c>
      <c r="Q55" s="25" t="s">
        <v>4260</v>
      </c>
      <c r="R55" s="26" t="s">
        <v>1305</v>
      </c>
    </row>
    <row r="56" spans="1:18" ht="28.5" x14ac:dyDescent="0.45">
      <c r="A56" s="27">
        <v>3.3812499999985399</v>
      </c>
      <c r="B56" s="28" t="s">
        <v>160</v>
      </c>
      <c r="C56" s="28" t="s">
        <v>2242</v>
      </c>
      <c r="D56" s="28" t="s">
        <v>12</v>
      </c>
      <c r="E56" s="29">
        <v>45048.48096064815</v>
      </c>
      <c r="F56" s="30" t="s">
        <v>1053</v>
      </c>
      <c r="G56" s="30">
        <v>45050.48096064815</v>
      </c>
      <c r="H56" s="29">
        <v>45051.381249999999</v>
      </c>
      <c r="I56" s="28" t="s">
        <v>2244</v>
      </c>
      <c r="J56" s="17" t="s">
        <v>4256</v>
      </c>
      <c r="K56" s="17" t="s">
        <v>4256</v>
      </c>
      <c r="L56" s="17" t="s">
        <v>4256</v>
      </c>
      <c r="M56" s="17" t="s">
        <v>592</v>
      </c>
      <c r="N56" s="28" t="s">
        <v>42</v>
      </c>
      <c r="O56" s="29" t="s">
        <v>1053</v>
      </c>
      <c r="P56" s="25">
        <f t="shared" si="1"/>
        <v>108119</v>
      </c>
      <c r="Q56" s="31" t="s">
        <v>4262</v>
      </c>
      <c r="R56" s="32" t="s">
        <v>2243</v>
      </c>
    </row>
    <row r="57" spans="1:18" x14ac:dyDescent="0.45">
      <c r="A57" s="21">
        <v>1.42361111110949</v>
      </c>
      <c r="B57" s="22" t="s">
        <v>15</v>
      </c>
      <c r="C57" s="22" t="s">
        <v>1419</v>
      </c>
      <c r="D57" s="22" t="s">
        <v>12</v>
      </c>
      <c r="E57" s="23">
        <v>45048.674756944441</v>
      </c>
      <c r="F57" s="24" t="s">
        <v>1053</v>
      </c>
      <c r="G57" s="24">
        <v>45050.674756944441</v>
      </c>
      <c r="H57" s="23">
        <v>45049.423611111109</v>
      </c>
      <c r="I57" s="22" t="s">
        <v>316</v>
      </c>
      <c r="J57" s="18" t="s">
        <v>4256</v>
      </c>
      <c r="K57" s="18" t="s">
        <v>4256</v>
      </c>
      <c r="L57" s="18" t="s">
        <v>4256</v>
      </c>
      <c r="M57" s="18" t="s">
        <v>592</v>
      </c>
      <c r="N57" s="22" t="s">
        <v>42</v>
      </c>
      <c r="O57" s="23" t="s">
        <v>1053</v>
      </c>
      <c r="P57" s="25">
        <f t="shared" si="1"/>
        <v>108117</v>
      </c>
      <c r="Q57" s="25" t="s">
        <v>4260</v>
      </c>
      <c r="R57" s="26" t="s">
        <v>1420</v>
      </c>
    </row>
    <row r="58" spans="1:18" ht="28.5" x14ac:dyDescent="0.45">
      <c r="A58" s="27">
        <v>3.5194444444423398</v>
      </c>
      <c r="B58" s="28" t="s">
        <v>15</v>
      </c>
      <c r="C58" s="28" t="s">
        <v>1444</v>
      </c>
      <c r="D58" s="28" t="s">
        <v>12</v>
      </c>
      <c r="E58" s="29">
        <v>45048.68613425926</v>
      </c>
      <c r="F58" s="30" t="s">
        <v>1053</v>
      </c>
      <c r="G58" s="30">
        <v>45050.68613425926</v>
      </c>
      <c r="H58" s="29">
        <v>45051.519444444442</v>
      </c>
      <c r="I58" s="28" t="s">
        <v>1446</v>
      </c>
      <c r="J58" s="17" t="s">
        <v>4256</v>
      </c>
      <c r="K58" s="17" t="s">
        <v>4256</v>
      </c>
      <c r="L58" s="17" t="s">
        <v>4256</v>
      </c>
      <c r="M58" s="17" t="s">
        <v>592</v>
      </c>
      <c r="N58" s="28" t="s">
        <v>18</v>
      </c>
      <c r="O58" s="29" t="s">
        <v>1053</v>
      </c>
      <c r="P58" s="25">
        <f t="shared" si="1"/>
        <v>108119</v>
      </c>
      <c r="Q58" s="31" t="s">
        <v>4262</v>
      </c>
      <c r="R58" s="32" t="s">
        <v>1445</v>
      </c>
    </row>
    <row r="59" spans="1:18" ht="71.25" x14ac:dyDescent="0.45">
      <c r="A59" s="21">
        <v>0.5</v>
      </c>
      <c r="B59" s="22" t="s">
        <v>23</v>
      </c>
      <c r="C59" s="22" t="s">
        <v>1405</v>
      </c>
      <c r="D59" s="22" t="s">
        <v>12</v>
      </c>
      <c r="E59" s="23">
        <v>45049.51059027778</v>
      </c>
      <c r="F59" s="24" t="s">
        <v>1053</v>
      </c>
      <c r="G59" s="24">
        <v>45051.51059027778</v>
      </c>
      <c r="H59" s="23">
        <v>45049.5</v>
      </c>
      <c r="I59" s="22" t="s">
        <v>960</v>
      </c>
      <c r="J59" s="18" t="s">
        <v>4256</v>
      </c>
      <c r="K59" s="18" t="s">
        <v>4256</v>
      </c>
      <c r="L59" s="18" t="s">
        <v>4256</v>
      </c>
      <c r="M59" s="18" t="s">
        <v>592</v>
      </c>
      <c r="N59" s="22" t="s">
        <v>29</v>
      </c>
      <c r="O59" s="23" t="s">
        <v>1053</v>
      </c>
      <c r="P59" s="25">
        <f t="shared" si="1"/>
        <v>108118</v>
      </c>
      <c r="Q59" s="25" t="s">
        <v>4260</v>
      </c>
      <c r="R59" s="26" t="s">
        <v>1406</v>
      </c>
    </row>
    <row r="60" spans="1:18" ht="28.5" x14ac:dyDescent="0.45">
      <c r="A60" s="27">
        <v>0.65069444444088698</v>
      </c>
      <c r="B60" s="28" t="s">
        <v>149</v>
      </c>
      <c r="C60" s="28" t="s">
        <v>1795</v>
      </c>
      <c r="D60" s="28" t="s">
        <v>12</v>
      </c>
      <c r="E60" s="29">
        <v>45050.394594907404</v>
      </c>
      <c r="F60" s="30" t="s">
        <v>1053</v>
      </c>
      <c r="G60" s="30">
        <v>45052.394594907404</v>
      </c>
      <c r="H60" s="29">
        <v>45050.650694444441</v>
      </c>
      <c r="I60" s="28" t="s">
        <v>1797</v>
      </c>
      <c r="J60" s="17" t="s">
        <v>4256</v>
      </c>
      <c r="K60" s="17" t="s">
        <v>4256</v>
      </c>
      <c r="L60" s="17" t="s">
        <v>4256</v>
      </c>
      <c r="M60" s="17" t="s">
        <v>592</v>
      </c>
      <c r="N60" s="28" t="s">
        <v>24</v>
      </c>
      <c r="O60" s="29" t="s">
        <v>1053</v>
      </c>
      <c r="P60" s="25">
        <f t="shared" si="1"/>
        <v>108120</v>
      </c>
      <c r="Q60" s="31" t="s">
        <v>4260</v>
      </c>
      <c r="R60" s="32" t="s">
        <v>1796</v>
      </c>
    </row>
    <row r="61" spans="1:18" ht="28.5" x14ac:dyDescent="0.45">
      <c r="A61" s="21">
        <v>6.4965277777810098</v>
      </c>
      <c r="B61" s="22" t="s">
        <v>118</v>
      </c>
      <c r="C61" s="22" t="s">
        <v>1960</v>
      </c>
      <c r="D61" s="22" t="s">
        <v>12</v>
      </c>
      <c r="E61" s="23">
        <v>45050.50236111111</v>
      </c>
      <c r="F61" s="24" t="s">
        <v>1053</v>
      </c>
      <c r="G61" s="24">
        <v>45052.50236111111</v>
      </c>
      <c r="H61" s="23">
        <v>45056.496527777781</v>
      </c>
      <c r="I61" s="22" t="s">
        <v>1873</v>
      </c>
      <c r="J61" s="18" t="s">
        <v>4256</v>
      </c>
      <c r="K61" s="18" t="s">
        <v>4256</v>
      </c>
      <c r="L61" s="18" t="s">
        <v>4256</v>
      </c>
      <c r="M61" s="18" t="s">
        <v>592</v>
      </c>
      <c r="N61" s="22" t="s">
        <v>52</v>
      </c>
      <c r="O61" s="23" t="s">
        <v>1053</v>
      </c>
      <c r="P61" s="25">
        <f t="shared" si="1"/>
        <v>108128</v>
      </c>
      <c r="Q61" s="25" t="s">
        <v>4263</v>
      </c>
      <c r="R61" s="26" t="s">
        <v>1872</v>
      </c>
    </row>
    <row r="62" spans="1:18" ht="28.5" x14ac:dyDescent="0.45">
      <c r="A62" s="27">
        <v>7.3819444444452502</v>
      </c>
      <c r="B62" s="28" t="s">
        <v>118</v>
      </c>
      <c r="C62" s="28" t="s">
        <v>3526</v>
      </c>
      <c r="D62" s="28" t="s">
        <v>12</v>
      </c>
      <c r="E62" s="29">
        <v>45050.506076388891</v>
      </c>
      <c r="F62" s="30" t="s">
        <v>1053</v>
      </c>
      <c r="G62" s="30">
        <v>45052.506076388891</v>
      </c>
      <c r="H62" s="29">
        <v>45057.381944444445</v>
      </c>
      <c r="I62" s="28" t="s">
        <v>3528</v>
      </c>
      <c r="J62" s="17" t="s">
        <v>4256</v>
      </c>
      <c r="K62" s="17" t="s">
        <v>4256</v>
      </c>
      <c r="L62" s="17" t="s">
        <v>4256</v>
      </c>
      <c r="M62" s="17" t="s">
        <v>592</v>
      </c>
      <c r="N62" s="28" t="s">
        <v>107</v>
      </c>
      <c r="O62" s="29" t="s">
        <v>1053</v>
      </c>
      <c r="P62" s="25">
        <f t="shared" si="1"/>
        <v>108131</v>
      </c>
      <c r="Q62" s="31" t="s">
        <v>4263</v>
      </c>
      <c r="R62" s="32" t="s">
        <v>3527</v>
      </c>
    </row>
    <row r="63" spans="1:18" ht="28.5" x14ac:dyDescent="0.45">
      <c r="A63" s="21">
        <v>0.51736111110949401</v>
      </c>
      <c r="B63" s="22" t="s">
        <v>118</v>
      </c>
      <c r="C63" s="22" t="s">
        <v>1871</v>
      </c>
      <c r="D63" s="22" t="s">
        <v>12</v>
      </c>
      <c r="E63" s="23">
        <v>45050.514814814815</v>
      </c>
      <c r="F63" s="24" t="s">
        <v>1053</v>
      </c>
      <c r="G63" s="24">
        <v>45052.514814814815</v>
      </c>
      <c r="H63" s="23">
        <v>45050.517361111109</v>
      </c>
      <c r="I63" s="22" t="s">
        <v>1873</v>
      </c>
      <c r="J63" s="18" t="s">
        <v>4256</v>
      </c>
      <c r="K63" s="18" t="s">
        <v>4256</v>
      </c>
      <c r="L63" s="18" t="s">
        <v>4256</v>
      </c>
      <c r="M63" s="18" t="s">
        <v>592</v>
      </c>
      <c r="N63" s="22" t="s">
        <v>52</v>
      </c>
      <c r="O63" s="23" t="s">
        <v>1053</v>
      </c>
      <c r="P63" s="25">
        <f t="shared" si="1"/>
        <v>108120</v>
      </c>
      <c r="Q63" s="25" t="s">
        <v>4260</v>
      </c>
      <c r="R63" s="26" t="s">
        <v>1872</v>
      </c>
    </row>
    <row r="64" spans="1:18" x14ac:dyDescent="0.45">
      <c r="A64" s="27">
        <v>0.69722222222480901</v>
      </c>
      <c r="B64" s="28" t="s">
        <v>154</v>
      </c>
      <c r="C64" s="28" t="s">
        <v>1411</v>
      </c>
      <c r="D64" s="28" t="s">
        <v>12</v>
      </c>
      <c r="E64" s="29">
        <v>45050.683703703704</v>
      </c>
      <c r="F64" s="30" t="s">
        <v>1053</v>
      </c>
      <c r="G64" s="30">
        <v>45052.683703703704</v>
      </c>
      <c r="H64" s="29">
        <v>45050.697222222225</v>
      </c>
      <c r="I64" s="28" t="s">
        <v>1413</v>
      </c>
      <c r="J64" s="17" t="s">
        <v>4256</v>
      </c>
      <c r="K64" s="17" t="s">
        <v>4256</v>
      </c>
      <c r="L64" s="17" t="s">
        <v>4256</v>
      </c>
      <c r="M64" s="17" t="s">
        <v>592</v>
      </c>
      <c r="N64" s="28" t="s">
        <v>42</v>
      </c>
      <c r="O64" s="29" t="s">
        <v>1053</v>
      </c>
      <c r="P64" s="25">
        <f t="shared" si="1"/>
        <v>108120</v>
      </c>
      <c r="Q64" s="31" t="s">
        <v>4260</v>
      </c>
      <c r="R64" s="32" t="s">
        <v>1412</v>
      </c>
    </row>
    <row r="65" spans="1:18" ht="142.5" x14ac:dyDescent="0.45">
      <c r="A65" s="21">
        <v>4.3479166666657001</v>
      </c>
      <c r="B65" s="22" t="s">
        <v>166</v>
      </c>
      <c r="C65" s="22" t="s">
        <v>2083</v>
      </c>
      <c r="D65" s="22" t="s">
        <v>12</v>
      </c>
      <c r="E65" s="23">
        <v>45051.329409722224</v>
      </c>
      <c r="F65" s="24" t="s">
        <v>1053</v>
      </c>
      <c r="G65" s="24">
        <v>45053.329409722224</v>
      </c>
      <c r="H65" s="23">
        <v>45055.347916666666</v>
      </c>
      <c r="I65" s="22" t="s">
        <v>2085</v>
      </c>
      <c r="J65" s="18" t="s">
        <v>4256</v>
      </c>
      <c r="K65" s="18" t="s">
        <v>4256</v>
      </c>
      <c r="L65" s="18" t="s">
        <v>4256</v>
      </c>
      <c r="M65" s="18" t="s">
        <v>592</v>
      </c>
      <c r="N65" s="22" t="s">
        <v>24</v>
      </c>
      <c r="O65" s="23" t="s">
        <v>1053</v>
      </c>
      <c r="P65" s="25">
        <f t="shared" si="1"/>
        <v>108128</v>
      </c>
      <c r="Q65" s="25" t="s">
        <v>4261</v>
      </c>
      <c r="R65" s="26" t="s">
        <v>2084</v>
      </c>
    </row>
    <row r="66" spans="1:18" x14ac:dyDescent="0.45">
      <c r="A66" s="27">
        <v>2.2923611111109499</v>
      </c>
      <c r="B66" s="28" t="s">
        <v>97</v>
      </c>
      <c r="C66" s="28" t="s">
        <v>1310</v>
      </c>
      <c r="D66" s="28" t="s">
        <v>12</v>
      </c>
      <c r="E66" s="29">
        <v>45056.656122685185</v>
      </c>
      <c r="F66" s="30" t="s">
        <v>1053</v>
      </c>
      <c r="G66" s="30">
        <v>45058.656122685185</v>
      </c>
      <c r="H66" s="29">
        <v>45058.292361111111</v>
      </c>
      <c r="I66" s="28" t="s">
        <v>1312</v>
      </c>
      <c r="J66" s="17" t="s">
        <v>4256</v>
      </c>
      <c r="K66" s="17" t="s">
        <v>4256</v>
      </c>
      <c r="L66" s="17" t="s">
        <v>4256</v>
      </c>
      <c r="M66" s="17" t="s">
        <v>592</v>
      </c>
      <c r="N66" s="28" t="s">
        <v>42</v>
      </c>
      <c r="O66" s="29" t="s">
        <v>1053</v>
      </c>
      <c r="P66" s="25">
        <f t="shared" si="1"/>
        <v>108138</v>
      </c>
      <c r="Q66" s="31" t="s">
        <v>4260</v>
      </c>
      <c r="R66" s="32" t="s">
        <v>1311</v>
      </c>
    </row>
    <row r="67" spans="1:18" ht="71.25" x14ac:dyDescent="0.45">
      <c r="A67" s="21">
        <v>0.59722222221898802</v>
      </c>
      <c r="B67" s="22" t="s">
        <v>23</v>
      </c>
      <c r="C67" s="22" t="s">
        <v>1915</v>
      </c>
      <c r="D67" s="22" t="s">
        <v>12</v>
      </c>
      <c r="E67" s="23">
        <v>45057.600243055553</v>
      </c>
      <c r="F67" s="24" t="s">
        <v>1053</v>
      </c>
      <c r="G67" s="24">
        <v>45059.600243055553</v>
      </c>
      <c r="H67" s="23">
        <v>45057.597222222219</v>
      </c>
      <c r="I67" s="22" t="s">
        <v>1917</v>
      </c>
      <c r="J67" s="18" t="s">
        <v>4256</v>
      </c>
      <c r="K67" s="18" t="s">
        <v>4256</v>
      </c>
      <c r="L67" s="18" t="s">
        <v>4256</v>
      </c>
      <c r="M67" s="18" t="s">
        <v>592</v>
      </c>
      <c r="N67" s="22" t="s">
        <v>42</v>
      </c>
      <c r="O67" s="23" t="s">
        <v>1053</v>
      </c>
      <c r="P67" s="25">
        <f t="shared" ref="P67:P98" si="2">WORKDAY.INTL(E67,H67,1,0)</f>
        <v>108138</v>
      </c>
      <c r="Q67" s="25" t="s">
        <v>4260</v>
      </c>
      <c r="R67" s="26" t="s">
        <v>1916</v>
      </c>
    </row>
    <row r="68" spans="1:18" ht="128.25" x14ac:dyDescent="0.45">
      <c r="A68" s="27">
        <v>0.65347222222044399</v>
      </c>
      <c r="B68" s="28" t="s">
        <v>60</v>
      </c>
      <c r="C68" s="28" t="s">
        <v>1349</v>
      </c>
      <c r="D68" s="28" t="s">
        <v>12</v>
      </c>
      <c r="E68" s="29">
        <v>45061.545868055553</v>
      </c>
      <c r="F68" s="30" t="s">
        <v>1053</v>
      </c>
      <c r="G68" s="30">
        <v>45063.545868055553</v>
      </c>
      <c r="H68" s="29">
        <v>45061.65347222222</v>
      </c>
      <c r="I68" s="28" t="s">
        <v>1351</v>
      </c>
      <c r="J68" s="17" t="s">
        <v>4256</v>
      </c>
      <c r="K68" s="17" t="s">
        <v>4256</v>
      </c>
      <c r="L68" s="17" t="s">
        <v>4256</v>
      </c>
      <c r="M68" s="17" t="s">
        <v>592</v>
      </c>
      <c r="N68" s="28" t="s">
        <v>42</v>
      </c>
      <c r="O68" s="29" t="s">
        <v>1053</v>
      </c>
      <c r="P68" s="25">
        <f t="shared" si="2"/>
        <v>108146</v>
      </c>
      <c r="Q68" s="31" t="s">
        <v>4260</v>
      </c>
      <c r="R68" s="32" t="s">
        <v>1350</v>
      </c>
    </row>
    <row r="69" spans="1:18" ht="99.75" x14ac:dyDescent="0.45">
      <c r="A69" s="21">
        <v>0.72916666666424101</v>
      </c>
      <c r="B69" s="22" t="s">
        <v>84</v>
      </c>
      <c r="C69" s="22" t="s">
        <v>1352</v>
      </c>
      <c r="D69" s="22" t="s">
        <v>12</v>
      </c>
      <c r="E69" s="23">
        <v>45062.561747685184</v>
      </c>
      <c r="F69" s="24" t="s">
        <v>1053</v>
      </c>
      <c r="G69" s="24">
        <v>45064.561747685184</v>
      </c>
      <c r="H69" s="23">
        <v>45062.729166666664</v>
      </c>
      <c r="I69" s="22" t="s">
        <v>1354</v>
      </c>
      <c r="J69" s="18" t="s">
        <v>4256</v>
      </c>
      <c r="K69" s="18" t="s">
        <v>4256</v>
      </c>
      <c r="L69" s="18" t="s">
        <v>4256</v>
      </c>
      <c r="M69" s="18" t="s">
        <v>592</v>
      </c>
      <c r="N69" s="22" t="s">
        <v>42</v>
      </c>
      <c r="O69" s="23" t="s">
        <v>1053</v>
      </c>
      <c r="P69" s="25">
        <f t="shared" si="2"/>
        <v>108148</v>
      </c>
      <c r="Q69" s="25" t="s">
        <v>4260</v>
      </c>
      <c r="R69" s="26" t="s">
        <v>1353</v>
      </c>
    </row>
    <row r="70" spans="1:18" x14ac:dyDescent="0.45">
      <c r="A70" s="27">
        <v>0.63680555555765705</v>
      </c>
      <c r="B70" s="28" t="s">
        <v>154</v>
      </c>
      <c r="C70" s="28" t="s">
        <v>1681</v>
      </c>
      <c r="D70" s="28" t="s">
        <v>12</v>
      </c>
      <c r="E70" s="29">
        <v>45063.379386574074</v>
      </c>
      <c r="F70" s="30" t="s">
        <v>1053</v>
      </c>
      <c r="G70" s="30">
        <v>45065.379386574074</v>
      </c>
      <c r="H70" s="29">
        <v>45063.636805555558</v>
      </c>
      <c r="I70" s="28" t="s">
        <v>1683</v>
      </c>
      <c r="J70" s="17" t="s">
        <v>4256</v>
      </c>
      <c r="K70" s="17" t="s">
        <v>4256</v>
      </c>
      <c r="L70" s="17" t="s">
        <v>4256</v>
      </c>
      <c r="M70" s="17" t="s">
        <v>592</v>
      </c>
      <c r="N70" s="28" t="s">
        <v>107</v>
      </c>
      <c r="O70" s="29" t="s">
        <v>1053</v>
      </c>
      <c r="P70" s="25">
        <f t="shared" si="2"/>
        <v>108152</v>
      </c>
      <c r="Q70" s="31" t="s">
        <v>4260</v>
      </c>
      <c r="R70" s="32" t="s">
        <v>1682</v>
      </c>
    </row>
    <row r="71" spans="1:18" ht="28.5" x14ac:dyDescent="0.45">
      <c r="A71" s="21">
        <v>0.64027777777664596</v>
      </c>
      <c r="B71" s="22" t="s">
        <v>154</v>
      </c>
      <c r="C71" s="22" t="s">
        <v>1486</v>
      </c>
      <c r="D71" s="22" t="s">
        <v>12</v>
      </c>
      <c r="E71" s="23">
        <v>45063.532071759262</v>
      </c>
      <c r="F71" s="24" t="s">
        <v>1053</v>
      </c>
      <c r="G71" s="24">
        <v>45065.532071759262</v>
      </c>
      <c r="H71" s="23">
        <v>45063.640277777777</v>
      </c>
      <c r="I71" s="22" t="s">
        <v>1488</v>
      </c>
      <c r="J71" s="18" t="s">
        <v>4256</v>
      </c>
      <c r="K71" s="18" t="s">
        <v>4256</v>
      </c>
      <c r="L71" s="18" t="s">
        <v>4256</v>
      </c>
      <c r="M71" s="18" t="s">
        <v>592</v>
      </c>
      <c r="N71" s="22" t="s">
        <v>24</v>
      </c>
      <c r="O71" s="23" t="s">
        <v>1053</v>
      </c>
      <c r="P71" s="25">
        <f t="shared" si="2"/>
        <v>108152</v>
      </c>
      <c r="Q71" s="25" t="s">
        <v>4260</v>
      </c>
      <c r="R71" s="26" t="s">
        <v>1487</v>
      </c>
    </row>
    <row r="72" spans="1:18" ht="28.5" x14ac:dyDescent="0.45">
      <c r="A72" s="27">
        <v>43.458807870367302</v>
      </c>
      <c r="B72" s="28" t="s">
        <v>28</v>
      </c>
      <c r="C72" s="28" t="s">
        <v>2080</v>
      </c>
      <c r="D72" s="28" t="s">
        <v>12</v>
      </c>
      <c r="E72" s="29">
        <v>45064.587118055555</v>
      </c>
      <c r="F72" s="30" t="s">
        <v>1053</v>
      </c>
      <c r="G72" s="30">
        <v>45066.587118055555</v>
      </c>
      <c r="H72" s="29">
        <v>45107.458807870367</v>
      </c>
      <c r="I72" s="28" t="s">
        <v>2082</v>
      </c>
      <c r="J72" s="17" t="s">
        <v>4256</v>
      </c>
      <c r="K72" s="17" t="s">
        <v>4256</v>
      </c>
      <c r="L72" s="17" t="s">
        <v>4256</v>
      </c>
      <c r="M72" s="17" t="s">
        <v>592</v>
      </c>
      <c r="N72" s="28" t="s">
        <v>42</v>
      </c>
      <c r="O72" s="29" t="s">
        <v>1053</v>
      </c>
      <c r="P72" s="25">
        <f t="shared" si="2"/>
        <v>108215</v>
      </c>
      <c r="Q72" s="31" t="s">
        <v>4263</v>
      </c>
      <c r="R72" s="32" t="s">
        <v>2081</v>
      </c>
    </row>
    <row r="73" spans="1:18" ht="42.75" x14ac:dyDescent="0.45">
      <c r="A73" s="21">
        <v>3.3263888888905102</v>
      </c>
      <c r="B73" s="22" t="s">
        <v>64</v>
      </c>
      <c r="C73" s="22" t="s">
        <v>3531</v>
      </c>
      <c r="D73" s="22" t="s">
        <v>12</v>
      </c>
      <c r="E73" s="23">
        <v>45065.293761574074</v>
      </c>
      <c r="F73" s="24" t="s">
        <v>1053</v>
      </c>
      <c r="G73" s="24">
        <v>45067.293761574074</v>
      </c>
      <c r="H73" s="23">
        <v>45068.326388888891</v>
      </c>
      <c r="I73" s="22" t="s">
        <v>3533</v>
      </c>
      <c r="J73" s="18" t="s">
        <v>4256</v>
      </c>
      <c r="K73" s="18" t="s">
        <v>4256</v>
      </c>
      <c r="L73" s="18" t="s">
        <v>4256</v>
      </c>
      <c r="M73" s="18" t="s">
        <v>592</v>
      </c>
      <c r="N73" s="22" t="s">
        <v>42</v>
      </c>
      <c r="O73" s="23" t="s">
        <v>1053</v>
      </c>
      <c r="P73" s="25">
        <f t="shared" si="2"/>
        <v>108161</v>
      </c>
      <c r="Q73" s="25" t="s">
        <v>4262</v>
      </c>
      <c r="R73" s="26" t="s">
        <v>3532</v>
      </c>
    </row>
    <row r="74" spans="1:18" ht="142.5" x14ac:dyDescent="0.45">
      <c r="A74" s="27">
        <v>11.4236111111095</v>
      </c>
      <c r="B74" s="28" t="s">
        <v>2188</v>
      </c>
      <c r="C74" s="28" t="s">
        <v>2187</v>
      </c>
      <c r="D74" s="28" t="s">
        <v>12</v>
      </c>
      <c r="E74" s="29">
        <v>45068.583090277774</v>
      </c>
      <c r="F74" s="30" t="s">
        <v>1053</v>
      </c>
      <c r="G74" s="30">
        <v>45070.583090277774</v>
      </c>
      <c r="H74" s="29">
        <v>45079.423611111109</v>
      </c>
      <c r="I74" s="28" t="s">
        <v>2190</v>
      </c>
      <c r="J74" s="17" t="s">
        <v>4256</v>
      </c>
      <c r="K74" s="17" t="s">
        <v>4256</v>
      </c>
      <c r="L74" s="17" t="s">
        <v>4256</v>
      </c>
      <c r="M74" s="17" t="s">
        <v>592</v>
      </c>
      <c r="N74" s="28" t="s">
        <v>42</v>
      </c>
      <c r="O74" s="29" t="s">
        <v>1053</v>
      </c>
      <c r="P74" s="25">
        <f t="shared" si="2"/>
        <v>108177</v>
      </c>
      <c r="Q74" s="31" t="s">
        <v>4263</v>
      </c>
      <c r="R74" s="32" t="s">
        <v>2189</v>
      </c>
    </row>
    <row r="75" spans="1:18" x14ac:dyDescent="0.45">
      <c r="A75" s="21">
        <v>1.4298611111080399</v>
      </c>
      <c r="B75" s="22" t="s">
        <v>23</v>
      </c>
      <c r="C75" s="22" t="s">
        <v>1892</v>
      </c>
      <c r="D75" s="22" t="s">
        <v>12</v>
      </c>
      <c r="E75" s="23">
        <v>45070.523564814815</v>
      </c>
      <c r="F75" s="24" t="s">
        <v>1053</v>
      </c>
      <c r="G75" s="24">
        <v>45072.523564814815</v>
      </c>
      <c r="H75" s="23">
        <v>45071.429861111108</v>
      </c>
      <c r="I75" s="22" t="s">
        <v>1893</v>
      </c>
      <c r="J75" s="18" t="s">
        <v>4256</v>
      </c>
      <c r="K75" s="18" t="s">
        <v>4256</v>
      </c>
      <c r="L75" s="18" t="s">
        <v>4256</v>
      </c>
      <c r="M75" s="18" t="s">
        <v>592</v>
      </c>
      <c r="N75" s="22" t="s">
        <v>24</v>
      </c>
      <c r="O75" s="23" t="s">
        <v>1053</v>
      </c>
      <c r="P75" s="25">
        <f t="shared" si="2"/>
        <v>108169</v>
      </c>
      <c r="Q75" s="25" t="s">
        <v>4260</v>
      </c>
      <c r="R75" s="26" t="s">
        <v>1566</v>
      </c>
    </row>
    <row r="76" spans="1:18" ht="42.75" x14ac:dyDescent="0.45">
      <c r="A76" s="27">
        <v>0.61944444444088698</v>
      </c>
      <c r="B76" s="28" t="s">
        <v>125</v>
      </c>
      <c r="C76" s="28" t="s">
        <v>1773</v>
      </c>
      <c r="D76" s="28" t="s">
        <v>12</v>
      </c>
      <c r="E76" s="29">
        <v>45070.549398148149</v>
      </c>
      <c r="F76" s="30" t="s">
        <v>1053</v>
      </c>
      <c r="G76" s="30">
        <v>45072.549398148149</v>
      </c>
      <c r="H76" s="29">
        <v>45070.619444444441</v>
      </c>
      <c r="I76" s="28" t="s">
        <v>167</v>
      </c>
      <c r="J76" s="17" t="s">
        <v>4256</v>
      </c>
      <c r="K76" s="17" t="s">
        <v>4256</v>
      </c>
      <c r="L76" s="17" t="s">
        <v>4256</v>
      </c>
      <c r="M76" s="17" t="s">
        <v>592</v>
      </c>
      <c r="N76" s="28" t="s">
        <v>107</v>
      </c>
      <c r="O76" s="29" t="s">
        <v>1053</v>
      </c>
      <c r="P76" s="25">
        <f t="shared" si="2"/>
        <v>108168</v>
      </c>
      <c r="Q76" s="31" t="s">
        <v>4260</v>
      </c>
      <c r="R76" s="32" t="s">
        <v>1774</v>
      </c>
    </row>
    <row r="77" spans="1:18" x14ac:dyDescent="0.45">
      <c r="A77" s="21">
        <v>6.5604166666598802</v>
      </c>
      <c r="B77" s="22" t="s">
        <v>15</v>
      </c>
      <c r="C77" s="22" t="s">
        <v>1256</v>
      </c>
      <c r="D77" s="22" t="s">
        <v>12</v>
      </c>
      <c r="E77" s="23">
        <v>45070.69059027778</v>
      </c>
      <c r="F77" s="24" t="s">
        <v>1053</v>
      </c>
      <c r="G77" s="24">
        <v>45072.69059027778</v>
      </c>
      <c r="H77" s="23">
        <v>45076.560416666667</v>
      </c>
      <c r="I77" s="22" t="s">
        <v>1258</v>
      </c>
      <c r="J77" s="18" t="s">
        <v>4256</v>
      </c>
      <c r="K77" s="18" t="s">
        <v>4256</v>
      </c>
      <c r="L77" s="18" t="s">
        <v>4256</v>
      </c>
      <c r="M77" s="18" t="s">
        <v>592</v>
      </c>
      <c r="N77" s="22" t="s">
        <v>42</v>
      </c>
      <c r="O77" s="23" t="s">
        <v>1053</v>
      </c>
      <c r="P77" s="25">
        <f t="shared" si="2"/>
        <v>108176</v>
      </c>
      <c r="Q77" s="25" t="s">
        <v>4263</v>
      </c>
      <c r="R77" s="26" t="s">
        <v>1257</v>
      </c>
    </row>
    <row r="78" spans="1:18" ht="42.75" x14ac:dyDescent="0.45">
      <c r="A78" s="27">
        <v>5.6736111111094898</v>
      </c>
      <c r="B78" s="28" t="s">
        <v>120</v>
      </c>
      <c r="C78" s="28" t="s">
        <v>1169</v>
      </c>
      <c r="D78" s="28" t="s">
        <v>12</v>
      </c>
      <c r="E78" s="29">
        <v>45072.445173611108</v>
      </c>
      <c r="F78" s="30" t="s">
        <v>1053</v>
      </c>
      <c r="G78" s="30">
        <v>45074.445173611108</v>
      </c>
      <c r="H78" s="29">
        <v>45077.673611111109</v>
      </c>
      <c r="I78" s="28" t="s">
        <v>1171</v>
      </c>
      <c r="J78" s="17" t="s">
        <v>4256</v>
      </c>
      <c r="K78" s="17" t="s">
        <v>4256</v>
      </c>
      <c r="L78" s="17" t="s">
        <v>4256</v>
      </c>
      <c r="M78" s="17" t="s">
        <v>592</v>
      </c>
      <c r="N78" s="28" t="s">
        <v>42</v>
      </c>
      <c r="O78" s="29" t="s">
        <v>1053</v>
      </c>
      <c r="P78" s="25">
        <f t="shared" si="2"/>
        <v>108181</v>
      </c>
      <c r="Q78" s="31" t="s">
        <v>4263</v>
      </c>
      <c r="R78" s="32" t="s">
        <v>1170</v>
      </c>
    </row>
    <row r="79" spans="1:18" ht="28.5" x14ac:dyDescent="0.45">
      <c r="A79" s="21">
        <v>12.7236111111051</v>
      </c>
      <c r="B79" s="22" t="s">
        <v>15</v>
      </c>
      <c r="C79" s="22" t="s">
        <v>1117</v>
      </c>
      <c r="D79" s="22" t="s">
        <v>12</v>
      </c>
      <c r="E79" s="23">
        <v>45072.599918981483</v>
      </c>
      <c r="F79" s="24" t="s">
        <v>1053</v>
      </c>
      <c r="G79" s="24">
        <v>45074.599918981483</v>
      </c>
      <c r="H79" s="23">
        <v>45084.723611111112</v>
      </c>
      <c r="I79" s="22" t="s">
        <v>1119</v>
      </c>
      <c r="J79" s="18" t="s">
        <v>4256</v>
      </c>
      <c r="K79" s="18" t="s">
        <v>4256</v>
      </c>
      <c r="L79" s="18" t="s">
        <v>4256</v>
      </c>
      <c r="M79" s="18" t="s">
        <v>592</v>
      </c>
      <c r="N79" s="22" t="s">
        <v>107</v>
      </c>
      <c r="O79" s="23" t="s">
        <v>1053</v>
      </c>
      <c r="P79" s="25">
        <f t="shared" si="2"/>
        <v>108190</v>
      </c>
      <c r="Q79" s="25" t="s">
        <v>4263</v>
      </c>
      <c r="R79" s="26" t="s">
        <v>1118</v>
      </c>
    </row>
    <row r="80" spans="1:18" ht="28.5" x14ac:dyDescent="0.45">
      <c r="A80" s="27">
        <v>1.5597222222204401</v>
      </c>
      <c r="B80" s="28" t="s">
        <v>118</v>
      </c>
      <c r="C80" s="28" t="s">
        <v>1546</v>
      </c>
      <c r="D80" s="28" t="s">
        <v>12</v>
      </c>
      <c r="E80" s="29">
        <v>45078.383194444446</v>
      </c>
      <c r="F80" s="30" t="s">
        <v>174</v>
      </c>
      <c r="G80" s="30">
        <v>45080.383194444446</v>
      </c>
      <c r="H80" s="29">
        <v>45079.55972222222</v>
      </c>
      <c r="I80" s="28" t="s">
        <v>1548</v>
      </c>
      <c r="J80" s="17" t="s">
        <v>4256</v>
      </c>
      <c r="K80" s="17" t="s">
        <v>4256</v>
      </c>
      <c r="L80" s="17" t="s">
        <v>4256</v>
      </c>
      <c r="M80" s="17" t="s">
        <v>592</v>
      </c>
      <c r="N80" s="28" t="s">
        <v>68</v>
      </c>
      <c r="O80" s="29" t="s">
        <v>174</v>
      </c>
      <c r="P80" s="25">
        <f t="shared" si="2"/>
        <v>108189</v>
      </c>
      <c r="Q80" s="31" t="s">
        <v>4260</v>
      </c>
      <c r="R80" s="32" t="s">
        <v>1547</v>
      </c>
    </row>
    <row r="81" spans="1:18" x14ac:dyDescent="0.45">
      <c r="A81" s="21">
        <v>3.3826388888846899</v>
      </c>
      <c r="B81" s="22" t="s">
        <v>1316</v>
      </c>
      <c r="C81" s="22" t="s">
        <v>3461</v>
      </c>
      <c r="D81" s="22" t="s">
        <v>12</v>
      </c>
      <c r="E81" s="23">
        <v>45079.506412037037</v>
      </c>
      <c r="F81" s="24" t="s">
        <v>174</v>
      </c>
      <c r="G81" s="24">
        <v>45081.506412037037</v>
      </c>
      <c r="H81" s="23">
        <v>45082.382638888892</v>
      </c>
      <c r="I81" s="22" t="s">
        <v>3463</v>
      </c>
      <c r="J81" s="18" t="s">
        <v>4256</v>
      </c>
      <c r="K81" s="18" t="s">
        <v>4256</v>
      </c>
      <c r="L81" s="18" t="s">
        <v>4256</v>
      </c>
      <c r="M81" s="18" t="s">
        <v>592</v>
      </c>
      <c r="N81" s="22" t="s">
        <v>111</v>
      </c>
      <c r="O81" s="23" t="s">
        <v>174</v>
      </c>
      <c r="P81" s="25">
        <f t="shared" si="2"/>
        <v>108195</v>
      </c>
      <c r="Q81" s="25" t="s">
        <v>4262</v>
      </c>
      <c r="R81" s="26" t="s">
        <v>3462</v>
      </c>
    </row>
    <row r="82" spans="1:18" ht="42.75" x14ac:dyDescent="0.45">
      <c r="A82" s="27">
        <v>3.40069444444089</v>
      </c>
      <c r="B82" s="28" t="s">
        <v>159</v>
      </c>
      <c r="C82" s="28" t="s">
        <v>1761</v>
      </c>
      <c r="D82" s="28" t="s">
        <v>12</v>
      </c>
      <c r="E82" s="29">
        <v>45079.601550925923</v>
      </c>
      <c r="F82" s="30" t="s">
        <v>174</v>
      </c>
      <c r="G82" s="30">
        <v>45081.601550925923</v>
      </c>
      <c r="H82" s="29">
        <v>45082.400694444441</v>
      </c>
      <c r="I82" s="28" t="s">
        <v>1763</v>
      </c>
      <c r="J82" s="17" t="s">
        <v>4256</v>
      </c>
      <c r="K82" s="17" t="s">
        <v>4256</v>
      </c>
      <c r="L82" s="17" t="s">
        <v>4256</v>
      </c>
      <c r="M82" s="17" t="s">
        <v>592</v>
      </c>
      <c r="N82" s="28" t="s">
        <v>18</v>
      </c>
      <c r="O82" s="29" t="s">
        <v>174</v>
      </c>
      <c r="P82" s="25">
        <f t="shared" si="2"/>
        <v>108195</v>
      </c>
      <c r="Q82" s="31" t="s">
        <v>4262</v>
      </c>
      <c r="R82" s="32" t="s">
        <v>1762</v>
      </c>
    </row>
    <row r="83" spans="1:18" x14ac:dyDescent="0.45">
      <c r="A83" s="21">
        <v>4.4298611111080399</v>
      </c>
      <c r="B83" s="22" t="s">
        <v>1316</v>
      </c>
      <c r="C83" s="22" t="s">
        <v>1359</v>
      </c>
      <c r="D83" s="22" t="s">
        <v>12</v>
      </c>
      <c r="E83" s="23">
        <v>45082.387696759259</v>
      </c>
      <c r="F83" s="24" t="s">
        <v>174</v>
      </c>
      <c r="G83" s="24">
        <v>45084.387696759259</v>
      </c>
      <c r="H83" s="23">
        <v>45086.429861111108</v>
      </c>
      <c r="I83" s="22" t="s">
        <v>1361</v>
      </c>
      <c r="J83" s="18" t="s">
        <v>4256</v>
      </c>
      <c r="K83" s="18" t="s">
        <v>4256</v>
      </c>
      <c r="L83" s="18" t="s">
        <v>4256</v>
      </c>
      <c r="M83" s="18" t="s">
        <v>592</v>
      </c>
      <c r="N83" s="22" t="s">
        <v>111</v>
      </c>
      <c r="O83" s="23" t="s">
        <v>174</v>
      </c>
      <c r="P83" s="25">
        <f t="shared" si="2"/>
        <v>108202</v>
      </c>
      <c r="Q83" s="25" t="s">
        <v>4261</v>
      </c>
      <c r="R83" s="26" t="s">
        <v>1360</v>
      </c>
    </row>
    <row r="84" spans="1:18" x14ac:dyDescent="0.45">
      <c r="A84" s="27">
        <v>7.6187500000014596</v>
      </c>
      <c r="B84" s="28" t="s">
        <v>15</v>
      </c>
      <c r="C84" s="28" t="s">
        <v>1327</v>
      </c>
      <c r="D84" s="28" t="s">
        <v>12</v>
      </c>
      <c r="E84" s="29">
        <v>45082.708449074074</v>
      </c>
      <c r="F84" s="30" t="s">
        <v>174</v>
      </c>
      <c r="G84" s="30">
        <v>45084.708449074074</v>
      </c>
      <c r="H84" s="29">
        <v>45089.618750000001</v>
      </c>
      <c r="I84" s="28" t="s">
        <v>1329</v>
      </c>
      <c r="J84" s="17" t="s">
        <v>4256</v>
      </c>
      <c r="K84" s="17" t="s">
        <v>4256</v>
      </c>
      <c r="L84" s="17" t="s">
        <v>4256</v>
      </c>
      <c r="M84" s="17" t="s">
        <v>592</v>
      </c>
      <c r="N84" s="28" t="s">
        <v>42</v>
      </c>
      <c r="O84" s="29" t="s">
        <v>174</v>
      </c>
      <c r="P84" s="25">
        <f t="shared" si="2"/>
        <v>108205</v>
      </c>
      <c r="Q84" s="31" t="s">
        <v>4263</v>
      </c>
      <c r="R84" s="32" t="s">
        <v>1328</v>
      </c>
    </row>
    <row r="85" spans="1:18" ht="28.5" x14ac:dyDescent="0.45">
      <c r="A85" s="21">
        <v>0.59652777777955601</v>
      </c>
      <c r="B85" s="22" t="s">
        <v>113</v>
      </c>
      <c r="C85" s="22" t="s">
        <v>1497</v>
      </c>
      <c r="D85" s="22" t="s">
        <v>12</v>
      </c>
      <c r="E85" s="23">
        <v>45084.579062500001</v>
      </c>
      <c r="F85" s="24" t="s">
        <v>174</v>
      </c>
      <c r="G85" s="24">
        <v>45086.579062500001</v>
      </c>
      <c r="H85" s="23">
        <v>45084.59652777778</v>
      </c>
      <c r="I85" s="22" t="s">
        <v>1499</v>
      </c>
      <c r="J85" s="18" t="s">
        <v>4256</v>
      </c>
      <c r="K85" s="18" t="s">
        <v>4256</v>
      </c>
      <c r="L85" s="18" t="s">
        <v>4256</v>
      </c>
      <c r="M85" s="18" t="s">
        <v>592</v>
      </c>
      <c r="N85" s="22" t="s">
        <v>111</v>
      </c>
      <c r="O85" s="23" t="s">
        <v>174</v>
      </c>
      <c r="P85" s="25">
        <f t="shared" si="2"/>
        <v>108202</v>
      </c>
      <c r="Q85" s="25" t="s">
        <v>4260</v>
      </c>
      <c r="R85" s="26" t="s">
        <v>1498</v>
      </c>
    </row>
    <row r="86" spans="1:18" ht="42.75" x14ac:dyDescent="0.45">
      <c r="A86" s="27">
        <v>18.700694444443801</v>
      </c>
      <c r="B86" s="28" t="s">
        <v>120</v>
      </c>
      <c r="C86" s="28" t="s">
        <v>1071</v>
      </c>
      <c r="D86" s="28" t="s">
        <v>12</v>
      </c>
      <c r="E86" s="29">
        <v>45085.380497685182</v>
      </c>
      <c r="F86" s="30" t="s">
        <v>174</v>
      </c>
      <c r="G86" s="30">
        <v>45087.380497685182</v>
      </c>
      <c r="H86" s="29">
        <v>45103.700694444444</v>
      </c>
      <c r="I86" s="28" t="s">
        <v>1073</v>
      </c>
      <c r="J86" s="17" t="s">
        <v>4256</v>
      </c>
      <c r="K86" s="17" t="s">
        <v>4256</v>
      </c>
      <c r="L86" s="17" t="s">
        <v>4256</v>
      </c>
      <c r="M86" s="17" t="s">
        <v>592</v>
      </c>
      <c r="N86" s="28" t="s">
        <v>42</v>
      </c>
      <c r="O86" s="29" t="s">
        <v>174</v>
      </c>
      <c r="P86" s="25">
        <f t="shared" si="2"/>
        <v>108230</v>
      </c>
      <c r="Q86" s="31" t="s">
        <v>4263</v>
      </c>
      <c r="R86" s="32" t="s">
        <v>1072</v>
      </c>
    </row>
    <row r="87" spans="1:18" ht="28.5" x14ac:dyDescent="0.45">
      <c r="A87" s="21">
        <v>0.69861111111094898</v>
      </c>
      <c r="B87" s="22" t="s">
        <v>1316</v>
      </c>
      <c r="C87" s="22" t="s">
        <v>1315</v>
      </c>
      <c r="D87" s="22" t="s">
        <v>12</v>
      </c>
      <c r="E87" s="23">
        <v>45089.520185185182</v>
      </c>
      <c r="F87" s="24" t="s">
        <v>174</v>
      </c>
      <c r="G87" s="24">
        <v>45091.520185185182</v>
      </c>
      <c r="H87" s="23">
        <v>45089.698611111111</v>
      </c>
      <c r="I87" s="22" t="s">
        <v>1318</v>
      </c>
      <c r="J87" s="18" t="s">
        <v>4256</v>
      </c>
      <c r="K87" s="18" t="s">
        <v>4256</v>
      </c>
      <c r="L87" s="18" t="s">
        <v>4256</v>
      </c>
      <c r="M87" s="18" t="s">
        <v>592</v>
      </c>
      <c r="N87" s="22" t="s">
        <v>42</v>
      </c>
      <c r="O87" s="23" t="s">
        <v>174</v>
      </c>
      <c r="P87" s="25">
        <f t="shared" si="2"/>
        <v>108212</v>
      </c>
      <c r="Q87" s="25" t="s">
        <v>4260</v>
      </c>
      <c r="R87" s="26" t="s">
        <v>1317</v>
      </c>
    </row>
    <row r="88" spans="1:18" ht="57" x14ac:dyDescent="0.45">
      <c r="A88" s="27">
        <v>0.67430555554892602</v>
      </c>
      <c r="B88" s="28" t="s">
        <v>60</v>
      </c>
      <c r="C88" s="28" t="s">
        <v>1639</v>
      </c>
      <c r="D88" s="28" t="s">
        <v>12</v>
      </c>
      <c r="E88" s="29">
        <v>45090.657349537039</v>
      </c>
      <c r="F88" s="30" t="s">
        <v>174</v>
      </c>
      <c r="G88" s="30">
        <v>45092.657349537039</v>
      </c>
      <c r="H88" s="29">
        <v>45090.674305555556</v>
      </c>
      <c r="I88" s="28" t="s">
        <v>1641</v>
      </c>
      <c r="J88" s="17" t="s">
        <v>4256</v>
      </c>
      <c r="K88" s="17" t="s">
        <v>4256</v>
      </c>
      <c r="L88" s="17" t="s">
        <v>4256</v>
      </c>
      <c r="M88" s="17" t="s">
        <v>592</v>
      </c>
      <c r="N88" s="28" t="s">
        <v>42</v>
      </c>
      <c r="O88" s="29" t="s">
        <v>174</v>
      </c>
      <c r="P88" s="25">
        <f t="shared" si="2"/>
        <v>108216</v>
      </c>
      <c r="Q88" s="31" t="s">
        <v>4260</v>
      </c>
      <c r="R88" s="32" t="s">
        <v>1640</v>
      </c>
    </row>
    <row r="89" spans="1:18" ht="28.5" x14ac:dyDescent="0.45">
      <c r="A89" s="21">
        <v>8.3722222222204401</v>
      </c>
      <c r="B89" s="22" t="s">
        <v>15</v>
      </c>
      <c r="C89" s="22" t="s">
        <v>1180</v>
      </c>
      <c r="D89" s="22" t="s">
        <v>12</v>
      </c>
      <c r="E89" s="23">
        <v>45092.526238425926</v>
      </c>
      <c r="F89" s="24" t="s">
        <v>174</v>
      </c>
      <c r="G89" s="24">
        <v>45094.526238425926</v>
      </c>
      <c r="H89" s="23">
        <v>45100.37222222222</v>
      </c>
      <c r="I89" s="22" t="s">
        <v>1182</v>
      </c>
      <c r="J89" s="18" t="s">
        <v>4256</v>
      </c>
      <c r="K89" s="18" t="s">
        <v>4256</v>
      </c>
      <c r="L89" s="18" t="s">
        <v>4256</v>
      </c>
      <c r="M89" s="18" t="s">
        <v>592</v>
      </c>
      <c r="N89" s="22" t="s">
        <v>24</v>
      </c>
      <c r="O89" s="23" t="s">
        <v>174</v>
      </c>
      <c r="P89" s="25">
        <f t="shared" si="2"/>
        <v>108232</v>
      </c>
      <c r="Q89" s="25" t="s">
        <v>4263</v>
      </c>
      <c r="R89" s="26" t="s">
        <v>1181</v>
      </c>
    </row>
    <row r="90" spans="1:18" ht="57" x14ac:dyDescent="0.45">
      <c r="A90" s="27">
        <v>26.358333333329899</v>
      </c>
      <c r="B90" s="28" t="s">
        <v>161</v>
      </c>
      <c r="C90" s="28" t="s">
        <v>1384</v>
      </c>
      <c r="D90" s="28" t="s">
        <v>12</v>
      </c>
      <c r="E90" s="29">
        <v>45093.49726851852</v>
      </c>
      <c r="F90" s="30" t="s">
        <v>174</v>
      </c>
      <c r="G90" s="30">
        <v>45095.49726851852</v>
      </c>
      <c r="H90" s="29">
        <v>45119.35833333333</v>
      </c>
      <c r="I90" s="28" t="s">
        <v>1386</v>
      </c>
      <c r="J90" s="17" t="s">
        <v>4256</v>
      </c>
      <c r="K90" s="17" t="s">
        <v>4256</v>
      </c>
      <c r="L90" s="17" t="s">
        <v>4256</v>
      </c>
      <c r="M90" s="17" t="s">
        <v>592</v>
      </c>
      <c r="N90" s="28" t="s">
        <v>111</v>
      </c>
      <c r="O90" s="29" t="s">
        <v>174</v>
      </c>
      <c r="P90" s="25">
        <f t="shared" si="2"/>
        <v>108260</v>
      </c>
      <c r="Q90" s="31" t="s">
        <v>4263</v>
      </c>
      <c r="R90" s="32" t="s">
        <v>1385</v>
      </c>
    </row>
    <row r="91" spans="1:18" x14ac:dyDescent="0.45">
      <c r="A91" s="21">
        <v>8.3736111111138598</v>
      </c>
      <c r="B91" s="22" t="s">
        <v>1316</v>
      </c>
      <c r="C91" s="22" t="s">
        <v>1378</v>
      </c>
      <c r="D91" s="22" t="s">
        <v>12</v>
      </c>
      <c r="E91" s="23">
        <v>45097.377800925926</v>
      </c>
      <c r="F91" s="24" t="s">
        <v>174</v>
      </c>
      <c r="G91" s="24">
        <v>45099.377800925926</v>
      </c>
      <c r="H91" s="23">
        <v>45105.373611111114</v>
      </c>
      <c r="I91" s="22" t="s">
        <v>1380</v>
      </c>
      <c r="J91" s="18" t="s">
        <v>4256</v>
      </c>
      <c r="K91" s="18" t="s">
        <v>4256</v>
      </c>
      <c r="L91" s="18" t="s">
        <v>4256</v>
      </c>
      <c r="M91" s="18" t="s">
        <v>592</v>
      </c>
      <c r="N91" s="22" t="s">
        <v>77</v>
      </c>
      <c r="O91" s="23" t="s">
        <v>174</v>
      </c>
      <c r="P91" s="25">
        <f t="shared" si="2"/>
        <v>108244</v>
      </c>
      <c r="Q91" s="25" t="s">
        <v>4263</v>
      </c>
      <c r="R91" s="26" t="s">
        <v>1379</v>
      </c>
    </row>
    <row r="92" spans="1:18" ht="57" x14ac:dyDescent="0.45">
      <c r="A92" s="27">
        <v>16.5</v>
      </c>
      <c r="B92" s="28" t="s">
        <v>15</v>
      </c>
      <c r="C92" s="28" t="s">
        <v>1134</v>
      </c>
      <c r="D92" s="28" t="s">
        <v>12</v>
      </c>
      <c r="E92" s="29">
        <v>45097.723680555559</v>
      </c>
      <c r="F92" s="30" t="s">
        <v>174</v>
      </c>
      <c r="G92" s="30">
        <v>45099.723680555559</v>
      </c>
      <c r="H92" s="29">
        <v>45113.5</v>
      </c>
      <c r="I92" s="28" t="s">
        <v>1136</v>
      </c>
      <c r="J92" s="17" t="s">
        <v>4256</v>
      </c>
      <c r="K92" s="17" t="s">
        <v>4256</v>
      </c>
      <c r="L92" s="17" t="s">
        <v>4256</v>
      </c>
      <c r="M92" s="17" t="s">
        <v>592</v>
      </c>
      <c r="N92" s="28" t="s">
        <v>42</v>
      </c>
      <c r="O92" s="29" t="s">
        <v>174</v>
      </c>
      <c r="P92" s="25">
        <f t="shared" si="2"/>
        <v>108254</v>
      </c>
      <c r="Q92" s="31" t="s">
        <v>4263</v>
      </c>
      <c r="R92" s="32" t="s">
        <v>1135</v>
      </c>
    </row>
    <row r="93" spans="1:18" ht="71.25" x14ac:dyDescent="0.45">
      <c r="A93" s="21">
        <v>3.3451388888861402</v>
      </c>
      <c r="B93" s="22" t="s">
        <v>41</v>
      </c>
      <c r="C93" s="22" t="s">
        <v>1567</v>
      </c>
      <c r="D93" s="22" t="s">
        <v>12</v>
      </c>
      <c r="E93" s="23">
        <v>45100.483865740738</v>
      </c>
      <c r="F93" s="24" t="s">
        <v>174</v>
      </c>
      <c r="G93" s="24">
        <v>45102.483865740738</v>
      </c>
      <c r="H93" s="23">
        <v>45103.345138888886</v>
      </c>
      <c r="I93" s="22" t="s">
        <v>1569</v>
      </c>
      <c r="J93" s="18" t="s">
        <v>4256</v>
      </c>
      <c r="K93" s="18" t="s">
        <v>4256</v>
      </c>
      <c r="L93" s="18" t="s">
        <v>4256</v>
      </c>
      <c r="M93" s="18" t="s">
        <v>592</v>
      </c>
      <c r="N93" s="22" t="s">
        <v>42</v>
      </c>
      <c r="O93" s="23" t="s">
        <v>174</v>
      </c>
      <c r="P93" s="25">
        <f t="shared" si="2"/>
        <v>108245</v>
      </c>
      <c r="Q93" s="25" t="s">
        <v>4262</v>
      </c>
      <c r="R93" s="26" t="s">
        <v>1568</v>
      </c>
    </row>
    <row r="94" spans="1:18" ht="57" x14ac:dyDescent="0.45">
      <c r="A94" s="27">
        <v>4.6125000000029104</v>
      </c>
      <c r="B94" s="28" t="s">
        <v>15</v>
      </c>
      <c r="C94" s="28" t="s">
        <v>1284</v>
      </c>
      <c r="D94" s="28" t="s">
        <v>12</v>
      </c>
      <c r="E94" s="29">
        <v>45100.711793981478</v>
      </c>
      <c r="F94" s="30" t="s">
        <v>174</v>
      </c>
      <c r="G94" s="30">
        <v>45102.711793981478</v>
      </c>
      <c r="H94" s="29">
        <v>45104.612500000003</v>
      </c>
      <c r="I94" s="28" t="s">
        <v>1286</v>
      </c>
      <c r="J94" s="17" t="s">
        <v>4256</v>
      </c>
      <c r="K94" s="17" t="s">
        <v>4256</v>
      </c>
      <c r="L94" s="17" t="s">
        <v>4256</v>
      </c>
      <c r="M94" s="17" t="s">
        <v>592</v>
      </c>
      <c r="N94" s="28" t="s">
        <v>52</v>
      </c>
      <c r="O94" s="29" t="s">
        <v>174</v>
      </c>
      <c r="P94" s="25">
        <f t="shared" si="2"/>
        <v>108246</v>
      </c>
      <c r="Q94" s="31" t="s">
        <v>4261</v>
      </c>
      <c r="R94" s="32" t="s">
        <v>1285</v>
      </c>
    </row>
    <row r="95" spans="1:18" ht="57" x14ac:dyDescent="0.45">
      <c r="A95" s="21">
        <v>25.2923611111109</v>
      </c>
      <c r="B95" s="22" t="s">
        <v>166</v>
      </c>
      <c r="C95" s="22" t="s">
        <v>3452</v>
      </c>
      <c r="D95" s="22" t="s">
        <v>12</v>
      </c>
      <c r="E95" s="23">
        <v>45103.399652777778</v>
      </c>
      <c r="F95" s="24" t="s">
        <v>174</v>
      </c>
      <c r="G95" s="24">
        <v>45105.399652777778</v>
      </c>
      <c r="H95" s="23">
        <v>45128.292361111111</v>
      </c>
      <c r="I95" s="22" t="s">
        <v>3454</v>
      </c>
      <c r="J95" s="18" t="s">
        <v>4256</v>
      </c>
      <c r="K95" s="18" t="s">
        <v>4256</v>
      </c>
      <c r="L95" s="18" t="s">
        <v>4256</v>
      </c>
      <c r="M95" s="18" t="s">
        <v>592</v>
      </c>
      <c r="N95" s="22" t="s">
        <v>24</v>
      </c>
      <c r="O95" s="23" t="s">
        <v>174</v>
      </c>
      <c r="P95" s="25">
        <f t="shared" si="2"/>
        <v>108281</v>
      </c>
      <c r="Q95" s="25" t="s">
        <v>4263</v>
      </c>
      <c r="R95" s="26" t="s">
        <v>3453</v>
      </c>
    </row>
    <row r="96" spans="1:18" x14ac:dyDescent="0.45">
      <c r="A96" s="27">
        <v>0.514583333329938</v>
      </c>
      <c r="B96" s="28" t="s">
        <v>23</v>
      </c>
      <c r="C96" s="28" t="s">
        <v>1750</v>
      </c>
      <c r="D96" s="28" t="s">
        <v>12</v>
      </c>
      <c r="E96" s="29">
        <v>45103.475810185184</v>
      </c>
      <c r="F96" s="30" t="s">
        <v>174</v>
      </c>
      <c r="G96" s="30">
        <v>45105.475810185184</v>
      </c>
      <c r="H96" s="29">
        <v>45103.51458333333</v>
      </c>
      <c r="I96" s="28" t="s">
        <v>1751</v>
      </c>
      <c r="J96" s="17" t="s">
        <v>4256</v>
      </c>
      <c r="K96" s="17" t="s">
        <v>4256</v>
      </c>
      <c r="L96" s="17" t="s">
        <v>4256</v>
      </c>
      <c r="M96" s="17" t="s">
        <v>592</v>
      </c>
      <c r="N96" s="28" t="s">
        <v>18</v>
      </c>
      <c r="O96" s="29" t="s">
        <v>174</v>
      </c>
      <c r="P96" s="25">
        <f t="shared" si="2"/>
        <v>108246</v>
      </c>
      <c r="Q96" s="31" t="s">
        <v>4260</v>
      </c>
      <c r="R96" s="32" t="s">
        <v>1566</v>
      </c>
    </row>
    <row r="97" spans="1:18" ht="42.75" x14ac:dyDescent="0.45">
      <c r="A97" s="21">
        <v>9.5916666666598793</v>
      </c>
      <c r="B97" s="22" t="s">
        <v>120</v>
      </c>
      <c r="C97" s="22" t="s">
        <v>3529</v>
      </c>
      <c r="D97" s="22" t="s">
        <v>12</v>
      </c>
      <c r="E97" s="23">
        <v>45103.53601851852</v>
      </c>
      <c r="F97" s="24" t="s">
        <v>174</v>
      </c>
      <c r="G97" s="24">
        <v>45105.53601851852</v>
      </c>
      <c r="H97" s="23">
        <v>45112.591666666667</v>
      </c>
      <c r="I97" s="22" t="s">
        <v>2507</v>
      </c>
      <c r="J97" s="18" t="s">
        <v>4256</v>
      </c>
      <c r="K97" s="18" t="s">
        <v>4256</v>
      </c>
      <c r="L97" s="18" t="s">
        <v>4256</v>
      </c>
      <c r="M97" s="18" t="s">
        <v>592</v>
      </c>
      <c r="N97" s="22" t="s">
        <v>42</v>
      </c>
      <c r="O97" s="23" t="s">
        <v>174</v>
      </c>
      <c r="P97" s="25">
        <f t="shared" si="2"/>
        <v>108259</v>
      </c>
      <c r="Q97" s="25" t="s">
        <v>4263</v>
      </c>
      <c r="R97" s="26" t="s">
        <v>3530</v>
      </c>
    </row>
    <row r="98" spans="1:18" ht="57" x14ac:dyDescent="0.45">
      <c r="A98" s="27">
        <v>1.39236111110949</v>
      </c>
      <c r="B98" s="28" t="s">
        <v>154</v>
      </c>
      <c r="C98" s="28" t="s">
        <v>1120</v>
      </c>
      <c r="D98" s="28" t="s">
        <v>12</v>
      </c>
      <c r="E98" s="29">
        <v>45104.660115740742</v>
      </c>
      <c r="F98" s="30" t="s">
        <v>174</v>
      </c>
      <c r="G98" s="30">
        <v>45106.660115740742</v>
      </c>
      <c r="H98" s="29">
        <v>45105.392361111109</v>
      </c>
      <c r="I98" s="28" t="s">
        <v>208</v>
      </c>
      <c r="J98" s="17" t="s">
        <v>4256</v>
      </c>
      <c r="K98" s="17" t="s">
        <v>4256</v>
      </c>
      <c r="L98" s="17" t="s">
        <v>4256</v>
      </c>
      <c r="M98" s="17" t="s">
        <v>592</v>
      </c>
      <c r="N98" s="28" t="s">
        <v>24</v>
      </c>
      <c r="O98" s="29" t="s">
        <v>174</v>
      </c>
      <c r="P98" s="25">
        <f t="shared" si="2"/>
        <v>108251</v>
      </c>
      <c r="Q98" s="31" t="s">
        <v>4260</v>
      </c>
      <c r="R98" s="32" t="s">
        <v>1121</v>
      </c>
    </row>
    <row r="99" spans="1:18" ht="57" x14ac:dyDescent="0.45">
      <c r="A99" s="21">
        <v>3.4513888888832298</v>
      </c>
      <c r="B99" s="22" t="s">
        <v>84</v>
      </c>
      <c r="C99" s="22" t="s">
        <v>1139</v>
      </c>
      <c r="D99" s="22" t="s">
        <v>12</v>
      </c>
      <c r="E99" s="23">
        <v>45104.780092592591</v>
      </c>
      <c r="F99" s="24" t="s">
        <v>174</v>
      </c>
      <c r="G99" s="24">
        <v>45106.780092592591</v>
      </c>
      <c r="H99" s="23">
        <v>45107.451388888891</v>
      </c>
      <c r="I99" s="22" t="s">
        <v>1141</v>
      </c>
      <c r="J99" s="18" t="s">
        <v>4256</v>
      </c>
      <c r="K99" s="18" t="s">
        <v>4256</v>
      </c>
      <c r="L99" s="18" t="s">
        <v>4256</v>
      </c>
      <c r="M99" s="18" t="s">
        <v>592</v>
      </c>
      <c r="N99" s="22" t="s">
        <v>42</v>
      </c>
      <c r="O99" s="23" t="s">
        <v>174</v>
      </c>
      <c r="P99" s="25">
        <f t="shared" ref="P99:P130" si="3">WORKDAY.INTL(E99,H99,1,0)</f>
        <v>108253</v>
      </c>
      <c r="Q99" s="25" t="s">
        <v>4262</v>
      </c>
      <c r="R99" s="26" t="s">
        <v>1140</v>
      </c>
    </row>
    <row r="100" spans="1:18" ht="85.5" x14ac:dyDescent="0.45">
      <c r="A100" s="27">
        <v>13.358333333329901</v>
      </c>
      <c r="B100" s="28" t="s">
        <v>106</v>
      </c>
      <c r="C100" s="28" t="s">
        <v>1156</v>
      </c>
      <c r="D100" s="28" t="s">
        <v>12</v>
      </c>
      <c r="E100" s="29">
        <v>45107.5859375</v>
      </c>
      <c r="F100" s="30" t="s">
        <v>174</v>
      </c>
      <c r="G100" s="30">
        <v>45109.5859375</v>
      </c>
      <c r="H100" s="29">
        <v>45120.35833333333</v>
      </c>
      <c r="I100" s="28" t="s">
        <v>1158</v>
      </c>
      <c r="J100" s="17" t="s">
        <v>4256</v>
      </c>
      <c r="K100" s="17" t="s">
        <v>4256</v>
      </c>
      <c r="L100" s="17" t="s">
        <v>4256</v>
      </c>
      <c r="M100" s="17" t="s">
        <v>592</v>
      </c>
      <c r="N100" s="28" t="s">
        <v>107</v>
      </c>
      <c r="O100" s="29" t="s">
        <v>174</v>
      </c>
      <c r="P100" s="25">
        <f t="shared" si="3"/>
        <v>108275</v>
      </c>
      <c r="Q100" s="31" t="s">
        <v>4263</v>
      </c>
      <c r="R100" s="32" t="s">
        <v>1157</v>
      </c>
    </row>
    <row r="101" spans="1:18" x14ac:dyDescent="0.45">
      <c r="A101" s="21">
        <v>5.5895833333342999</v>
      </c>
      <c r="B101" s="22" t="s">
        <v>23</v>
      </c>
      <c r="C101" s="22" t="s">
        <v>1105</v>
      </c>
      <c r="D101" s="22" t="s">
        <v>12</v>
      </c>
      <c r="E101" s="23">
        <v>45107.600162037037</v>
      </c>
      <c r="F101" s="24" t="s">
        <v>174</v>
      </c>
      <c r="G101" s="24">
        <v>45109.600162037037</v>
      </c>
      <c r="H101" s="23">
        <v>45112.589583333334</v>
      </c>
      <c r="I101" s="22" t="s">
        <v>1107</v>
      </c>
      <c r="J101" s="18" t="s">
        <v>4256</v>
      </c>
      <c r="K101" s="18" t="s">
        <v>4256</v>
      </c>
      <c r="L101" s="18" t="s">
        <v>4256</v>
      </c>
      <c r="M101" s="18" t="s">
        <v>592</v>
      </c>
      <c r="N101" s="22" t="s">
        <v>24</v>
      </c>
      <c r="O101" s="23" t="s">
        <v>174</v>
      </c>
      <c r="P101" s="25">
        <f t="shared" si="3"/>
        <v>108265</v>
      </c>
      <c r="Q101" s="25" t="s">
        <v>4263</v>
      </c>
      <c r="R101" s="26" t="s">
        <v>1106</v>
      </c>
    </row>
    <row r="102" spans="1:18" x14ac:dyDescent="0.45">
      <c r="A102" s="27">
        <v>0.39236111110949401</v>
      </c>
      <c r="B102" s="28" t="s">
        <v>23</v>
      </c>
      <c r="C102" s="28" t="s">
        <v>1783</v>
      </c>
      <c r="D102" s="28" t="s">
        <v>12</v>
      </c>
      <c r="E102" s="29">
        <v>45125.390729166669</v>
      </c>
      <c r="F102" s="30" t="s">
        <v>1061</v>
      </c>
      <c r="G102" s="30">
        <v>45127.390729166669</v>
      </c>
      <c r="H102" s="29">
        <v>45125.392361111109</v>
      </c>
      <c r="I102" s="28" t="s">
        <v>1073</v>
      </c>
      <c r="J102" s="17" t="s">
        <v>4256</v>
      </c>
      <c r="K102" s="17" t="s">
        <v>4256</v>
      </c>
      <c r="L102" s="17" t="s">
        <v>4256</v>
      </c>
      <c r="M102" s="17" t="s">
        <v>592</v>
      </c>
      <c r="N102" s="28" t="s">
        <v>42</v>
      </c>
      <c r="O102" s="29" t="s">
        <v>1061</v>
      </c>
      <c r="P102" s="25">
        <f t="shared" si="3"/>
        <v>108300</v>
      </c>
      <c r="Q102" s="31" t="s">
        <v>4260</v>
      </c>
      <c r="R102" s="32" t="s">
        <v>1078</v>
      </c>
    </row>
    <row r="103" spans="1:18" x14ac:dyDescent="0.45">
      <c r="A103" s="21">
        <v>6.69305555555911</v>
      </c>
      <c r="B103" s="22" t="s">
        <v>33</v>
      </c>
      <c r="C103" s="22" t="s">
        <v>3415</v>
      </c>
      <c r="D103" s="22" t="s">
        <v>12</v>
      </c>
      <c r="E103" s="23">
        <v>45125.688402777778</v>
      </c>
      <c r="F103" s="24" t="s">
        <v>1061</v>
      </c>
      <c r="G103" s="24">
        <v>45127.688402777778</v>
      </c>
      <c r="H103" s="23">
        <v>45131.693055555559</v>
      </c>
      <c r="I103" s="22" t="s">
        <v>3417</v>
      </c>
      <c r="J103" s="18" t="s">
        <v>4256</v>
      </c>
      <c r="K103" s="18" t="s">
        <v>4256</v>
      </c>
      <c r="L103" s="18" t="s">
        <v>4256</v>
      </c>
      <c r="M103" s="18" t="s">
        <v>592</v>
      </c>
      <c r="N103" s="22" t="s">
        <v>52</v>
      </c>
      <c r="O103" s="23" t="s">
        <v>1061</v>
      </c>
      <c r="P103" s="25">
        <f t="shared" si="3"/>
        <v>108308</v>
      </c>
      <c r="Q103" s="25" t="s">
        <v>4263</v>
      </c>
      <c r="R103" s="26" t="s">
        <v>3416</v>
      </c>
    </row>
    <row r="104" spans="1:18" ht="28.5" x14ac:dyDescent="0.45">
      <c r="A104" s="27">
        <v>0.61180555555620197</v>
      </c>
      <c r="B104" s="28" t="s">
        <v>33</v>
      </c>
      <c r="C104" s="28" t="s">
        <v>3512</v>
      </c>
      <c r="D104" s="28" t="s">
        <v>12</v>
      </c>
      <c r="E104" s="29">
        <v>45126.612569444442</v>
      </c>
      <c r="F104" s="30" t="s">
        <v>1061</v>
      </c>
      <c r="G104" s="30">
        <v>45128.612569444442</v>
      </c>
      <c r="H104" s="29">
        <v>45126.611805555556</v>
      </c>
      <c r="I104" s="28" t="s">
        <v>3514</v>
      </c>
      <c r="J104" s="17" t="s">
        <v>4256</v>
      </c>
      <c r="K104" s="17" t="s">
        <v>4256</v>
      </c>
      <c r="L104" s="17" t="s">
        <v>4256</v>
      </c>
      <c r="M104" s="17" t="s">
        <v>592</v>
      </c>
      <c r="N104" s="28" t="s">
        <v>42</v>
      </c>
      <c r="O104" s="29" t="s">
        <v>1061</v>
      </c>
      <c r="P104" s="25">
        <f t="shared" si="3"/>
        <v>108302</v>
      </c>
      <c r="Q104" s="31" t="s">
        <v>4260</v>
      </c>
      <c r="R104" s="32" t="s">
        <v>3513</v>
      </c>
    </row>
    <row r="105" spans="1:18" x14ac:dyDescent="0.45">
      <c r="A105" s="21">
        <v>33.500694444446701</v>
      </c>
      <c r="B105" s="22" t="s">
        <v>630</v>
      </c>
      <c r="C105" s="22" t="s">
        <v>2998</v>
      </c>
      <c r="D105" s="22" t="s">
        <v>12</v>
      </c>
      <c r="E105" s="23">
        <v>45127.507800925923</v>
      </c>
      <c r="F105" s="24" t="s">
        <v>1061</v>
      </c>
      <c r="G105" s="24">
        <v>45129.507800925923</v>
      </c>
      <c r="H105" s="23">
        <v>45160.500694444447</v>
      </c>
      <c r="I105" s="22" t="s">
        <v>3000</v>
      </c>
      <c r="J105" s="18" t="s">
        <v>4256</v>
      </c>
      <c r="K105" s="18" t="s">
        <v>4256</v>
      </c>
      <c r="L105" s="18" t="s">
        <v>4256</v>
      </c>
      <c r="M105" s="18" t="s">
        <v>592</v>
      </c>
      <c r="N105" s="22" t="s">
        <v>24</v>
      </c>
      <c r="O105" s="23" t="s">
        <v>1061</v>
      </c>
      <c r="P105" s="25">
        <f t="shared" si="3"/>
        <v>108351</v>
      </c>
      <c r="Q105" s="25" t="s">
        <v>4263</v>
      </c>
      <c r="R105" s="26" t="s">
        <v>2999</v>
      </c>
    </row>
    <row r="106" spans="1:18" x14ac:dyDescent="0.45">
      <c r="A106" s="27">
        <v>68.336736111108607</v>
      </c>
      <c r="B106" s="28" t="s">
        <v>33</v>
      </c>
      <c r="C106" s="28" t="s">
        <v>2004</v>
      </c>
      <c r="D106" s="28" t="s">
        <v>12</v>
      </c>
      <c r="E106" s="29">
        <v>45127.582974537036</v>
      </c>
      <c r="F106" s="30" t="s">
        <v>1061</v>
      </c>
      <c r="G106" s="30">
        <v>45129.582974537036</v>
      </c>
      <c r="H106" s="29">
        <v>45195.336736111109</v>
      </c>
      <c r="I106" s="28" t="s">
        <v>2006</v>
      </c>
      <c r="J106" s="17" t="s">
        <v>4256</v>
      </c>
      <c r="K106" s="17" t="s">
        <v>4256</v>
      </c>
      <c r="L106" s="17" t="s">
        <v>4256</v>
      </c>
      <c r="M106" s="17" t="s">
        <v>592</v>
      </c>
      <c r="N106" s="28" t="s">
        <v>42</v>
      </c>
      <c r="O106" s="29" t="s">
        <v>1061</v>
      </c>
      <c r="P106" s="25">
        <f t="shared" si="3"/>
        <v>108400</v>
      </c>
      <c r="Q106" s="31" t="s">
        <v>4263</v>
      </c>
      <c r="R106" s="32" t="s">
        <v>2005</v>
      </c>
    </row>
    <row r="107" spans="1:18" ht="85.5" x14ac:dyDescent="0.45">
      <c r="A107" s="21">
        <v>4.5069444444452502</v>
      </c>
      <c r="B107" s="22" t="s">
        <v>161</v>
      </c>
      <c r="C107" s="22" t="s">
        <v>3421</v>
      </c>
      <c r="D107" s="22" t="s">
        <v>12</v>
      </c>
      <c r="E107" s="23">
        <v>45128.664421296293</v>
      </c>
      <c r="F107" s="24" t="s">
        <v>1061</v>
      </c>
      <c r="G107" s="24">
        <v>45130.664421296293</v>
      </c>
      <c r="H107" s="23">
        <v>45132.506944444445</v>
      </c>
      <c r="I107" s="22" t="s">
        <v>3423</v>
      </c>
      <c r="J107" s="18" t="s">
        <v>4256</v>
      </c>
      <c r="K107" s="18" t="s">
        <v>4256</v>
      </c>
      <c r="L107" s="18" t="s">
        <v>4256</v>
      </c>
      <c r="M107" s="18" t="s">
        <v>592</v>
      </c>
      <c r="N107" s="22" t="s">
        <v>24</v>
      </c>
      <c r="O107" s="23" t="s">
        <v>1061</v>
      </c>
      <c r="P107" s="25">
        <f t="shared" si="3"/>
        <v>108314</v>
      </c>
      <c r="Q107" s="25" t="s">
        <v>4261</v>
      </c>
      <c r="R107" s="26" t="s">
        <v>3422</v>
      </c>
    </row>
    <row r="108" spans="1:18" x14ac:dyDescent="0.45">
      <c r="A108" s="27">
        <v>3.6606249999967999</v>
      </c>
      <c r="B108" s="28" t="s">
        <v>15</v>
      </c>
      <c r="C108" s="28" t="s">
        <v>3398</v>
      </c>
      <c r="D108" s="28" t="s">
        <v>12</v>
      </c>
      <c r="E108" s="29">
        <v>45131.62226851852</v>
      </c>
      <c r="F108" s="30" t="s">
        <v>1061</v>
      </c>
      <c r="G108" s="30">
        <v>45133.62226851852</v>
      </c>
      <c r="H108" s="29">
        <v>45134.660624999997</v>
      </c>
      <c r="I108" s="28" t="s">
        <v>316</v>
      </c>
      <c r="J108" s="17" t="s">
        <v>4256</v>
      </c>
      <c r="K108" s="17" t="s">
        <v>4256</v>
      </c>
      <c r="L108" s="17" t="s">
        <v>4256</v>
      </c>
      <c r="M108" s="17" t="s">
        <v>592</v>
      </c>
      <c r="N108" s="28" t="s">
        <v>42</v>
      </c>
      <c r="O108" s="29" t="s">
        <v>1061</v>
      </c>
      <c r="P108" s="25">
        <f t="shared" si="3"/>
        <v>108317</v>
      </c>
      <c r="Q108" s="31" t="s">
        <v>4262</v>
      </c>
      <c r="R108" s="32" t="s">
        <v>3399</v>
      </c>
    </row>
    <row r="109" spans="1:18" x14ac:dyDescent="0.45">
      <c r="A109" s="21">
        <v>3.4682291666613301</v>
      </c>
      <c r="B109" s="22" t="s">
        <v>102</v>
      </c>
      <c r="C109" s="22" t="s">
        <v>3407</v>
      </c>
      <c r="D109" s="22" t="s">
        <v>12</v>
      </c>
      <c r="E109" s="23">
        <v>45131.62641203704</v>
      </c>
      <c r="F109" s="24" t="s">
        <v>1061</v>
      </c>
      <c r="G109" s="24">
        <v>45133.62641203704</v>
      </c>
      <c r="H109" s="23">
        <v>45134.468229166669</v>
      </c>
      <c r="I109" s="22" t="s">
        <v>316</v>
      </c>
      <c r="J109" s="18" t="s">
        <v>4256</v>
      </c>
      <c r="K109" s="18" t="s">
        <v>4256</v>
      </c>
      <c r="L109" s="18" t="s">
        <v>4256</v>
      </c>
      <c r="M109" s="18" t="s">
        <v>592</v>
      </c>
      <c r="N109" s="22" t="s">
        <v>42</v>
      </c>
      <c r="O109" s="23" t="s">
        <v>1061</v>
      </c>
      <c r="P109" s="25">
        <f t="shared" si="3"/>
        <v>108317</v>
      </c>
      <c r="Q109" s="25" t="s">
        <v>4262</v>
      </c>
      <c r="R109" s="26" t="s">
        <v>1807</v>
      </c>
    </row>
    <row r="110" spans="1:18" ht="28.5" x14ac:dyDescent="0.45">
      <c r="A110" s="27">
        <v>3.3534837962943098</v>
      </c>
      <c r="B110" s="28" t="s">
        <v>64</v>
      </c>
      <c r="C110" s="28" t="s">
        <v>3385</v>
      </c>
      <c r="D110" s="28" t="s">
        <v>12</v>
      </c>
      <c r="E110" s="29">
        <v>45132.596631944441</v>
      </c>
      <c r="F110" s="30" t="s">
        <v>1061</v>
      </c>
      <c r="G110" s="30">
        <v>45134.596631944441</v>
      </c>
      <c r="H110" s="29">
        <v>45135.353483796294</v>
      </c>
      <c r="I110" s="28" t="s">
        <v>129</v>
      </c>
      <c r="J110" s="17" t="s">
        <v>4256</v>
      </c>
      <c r="K110" s="17" t="s">
        <v>4256</v>
      </c>
      <c r="L110" s="17" t="s">
        <v>4256</v>
      </c>
      <c r="M110" s="17" t="s">
        <v>592</v>
      </c>
      <c r="N110" s="28" t="s">
        <v>52</v>
      </c>
      <c r="O110" s="29" t="s">
        <v>1061</v>
      </c>
      <c r="P110" s="25">
        <f t="shared" si="3"/>
        <v>108321</v>
      </c>
      <c r="Q110" s="31" t="s">
        <v>4262</v>
      </c>
      <c r="R110" s="32" t="s">
        <v>3386</v>
      </c>
    </row>
    <row r="111" spans="1:18" ht="85.5" x14ac:dyDescent="0.45">
      <c r="A111" s="21">
        <v>37.452499999999397</v>
      </c>
      <c r="B111" s="22" t="s">
        <v>105</v>
      </c>
      <c r="C111" s="22" t="s">
        <v>2765</v>
      </c>
      <c r="D111" s="22" t="s">
        <v>12</v>
      </c>
      <c r="E111" s="23">
        <v>45139.519502314812</v>
      </c>
      <c r="F111" s="24" t="s">
        <v>431</v>
      </c>
      <c r="G111" s="24">
        <v>45141.519502314812</v>
      </c>
      <c r="H111" s="23">
        <v>45176.452499999999</v>
      </c>
      <c r="I111" s="22" t="s">
        <v>112</v>
      </c>
      <c r="J111" s="18" t="s">
        <v>4256</v>
      </c>
      <c r="K111" s="18" t="s">
        <v>4256</v>
      </c>
      <c r="L111" s="18" t="s">
        <v>4256</v>
      </c>
      <c r="M111" s="18" t="s">
        <v>592</v>
      </c>
      <c r="N111" s="22" t="s">
        <v>111</v>
      </c>
      <c r="O111" s="23" t="s">
        <v>431</v>
      </c>
      <c r="P111" s="25">
        <f t="shared" si="3"/>
        <v>108385</v>
      </c>
      <c r="Q111" s="25" t="s">
        <v>4263</v>
      </c>
      <c r="R111" s="26" t="s">
        <v>2766</v>
      </c>
    </row>
    <row r="112" spans="1:18" ht="71.25" x14ac:dyDescent="0.45">
      <c r="A112" s="27">
        <v>19.344421296293099</v>
      </c>
      <c r="B112" s="28" t="s">
        <v>106</v>
      </c>
      <c r="C112" s="28" t="s">
        <v>3019</v>
      </c>
      <c r="D112" s="28" t="s">
        <v>12</v>
      </c>
      <c r="E112" s="29">
        <v>45140.611817129633</v>
      </c>
      <c r="F112" s="30" t="s">
        <v>431</v>
      </c>
      <c r="G112" s="30">
        <v>45142.611817129633</v>
      </c>
      <c r="H112" s="29">
        <v>45159.344421296293</v>
      </c>
      <c r="I112" s="28" t="s">
        <v>3021</v>
      </c>
      <c r="J112" s="17" t="s">
        <v>4256</v>
      </c>
      <c r="K112" s="17" t="s">
        <v>4256</v>
      </c>
      <c r="L112" s="17" t="s">
        <v>4256</v>
      </c>
      <c r="M112" s="17" t="s">
        <v>592</v>
      </c>
      <c r="N112" s="28" t="s">
        <v>52</v>
      </c>
      <c r="O112" s="29" t="s">
        <v>431</v>
      </c>
      <c r="P112" s="25">
        <f t="shared" si="3"/>
        <v>108363</v>
      </c>
      <c r="Q112" s="31" t="s">
        <v>4263</v>
      </c>
      <c r="R112" s="32" t="s">
        <v>3020</v>
      </c>
    </row>
    <row r="113" spans="1:18" ht="42.75" x14ac:dyDescent="0.45">
      <c r="A113" s="21">
        <v>0.67657407407386905</v>
      </c>
      <c r="B113" s="22" t="s">
        <v>64</v>
      </c>
      <c r="C113" s="22" t="s">
        <v>3305</v>
      </c>
      <c r="D113" s="22" t="s">
        <v>12</v>
      </c>
      <c r="E113" s="23">
        <v>45142.576793981483</v>
      </c>
      <c r="F113" s="24" t="s">
        <v>431</v>
      </c>
      <c r="G113" s="24">
        <v>45144.576793981483</v>
      </c>
      <c r="H113" s="23">
        <v>45142.676574074074</v>
      </c>
      <c r="I113" s="22" t="s">
        <v>434</v>
      </c>
      <c r="J113" s="18" t="s">
        <v>4256</v>
      </c>
      <c r="K113" s="18" t="s">
        <v>4256</v>
      </c>
      <c r="L113" s="18" t="s">
        <v>4256</v>
      </c>
      <c r="M113" s="18" t="s">
        <v>592</v>
      </c>
      <c r="N113" s="22" t="s">
        <v>42</v>
      </c>
      <c r="O113" s="23" t="s">
        <v>431</v>
      </c>
      <c r="P113" s="25">
        <f t="shared" si="3"/>
        <v>108342</v>
      </c>
      <c r="Q113" s="25" t="s">
        <v>4260</v>
      </c>
      <c r="R113" s="26" t="s">
        <v>3306</v>
      </c>
    </row>
    <row r="114" spans="1:18" ht="156.75" x14ac:dyDescent="0.45">
      <c r="A114" s="27">
        <v>11.296666666661601</v>
      </c>
      <c r="B114" s="28" t="s">
        <v>166</v>
      </c>
      <c r="C114" s="28" t="s">
        <v>3047</v>
      </c>
      <c r="D114" s="28" t="s">
        <v>12</v>
      </c>
      <c r="E114" s="29">
        <v>45145.32917824074</v>
      </c>
      <c r="F114" s="30" t="s">
        <v>431</v>
      </c>
      <c r="G114" s="30">
        <v>45147.32917824074</v>
      </c>
      <c r="H114" s="29">
        <v>45156.296666666669</v>
      </c>
      <c r="I114" s="28" t="s">
        <v>3049</v>
      </c>
      <c r="J114" s="17" t="s">
        <v>4256</v>
      </c>
      <c r="K114" s="17" t="s">
        <v>4256</v>
      </c>
      <c r="L114" s="17" t="s">
        <v>4256</v>
      </c>
      <c r="M114" s="17" t="s">
        <v>592</v>
      </c>
      <c r="N114" s="28" t="s">
        <v>52</v>
      </c>
      <c r="O114" s="29" t="s">
        <v>431</v>
      </c>
      <c r="P114" s="25">
        <f t="shared" si="3"/>
        <v>108363</v>
      </c>
      <c r="Q114" s="31" t="s">
        <v>4263</v>
      </c>
      <c r="R114" s="32" t="s">
        <v>3048</v>
      </c>
    </row>
    <row r="115" spans="1:18" ht="71.25" x14ac:dyDescent="0.45">
      <c r="A115" s="21">
        <v>11.308784722219601</v>
      </c>
      <c r="B115" s="22" t="s">
        <v>106</v>
      </c>
      <c r="C115" s="22" t="s">
        <v>3042</v>
      </c>
      <c r="D115" s="22" t="s">
        <v>12</v>
      </c>
      <c r="E115" s="23">
        <v>45145.70107638889</v>
      </c>
      <c r="F115" s="24" t="s">
        <v>431</v>
      </c>
      <c r="G115" s="24">
        <v>45147.70107638889</v>
      </c>
      <c r="H115" s="23">
        <v>45156.30878472222</v>
      </c>
      <c r="I115" s="22" t="s">
        <v>3044</v>
      </c>
      <c r="J115" s="18" t="s">
        <v>4256</v>
      </c>
      <c r="K115" s="18" t="s">
        <v>4256</v>
      </c>
      <c r="L115" s="18" t="s">
        <v>4256</v>
      </c>
      <c r="M115" s="18" t="s">
        <v>592</v>
      </c>
      <c r="N115" s="22" t="s">
        <v>52</v>
      </c>
      <c r="O115" s="23" t="s">
        <v>431</v>
      </c>
      <c r="P115" s="25">
        <f t="shared" si="3"/>
        <v>108363</v>
      </c>
      <c r="Q115" s="25" t="s">
        <v>4263</v>
      </c>
      <c r="R115" s="26" t="s">
        <v>3043</v>
      </c>
    </row>
    <row r="116" spans="1:18" ht="28.5" x14ac:dyDescent="0.45">
      <c r="A116" s="27">
        <v>52.6736921296324</v>
      </c>
      <c r="B116" s="28" t="s">
        <v>145</v>
      </c>
      <c r="C116" s="28" t="s">
        <v>1014</v>
      </c>
      <c r="D116" s="28" t="s">
        <v>12</v>
      </c>
      <c r="E116" s="29">
        <v>45146.660879629628</v>
      </c>
      <c r="F116" s="30" t="s">
        <v>431</v>
      </c>
      <c r="G116" s="30">
        <v>45148.660879629628</v>
      </c>
      <c r="H116" s="29">
        <v>45198.673692129632</v>
      </c>
      <c r="I116" s="28" t="s">
        <v>1016</v>
      </c>
      <c r="J116" s="17" t="s">
        <v>4256</v>
      </c>
      <c r="K116" s="17" t="s">
        <v>4256</v>
      </c>
      <c r="L116" s="17" t="s">
        <v>4256</v>
      </c>
      <c r="M116" s="17" t="s">
        <v>592</v>
      </c>
      <c r="N116" s="28" t="s">
        <v>52</v>
      </c>
      <c r="O116" s="29" t="s">
        <v>431</v>
      </c>
      <c r="P116" s="25">
        <f t="shared" si="3"/>
        <v>108422</v>
      </c>
      <c r="Q116" s="31" t="s">
        <v>4263</v>
      </c>
      <c r="R116" s="32" t="s">
        <v>1015</v>
      </c>
    </row>
    <row r="117" spans="1:18" ht="71.25" x14ac:dyDescent="0.45">
      <c r="A117" s="21">
        <v>8.3845023148096498</v>
      </c>
      <c r="B117" s="22" t="s">
        <v>106</v>
      </c>
      <c r="C117" s="22" t="s">
        <v>3068</v>
      </c>
      <c r="D117" s="22" t="s">
        <v>12</v>
      </c>
      <c r="E117" s="23">
        <v>45147.655358796299</v>
      </c>
      <c r="F117" s="24" t="s">
        <v>431</v>
      </c>
      <c r="G117" s="24">
        <v>45149.655358796299</v>
      </c>
      <c r="H117" s="23">
        <v>45155.384502314817</v>
      </c>
      <c r="I117" s="22" t="s">
        <v>3070</v>
      </c>
      <c r="J117" s="18" t="s">
        <v>4256</v>
      </c>
      <c r="K117" s="18" t="s">
        <v>4256</v>
      </c>
      <c r="L117" s="18" t="s">
        <v>4256</v>
      </c>
      <c r="M117" s="18" t="s">
        <v>592</v>
      </c>
      <c r="N117" s="22" t="s">
        <v>107</v>
      </c>
      <c r="O117" s="23" t="s">
        <v>431</v>
      </c>
      <c r="P117" s="25">
        <f t="shared" si="3"/>
        <v>108364</v>
      </c>
      <c r="Q117" s="25" t="s">
        <v>4263</v>
      </c>
      <c r="R117" s="26" t="s">
        <v>3069</v>
      </c>
    </row>
    <row r="118" spans="1:18" ht="42.75" x14ac:dyDescent="0.45">
      <c r="A118" s="27">
        <v>0.554583333330811</v>
      </c>
      <c r="B118" s="28" t="s">
        <v>125</v>
      </c>
      <c r="C118" s="28" t="s">
        <v>3221</v>
      </c>
      <c r="D118" s="28" t="s">
        <v>12</v>
      </c>
      <c r="E118" s="29">
        <v>45148.536111111112</v>
      </c>
      <c r="F118" s="30" t="s">
        <v>431</v>
      </c>
      <c r="G118" s="30">
        <v>45150.536111111112</v>
      </c>
      <c r="H118" s="29">
        <v>45148.554583333331</v>
      </c>
      <c r="I118" s="28" t="s">
        <v>2827</v>
      </c>
      <c r="J118" s="17" t="s">
        <v>4256</v>
      </c>
      <c r="K118" s="17" t="s">
        <v>4256</v>
      </c>
      <c r="L118" s="17" t="s">
        <v>4256</v>
      </c>
      <c r="M118" s="17" t="s">
        <v>592</v>
      </c>
      <c r="N118" s="28" t="s">
        <v>24</v>
      </c>
      <c r="O118" s="29" t="s">
        <v>431</v>
      </c>
      <c r="P118" s="25">
        <f t="shared" si="3"/>
        <v>108356</v>
      </c>
      <c r="Q118" s="31" t="s">
        <v>4260</v>
      </c>
      <c r="R118" s="32" t="s">
        <v>3222</v>
      </c>
    </row>
    <row r="119" spans="1:18" ht="57" x14ac:dyDescent="0.45">
      <c r="A119" s="21">
        <v>0.59571759258687995</v>
      </c>
      <c r="B119" s="22" t="s">
        <v>23</v>
      </c>
      <c r="C119" s="22" t="s">
        <v>3225</v>
      </c>
      <c r="D119" s="22" t="s">
        <v>12</v>
      </c>
      <c r="E119" s="23">
        <v>45148.573564814818</v>
      </c>
      <c r="F119" s="24" t="s">
        <v>431</v>
      </c>
      <c r="G119" s="24">
        <v>45150.573564814818</v>
      </c>
      <c r="H119" s="23">
        <v>45148.595717592594</v>
      </c>
      <c r="I119" s="22" t="s">
        <v>3227</v>
      </c>
      <c r="J119" s="18" t="s">
        <v>4256</v>
      </c>
      <c r="K119" s="18" t="s">
        <v>4256</v>
      </c>
      <c r="L119" s="18" t="s">
        <v>4256</v>
      </c>
      <c r="M119" s="18" t="s">
        <v>592</v>
      </c>
      <c r="N119" s="22" t="s">
        <v>24</v>
      </c>
      <c r="O119" s="23" t="s">
        <v>431</v>
      </c>
      <c r="P119" s="25">
        <f t="shared" si="3"/>
        <v>108356</v>
      </c>
      <c r="Q119" s="25" t="s">
        <v>4260</v>
      </c>
      <c r="R119" s="26" t="s">
        <v>3226</v>
      </c>
    </row>
    <row r="120" spans="1:18" ht="42.75" x14ac:dyDescent="0.45">
      <c r="A120" s="27">
        <v>4.5092476851859802</v>
      </c>
      <c r="B120" s="28" t="s">
        <v>15</v>
      </c>
      <c r="C120" s="28" t="s">
        <v>3053</v>
      </c>
      <c r="D120" s="28" t="s">
        <v>12</v>
      </c>
      <c r="E120" s="29">
        <v>45152.580104166664</v>
      </c>
      <c r="F120" s="30" t="s">
        <v>431</v>
      </c>
      <c r="G120" s="30">
        <v>45154.580104166664</v>
      </c>
      <c r="H120" s="29">
        <v>45156.509247685186</v>
      </c>
      <c r="I120" s="28" t="s">
        <v>3055</v>
      </c>
      <c r="J120" s="17" t="s">
        <v>4256</v>
      </c>
      <c r="K120" s="17" t="s">
        <v>4256</v>
      </c>
      <c r="L120" s="17" t="s">
        <v>4256</v>
      </c>
      <c r="M120" s="17" t="s">
        <v>592</v>
      </c>
      <c r="N120" s="28" t="s">
        <v>52</v>
      </c>
      <c r="O120" s="29" t="s">
        <v>431</v>
      </c>
      <c r="P120" s="25">
        <f t="shared" si="3"/>
        <v>108370</v>
      </c>
      <c r="Q120" s="31" t="s">
        <v>4261</v>
      </c>
      <c r="R120" s="32" t="s">
        <v>3054</v>
      </c>
    </row>
    <row r="121" spans="1:18" ht="85.5" x14ac:dyDescent="0.45">
      <c r="A121" s="21">
        <v>0.60347222222480901</v>
      </c>
      <c r="B121" s="22" t="s">
        <v>23</v>
      </c>
      <c r="C121" s="22" t="s">
        <v>3157</v>
      </c>
      <c r="D121" s="22" t="s">
        <v>12</v>
      </c>
      <c r="E121" s="23">
        <v>45152.603425925925</v>
      </c>
      <c r="F121" s="24" t="s">
        <v>431</v>
      </c>
      <c r="G121" s="24">
        <v>45154.603425925925</v>
      </c>
      <c r="H121" s="23">
        <v>45152.603472222225</v>
      </c>
      <c r="I121" s="22" t="s">
        <v>2507</v>
      </c>
      <c r="J121" s="18" t="s">
        <v>4256</v>
      </c>
      <c r="K121" s="18" t="s">
        <v>4256</v>
      </c>
      <c r="L121" s="18" t="s">
        <v>4256</v>
      </c>
      <c r="M121" s="18" t="s">
        <v>592</v>
      </c>
      <c r="N121" s="22" t="s">
        <v>42</v>
      </c>
      <c r="O121" s="23" t="s">
        <v>431</v>
      </c>
      <c r="P121" s="25">
        <f t="shared" si="3"/>
        <v>108364</v>
      </c>
      <c r="Q121" s="25" t="s">
        <v>4260</v>
      </c>
      <c r="R121" s="26" t="s">
        <v>3158</v>
      </c>
    </row>
    <row r="122" spans="1:18" x14ac:dyDescent="0.45">
      <c r="A122" s="27">
        <v>4.2892939814846596</v>
      </c>
      <c r="B122" s="28" t="s">
        <v>97</v>
      </c>
      <c r="C122" s="28" t="s">
        <v>3034</v>
      </c>
      <c r="D122" s="28" t="s">
        <v>12</v>
      </c>
      <c r="E122" s="29">
        <v>45152.610034722224</v>
      </c>
      <c r="F122" s="30" t="s">
        <v>431</v>
      </c>
      <c r="G122" s="30">
        <v>45154.610034722224</v>
      </c>
      <c r="H122" s="29">
        <v>45156.289293981485</v>
      </c>
      <c r="I122" s="28" t="s">
        <v>3033</v>
      </c>
      <c r="J122" s="17" t="s">
        <v>4256</v>
      </c>
      <c r="K122" s="17" t="s">
        <v>4256</v>
      </c>
      <c r="L122" s="17" t="s">
        <v>4256</v>
      </c>
      <c r="M122" s="17" t="s">
        <v>592</v>
      </c>
      <c r="N122" s="28" t="s">
        <v>24</v>
      </c>
      <c r="O122" s="29" t="s">
        <v>431</v>
      </c>
      <c r="P122" s="25">
        <f t="shared" si="3"/>
        <v>108370</v>
      </c>
      <c r="Q122" s="31" t="s">
        <v>4261</v>
      </c>
      <c r="R122" s="32" t="s">
        <v>3035</v>
      </c>
    </row>
    <row r="123" spans="1:18" x14ac:dyDescent="0.45">
      <c r="A123" s="21">
        <v>4.5292476851827796</v>
      </c>
      <c r="B123" s="22" t="s">
        <v>97</v>
      </c>
      <c r="C123" s="22" t="s">
        <v>3031</v>
      </c>
      <c r="D123" s="22" t="s">
        <v>12</v>
      </c>
      <c r="E123" s="23">
        <v>45152.612500000003</v>
      </c>
      <c r="F123" s="24" t="s">
        <v>431</v>
      </c>
      <c r="G123" s="24">
        <v>45154.612500000003</v>
      </c>
      <c r="H123" s="23">
        <v>45156.529247685183</v>
      </c>
      <c r="I123" s="22" t="s">
        <v>3033</v>
      </c>
      <c r="J123" s="18" t="s">
        <v>4256</v>
      </c>
      <c r="K123" s="18" t="s">
        <v>4256</v>
      </c>
      <c r="L123" s="18" t="s">
        <v>4256</v>
      </c>
      <c r="M123" s="18" t="s">
        <v>592</v>
      </c>
      <c r="N123" s="22" t="s">
        <v>24</v>
      </c>
      <c r="O123" s="23" t="s">
        <v>431</v>
      </c>
      <c r="P123" s="25">
        <f t="shared" si="3"/>
        <v>108370</v>
      </c>
      <c r="Q123" s="25" t="s">
        <v>4261</v>
      </c>
      <c r="R123" s="26" t="s">
        <v>3032</v>
      </c>
    </row>
    <row r="124" spans="1:18" ht="42.75" x14ac:dyDescent="0.45">
      <c r="A124" s="27">
        <v>0.60248842592409302</v>
      </c>
      <c r="B124" s="28" t="s">
        <v>161</v>
      </c>
      <c r="C124" s="28" t="s">
        <v>3138</v>
      </c>
      <c r="D124" s="28" t="s">
        <v>12</v>
      </c>
      <c r="E124" s="29">
        <v>45153.462754629632</v>
      </c>
      <c r="F124" s="30" t="s">
        <v>431</v>
      </c>
      <c r="G124" s="30">
        <v>45155.462754629632</v>
      </c>
      <c r="H124" s="29">
        <v>45153.602488425924</v>
      </c>
      <c r="I124" s="28" t="s">
        <v>3140</v>
      </c>
      <c r="J124" s="17" t="s">
        <v>4256</v>
      </c>
      <c r="K124" s="17" t="s">
        <v>4256</v>
      </c>
      <c r="L124" s="17" t="s">
        <v>4256</v>
      </c>
      <c r="M124" s="17" t="s">
        <v>592</v>
      </c>
      <c r="N124" s="28" t="s">
        <v>24</v>
      </c>
      <c r="O124" s="29" t="s">
        <v>431</v>
      </c>
      <c r="P124" s="25">
        <f t="shared" si="3"/>
        <v>108366</v>
      </c>
      <c r="Q124" s="31" t="s">
        <v>4260</v>
      </c>
      <c r="R124" s="32" t="s">
        <v>3139</v>
      </c>
    </row>
    <row r="125" spans="1:18" ht="42.75" x14ac:dyDescent="0.45">
      <c r="A125" s="21">
        <v>0.65221064814249996</v>
      </c>
      <c r="B125" s="22" t="s">
        <v>161</v>
      </c>
      <c r="C125" s="22" t="s">
        <v>3087</v>
      </c>
      <c r="D125" s="22" t="s">
        <v>12</v>
      </c>
      <c r="E125" s="23">
        <v>45154.482800925929</v>
      </c>
      <c r="F125" s="24" t="s">
        <v>431</v>
      </c>
      <c r="G125" s="24">
        <v>45156.482800925929</v>
      </c>
      <c r="H125" s="23">
        <v>45154.65221064815</v>
      </c>
      <c r="I125" s="22" t="s">
        <v>3089</v>
      </c>
      <c r="J125" s="18" t="s">
        <v>4256</v>
      </c>
      <c r="K125" s="18" t="s">
        <v>4256</v>
      </c>
      <c r="L125" s="18" t="s">
        <v>4256</v>
      </c>
      <c r="M125" s="18" t="s">
        <v>592</v>
      </c>
      <c r="N125" s="22" t="s">
        <v>18</v>
      </c>
      <c r="O125" s="23" t="s">
        <v>431</v>
      </c>
      <c r="P125" s="25">
        <f t="shared" si="3"/>
        <v>108370</v>
      </c>
      <c r="Q125" s="25" t="s">
        <v>4260</v>
      </c>
      <c r="R125" s="26" t="s">
        <v>3088</v>
      </c>
    </row>
    <row r="126" spans="1:18" ht="42.75" x14ac:dyDescent="0.45">
      <c r="A126" s="27">
        <v>0.71668981481343497</v>
      </c>
      <c r="B126" s="28" t="s">
        <v>37</v>
      </c>
      <c r="C126" s="28" t="s">
        <v>3123</v>
      </c>
      <c r="D126" s="28" t="s">
        <v>12</v>
      </c>
      <c r="E126" s="29">
        <v>45154.543043981481</v>
      </c>
      <c r="F126" s="30" t="s">
        <v>431</v>
      </c>
      <c r="G126" s="30">
        <v>45156.543043981481</v>
      </c>
      <c r="H126" s="29">
        <v>45154.716689814813</v>
      </c>
      <c r="I126" s="28" t="s">
        <v>3125</v>
      </c>
      <c r="J126" s="17" t="s">
        <v>4256</v>
      </c>
      <c r="K126" s="17" t="s">
        <v>4256</v>
      </c>
      <c r="L126" s="17" t="s">
        <v>4256</v>
      </c>
      <c r="M126" s="17" t="s">
        <v>592</v>
      </c>
      <c r="N126" s="28" t="s">
        <v>42</v>
      </c>
      <c r="O126" s="29" t="s">
        <v>431</v>
      </c>
      <c r="P126" s="25">
        <f t="shared" si="3"/>
        <v>108370</v>
      </c>
      <c r="Q126" s="31" t="s">
        <v>4260</v>
      </c>
      <c r="R126" s="32" t="s">
        <v>3124</v>
      </c>
    </row>
    <row r="127" spans="1:18" ht="28.5" x14ac:dyDescent="0.45">
      <c r="A127" s="21">
        <v>4.3327314814814599</v>
      </c>
      <c r="B127" s="22" t="s">
        <v>15</v>
      </c>
      <c r="C127" s="22" t="s">
        <v>2949</v>
      </c>
      <c r="D127" s="22" t="s">
        <v>12</v>
      </c>
      <c r="E127" s="23">
        <v>45159.711087962962</v>
      </c>
      <c r="F127" s="24" t="s">
        <v>431</v>
      </c>
      <c r="G127" s="24">
        <v>45161.711087962962</v>
      </c>
      <c r="H127" s="23">
        <v>45163.332731481481</v>
      </c>
      <c r="I127" s="22" t="s">
        <v>2951</v>
      </c>
      <c r="J127" s="18" t="s">
        <v>4256</v>
      </c>
      <c r="K127" s="18" t="s">
        <v>4256</v>
      </c>
      <c r="L127" s="18" t="s">
        <v>4256</v>
      </c>
      <c r="M127" s="18" t="s">
        <v>592</v>
      </c>
      <c r="N127" s="22" t="s">
        <v>77</v>
      </c>
      <c r="O127" s="23" t="s">
        <v>431</v>
      </c>
      <c r="P127" s="25">
        <f t="shared" si="3"/>
        <v>108386</v>
      </c>
      <c r="Q127" s="25" t="s">
        <v>4261</v>
      </c>
      <c r="R127" s="26" t="s">
        <v>2950</v>
      </c>
    </row>
    <row r="128" spans="1:18" ht="42.75" x14ac:dyDescent="0.45">
      <c r="A128" s="27">
        <v>0.70592592592584003</v>
      </c>
      <c r="B128" s="28" t="s">
        <v>125</v>
      </c>
      <c r="C128" s="28" t="s">
        <v>2995</v>
      </c>
      <c r="D128" s="28" t="s">
        <v>12</v>
      </c>
      <c r="E128" s="29">
        <v>45160.435613425929</v>
      </c>
      <c r="F128" s="30" t="s">
        <v>431</v>
      </c>
      <c r="G128" s="30">
        <v>45162.435613425929</v>
      </c>
      <c r="H128" s="29">
        <v>45160.705925925926</v>
      </c>
      <c r="I128" s="28" t="s">
        <v>2997</v>
      </c>
      <c r="J128" s="17" t="s">
        <v>4256</v>
      </c>
      <c r="K128" s="17" t="s">
        <v>4256</v>
      </c>
      <c r="L128" s="17" t="s">
        <v>4256</v>
      </c>
      <c r="M128" s="17" t="s">
        <v>592</v>
      </c>
      <c r="N128" s="28" t="s">
        <v>24</v>
      </c>
      <c r="O128" s="29" t="s">
        <v>431</v>
      </c>
      <c r="P128" s="25">
        <f t="shared" si="3"/>
        <v>108384</v>
      </c>
      <c r="Q128" s="31" t="s">
        <v>4260</v>
      </c>
      <c r="R128" s="32" t="s">
        <v>2996</v>
      </c>
    </row>
    <row r="129" spans="1:18" x14ac:dyDescent="0.45">
      <c r="A129" s="21">
        <v>6.6303009259208903</v>
      </c>
      <c r="B129" s="22" t="s">
        <v>15</v>
      </c>
      <c r="C129" s="22" t="s">
        <v>2934</v>
      </c>
      <c r="D129" s="22" t="s">
        <v>12</v>
      </c>
      <c r="E129" s="23">
        <v>45160.719386574077</v>
      </c>
      <c r="F129" s="24" t="s">
        <v>431</v>
      </c>
      <c r="G129" s="24">
        <v>45162.719386574077</v>
      </c>
      <c r="H129" s="23">
        <v>45166.630300925928</v>
      </c>
      <c r="I129" s="22" t="s">
        <v>316</v>
      </c>
      <c r="J129" s="18" t="s">
        <v>4256</v>
      </c>
      <c r="K129" s="18" t="s">
        <v>4256</v>
      </c>
      <c r="L129" s="18" t="s">
        <v>4256</v>
      </c>
      <c r="M129" s="18" t="s">
        <v>592</v>
      </c>
      <c r="N129" s="22" t="s">
        <v>42</v>
      </c>
      <c r="O129" s="23" t="s">
        <v>431</v>
      </c>
      <c r="P129" s="25">
        <f t="shared" si="3"/>
        <v>108392</v>
      </c>
      <c r="Q129" s="25" t="s">
        <v>4263</v>
      </c>
      <c r="R129" s="26" t="s">
        <v>2935</v>
      </c>
    </row>
    <row r="130" spans="1:18" ht="71.25" x14ac:dyDescent="0.45">
      <c r="A130" s="27">
        <v>2.6896759259252598</v>
      </c>
      <c r="B130" s="28" t="s">
        <v>41</v>
      </c>
      <c r="C130" s="28" t="s">
        <v>2957</v>
      </c>
      <c r="D130" s="28" t="s">
        <v>12</v>
      </c>
      <c r="E130" s="29">
        <v>45161.623506944445</v>
      </c>
      <c r="F130" s="30" t="s">
        <v>431</v>
      </c>
      <c r="G130" s="30">
        <v>45163.623506944445</v>
      </c>
      <c r="H130" s="29">
        <v>45163.689675925925</v>
      </c>
      <c r="I130" s="28" t="s">
        <v>2959</v>
      </c>
      <c r="J130" s="17" t="s">
        <v>4256</v>
      </c>
      <c r="K130" s="17" t="s">
        <v>4256</v>
      </c>
      <c r="L130" s="17" t="s">
        <v>4256</v>
      </c>
      <c r="M130" s="17" t="s">
        <v>592</v>
      </c>
      <c r="N130" s="28" t="s">
        <v>42</v>
      </c>
      <c r="O130" s="29" t="s">
        <v>431</v>
      </c>
      <c r="P130" s="25">
        <f t="shared" si="3"/>
        <v>108390</v>
      </c>
      <c r="Q130" s="31" t="s">
        <v>4260</v>
      </c>
      <c r="R130" s="32" t="s">
        <v>2958</v>
      </c>
    </row>
    <row r="131" spans="1:18" ht="42.75" x14ac:dyDescent="0.45">
      <c r="A131" s="21">
        <v>1.7400810185208699</v>
      </c>
      <c r="B131" s="22" t="s">
        <v>125</v>
      </c>
      <c r="C131" s="22" t="s">
        <v>2976</v>
      </c>
      <c r="D131" s="22" t="s">
        <v>12</v>
      </c>
      <c r="E131" s="23">
        <v>45161.656643518516</v>
      </c>
      <c r="F131" s="24" t="s">
        <v>431</v>
      </c>
      <c r="G131" s="24">
        <v>45163.656643518516</v>
      </c>
      <c r="H131" s="23">
        <v>45162.740081018521</v>
      </c>
      <c r="I131" s="22" t="s">
        <v>2978</v>
      </c>
      <c r="J131" s="18" t="s">
        <v>4256</v>
      </c>
      <c r="K131" s="18" t="s">
        <v>4256</v>
      </c>
      <c r="L131" s="18" t="s">
        <v>4256</v>
      </c>
      <c r="M131" s="18" t="s">
        <v>592</v>
      </c>
      <c r="N131" s="22" t="s">
        <v>24</v>
      </c>
      <c r="O131" s="23" t="s">
        <v>431</v>
      </c>
      <c r="P131" s="25">
        <f t="shared" ref="P131:P162" si="4">WORKDAY.INTL(E131,H131,1,0)</f>
        <v>108387</v>
      </c>
      <c r="Q131" s="25" t="s">
        <v>4260</v>
      </c>
      <c r="R131" s="26" t="s">
        <v>2977</v>
      </c>
    </row>
    <row r="132" spans="1:18" x14ac:dyDescent="0.45">
      <c r="A132" s="27">
        <v>0.67758101852086805</v>
      </c>
      <c r="B132" s="28" t="s">
        <v>159</v>
      </c>
      <c r="C132" s="28" t="s">
        <v>2952</v>
      </c>
      <c r="D132" s="28" t="s">
        <v>12</v>
      </c>
      <c r="E132" s="29">
        <v>45163.638703703706</v>
      </c>
      <c r="F132" s="30" t="s">
        <v>431</v>
      </c>
      <c r="G132" s="30">
        <v>45165.638703703706</v>
      </c>
      <c r="H132" s="29">
        <v>45163.677581018521</v>
      </c>
      <c r="I132" s="28" t="s">
        <v>2954</v>
      </c>
      <c r="J132" s="17" t="s">
        <v>4256</v>
      </c>
      <c r="K132" s="17" t="s">
        <v>4256</v>
      </c>
      <c r="L132" s="17" t="s">
        <v>4256</v>
      </c>
      <c r="M132" s="17" t="s">
        <v>592</v>
      </c>
      <c r="N132" s="28" t="s">
        <v>29</v>
      </c>
      <c r="O132" s="29" t="s">
        <v>431</v>
      </c>
      <c r="P132" s="25">
        <f t="shared" si="4"/>
        <v>108392</v>
      </c>
      <c r="Q132" s="31" t="s">
        <v>4260</v>
      </c>
      <c r="R132" s="32" t="s">
        <v>2953</v>
      </c>
    </row>
    <row r="133" spans="1:18" ht="114" x14ac:dyDescent="0.45">
      <c r="A133" s="21">
        <v>0.43650462962250502</v>
      </c>
      <c r="B133" s="22" t="s">
        <v>106</v>
      </c>
      <c r="C133" s="22" t="s">
        <v>2926</v>
      </c>
      <c r="D133" s="22" t="s">
        <v>12</v>
      </c>
      <c r="E133" s="23">
        <v>45166.321006944447</v>
      </c>
      <c r="F133" s="24" t="s">
        <v>431</v>
      </c>
      <c r="G133" s="24">
        <v>45168.321006944447</v>
      </c>
      <c r="H133" s="23">
        <v>45166.43650462963</v>
      </c>
      <c r="I133" s="22" t="s">
        <v>2928</v>
      </c>
      <c r="J133" s="18" t="s">
        <v>4256</v>
      </c>
      <c r="K133" s="18" t="s">
        <v>4256</v>
      </c>
      <c r="L133" s="18" t="s">
        <v>4256</v>
      </c>
      <c r="M133" s="18" t="s">
        <v>592</v>
      </c>
      <c r="N133" s="22" t="s">
        <v>52</v>
      </c>
      <c r="O133" s="23" t="s">
        <v>431</v>
      </c>
      <c r="P133" s="25">
        <f t="shared" si="4"/>
        <v>108398</v>
      </c>
      <c r="Q133" s="25" t="s">
        <v>4260</v>
      </c>
      <c r="R133" s="26" t="s">
        <v>2927</v>
      </c>
    </row>
    <row r="134" spans="1:18" ht="28.5" x14ac:dyDescent="0.45">
      <c r="A134" s="27">
        <v>3.5663425925886298</v>
      </c>
      <c r="B134" s="28" t="s">
        <v>15</v>
      </c>
      <c r="C134" s="28" t="s">
        <v>2872</v>
      </c>
      <c r="D134" s="28" t="s">
        <v>12</v>
      </c>
      <c r="E134" s="29">
        <v>45166.522280092591</v>
      </c>
      <c r="F134" s="30" t="s">
        <v>431</v>
      </c>
      <c r="G134" s="30">
        <v>45168.522280092591</v>
      </c>
      <c r="H134" s="29">
        <v>45169.566342592596</v>
      </c>
      <c r="I134" s="28" t="s">
        <v>2874</v>
      </c>
      <c r="J134" s="17" t="s">
        <v>4256</v>
      </c>
      <c r="K134" s="17" t="s">
        <v>4256</v>
      </c>
      <c r="L134" s="17" t="s">
        <v>4256</v>
      </c>
      <c r="M134" s="17" t="s">
        <v>592</v>
      </c>
      <c r="N134" s="28" t="s">
        <v>77</v>
      </c>
      <c r="O134" s="29" t="s">
        <v>431</v>
      </c>
      <c r="P134" s="25">
        <f t="shared" si="4"/>
        <v>108401</v>
      </c>
      <c r="Q134" s="31" t="s">
        <v>4262</v>
      </c>
      <c r="R134" s="32" t="s">
        <v>2873</v>
      </c>
    </row>
    <row r="135" spans="1:18" ht="42.75" x14ac:dyDescent="0.45">
      <c r="A135" s="21">
        <v>0.49936342592263799</v>
      </c>
      <c r="B135" s="22" t="s">
        <v>125</v>
      </c>
      <c r="C135" s="22" t="s">
        <v>2918</v>
      </c>
      <c r="D135" s="22" t="s">
        <v>12</v>
      </c>
      <c r="E135" s="23">
        <v>45167.43509259259</v>
      </c>
      <c r="F135" s="24" t="s">
        <v>431</v>
      </c>
      <c r="G135" s="24">
        <v>45169.43509259259</v>
      </c>
      <c r="H135" s="23">
        <v>45167.499363425923</v>
      </c>
      <c r="I135" s="22" t="s">
        <v>2827</v>
      </c>
      <c r="J135" s="18" t="s">
        <v>4256</v>
      </c>
      <c r="K135" s="18" t="s">
        <v>4256</v>
      </c>
      <c r="L135" s="18" t="s">
        <v>4256</v>
      </c>
      <c r="M135" s="18" t="s">
        <v>592</v>
      </c>
      <c r="N135" s="22" t="s">
        <v>24</v>
      </c>
      <c r="O135" s="23" t="s">
        <v>431</v>
      </c>
      <c r="P135" s="25">
        <f t="shared" si="4"/>
        <v>108400</v>
      </c>
      <c r="Q135" s="25" t="s">
        <v>4260</v>
      </c>
      <c r="R135" s="26" t="s">
        <v>2919</v>
      </c>
    </row>
    <row r="136" spans="1:18" ht="99.75" x14ac:dyDescent="0.45">
      <c r="A136" s="27">
        <v>0.68733796296146499</v>
      </c>
      <c r="B136" s="28" t="s">
        <v>23</v>
      </c>
      <c r="C136" s="28" t="s">
        <v>2905</v>
      </c>
      <c r="D136" s="28" t="s">
        <v>12</v>
      </c>
      <c r="E136" s="29">
        <v>45167.687152777777</v>
      </c>
      <c r="F136" s="30" t="s">
        <v>431</v>
      </c>
      <c r="G136" s="30">
        <v>45169.687152777777</v>
      </c>
      <c r="H136" s="29">
        <v>45167.687337962961</v>
      </c>
      <c r="I136" s="28" t="s">
        <v>2907</v>
      </c>
      <c r="J136" s="17" t="s">
        <v>4256</v>
      </c>
      <c r="K136" s="17" t="s">
        <v>4256</v>
      </c>
      <c r="L136" s="17" t="s">
        <v>4256</v>
      </c>
      <c r="M136" s="17" t="s">
        <v>592</v>
      </c>
      <c r="N136" s="28" t="s">
        <v>42</v>
      </c>
      <c r="O136" s="29" t="s">
        <v>431</v>
      </c>
      <c r="P136" s="25">
        <f t="shared" si="4"/>
        <v>108400</v>
      </c>
      <c r="Q136" s="31" t="s">
        <v>4260</v>
      </c>
      <c r="R136" s="32" t="s">
        <v>2906</v>
      </c>
    </row>
    <row r="137" spans="1:18" ht="28.5" x14ac:dyDescent="0.45">
      <c r="A137" s="21">
        <v>0.57758101851504795</v>
      </c>
      <c r="B137" s="22" t="s">
        <v>1316</v>
      </c>
      <c r="C137" s="22" t="s">
        <v>2877</v>
      </c>
      <c r="D137" s="22" t="s">
        <v>12</v>
      </c>
      <c r="E137" s="23">
        <v>45168.40824074074</v>
      </c>
      <c r="F137" s="24" t="s">
        <v>431</v>
      </c>
      <c r="G137" s="24">
        <v>45170.40824074074</v>
      </c>
      <c r="H137" s="23">
        <v>45168.577581018515</v>
      </c>
      <c r="I137" s="22" t="s">
        <v>2879</v>
      </c>
      <c r="J137" s="18" t="s">
        <v>4256</v>
      </c>
      <c r="K137" s="18" t="s">
        <v>4256</v>
      </c>
      <c r="L137" s="18" t="s">
        <v>4256</v>
      </c>
      <c r="M137" s="18" t="s">
        <v>592</v>
      </c>
      <c r="N137" s="22" t="s">
        <v>52</v>
      </c>
      <c r="O137" s="23" t="s">
        <v>431</v>
      </c>
      <c r="P137" s="25">
        <f t="shared" si="4"/>
        <v>108404</v>
      </c>
      <c r="Q137" s="25" t="s">
        <v>4260</v>
      </c>
      <c r="R137" s="26" t="s">
        <v>2878</v>
      </c>
    </row>
    <row r="138" spans="1:18" ht="71.25" x14ac:dyDescent="0.45">
      <c r="A138" s="27">
        <v>1.4216319444458301</v>
      </c>
      <c r="B138" s="28" t="s">
        <v>56</v>
      </c>
      <c r="C138" s="28" t="s">
        <v>2865</v>
      </c>
      <c r="D138" s="28" t="s">
        <v>12</v>
      </c>
      <c r="E138" s="29">
        <v>45168.697766203702</v>
      </c>
      <c r="F138" s="30" t="s">
        <v>431</v>
      </c>
      <c r="G138" s="30">
        <v>45170.697766203702</v>
      </c>
      <c r="H138" s="29">
        <v>45169.421631944446</v>
      </c>
      <c r="I138" s="28" t="s">
        <v>2867</v>
      </c>
      <c r="J138" s="17" t="s">
        <v>4256</v>
      </c>
      <c r="K138" s="17" t="s">
        <v>4256</v>
      </c>
      <c r="L138" s="17" t="s">
        <v>4256</v>
      </c>
      <c r="M138" s="17" t="s">
        <v>592</v>
      </c>
      <c r="N138" s="28" t="s">
        <v>24</v>
      </c>
      <c r="O138" s="29" t="s">
        <v>431</v>
      </c>
      <c r="P138" s="25">
        <f t="shared" si="4"/>
        <v>108405</v>
      </c>
      <c r="Q138" s="31" t="s">
        <v>4260</v>
      </c>
      <c r="R138" s="32" t="s">
        <v>2866</v>
      </c>
    </row>
    <row r="139" spans="1:18" ht="42.75" x14ac:dyDescent="0.45">
      <c r="A139" s="21">
        <v>4.6539699074055498</v>
      </c>
      <c r="B139" s="22" t="s">
        <v>125</v>
      </c>
      <c r="C139" s="22" t="s">
        <v>2825</v>
      </c>
      <c r="D139" s="22" t="s">
        <v>12</v>
      </c>
      <c r="E139" s="23">
        <v>45170.725046296298</v>
      </c>
      <c r="F139" s="24" t="s">
        <v>396</v>
      </c>
      <c r="G139" s="24">
        <v>45172.725046296298</v>
      </c>
      <c r="H139" s="23">
        <v>45174.653969907406</v>
      </c>
      <c r="I139" s="22" t="s">
        <v>2827</v>
      </c>
      <c r="J139" s="18" t="s">
        <v>4256</v>
      </c>
      <c r="K139" s="18" t="s">
        <v>4256</v>
      </c>
      <c r="L139" s="18" t="s">
        <v>4256</v>
      </c>
      <c r="M139" s="18" t="s">
        <v>592</v>
      </c>
      <c r="N139" s="22" t="s">
        <v>24</v>
      </c>
      <c r="O139" s="23" t="s">
        <v>396</v>
      </c>
      <c r="P139" s="25">
        <f t="shared" si="4"/>
        <v>108414</v>
      </c>
      <c r="Q139" s="25" t="s">
        <v>4261</v>
      </c>
      <c r="R139" s="26" t="s">
        <v>2826</v>
      </c>
    </row>
    <row r="140" spans="1:18" ht="156.75" x14ac:dyDescent="0.45">
      <c r="A140" s="27">
        <v>44.5380439814762</v>
      </c>
      <c r="B140" s="28" t="s">
        <v>166</v>
      </c>
      <c r="C140" s="28" t="s">
        <v>512</v>
      </c>
      <c r="D140" s="28" t="s">
        <v>12</v>
      </c>
      <c r="E140" s="29">
        <v>45174.398101851853</v>
      </c>
      <c r="F140" s="30" t="s">
        <v>396</v>
      </c>
      <c r="G140" s="30">
        <v>45176.398101851853</v>
      </c>
      <c r="H140" s="29">
        <v>45218.538043981483</v>
      </c>
      <c r="I140" s="28" t="s">
        <v>514</v>
      </c>
      <c r="J140" s="17" t="s">
        <v>4256</v>
      </c>
      <c r="K140" s="17" t="s">
        <v>4256</v>
      </c>
      <c r="L140" s="17" t="s">
        <v>4256</v>
      </c>
      <c r="M140" s="17" t="s">
        <v>592</v>
      </c>
      <c r="N140" s="28" t="s">
        <v>24</v>
      </c>
      <c r="O140" s="29" t="s">
        <v>396</v>
      </c>
      <c r="P140" s="25">
        <f t="shared" si="4"/>
        <v>108478</v>
      </c>
      <c r="Q140" s="31" t="s">
        <v>4263</v>
      </c>
      <c r="R140" s="32" t="s">
        <v>513</v>
      </c>
    </row>
    <row r="141" spans="1:18" ht="156.75" x14ac:dyDescent="0.45">
      <c r="A141" s="21">
        <v>0.56050925925956097</v>
      </c>
      <c r="B141" s="22" t="s">
        <v>23</v>
      </c>
      <c r="C141" s="22" t="s">
        <v>2794</v>
      </c>
      <c r="D141" s="22" t="s">
        <v>12</v>
      </c>
      <c r="E141" s="23">
        <v>45174.560358796298</v>
      </c>
      <c r="F141" s="24" t="s">
        <v>396</v>
      </c>
      <c r="G141" s="24">
        <v>45176.560358796298</v>
      </c>
      <c r="H141" s="23">
        <v>45174.56050925926</v>
      </c>
      <c r="I141" s="22" t="s">
        <v>2126</v>
      </c>
      <c r="J141" s="18" t="s">
        <v>4256</v>
      </c>
      <c r="K141" s="18" t="s">
        <v>4256</v>
      </c>
      <c r="L141" s="18" t="s">
        <v>4256</v>
      </c>
      <c r="M141" s="18" t="s">
        <v>592</v>
      </c>
      <c r="N141" s="22" t="s">
        <v>52</v>
      </c>
      <c r="O141" s="23" t="s">
        <v>396</v>
      </c>
      <c r="P141" s="25">
        <f t="shared" si="4"/>
        <v>108418</v>
      </c>
      <c r="Q141" s="25" t="s">
        <v>4260</v>
      </c>
      <c r="R141" s="26" t="s">
        <v>2795</v>
      </c>
    </row>
    <row r="142" spans="1:18" ht="57" x14ac:dyDescent="0.45">
      <c r="A142" s="27">
        <v>50.651840277780103</v>
      </c>
      <c r="B142" s="28" t="s">
        <v>413</v>
      </c>
      <c r="C142" s="28" t="s">
        <v>412</v>
      </c>
      <c r="D142" s="28" t="s">
        <v>12</v>
      </c>
      <c r="E142" s="29">
        <v>45175.501331018517</v>
      </c>
      <c r="F142" s="30" t="s">
        <v>396</v>
      </c>
      <c r="G142" s="30">
        <v>45177.501331018517</v>
      </c>
      <c r="H142" s="29">
        <v>45225.65184027778</v>
      </c>
      <c r="I142" s="28" t="s">
        <v>415</v>
      </c>
      <c r="J142" s="17" t="s">
        <v>4256</v>
      </c>
      <c r="K142" s="17" t="s">
        <v>4256</v>
      </c>
      <c r="L142" s="17" t="s">
        <v>4256</v>
      </c>
      <c r="M142" s="17" t="s">
        <v>592</v>
      </c>
      <c r="N142" s="28" t="s">
        <v>52</v>
      </c>
      <c r="O142" s="29" t="s">
        <v>396</v>
      </c>
      <c r="P142" s="25">
        <f t="shared" si="4"/>
        <v>108490</v>
      </c>
      <c r="Q142" s="31" t="s">
        <v>4263</v>
      </c>
      <c r="R142" s="32" t="s">
        <v>414</v>
      </c>
    </row>
    <row r="143" spans="1:18" ht="57" x14ac:dyDescent="0.45">
      <c r="A143" s="21">
        <v>2.4235648148096498</v>
      </c>
      <c r="B143" s="22" t="s">
        <v>60</v>
      </c>
      <c r="C143" s="22" t="s">
        <v>2733</v>
      </c>
      <c r="D143" s="22" t="s">
        <v>12</v>
      </c>
      <c r="E143" s="23">
        <v>45175.581331018519</v>
      </c>
      <c r="F143" s="24" t="s">
        <v>396</v>
      </c>
      <c r="G143" s="24">
        <v>45177.581331018519</v>
      </c>
      <c r="H143" s="23">
        <v>45177.423564814817</v>
      </c>
      <c r="I143" s="22" t="s">
        <v>1351</v>
      </c>
      <c r="J143" s="18" t="s">
        <v>4256</v>
      </c>
      <c r="K143" s="18" t="s">
        <v>4256</v>
      </c>
      <c r="L143" s="18" t="s">
        <v>4256</v>
      </c>
      <c r="M143" s="18" t="s">
        <v>592</v>
      </c>
      <c r="N143" s="22" t="s">
        <v>42</v>
      </c>
      <c r="O143" s="23" t="s">
        <v>396</v>
      </c>
      <c r="P143" s="25">
        <f t="shared" si="4"/>
        <v>108422</v>
      </c>
      <c r="Q143" s="25" t="s">
        <v>4260</v>
      </c>
      <c r="R143" s="26" t="s">
        <v>2734</v>
      </c>
    </row>
    <row r="144" spans="1:18" ht="42.75" x14ac:dyDescent="0.45">
      <c r="A144" s="27">
        <v>0.62532407407707102</v>
      </c>
      <c r="B144" s="28" t="s">
        <v>125</v>
      </c>
      <c r="C144" s="28" t="s">
        <v>2757</v>
      </c>
      <c r="D144" s="28" t="s">
        <v>12</v>
      </c>
      <c r="E144" s="29">
        <v>45176.440694444442</v>
      </c>
      <c r="F144" s="30" t="s">
        <v>396</v>
      </c>
      <c r="G144" s="30">
        <v>45178.440694444442</v>
      </c>
      <c r="H144" s="29">
        <v>45176.625324074077</v>
      </c>
      <c r="I144" s="28" t="s">
        <v>2759</v>
      </c>
      <c r="J144" s="17" t="s">
        <v>4256</v>
      </c>
      <c r="K144" s="17" t="s">
        <v>4256</v>
      </c>
      <c r="L144" s="17" t="s">
        <v>4256</v>
      </c>
      <c r="M144" s="17" t="s">
        <v>592</v>
      </c>
      <c r="N144" s="28" t="s">
        <v>24</v>
      </c>
      <c r="O144" s="29" t="s">
        <v>396</v>
      </c>
      <c r="P144" s="25">
        <f t="shared" si="4"/>
        <v>108422</v>
      </c>
      <c r="Q144" s="31" t="s">
        <v>4260</v>
      </c>
      <c r="R144" s="32" t="s">
        <v>2758</v>
      </c>
    </row>
    <row r="145" spans="1:18" ht="42.75" x14ac:dyDescent="0.45">
      <c r="A145" s="21">
        <v>1.3030671296292</v>
      </c>
      <c r="B145" s="22" t="s">
        <v>64</v>
      </c>
      <c r="C145" s="22" t="s">
        <v>2721</v>
      </c>
      <c r="D145" s="22" t="s">
        <v>12</v>
      </c>
      <c r="E145" s="23">
        <v>45176.584768518522</v>
      </c>
      <c r="F145" s="24" t="s">
        <v>396</v>
      </c>
      <c r="G145" s="24">
        <v>45178.584768518522</v>
      </c>
      <c r="H145" s="23">
        <v>45177.303067129629</v>
      </c>
      <c r="I145" s="22" t="s">
        <v>129</v>
      </c>
      <c r="J145" s="18" t="s">
        <v>4256</v>
      </c>
      <c r="K145" s="18" t="s">
        <v>4256</v>
      </c>
      <c r="L145" s="18" t="s">
        <v>4256</v>
      </c>
      <c r="M145" s="18" t="s">
        <v>592</v>
      </c>
      <c r="N145" s="22" t="s">
        <v>107</v>
      </c>
      <c r="O145" s="23" t="s">
        <v>396</v>
      </c>
      <c r="P145" s="25">
        <f t="shared" si="4"/>
        <v>108425</v>
      </c>
      <c r="Q145" s="25" t="s">
        <v>4260</v>
      </c>
      <c r="R145" s="26" t="s">
        <v>2722</v>
      </c>
    </row>
    <row r="146" spans="1:18" ht="42.75" x14ac:dyDescent="0.45">
      <c r="A146" s="27">
        <v>7.6273611111100799</v>
      </c>
      <c r="B146" s="28" t="s">
        <v>15</v>
      </c>
      <c r="C146" s="28" t="s">
        <v>2505</v>
      </c>
      <c r="D146" s="28" t="s">
        <v>12</v>
      </c>
      <c r="E146" s="29">
        <v>45177.522997685184</v>
      </c>
      <c r="F146" s="30" t="s">
        <v>396</v>
      </c>
      <c r="G146" s="30">
        <v>45179.522997685184</v>
      </c>
      <c r="H146" s="29">
        <v>45184.62736111111</v>
      </c>
      <c r="I146" s="28" t="s">
        <v>2507</v>
      </c>
      <c r="J146" s="17" t="s">
        <v>4256</v>
      </c>
      <c r="K146" s="17" t="s">
        <v>4256</v>
      </c>
      <c r="L146" s="17" t="s">
        <v>4256</v>
      </c>
      <c r="M146" s="17" t="s">
        <v>592</v>
      </c>
      <c r="N146" s="28" t="s">
        <v>42</v>
      </c>
      <c r="O146" s="29" t="s">
        <v>396</v>
      </c>
      <c r="P146" s="25">
        <f t="shared" si="4"/>
        <v>108435</v>
      </c>
      <c r="Q146" s="31" t="s">
        <v>4263</v>
      </c>
      <c r="R146" s="32" t="s">
        <v>2506</v>
      </c>
    </row>
    <row r="147" spans="1:18" ht="142.5" x14ac:dyDescent="0.45">
      <c r="A147" s="21">
        <v>8.5757291666595794</v>
      </c>
      <c r="B147" s="22" t="s">
        <v>41</v>
      </c>
      <c r="C147" s="22" t="s">
        <v>2445</v>
      </c>
      <c r="D147" s="22" t="s">
        <v>12</v>
      </c>
      <c r="E147" s="23">
        <v>45180.619490740741</v>
      </c>
      <c r="F147" s="24" t="s">
        <v>396</v>
      </c>
      <c r="G147" s="24">
        <v>45182.619490740741</v>
      </c>
      <c r="H147" s="23">
        <v>45188.575729166667</v>
      </c>
      <c r="I147" s="22" t="s">
        <v>592</v>
      </c>
      <c r="J147" s="18" t="s">
        <v>4256</v>
      </c>
      <c r="K147" s="18" t="s">
        <v>4256</v>
      </c>
      <c r="L147" s="18" t="s">
        <v>4256</v>
      </c>
      <c r="M147" s="18" t="s">
        <v>592</v>
      </c>
      <c r="N147" s="22" t="s">
        <v>52</v>
      </c>
      <c r="O147" s="23" t="s">
        <v>396</v>
      </c>
      <c r="P147" s="25">
        <f t="shared" si="4"/>
        <v>108442</v>
      </c>
      <c r="Q147" s="25" t="s">
        <v>4263</v>
      </c>
      <c r="R147" s="26" t="s">
        <v>2446</v>
      </c>
    </row>
    <row r="148" spans="1:18" ht="42.75" x14ac:dyDescent="0.45">
      <c r="A148" s="27">
        <v>1.34633101851796</v>
      </c>
      <c r="B148" s="28" t="s">
        <v>41</v>
      </c>
      <c r="C148" s="28" t="s">
        <v>2642</v>
      </c>
      <c r="D148" s="28" t="s">
        <v>12</v>
      </c>
      <c r="E148" s="29">
        <v>45180.677812499998</v>
      </c>
      <c r="F148" s="30" t="s">
        <v>396</v>
      </c>
      <c r="G148" s="30">
        <v>45182.677812499998</v>
      </c>
      <c r="H148" s="29">
        <v>45181.346331018518</v>
      </c>
      <c r="I148" s="28" t="s">
        <v>2644</v>
      </c>
      <c r="J148" s="17" t="s">
        <v>4256</v>
      </c>
      <c r="K148" s="17" t="s">
        <v>4256</v>
      </c>
      <c r="L148" s="17" t="s">
        <v>4256</v>
      </c>
      <c r="M148" s="17" t="s">
        <v>592</v>
      </c>
      <c r="N148" s="28" t="s">
        <v>42</v>
      </c>
      <c r="O148" s="29" t="s">
        <v>396</v>
      </c>
      <c r="P148" s="25">
        <f t="shared" si="4"/>
        <v>108433</v>
      </c>
      <c r="Q148" s="31" t="s">
        <v>4260</v>
      </c>
      <c r="R148" s="32" t="s">
        <v>2643</v>
      </c>
    </row>
    <row r="149" spans="1:18" x14ac:dyDescent="0.45">
      <c r="A149" s="21">
        <v>1.50164351851708</v>
      </c>
      <c r="B149" s="22" t="s">
        <v>145</v>
      </c>
      <c r="C149" s="22" t="s">
        <v>2583</v>
      </c>
      <c r="D149" s="22" t="s">
        <v>12</v>
      </c>
      <c r="E149" s="23">
        <v>45181.729560185187</v>
      </c>
      <c r="F149" s="24" t="s">
        <v>396</v>
      </c>
      <c r="G149" s="24">
        <v>45183.729560185187</v>
      </c>
      <c r="H149" s="23">
        <v>45182.501643518517</v>
      </c>
      <c r="I149" s="22" t="s">
        <v>2585</v>
      </c>
      <c r="J149" s="18" t="s">
        <v>4256</v>
      </c>
      <c r="K149" s="18" t="s">
        <v>4256</v>
      </c>
      <c r="L149" s="18" t="s">
        <v>4256</v>
      </c>
      <c r="M149" s="18" t="s">
        <v>592</v>
      </c>
      <c r="N149" s="22" t="s">
        <v>29</v>
      </c>
      <c r="O149" s="23" t="s">
        <v>396</v>
      </c>
      <c r="P149" s="25">
        <f t="shared" si="4"/>
        <v>108435</v>
      </c>
      <c r="Q149" s="25" t="s">
        <v>4260</v>
      </c>
      <c r="R149" s="26" t="s">
        <v>2584</v>
      </c>
    </row>
    <row r="150" spans="1:18" x14ac:dyDescent="0.45">
      <c r="A150" s="27">
        <v>1.6234606481448299</v>
      </c>
      <c r="B150" s="28" t="s">
        <v>33</v>
      </c>
      <c r="C150" s="28" t="s">
        <v>2532</v>
      </c>
      <c r="D150" s="28" t="s">
        <v>12</v>
      </c>
      <c r="E150" s="29">
        <v>45182.434664351851</v>
      </c>
      <c r="F150" s="30" t="s">
        <v>396</v>
      </c>
      <c r="G150" s="30">
        <v>45184.434664351851</v>
      </c>
      <c r="H150" s="29">
        <v>45183.623460648145</v>
      </c>
      <c r="I150" s="28" t="s">
        <v>180</v>
      </c>
      <c r="J150" s="17" t="s">
        <v>4256</v>
      </c>
      <c r="K150" s="17" t="s">
        <v>4256</v>
      </c>
      <c r="L150" s="17" t="s">
        <v>4256</v>
      </c>
      <c r="M150" s="17" t="s">
        <v>592</v>
      </c>
      <c r="N150" s="28" t="s">
        <v>18</v>
      </c>
      <c r="O150" s="29" t="s">
        <v>396</v>
      </c>
      <c r="P150" s="25">
        <f t="shared" si="4"/>
        <v>108439</v>
      </c>
      <c r="Q150" s="31" t="s">
        <v>4260</v>
      </c>
      <c r="R150" s="32" t="s">
        <v>2533</v>
      </c>
    </row>
    <row r="151" spans="1:18" ht="42.75" x14ac:dyDescent="0.45">
      <c r="A151" s="21">
        <v>0.60311342592467598</v>
      </c>
      <c r="B151" s="22" t="s">
        <v>159</v>
      </c>
      <c r="C151" s="22" t="s">
        <v>2544</v>
      </c>
      <c r="D151" s="22" t="s">
        <v>12</v>
      </c>
      <c r="E151" s="23">
        <v>45183.410138888888</v>
      </c>
      <c r="F151" s="24" t="s">
        <v>396</v>
      </c>
      <c r="G151" s="24">
        <v>45185.410138888888</v>
      </c>
      <c r="H151" s="23">
        <v>45183.603113425925</v>
      </c>
      <c r="I151" s="22" t="s">
        <v>2546</v>
      </c>
      <c r="J151" s="18" t="s">
        <v>4256</v>
      </c>
      <c r="K151" s="18" t="s">
        <v>4256</v>
      </c>
      <c r="L151" s="18" t="s">
        <v>4256</v>
      </c>
      <c r="M151" s="18" t="s">
        <v>592</v>
      </c>
      <c r="N151" s="22" t="s">
        <v>107</v>
      </c>
      <c r="O151" s="23" t="s">
        <v>396</v>
      </c>
      <c r="P151" s="25">
        <f t="shared" si="4"/>
        <v>108440</v>
      </c>
      <c r="Q151" s="25" t="s">
        <v>4260</v>
      </c>
      <c r="R151" s="26" t="s">
        <v>2545</v>
      </c>
    </row>
    <row r="152" spans="1:18" ht="99.75" x14ac:dyDescent="0.45">
      <c r="A152" s="27">
        <v>0.73141203703562496</v>
      </c>
      <c r="B152" s="28" t="s">
        <v>110</v>
      </c>
      <c r="C152" s="28" t="s">
        <v>2564</v>
      </c>
      <c r="D152" s="28" t="s">
        <v>12</v>
      </c>
      <c r="E152" s="29">
        <v>45183.483715277776</v>
      </c>
      <c r="F152" s="30" t="s">
        <v>396</v>
      </c>
      <c r="G152" s="30">
        <v>45185.483715277776</v>
      </c>
      <c r="H152" s="29">
        <v>45183.731412037036</v>
      </c>
      <c r="I152" s="28" t="s">
        <v>2566</v>
      </c>
      <c r="J152" s="17" t="s">
        <v>4256</v>
      </c>
      <c r="K152" s="17" t="s">
        <v>4256</v>
      </c>
      <c r="L152" s="17" t="s">
        <v>4256</v>
      </c>
      <c r="M152" s="17" t="s">
        <v>592</v>
      </c>
      <c r="N152" s="28" t="s">
        <v>24</v>
      </c>
      <c r="O152" s="29" t="s">
        <v>396</v>
      </c>
      <c r="P152" s="25">
        <f t="shared" si="4"/>
        <v>108440</v>
      </c>
      <c r="Q152" s="31" t="s">
        <v>4260</v>
      </c>
      <c r="R152" s="32" t="s">
        <v>2565</v>
      </c>
    </row>
    <row r="153" spans="1:18" ht="128.25" x14ac:dyDescent="0.45">
      <c r="A153" s="21">
        <v>38.5755555555588</v>
      </c>
      <c r="B153" s="22" t="s">
        <v>166</v>
      </c>
      <c r="C153" s="22" t="s">
        <v>393</v>
      </c>
      <c r="D153" s="22" t="s">
        <v>12</v>
      </c>
      <c r="E153" s="23">
        <v>45187.376631944448</v>
      </c>
      <c r="F153" s="24" t="s">
        <v>396</v>
      </c>
      <c r="G153" s="24">
        <v>45189.376631944448</v>
      </c>
      <c r="H153" s="23">
        <v>45225.575555555559</v>
      </c>
      <c r="I153" s="22" t="s">
        <v>395</v>
      </c>
      <c r="J153" s="18" t="s">
        <v>4256</v>
      </c>
      <c r="K153" s="18" t="s">
        <v>4256</v>
      </c>
      <c r="L153" s="18" t="s">
        <v>4256</v>
      </c>
      <c r="M153" s="18" t="s">
        <v>592</v>
      </c>
      <c r="N153" s="22" t="s">
        <v>42</v>
      </c>
      <c r="O153" s="23" t="s">
        <v>396</v>
      </c>
      <c r="P153" s="25">
        <f t="shared" si="4"/>
        <v>108502</v>
      </c>
      <c r="Q153" s="25" t="s">
        <v>4263</v>
      </c>
      <c r="R153" s="26" t="s">
        <v>394</v>
      </c>
    </row>
    <row r="154" spans="1:18" ht="42.75" x14ac:dyDescent="0.45">
      <c r="A154" s="27">
        <v>8.4015740740724105</v>
      </c>
      <c r="B154" s="28" t="s">
        <v>15</v>
      </c>
      <c r="C154" s="28" t="s">
        <v>1601</v>
      </c>
      <c r="D154" s="28" t="s">
        <v>12</v>
      </c>
      <c r="E154" s="29">
        <v>45187.643483796295</v>
      </c>
      <c r="F154" s="30" t="s">
        <v>396</v>
      </c>
      <c r="G154" s="30">
        <v>45189.643483796295</v>
      </c>
      <c r="H154" s="29">
        <v>45195.401574074072</v>
      </c>
      <c r="I154" s="28" t="s">
        <v>1603</v>
      </c>
      <c r="J154" s="17" t="s">
        <v>4256</v>
      </c>
      <c r="K154" s="17" t="s">
        <v>4256</v>
      </c>
      <c r="L154" s="17" t="s">
        <v>4256</v>
      </c>
      <c r="M154" s="17" t="s">
        <v>592</v>
      </c>
      <c r="N154" s="28" t="s">
        <v>42</v>
      </c>
      <c r="O154" s="29" t="s">
        <v>396</v>
      </c>
      <c r="P154" s="25">
        <f t="shared" si="4"/>
        <v>108460</v>
      </c>
      <c r="Q154" s="31" t="s">
        <v>4263</v>
      </c>
      <c r="R154" s="32" t="s">
        <v>1602</v>
      </c>
    </row>
    <row r="155" spans="1:18" x14ac:dyDescent="0.45">
      <c r="A155" s="21">
        <v>1.6527662037042301</v>
      </c>
      <c r="B155" s="22" t="s">
        <v>145</v>
      </c>
      <c r="C155" s="22" t="s">
        <v>2419</v>
      </c>
      <c r="D155" s="22" t="s">
        <v>12</v>
      </c>
      <c r="E155" s="23">
        <v>45187.719965277778</v>
      </c>
      <c r="F155" s="24" t="s">
        <v>396</v>
      </c>
      <c r="G155" s="24">
        <v>45189.719965277778</v>
      </c>
      <c r="H155" s="23">
        <v>45188.652766203704</v>
      </c>
      <c r="I155" s="22" t="s">
        <v>2421</v>
      </c>
      <c r="J155" s="18" t="s">
        <v>4256</v>
      </c>
      <c r="K155" s="18" t="s">
        <v>4256</v>
      </c>
      <c r="L155" s="18" t="s">
        <v>4256</v>
      </c>
      <c r="M155" s="18" t="s">
        <v>592</v>
      </c>
      <c r="N155" s="22" t="s">
        <v>29</v>
      </c>
      <c r="O155" s="23" t="s">
        <v>396</v>
      </c>
      <c r="P155" s="25">
        <f t="shared" si="4"/>
        <v>108449</v>
      </c>
      <c r="Q155" s="25" t="s">
        <v>4260</v>
      </c>
      <c r="R155" s="26" t="s">
        <v>2420</v>
      </c>
    </row>
    <row r="156" spans="1:18" ht="28.5" x14ac:dyDescent="0.45">
      <c r="A156" s="27">
        <v>8.6318055555530009</v>
      </c>
      <c r="B156" s="28" t="s">
        <v>113</v>
      </c>
      <c r="C156" s="28" t="s">
        <v>1213</v>
      </c>
      <c r="D156" s="28" t="s">
        <v>12</v>
      </c>
      <c r="E156" s="29">
        <v>45188.530138888891</v>
      </c>
      <c r="F156" s="30" t="s">
        <v>396</v>
      </c>
      <c r="G156" s="30">
        <v>45190.530138888891</v>
      </c>
      <c r="H156" s="29">
        <v>45196.631805555553</v>
      </c>
      <c r="I156" s="28" t="s">
        <v>1215</v>
      </c>
      <c r="J156" s="17" t="s">
        <v>4256</v>
      </c>
      <c r="K156" s="17" t="s">
        <v>4256</v>
      </c>
      <c r="L156" s="17" t="s">
        <v>4256</v>
      </c>
      <c r="M156" s="17" t="s">
        <v>592</v>
      </c>
      <c r="N156" s="28" t="s">
        <v>42</v>
      </c>
      <c r="O156" s="29" t="s">
        <v>396</v>
      </c>
      <c r="P156" s="25">
        <f t="shared" si="4"/>
        <v>108462</v>
      </c>
      <c r="Q156" s="31" t="s">
        <v>4263</v>
      </c>
      <c r="R156" s="32" t="s">
        <v>1214</v>
      </c>
    </row>
    <row r="157" spans="1:18" ht="71.25" x14ac:dyDescent="0.45">
      <c r="A157" s="21">
        <v>3.4056365740689198</v>
      </c>
      <c r="B157" s="22" t="s">
        <v>159</v>
      </c>
      <c r="C157" s="22" t="s">
        <v>2379</v>
      </c>
      <c r="D157" s="22" t="s">
        <v>12</v>
      </c>
      <c r="E157" s="23">
        <v>45188.588888888888</v>
      </c>
      <c r="F157" s="24" t="s">
        <v>396</v>
      </c>
      <c r="G157" s="24">
        <v>45190.588888888888</v>
      </c>
      <c r="H157" s="23">
        <v>45191.405636574076</v>
      </c>
      <c r="I157" s="22" t="s">
        <v>2381</v>
      </c>
      <c r="J157" s="18" t="s">
        <v>4256</v>
      </c>
      <c r="K157" s="18" t="s">
        <v>4256</v>
      </c>
      <c r="L157" s="18" t="s">
        <v>4256</v>
      </c>
      <c r="M157" s="18" t="s">
        <v>592</v>
      </c>
      <c r="N157" s="22" t="s">
        <v>52</v>
      </c>
      <c r="O157" s="23" t="s">
        <v>396</v>
      </c>
      <c r="P157" s="25">
        <f t="shared" si="4"/>
        <v>108455</v>
      </c>
      <c r="Q157" s="25" t="s">
        <v>4262</v>
      </c>
      <c r="R157" s="26" t="s">
        <v>2380</v>
      </c>
    </row>
    <row r="158" spans="1:18" ht="57" x14ac:dyDescent="0.45">
      <c r="A158" s="27">
        <v>1.4250578703722601</v>
      </c>
      <c r="B158" s="28" t="s">
        <v>56</v>
      </c>
      <c r="C158" s="28" t="s">
        <v>2412</v>
      </c>
      <c r="D158" s="28" t="s">
        <v>12</v>
      </c>
      <c r="E158" s="29">
        <v>45188.600682870368</v>
      </c>
      <c r="F158" s="30" t="s">
        <v>396</v>
      </c>
      <c r="G158" s="30">
        <v>45190.600682870368</v>
      </c>
      <c r="H158" s="29">
        <v>45189.425057870372</v>
      </c>
      <c r="I158" s="28" t="s">
        <v>2414</v>
      </c>
      <c r="J158" s="17" t="s">
        <v>4256</v>
      </c>
      <c r="K158" s="17" t="s">
        <v>4256</v>
      </c>
      <c r="L158" s="17" t="s">
        <v>4256</v>
      </c>
      <c r="M158" s="17" t="s">
        <v>592</v>
      </c>
      <c r="N158" s="28" t="s">
        <v>107</v>
      </c>
      <c r="O158" s="29" t="s">
        <v>396</v>
      </c>
      <c r="P158" s="25">
        <f t="shared" si="4"/>
        <v>108453</v>
      </c>
      <c r="Q158" s="31" t="s">
        <v>4260</v>
      </c>
      <c r="R158" s="32" t="s">
        <v>2413</v>
      </c>
    </row>
    <row r="159" spans="1:18" ht="42.75" x14ac:dyDescent="0.45">
      <c r="A159" s="21">
        <v>0.63224537036876405</v>
      </c>
      <c r="B159" s="22" t="s">
        <v>161</v>
      </c>
      <c r="C159" s="22" t="s">
        <v>2430</v>
      </c>
      <c r="D159" s="22" t="s">
        <v>12</v>
      </c>
      <c r="E159" s="23">
        <v>45188.620393518519</v>
      </c>
      <c r="F159" s="24" t="s">
        <v>396</v>
      </c>
      <c r="G159" s="24">
        <v>45190.620393518519</v>
      </c>
      <c r="H159" s="23">
        <v>45188.632245370369</v>
      </c>
      <c r="I159" s="22" t="s">
        <v>2432</v>
      </c>
      <c r="J159" s="18" t="s">
        <v>4256</v>
      </c>
      <c r="K159" s="18" t="s">
        <v>4256</v>
      </c>
      <c r="L159" s="18" t="s">
        <v>4256</v>
      </c>
      <c r="M159" s="18" t="s">
        <v>592</v>
      </c>
      <c r="N159" s="22" t="s">
        <v>24</v>
      </c>
      <c r="O159" s="23" t="s">
        <v>396</v>
      </c>
      <c r="P159" s="25">
        <f t="shared" si="4"/>
        <v>108450</v>
      </c>
      <c r="Q159" s="25" t="s">
        <v>4260</v>
      </c>
      <c r="R159" s="26" t="s">
        <v>2431</v>
      </c>
    </row>
    <row r="160" spans="1:18" ht="42.75" x14ac:dyDescent="0.45">
      <c r="A160" s="27">
        <v>0.60731481481343497</v>
      </c>
      <c r="B160" s="28" t="s">
        <v>159</v>
      </c>
      <c r="C160" s="28" t="s">
        <v>2402</v>
      </c>
      <c r="D160" s="28" t="s">
        <v>12</v>
      </c>
      <c r="E160" s="29">
        <v>45189.295023148145</v>
      </c>
      <c r="F160" s="30" t="s">
        <v>396</v>
      </c>
      <c r="G160" s="30">
        <v>45191.295023148145</v>
      </c>
      <c r="H160" s="29">
        <v>45189.607314814813</v>
      </c>
      <c r="I160" s="28" t="s">
        <v>2404</v>
      </c>
      <c r="J160" s="17" t="s">
        <v>4256</v>
      </c>
      <c r="K160" s="17" t="s">
        <v>4256</v>
      </c>
      <c r="L160" s="17" t="s">
        <v>4256</v>
      </c>
      <c r="M160" s="17" t="s">
        <v>592</v>
      </c>
      <c r="N160" s="28" t="s">
        <v>107</v>
      </c>
      <c r="O160" s="29" t="s">
        <v>396</v>
      </c>
      <c r="P160" s="25">
        <f t="shared" si="4"/>
        <v>108454</v>
      </c>
      <c r="Q160" s="31" t="s">
        <v>4260</v>
      </c>
      <c r="R160" s="32" t="s">
        <v>2403</v>
      </c>
    </row>
    <row r="161" spans="1:18" ht="57" x14ac:dyDescent="0.45">
      <c r="A161" s="21">
        <v>0.334259259259852</v>
      </c>
      <c r="B161" s="22" t="s">
        <v>102</v>
      </c>
      <c r="C161" s="22" t="s">
        <v>2407</v>
      </c>
      <c r="D161" s="22" t="s">
        <v>12</v>
      </c>
      <c r="E161" s="23">
        <v>45189.333703703705</v>
      </c>
      <c r="F161" s="24" t="s">
        <v>396</v>
      </c>
      <c r="G161" s="24">
        <v>45191.333703703705</v>
      </c>
      <c r="H161" s="23">
        <v>45189.33425925926</v>
      </c>
      <c r="I161" s="22" t="s">
        <v>2409</v>
      </c>
      <c r="J161" s="18" t="s">
        <v>4256</v>
      </c>
      <c r="K161" s="18" t="s">
        <v>4256</v>
      </c>
      <c r="L161" s="18" t="s">
        <v>4256</v>
      </c>
      <c r="M161" s="18" t="s">
        <v>592</v>
      </c>
      <c r="N161" s="22" t="s">
        <v>42</v>
      </c>
      <c r="O161" s="23" t="s">
        <v>396</v>
      </c>
      <c r="P161" s="25">
        <f t="shared" si="4"/>
        <v>108454</v>
      </c>
      <c r="Q161" s="25" t="s">
        <v>4260</v>
      </c>
      <c r="R161" s="26" t="s">
        <v>2408</v>
      </c>
    </row>
    <row r="162" spans="1:18" ht="71.25" x14ac:dyDescent="0.45">
      <c r="A162" s="27">
        <v>35.574872685181603</v>
      </c>
      <c r="B162" s="28" t="s">
        <v>166</v>
      </c>
      <c r="C162" s="28" t="s">
        <v>403</v>
      </c>
      <c r="D162" s="28" t="s">
        <v>12</v>
      </c>
      <c r="E162" s="29">
        <v>45190.672685185185</v>
      </c>
      <c r="F162" s="30" t="s">
        <v>396</v>
      </c>
      <c r="G162" s="30">
        <v>45192.672685185185</v>
      </c>
      <c r="H162" s="29">
        <v>45225.574872685182</v>
      </c>
      <c r="I162" s="28" t="s">
        <v>405</v>
      </c>
      <c r="J162" s="17" t="s">
        <v>4256</v>
      </c>
      <c r="K162" s="17" t="s">
        <v>4256</v>
      </c>
      <c r="L162" s="17" t="s">
        <v>4256</v>
      </c>
      <c r="M162" s="17" t="s">
        <v>592</v>
      </c>
      <c r="N162" s="28" t="s">
        <v>52</v>
      </c>
      <c r="O162" s="29" t="s">
        <v>396</v>
      </c>
      <c r="P162" s="25">
        <f t="shared" si="4"/>
        <v>108505</v>
      </c>
      <c r="Q162" s="31" t="s">
        <v>4263</v>
      </c>
      <c r="R162" s="32" t="s">
        <v>404</v>
      </c>
    </row>
    <row r="163" spans="1:18" ht="42.75" x14ac:dyDescent="0.45">
      <c r="A163" s="21">
        <v>17.661192129627999</v>
      </c>
      <c r="B163" s="22" t="s">
        <v>15</v>
      </c>
      <c r="C163" s="22" t="s">
        <v>835</v>
      </c>
      <c r="D163" s="22" t="s">
        <v>12</v>
      </c>
      <c r="E163" s="23">
        <v>45191.657106481478</v>
      </c>
      <c r="F163" s="24" t="s">
        <v>396</v>
      </c>
      <c r="G163" s="24">
        <v>45193.657106481478</v>
      </c>
      <c r="H163" s="23">
        <v>45208.661192129628</v>
      </c>
      <c r="I163" s="22" t="s">
        <v>837</v>
      </c>
      <c r="J163" s="18" t="s">
        <v>4256</v>
      </c>
      <c r="K163" s="18" t="s">
        <v>4256</v>
      </c>
      <c r="L163" s="18" t="s">
        <v>4256</v>
      </c>
      <c r="M163" s="18" t="s">
        <v>592</v>
      </c>
      <c r="N163" s="22" t="s">
        <v>52</v>
      </c>
      <c r="O163" s="23" t="s">
        <v>396</v>
      </c>
      <c r="P163" s="25">
        <f t="shared" ref="P163:P185" si="5">WORKDAY.INTL(E163,H163,1,0)</f>
        <v>108483</v>
      </c>
      <c r="Q163" s="25" t="s">
        <v>4263</v>
      </c>
      <c r="R163" s="26" t="s">
        <v>836</v>
      </c>
    </row>
    <row r="164" spans="1:18" ht="42.75" x14ac:dyDescent="0.45">
      <c r="A164" s="27">
        <v>2.6512500000026198</v>
      </c>
      <c r="B164" s="28" t="s">
        <v>15</v>
      </c>
      <c r="C164" s="28" t="s">
        <v>1204</v>
      </c>
      <c r="D164" s="28" t="s">
        <v>12</v>
      </c>
      <c r="E164" s="29">
        <v>45194.396678240744</v>
      </c>
      <c r="F164" s="30" t="s">
        <v>396</v>
      </c>
      <c r="G164" s="30">
        <v>45196.396678240744</v>
      </c>
      <c r="H164" s="29">
        <v>45196.651250000003</v>
      </c>
      <c r="I164" s="28" t="s">
        <v>1206</v>
      </c>
      <c r="J164" s="17" t="s">
        <v>4256</v>
      </c>
      <c r="K164" s="17" t="s">
        <v>4256</v>
      </c>
      <c r="L164" s="17" t="s">
        <v>4256</v>
      </c>
      <c r="M164" s="17" t="s">
        <v>592</v>
      </c>
      <c r="N164" s="28" t="s">
        <v>52</v>
      </c>
      <c r="O164" s="29" t="s">
        <v>396</v>
      </c>
      <c r="P164" s="25">
        <f t="shared" si="5"/>
        <v>108468</v>
      </c>
      <c r="Q164" s="31" t="s">
        <v>4260</v>
      </c>
      <c r="R164" s="32" t="s">
        <v>1205</v>
      </c>
    </row>
    <row r="165" spans="1:18" ht="71.25" x14ac:dyDescent="0.45">
      <c r="A165" s="21">
        <v>1.3364930555544601</v>
      </c>
      <c r="B165" s="22" t="s">
        <v>60</v>
      </c>
      <c r="C165" s="22" t="s">
        <v>2007</v>
      </c>
      <c r="D165" s="22" t="s">
        <v>12</v>
      </c>
      <c r="E165" s="23">
        <v>45194.577407407407</v>
      </c>
      <c r="F165" s="24" t="s">
        <v>396</v>
      </c>
      <c r="G165" s="24">
        <v>45196.577407407407</v>
      </c>
      <c r="H165" s="23">
        <v>45195.336493055554</v>
      </c>
      <c r="I165" s="22" t="s">
        <v>2009</v>
      </c>
      <c r="J165" s="18" t="s">
        <v>4256</v>
      </c>
      <c r="K165" s="18" t="s">
        <v>4256</v>
      </c>
      <c r="L165" s="18" t="s">
        <v>4256</v>
      </c>
      <c r="M165" s="18" t="s">
        <v>592</v>
      </c>
      <c r="N165" s="22" t="s">
        <v>52</v>
      </c>
      <c r="O165" s="23" t="s">
        <v>396</v>
      </c>
      <c r="P165" s="25">
        <f t="shared" si="5"/>
        <v>108467</v>
      </c>
      <c r="Q165" s="25" t="s">
        <v>4260</v>
      </c>
      <c r="R165" s="26" t="s">
        <v>2008</v>
      </c>
    </row>
    <row r="166" spans="1:18" ht="28.5" x14ac:dyDescent="0.45">
      <c r="A166" s="27">
        <v>1.4042013888829401</v>
      </c>
      <c r="B166" s="28" t="s">
        <v>64</v>
      </c>
      <c r="C166" s="28" t="s">
        <v>1211</v>
      </c>
      <c r="D166" s="28" t="s">
        <v>12</v>
      </c>
      <c r="E166" s="29">
        <v>45195.530428240738</v>
      </c>
      <c r="F166" s="30" t="s">
        <v>396</v>
      </c>
      <c r="G166" s="30">
        <v>45197.530428240738</v>
      </c>
      <c r="H166" s="29">
        <v>45196.40420138889</v>
      </c>
      <c r="I166" s="28" t="s">
        <v>129</v>
      </c>
      <c r="J166" s="17" t="s">
        <v>4256</v>
      </c>
      <c r="K166" s="17" t="s">
        <v>4256</v>
      </c>
      <c r="L166" s="17" t="s">
        <v>4256</v>
      </c>
      <c r="M166" s="17" t="s">
        <v>592</v>
      </c>
      <c r="N166" s="28" t="s">
        <v>77</v>
      </c>
      <c r="O166" s="29" t="s">
        <v>396</v>
      </c>
      <c r="P166" s="25">
        <f t="shared" si="5"/>
        <v>108469</v>
      </c>
      <c r="Q166" s="31" t="s">
        <v>4260</v>
      </c>
      <c r="R166" s="32" t="s">
        <v>1212</v>
      </c>
    </row>
    <row r="167" spans="1:18" ht="28.5" x14ac:dyDescent="0.45">
      <c r="A167" s="21">
        <v>1.2823611111089099</v>
      </c>
      <c r="B167" s="22" t="s">
        <v>64</v>
      </c>
      <c r="C167" s="22" t="s">
        <v>1037</v>
      </c>
      <c r="D167" s="22" t="s">
        <v>12</v>
      </c>
      <c r="E167" s="23">
        <v>45197.56890046296</v>
      </c>
      <c r="F167" s="24" t="s">
        <v>396</v>
      </c>
      <c r="G167" s="24">
        <v>45199.56890046296</v>
      </c>
      <c r="H167" s="23">
        <v>45198.282361111109</v>
      </c>
      <c r="I167" s="22" t="s">
        <v>129</v>
      </c>
      <c r="J167" s="18" t="s">
        <v>4256</v>
      </c>
      <c r="K167" s="18" t="s">
        <v>4256</v>
      </c>
      <c r="L167" s="18" t="s">
        <v>4256</v>
      </c>
      <c r="M167" s="18" t="s">
        <v>592</v>
      </c>
      <c r="N167" s="22" t="s">
        <v>77</v>
      </c>
      <c r="O167" s="23" t="s">
        <v>396</v>
      </c>
      <c r="P167" s="25">
        <f t="shared" si="5"/>
        <v>108475</v>
      </c>
      <c r="Q167" s="25" t="s">
        <v>4260</v>
      </c>
      <c r="R167" s="26" t="s">
        <v>1038</v>
      </c>
    </row>
    <row r="168" spans="1:18" ht="42.75" x14ac:dyDescent="0.45">
      <c r="A168" s="27">
        <v>0.70453703703969905</v>
      </c>
      <c r="B168" s="28" t="s">
        <v>37</v>
      </c>
      <c r="C168" s="28" t="s">
        <v>1047</v>
      </c>
      <c r="D168" s="28" t="s">
        <v>12</v>
      </c>
      <c r="E168" s="29">
        <v>45197.578842592593</v>
      </c>
      <c r="F168" s="30" t="s">
        <v>396</v>
      </c>
      <c r="G168" s="30">
        <v>45199.578842592593</v>
      </c>
      <c r="H168" s="29">
        <v>45197.70453703704</v>
      </c>
      <c r="I168" s="28" t="s">
        <v>1049</v>
      </c>
      <c r="J168" s="17" t="s">
        <v>4256</v>
      </c>
      <c r="K168" s="17" t="s">
        <v>4256</v>
      </c>
      <c r="L168" s="17" t="s">
        <v>4256</v>
      </c>
      <c r="M168" s="17" t="s">
        <v>592</v>
      </c>
      <c r="N168" s="28" t="s">
        <v>24</v>
      </c>
      <c r="O168" s="29" t="s">
        <v>396</v>
      </c>
      <c r="P168" s="25">
        <f t="shared" si="5"/>
        <v>108474</v>
      </c>
      <c r="Q168" s="31" t="s">
        <v>4260</v>
      </c>
      <c r="R168" s="32" t="s">
        <v>1048</v>
      </c>
    </row>
    <row r="169" spans="1:18" ht="28.5" x14ac:dyDescent="0.45">
      <c r="A169" s="21">
        <v>0.59701388888788598</v>
      </c>
      <c r="B169" s="22" t="s">
        <v>64</v>
      </c>
      <c r="C169" s="22" t="s">
        <v>1006</v>
      </c>
      <c r="D169" s="22" t="s">
        <v>12</v>
      </c>
      <c r="E169" s="23">
        <v>45198.32744212963</v>
      </c>
      <c r="F169" s="24" t="s">
        <v>396</v>
      </c>
      <c r="G169" s="24">
        <v>45200.32744212963</v>
      </c>
      <c r="H169" s="23">
        <v>45198.597013888888</v>
      </c>
      <c r="I169" s="22" t="s">
        <v>129</v>
      </c>
      <c r="J169" s="18" t="s">
        <v>4256</v>
      </c>
      <c r="K169" s="18" t="s">
        <v>4256</v>
      </c>
      <c r="L169" s="18" t="s">
        <v>4256</v>
      </c>
      <c r="M169" s="18" t="s">
        <v>592</v>
      </c>
      <c r="N169" s="22" t="s">
        <v>77</v>
      </c>
      <c r="O169" s="23" t="s">
        <v>396</v>
      </c>
      <c r="P169" s="25">
        <f t="shared" si="5"/>
        <v>108476</v>
      </c>
      <c r="Q169" s="25" t="s">
        <v>4260</v>
      </c>
      <c r="R169" s="26" t="s">
        <v>1007</v>
      </c>
    </row>
    <row r="170" spans="1:18" ht="28.5" x14ac:dyDescent="0.45">
      <c r="A170" s="27">
        <v>1.27590277777927</v>
      </c>
      <c r="B170" s="28" t="s">
        <v>64</v>
      </c>
      <c r="C170" s="28" t="s">
        <v>953</v>
      </c>
      <c r="D170" s="28" t="s">
        <v>12</v>
      </c>
      <c r="E170" s="29">
        <v>45202.574062500003</v>
      </c>
      <c r="F170" s="30" t="s">
        <v>99</v>
      </c>
      <c r="G170" s="30">
        <v>45204.574062500003</v>
      </c>
      <c r="H170" s="29">
        <v>45203.275902777779</v>
      </c>
      <c r="I170" s="28" t="s">
        <v>955</v>
      </c>
      <c r="J170" s="17" t="s">
        <v>4256</v>
      </c>
      <c r="K170" s="17" t="s">
        <v>4256</v>
      </c>
      <c r="L170" s="17" t="s">
        <v>4256</v>
      </c>
      <c r="M170" s="17" t="s">
        <v>592</v>
      </c>
      <c r="N170" s="28" t="s">
        <v>107</v>
      </c>
      <c r="O170" s="29" t="s">
        <v>99</v>
      </c>
      <c r="P170" s="25">
        <f t="shared" si="5"/>
        <v>108485</v>
      </c>
      <c r="Q170" s="31" t="s">
        <v>4260</v>
      </c>
      <c r="R170" s="32" t="s">
        <v>954</v>
      </c>
    </row>
    <row r="171" spans="1:18" ht="42.75" x14ac:dyDescent="0.45">
      <c r="A171" s="21">
        <v>0.65736111110891204</v>
      </c>
      <c r="B171" s="22" t="s">
        <v>154</v>
      </c>
      <c r="C171" s="22" t="s">
        <v>907</v>
      </c>
      <c r="D171" s="22" t="s">
        <v>12</v>
      </c>
      <c r="E171" s="23">
        <v>45203.607777777775</v>
      </c>
      <c r="F171" s="24" t="s">
        <v>99</v>
      </c>
      <c r="G171" s="24">
        <v>45205.607777777775</v>
      </c>
      <c r="H171" s="23">
        <v>45203.657361111109</v>
      </c>
      <c r="I171" s="22" t="s">
        <v>909</v>
      </c>
      <c r="J171" s="18" t="s">
        <v>4256</v>
      </c>
      <c r="K171" s="18" t="s">
        <v>4256</v>
      </c>
      <c r="L171" s="18" t="s">
        <v>4256</v>
      </c>
      <c r="M171" s="18" t="s">
        <v>592</v>
      </c>
      <c r="N171" s="22" t="s">
        <v>42</v>
      </c>
      <c r="O171" s="23" t="s">
        <v>99</v>
      </c>
      <c r="P171" s="25">
        <f t="shared" si="5"/>
        <v>108488</v>
      </c>
      <c r="Q171" s="25" t="s">
        <v>4260</v>
      </c>
      <c r="R171" s="26" t="s">
        <v>908</v>
      </c>
    </row>
    <row r="172" spans="1:18" x14ac:dyDescent="0.45">
      <c r="A172" s="27">
        <v>1.39793981481489</v>
      </c>
      <c r="B172" s="28" t="s">
        <v>159</v>
      </c>
      <c r="C172" s="28" t="s">
        <v>809</v>
      </c>
      <c r="D172" s="28" t="s">
        <v>12</v>
      </c>
      <c r="E172" s="29">
        <v>45208.542881944442</v>
      </c>
      <c r="F172" s="30" t="s">
        <v>99</v>
      </c>
      <c r="G172" s="30">
        <v>45210.542881944442</v>
      </c>
      <c r="H172" s="29">
        <v>45209.397939814815</v>
      </c>
      <c r="I172" s="28" t="s">
        <v>811</v>
      </c>
      <c r="J172" s="17" t="s">
        <v>4256</v>
      </c>
      <c r="K172" s="17" t="s">
        <v>4256</v>
      </c>
      <c r="L172" s="17" t="s">
        <v>4256</v>
      </c>
      <c r="M172" s="17" t="s">
        <v>592</v>
      </c>
      <c r="N172" s="28" t="s">
        <v>29</v>
      </c>
      <c r="O172" s="29" t="s">
        <v>99</v>
      </c>
      <c r="P172" s="25">
        <f t="shared" si="5"/>
        <v>108499</v>
      </c>
      <c r="Q172" s="31" t="s">
        <v>4260</v>
      </c>
      <c r="R172" s="32" t="s">
        <v>810</v>
      </c>
    </row>
    <row r="173" spans="1:18" ht="42.75" x14ac:dyDescent="0.45">
      <c r="A173" s="21">
        <v>0.38856481481343502</v>
      </c>
      <c r="B173" s="22" t="s">
        <v>28</v>
      </c>
      <c r="C173" s="22" t="s">
        <v>702</v>
      </c>
      <c r="D173" s="22" t="s">
        <v>12</v>
      </c>
      <c r="E173" s="23">
        <v>45211.350740740738</v>
      </c>
      <c r="F173" s="24" t="s">
        <v>99</v>
      </c>
      <c r="G173" s="24">
        <v>45213.350740740738</v>
      </c>
      <c r="H173" s="23">
        <v>45211.388564814813</v>
      </c>
      <c r="I173" s="22" t="s">
        <v>704</v>
      </c>
      <c r="J173" s="18" t="s">
        <v>4256</v>
      </c>
      <c r="K173" s="18" t="s">
        <v>4256</v>
      </c>
      <c r="L173" s="18" t="s">
        <v>4256</v>
      </c>
      <c r="M173" s="18" t="s">
        <v>592</v>
      </c>
      <c r="N173" s="22" t="s">
        <v>29</v>
      </c>
      <c r="O173" s="23" t="s">
        <v>99</v>
      </c>
      <c r="P173" s="25">
        <f t="shared" si="5"/>
        <v>108506</v>
      </c>
      <c r="Q173" s="25" t="s">
        <v>4260</v>
      </c>
      <c r="R173" s="26" t="s">
        <v>703</v>
      </c>
    </row>
    <row r="174" spans="1:18" x14ac:dyDescent="0.45">
      <c r="A174" s="27">
        <v>0.69881944444205102</v>
      </c>
      <c r="B174" s="28" t="s">
        <v>33</v>
      </c>
      <c r="C174" s="28" t="s">
        <v>729</v>
      </c>
      <c r="D174" s="28" t="s">
        <v>12</v>
      </c>
      <c r="E174" s="29">
        <v>45211.698449074072</v>
      </c>
      <c r="F174" s="30" t="s">
        <v>99</v>
      </c>
      <c r="G174" s="30">
        <v>45213.698449074072</v>
      </c>
      <c r="H174" s="29">
        <v>45211.698819444442</v>
      </c>
      <c r="I174" s="28" t="s">
        <v>731</v>
      </c>
      <c r="J174" s="17" t="s">
        <v>4256</v>
      </c>
      <c r="K174" s="17" t="s">
        <v>4256</v>
      </c>
      <c r="L174" s="17" t="s">
        <v>4256</v>
      </c>
      <c r="M174" s="17" t="s">
        <v>592</v>
      </c>
      <c r="N174" s="28" t="s">
        <v>24</v>
      </c>
      <c r="O174" s="29" t="s">
        <v>99</v>
      </c>
      <c r="P174" s="25">
        <f t="shared" si="5"/>
        <v>108506</v>
      </c>
      <c r="Q174" s="31" t="s">
        <v>4260</v>
      </c>
      <c r="R174" s="32" t="s">
        <v>730</v>
      </c>
    </row>
    <row r="175" spans="1:18" ht="142.5" x14ac:dyDescent="0.45">
      <c r="A175" s="21">
        <v>4.65416666666715</v>
      </c>
      <c r="B175" s="22" t="s">
        <v>102</v>
      </c>
      <c r="C175" s="22" t="s">
        <v>590</v>
      </c>
      <c r="D175" s="22" t="s">
        <v>12</v>
      </c>
      <c r="E175" s="23">
        <v>45212.549131944441</v>
      </c>
      <c r="F175" s="24" t="s">
        <v>99</v>
      </c>
      <c r="G175" s="24">
        <v>45214.549131944441</v>
      </c>
      <c r="H175" s="23">
        <v>45216.654166666667</v>
      </c>
      <c r="I175" s="22" t="s">
        <v>592</v>
      </c>
      <c r="J175" s="18" t="s">
        <v>4256</v>
      </c>
      <c r="K175" s="18" t="s">
        <v>4256</v>
      </c>
      <c r="L175" s="18" t="s">
        <v>4256</v>
      </c>
      <c r="M175" s="18" t="s">
        <v>592</v>
      </c>
      <c r="N175" s="22" t="s">
        <v>24</v>
      </c>
      <c r="O175" s="23" t="s">
        <v>99</v>
      </c>
      <c r="P175" s="25">
        <f t="shared" si="5"/>
        <v>108516</v>
      </c>
      <c r="Q175" s="25" t="s">
        <v>4261</v>
      </c>
      <c r="R175" s="26" t="s">
        <v>591</v>
      </c>
    </row>
    <row r="176" spans="1:18" x14ac:dyDescent="0.45">
      <c r="A176" s="27">
        <v>0.63167824073752898</v>
      </c>
      <c r="B176" s="28" t="s">
        <v>33</v>
      </c>
      <c r="C176" s="28" t="s">
        <v>536</v>
      </c>
      <c r="D176" s="28" t="s">
        <v>12</v>
      </c>
      <c r="E176" s="29">
        <v>45218.614479166667</v>
      </c>
      <c r="F176" s="30" t="s">
        <v>99</v>
      </c>
      <c r="G176" s="30">
        <v>45220.614479166667</v>
      </c>
      <c r="H176" s="29">
        <v>45218.631678240738</v>
      </c>
      <c r="I176" s="28" t="s">
        <v>538</v>
      </c>
      <c r="J176" s="17" t="s">
        <v>4256</v>
      </c>
      <c r="K176" s="17" t="s">
        <v>4256</v>
      </c>
      <c r="L176" s="17" t="s">
        <v>4256</v>
      </c>
      <c r="M176" s="17" t="s">
        <v>592</v>
      </c>
      <c r="N176" s="28" t="s">
        <v>29</v>
      </c>
      <c r="O176" s="29" t="s">
        <v>99</v>
      </c>
      <c r="P176" s="25">
        <f t="shared" si="5"/>
        <v>108524</v>
      </c>
      <c r="Q176" s="31" t="s">
        <v>4260</v>
      </c>
      <c r="R176" s="32" t="s">
        <v>537</v>
      </c>
    </row>
    <row r="177" spans="1:18" ht="28.5" x14ac:dyDescent="0.45">
      <c r="A177" s="21">
        <v>3.3827199074075902</v>
      </c>
      <c r="B177" s="22" t="s">
        <v>64</v>
      </c>
      <c r="C177" s="22" t="s">
        <v>478</v>
      </c>
      <c r="D177" s="22" t="s">
        <v>12</v>
      </c>
      <c r="E177" s="23">
        <v>45219.31622685185</v>
      </c>
      <c r="F177" s="24" t="s">
        <v>99</v>
      </c>
      <c r="G177" s="24">
        <v>45221.31622685185</v>
      </c>
      <c r="H177" s="23">
        <v>45222.382719907408</v>
      </c>
      <c r="I177" s="22" t="s">
        <v>129</v>
      </c>
      <c r="J177" s="18" t="s">
        <v>4256</v>
      </c>
      <c r="K177" s="18" t="s">
        <v>4256</v>
      </c>
      <c r="L177" s="18" t="s">
        <v>4256</v>
      </c>
      <c r="M177" s="18" t="s">
        <v>592</v>
      </c>
      <c r="N177" s="22" t="s">
        <v>42</v>
      </c>
      <c r="O177" s="23" t="s">
        <v>99</v>
      </c>
      <c r="P177" s="25">
        <f t="shared" si="5"/>
        <v>108531</v>
      </c>
      <c r="Q177" s="25" t="s">
        <v>4262</v>
      </c>
      <c r="R177" s="26" t="s">
        <v>479</v>
      </c>
    </row>
    <row r="178" spans="1:18" ht="99.75" x14ac:dyDescent="0.45">
      <c r="A178" s="27">
        <v>0.61850694444001397</v>
      </c>
      <c r="B178" s="28" t="s">
        <v>161</v>
      </c>
      <c r="C178" s="28" t="s">
        <v>460</v>
      </c>
      <c r="D178" s="28" t="s">
        <v>12</v>
      </c>
      <c r="E178" s="29">
        <v>45222.521215277775</v>
      </c>
      <c r="F178" s="30" t="s">
        <v>99</v>
      </c>
      <c r="G178" s="30">
        <v>45224.521215277775</v>
      </c>
      <c r="H178" s="29">
        <v>45222.618506944447</v>
      </c>
      <c r="I178" s="28" t="s">
        <v>462</v>
      </c>
      <c r="J178" s="17" t="s">
        <v>4256</v>
      </c>
      <c r="K178" s="17" t="s">
        <v>4256</v>
      </c>
      <c r="L178" s="17" t="s">
        <v>4256</v>
      </c>
      <c r="M178" s="17" t="s">
        <v>592</v>
      </c>
      <c r="N178" s="28" t="s">
        <v>107</v>
      </c>
      <c r="O178" s="29" t="s">
        <v>99</v>
      </c>
      <c r="P178" s="25">
        <f t="shared" si="5"/>
        <v>108532</v>
      </c>
      <c r="Q178" s="31" t="s">
        <v>4260</v>
      </c>
      <c r="R178" s="32" t="s">
        <v>461</v>
      </c>
    </row>
    <row r="179" spans="1:18" ht="42.75" x14ac:dyDescent="0.45">
      <c r="A179" s="21">
        <v>0.70615740741050104</v>
      </c>
      <c r="B179" s="22" t="s">
        <v>15</v>
      </c>
      <c r="C179" s="22" t="s">
        <v>454</v>
      </c>
      <c r="D179" s="22" t="s">
        <v>12</v>
      </c>
      <c r="E179" s="23">
        <v>45222.522685185184</v>
      </c>
      <c r="F179" s="24" t="s">
        <v>99</v>
      </c>
      <c r="G179" s="24">
        <v>45224.522685185184</v>
      </c>
      <c r="H179" s="23">
        <v>45222.706157407411</v>
      </c>
      <c r="I179" s="22" t="s">
        <v>456</v>
      </c>
      <c r="J179" s="18" t="s">
        <v>4256</v>
      </c>
      <c r="K179" s="18" t="s">
        <v>4256</v>
      </c>
      <c r="L179" s="18" t="s">
        <v>4256</v>
      </c>
      <c r="M179" s="18" t="s">
        <v>592</v>
      </c>
      <c r="N179" s="22" t="s">
        <v>18</v>
      </c>
      <c r="O179" s="23" t="s">
        <v>99</v>
      </c>
      <c r="P179" s="25">
        <f t="shared" si="5"/>
        <v>108532</v>
      </c>
      <c r="Q179" s="25" t="s">
        <v>4260</v>
      </c>
      <c r="R179" s="26" t="s">
        <v>455</v>
      </c>
    </row>
    <row r="180" spans="1:18" x14ac:dyDescent="0.45">
      <c r="A180" s="27">
        <v>2.72450231481344</v>
      </c>
      <c r="B180" s="28" t="s">
        <v>15</v>
      </c>
      <c r="C180" s="28" t="s">
        <v>314</v>
      </c>
      <c r="D180" s="28" t="s">
        <v>12</v>
      </c>
      <c r="E180" s="29">
        <v>45229.688101851854</v>
      </c>
      <c r="F180" s="30" t="s">
        <v>99</v>
      </c>
      <c r="G180" s="30">
        <v>45231.688101851854</v>
      </c>
      <c r="H180" s="29">
        <v>45231.724502314813</v>
      </c>
      <c r="I180" s="28" t="s">
        <v>316</v>
      </c>
      <c r="J180" s="17" t="s">
        <v>4256</v>
      </c>
      <c r="K180" s="17" t="s">
        <v>4256</v>
      </c>
      <c r="L180" s="17" t="s">
        <v>4256</v>
      </c>
      <c r="M180" s="17" t="s">
        <v>592</v>
      </c>
      <c r="N180" s="28" t="s">
        <v>42</v>
      </c>
      <c r="O180" s="29" t="s">
        <v>99</v>
      </c>
      <c r="P180" s="25">
        <f t="shared" si="5"/>
        <v>108552</v>
      </c>
      <c r="Q180" s="31" t="s">
        <v>4260</v>
      </c>
      <c r="R180" s="32" t="s">
        <v>315</v>
      </c>
    </row>
    <row r="181" spans="1:18" ht="71.25" x14ac:dyDescent="0.45">
      <c r="A181" s="21">
        <v>2.5733333333337201</v>
      </c>
      <c r="B181" s="22" t="s">
        <v>125</v>
      </c>
      <c r="C181" s="22" t="s">
        <v>233</v>
      </c>
      <c r="D181" s="22" t="s">
        <v>12</v>
      </c>
      <c r="E181" s="23">
        <v>45231.552442129629</v>
      </c>
      <c r="F181" s="24" t="s">
        <v>21</v>
      </c>
      <c r="G181" s="24">
        <v>45233.552442129629</v>
      </c>
      <c r="H181" s="23">
        <v>45233.573333333334</v>
      </c>
      <c r="I181" s="22" t="s">
        <v>235</v>
      </c>
      <c r="J181" s="18" t="s">
        <v>4256</v>
      </c>
      <c r="K181" s="18" t="s">
        <v>4256</v>
      </c>
      <c r="L181" s="18" t="s">
        <v>4256</v>
      </c>
      <c r="M181" s="18" t="s">
        <v>592</v>
      </c>
      <c r="N181" s="22" t="s">
        <v>207</v>
      </c>
      <c r="O181" s="23" t="s">
        <v>21</v>
      </c>
      <c r="P181" s="25">
        <f t="shared" si="5"/>
        <v>108558</v>
      </c>
      <c r="Q181" s="25" t="s">
        <v>4260</v>
      </c>
      <c r="R181" s="26" t="s">
        <v>234</v>
      </c>
    </row>
    <row r="182" spans="1:18" ht="399" x14ac:dyDescent="0.45">
      <c r="A182" s="27">
        <v>4.4058449074072996</v>
      </c>
      <c r="B182" s="28" t="s">
        <v>105</v>
      </c>
      <c r="C182" s="28" t="s">
        <v>216</v>
      </c>
      <c r="D182" s="28" t="s">
        <v>12</v>
      </c>
      <c r="E182" s="29">
        <v>45232.732766203706</v>
      </c>
      <c r="F182" s="30" t="s">
        <v>21</v>
      </c>
      <c r="G182" s="30">
        <v>45234.732766203706</v>
      </c>
      <c r="H182" s="29">
        <v>45236.405844907407</v>
      </c>
      <c r="I182" s="28" t="s">
        <v>73</v>
      </c>
      <c r="J182" s="17" t="s">
        <v>4256</v>
      </c>
      <c r="K182" s="17" t="s">
        <v>4256</v>
      </c>
      <c r="L182" s="17" t="s">
        <v>4256</v>
      </c>
      <c r="M182" s="17" t="s">
        <v>592</v>
      </c>
      <c r="N182" s="28" t="s">
        <v>24</v>
      </c>
      <c r="O182" s="29" t="s">
        <v>21</v>
      </c>
      <c r="P182" s="25">
        <f t="shared" si="5"/>
        <v>108562</v>
      </c>
      <c r="Q182" s="31" t="s">
        <v>4261</v>
      </c>
      <c r="R182" s="32" t="s">
        <v>217</v>
      </c>
    </row>
    <row r="183" spans="1:18" ht="57" x14ac:dyDescent="0.45">
      <c r="A183" s="21">
        <v>3.5354629629655401</v>
      </c>
      <c r="B183" s="22" t="s">
        <v>15</v>
      </c>
      <c r="C183" s="22" t="s">
        <v>71</v>
      </c>
      <c r="D183" s="22" t="s">
        <v>12</v>
      </c>
      <c r="E183" s="23">
        <v>45233.556458333333</v>
      </c>
      <c r="F183" s="24" t="s">
        <v>21</v>
      </c>
      <c r="G183" s="24">
        <v>45235.556458333333</v>
      </c>
      <c r="H183" s="23">
        <v>45236.535462962966</v>
      </c>
      <c r="I183" s="22" t="s">
        <v>73</v>
      </c>
      <c r="J183" s="18" t="s">
        <v>4256</v>
      </c>
      <c r="K183" s="18" t="s">
        <v>4256</v>
      </c>
      <c r="L183" s="18" t="s">
        <v>4256</v>
      </c>
      <c r="M183" s="18" t="s">
        <v>592</v>
      </c>
      <c r="N183" s="22" t="s">
        <v>24</v>
      </c>
      <c r="O183" s="23" t="s">
        <v>21</v>
      </c>
      <c r="P183" s="25">
        <f t="shared" si="5"/>
        <v>108565</v>
      </c>
      <c r="Q183" s="25" t="s">
        <v>4262</v>
      </c>
      <c r="R183" s="26" t="s">
        <v>72</v>
      </c>
    </row>
    <row r="184" spans="1:18" ht="28.5" x14ac:dyDescent="0.45">
      <c r="A184" s="27">
        <v>0.69798611111036701</v>
      </c>
      <c r="B184" s="28" t="s">
        <v>113</v>
      </c>
      <c r="C184" s="28" t="s">
        <v>224</v>
      </c>
      <c r="D184" s="28" t="s">
        <v>12</v>
      </c>
      <c r="E184" s="29">
        <v>45233.688344907408</v>
      </c>
      <c r="F184" s="30" t="s">
        <v>21</v>
      </c>
      <c r="G184" s="30">
        <v>45235.688344907408</v>
      </c>
      <c r="H184" s="29">
        <v>45233.69798611111</v>
      </c>
      <c r="I184" s="28" t="s">
        <v>226</v>
      </c>
      <c r="J184" s="17" t="s">
        <v>4256</v>
      </c>
      <c r="K184" s="17" t="s">
        <v>4256</v>
      </c>
      <c r="L184" s="17" t="s">
        <v>4256</v>
      </c>
      <c r="M184" s="17" t="s">
        <v>592</v>
      </c>
      <c r="N184" s="28" t="s">
        <v>24</v>
      </c>
      <c r="O184" s="29" t="s">
        <v>21</v>
      </c>
      <c r="P184" s="25">
        <f t="shared" si="5"/>
        <v>108560</v>
      </c>
      <c r="Q184" s="31" t="s">
        <v>4260</v>
      </c>
      <c r="R184" s="32" t="s">
        <v>225</v>
      </c>
    </row>
    <row r="185" spans="1:18" ht="28.5" x14ac:dyDescent="0.45">
      <c r="A185" s="21">
        <v>1.6747453703719699</v>
      </c>
      <c r="B185" s="22" t="s">
        <v>15</v>
      </c>
      <c r="C185" s="22" t="s">
        <v>14</v>
      </c>
      <c r="D185" s="22" t="s">
        <v>12</v>
      </c>
      <c r="E185" s="23">
        <v>45236.538298611114</v>
      </c>
      <c r="F185" s="24" t="s">
        <v>21</v>
      </c>
      <c r="G185" s="24">
        <v>45238.538298611114</v>
      </c>
      <c r="H185" s="23">
        <v>45237.674745370372</v>
      </c>
      <c r="I185" s="22" t="s">
        <v>20</v>
      </c>
      <c r="J185" s="18" t="s">
        <v>4256</v>
      </c>
      <c r="K185" s="18" t="s">
        <v>4256</v>
      </c>
      <c r="L185" s="18" t="s">
        <v>4256</v>
      </c>
      <c r="M185" s="18" t="s">
        <v>592</v>
      </c>
      <c r="N185" s="22" t="s">
        <v>18</v>
      </c>
      <c r="O185" s="23" t="s">
        <v>21</v>
      </c>
      <c r="P185" s="25">
        <f t="shared" si="5"/>
        <v>108567</v>
      </c>
      <c r="Q185" s="25" t="s">
        <v>4260</v>
      </c>
      <c r="R185" s="26"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KPIs</vt:lpstr>
      <vt:lpstr>Raw Data</vt:lpstr>
      <vt:lpstr>Sheet3</vt:lpstr>
    </vt:vector>
  </TitlesOfParts>
  <Company>Ventura Foods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Nicole</dc:creator>
  <cp:lastModifiedBy>Lee, Stan</cp:lastModifiedBy>
  <dcterms:created xsi:type="dcterms:W3CDTF">2023-11-08T03:59:11Z</dcterms:created>
  <dcterms:modified xsi:type="dcterms:W3CDTF">2024-01-05T00:33:04Z</dcterms:modified>
</cp:coreProperties>
</file>