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Projects\Excel\"/>
    </mc:Choice>
  </mc:AlternateContent>
  <xr:revisionPtr revIDLastSave="0" documentId="13_ncr:1_{B03110B3-B24F-4130-A0EB-BCCA6C613400}" xr6:coauthVersionLast="47" xr6:coauthVersionMax="47" xr10:uidLastSave="{00000000-0000-0000-0000-000000000000}"/>
  <bookViews>
    <workbookView xWindow="-108" yWindow="-108" windowWidth="23256" windowHeight="12456" xr2:uid="{A15B3FEA-B764-184D-BC44-F828B0BB3928}"/>
  </bookViews>
  <sheets>
    <sheet name="Dashboard" sheetId="6" r:id="rId1"/>
  </sheets>
  <definedNames>
    <definedName name="_xlchart.v5.0" hidden="1">Dashboard!$Y$29:$Y$33</definedName>
    <definedName name="_xlchart.v5.1" hidden="1">Dashboard!$Z$29:$Z$33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6" l="1"/>
  <c r="H25" i="6"/>
  <c r="V13" i="6"/>
  <c r="U13" i="6"/>
  <c r="H21" i="6"/>
  <c r="H22" i="6"/>
  <c r="H23" i="6"/>
  <c r="H24" i="6"/>
  <c r="W6" i="6"/>
  <c r="W7" i="6"/>
  <c r="Z32" i="6"/>
  <c r="Z31" i="6"/>
  <c r="D19" i="6"/>
  <c r="E19" i="6" s="1"/>
  <c r="F19" i="6" s="1"/>
  <c r="AA21" i="6"/>
  <c r="AA23" i="6" s="1"/>
  <c r="V21" i="6"/>
  <c r="V23" i="6" s="1"/>
  <c r="Z33" i="6" l="1"/>
  <c r="W8" i="6" l="1"/>
  <c r="W9" i="6" l="1"/>
  <c r="W11" i="6" l="1"/>
  <c r="W10" i="6"/>
</calcChain>
</file>

<file path=xl/sharedStrings.xml><?xml version="1.0" encoding="utf-8"?>
<sst xmlns="http://schemas.openxmlformats.org/spreadsheetml/2006/main" count="59" uniqueCount="51">
  <si>
    <t>Raw Data -&gt;</t>
  </si>
  <si>
    <t>Project Roadmap</t>
  </si>
  <si>
    <t>Project Roadmap (Gantt Chart)</t>
  </si>
  <si>
    <t>Start Date</t>
  </si>
  <si>
    <t>End Date</t>
  </si>
  <si>
    <t>Duration</t>
  </si>
  <si>
    <t>Client Onboarding</t>
  </si>
  <si>
    <t>Data Gathering</t>
  </si>
  <si>
    <t>Develop Solution</t>
  </si>
  <si>
    <t>Testing</t>
  </si>
  <si>
    <t>Implementation</t>
  </si>
  <si>
    <t>Monitoring</t>
  </si>
  <si>
    <t>Customer Satifaction Score (Gauge Chart)</t>
  </si>
  <si>
    <t>Employee Satisfaction Score (Gauge Chart)</t>
  </si>
  <si>
    <t>Reviews Score (%)</t>
  </si>
  <si>
    <t>Sales by Country ($ thousands)</t>
  </si>
  <si>
    <t>Satisfaction Scores</t>
  </si>
  <si>
    <t>Insert Score --&gt;</t>
  </si>
  <si>
    <t>Trend</t>
  </si>
  <si>
    <t>4m Growth</t>
  </si>
  <si>
    <t>Spain</t>
  </si>
  <si>
    <t>Range</t>
  </si>
  <si>
    <t>Point</t>
  </si>
  <si>
    <t>France</t>
  </si>
  <si>
    <t>Min</t>
  </si>
  <si>
    <t>Germany</t>
  </si>
  <si>
    <t>Bad</t>
  </si>
  <si>
    <t>Italy</t>
  </si>
  <si>
    <t>Average</t>
  </si>
  <si>
    <t>Austria</t>
  </si>
  <si>
    <t>Good</t>
  </si>
  <si>
    <t>Portugal</t>
  </si>
  <si>
    <t>Max</t>
  </si>
  <si>
    <t>Budget vs Actuals (Column Chart)</t>
  </si>
  <si>
    <t>Staff Turnover (Waterfall)</t>
  </si>
  <si>
    <t>Budget vs. Actual Expenses</t>
  </si>
  <si>
    <t>Staff Turnover</t>
  </si>
  <si>
    <t>Budget</t>
  </si>
  <si>
    <t>Actual</t>
  </si>
  <si>
    <t>Wages</t>
  </si>
  <si>
    <t>2022 Total</t>
  </si>
  <si>
    <t>Office Space</t>
  </si>
  <si>
    <t>New Hires</t>
  </si>
  <si>
    <t>Marketing</t>
  </si>
  <si>
    <t>Layoffs</t>
  </si>
  <si>
    <t>COGS</t>
  </si>
  <si>
    <t>Departures</t>
  </si>
  <si>
    <t>Banking Fees</t>
  </si>
  <si>
    <t>2023 Total</t>
  </si>
  <si>
    <t>Performance Dashboard</t>
  </si>
  <si>
    <t xml:space="preserve"> "Converted the start and end date to number formats"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</si>
</sst>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2A3E6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rgb="FF2A3E68"/>
      <name val="Calibri"/>
      <family val="2"/>
      <scheme val="minor"/>
    </font>
    <font>
      <b/>
      <sz val="22"/>
      <color rgb="FF2A3E68"/>
      <name val="Calibri"/>
      <family val="2"/>
      <scheme val="minor"/>
    </font>
    <font>
      <sz val="12"/>
      <color theme="1"/>
      <name val="Calibri"/>
      <scheme val="minor"/>
    </font>
    <font>
      <u/>
      <sz val="12"/>
      <color theme="10"/>
      <name val="Calibri"/>
      <scheme val="minor"/>
    </font>
    <font>
      <u/>
      <sz val="11"/>
      <color theme="10"/>
      <name val="Calibri"/>
      <family val="2"/>
      <scheme val="minor"/>
    </font>
    <font>
      <sz val="12"/>
      <color theme="1" tint="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</cellStyleXfs>
  <cellXfs count="32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4" xfId="0" applyFont="1" applyBorder="1"/>
    <xf numFmtId="17" fontId="4" fillId="0" borderId="1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  <xf numFmtId="0" fontId="5" fillId="3" borderId="0" xfId="0" applyFont="1" applyFill="1"/>
    <xf numFmtId="1" fontId="0" fillId="0" borderId="0" xfId="0" applyNumberFormat="1" applyAlignment="1">
      <alignment horizontal="center"/>
    </xf>
    <xf numFmtId="9" fontId="0" fillId="0" borderId="0" xfId="1" applyFont="1"/>
    <xf numFmtId="0" fontId="6" fillId="0" borderId="4" xfId="0" applyFont="1" applyBorder="1"/>
    <xf numFmtId="9" fontId="5" fillId="4" borderId="3" xfId="1" applyFont="1" applyFill="1" applyBorder="1" applyAlignment="1">
      <alignment horizontal="center"/>
    </xf>
    <xf numFmtId="0" fontId="6" fillId="4" borderId="5" xfId="0" applyFont="1" applyFill="1" applyBorder="1"/>
    <xf numFmtId="0" fontId="9" fillId="0" borderId="4" xfId="0" applyFont="1" applyBorder="1"/>
    <xf numFmtId="0" fontId="10" fillId="0" borderId="4" xfId="0" applyFont="1" applyBorder="1"/>
    <xf numFmtId="0" fontId="5" fillId="0" borderId="2" xfId="0" applyFont="1" applyBorder="1" applyAlignment="1">
      <alignment horizontal="right"/>
    </xf>
    <xf numFmtId="0" fontId="11" fillId="0" borderId="4" xfId="0" applyFont="1" applyBorder="1"/>
    <xf numFmtId="0" fontId="8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Font="1"/>
    <xf numFmtId="0" fontId="6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center"/>
    </xf>
    <xf numFmtId="0" fontId="0" fillId="3" borderId="0" xfId="0" applyFont="1" applyFill="1"/>
    <xf numFmtId="0" fontId="6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9" fontId="0" fillId="0" borderId="0" xfId="0" applyNumberFormat="1" applyFont="1"/>
    <xf numFmtId="10" fontId="0" fillId="0" borderId="0" xfId="0" applyNumberFormat="1" applyFont="1"/>
    <xf numFmtId="0" fontId="6" fillId="0" borderId="0" xfId="0" applyFont="1" applyAlignment="1">
      <alignment horizontal="right"/>
    </xf>
    <xf numFmtId="2" fontId="15" fillId="0" borderId="0" xfId="0" applyNumberFormat="1" applyFont="1"/>
  </cellXfs>
  <cellStyles count="6">
    <cellStyle name="Hyperlink 2" xfId="3" xr:uid="{B8BD2171-DF59-45E3-A9A6-4C72F93FBED5}"/>
    <cellStyle name="Hyperlink 2 2" xfId="5" xr:uid="{33C53ED7-3CBD-4D4A-AA3E-0612E4D1907B}"/>
    <cellStyle name="Normal" xfId="0" builtinId="0"/>
    <cellStyle name="Normal 2" xfId="2" xr:uid="{FB7D2AE9-D010-4503-B185-20960210683B}"/>
    <cellStyle name="Normal 2 2" xfId="4" xr:uid="{370B51BE-38DB-48A6-918B-73195BF9DA20}"/>
    <cellStyle name="Percent" xfId="1" builtinId="5"/>
  </cellStyles>
  <dxfs count="0"/>
  <tableStyles count="0" defaultTableStyle="TableStyleMedium2" defaultPivotStyle="PivotStyleLight16"/>
  <colors>
    <mruColors>
      <color rgb="FF2A3E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Dashboard!$U$6:$U$11</c:f>
              <c:numCache>
                <c:formatCode>m/d/yyyy</c:formatCode>
                <c:ptCount val="6"/>
                <c:pt idx="0">
                  <c:v>44805</c:v>
                </c:pt>
                <c:pt idx="1">
                  <c:v>44808</c:v>
                </c:pt>
                <c:pt idx="2">
                  <c:v>44818</c:v>
                </c:pt>
                <c:pt idx="3">
                  <c:v>44838</c:v>
                </c:pt>
                <c:pt idx="4">
                  <c:v>44843</c:v>
                </c:pt>
                <c:pt idx="5">
                  <c:v>44848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C-4116-8306-ED65AB48D2F2}"/>
            </c:ext>
          </c:extLst>
        </c:ser>
        <c:ser>
          <c:idx val="1"/>
          <c:order val="1"/>
          <c:tx>
            <c:v>Duration (days)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Dashboard!$W$6:$W$11</c:f>
              <c:numCache>
                <c:formatCode>General</c:formatCode>
                <c:ptCount val="6"/>
                <c:pt idx="0">
                  <c:v>13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C-4116-8306-ED65AB48D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3241679"/>
        <c:axId val="1203910543"/>
      </c:barChart>
      <c:catAx>
        <c:axId val="10232416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10543"/>
        <c:crosses val="autoZero"/>
        <c:auto val="1"/>
        <c:lblAlgn val="ctr"/>
        <c:lblOffset val="100"/>
        <c:noMultiLvlLbl val="0"/>
      </c:catAx>
      <c:valAx>
        <c:axId val="1203910543"/>
        <c:scaling>
          <c:orientation val="minMax"/>
          <c:max val="44855"/>
          <c:min val="448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4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F0-4F51-97BC-777F78B229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3FF-46F0-BFCE-84A688B1C9EB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FF-46F0-BFCE-84A688B1C9EB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3FF-46F0-BFCE-84A688B1C9EB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FF-46F0-BFCE-84A688B1C9EB}"/>
              </c:ext>
            </c:extLst>
          </c:dPt>
          <c:val>
            <c:numRef>
              <c:f>Dashboard!$U$21:$U$25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F-46F0-BFCE-84A688B1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Dashboard!$V$20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3FF-46F0-BFCE-84A688B1C9EB}"/>
              </c:ext>
            </c:extLst>
          </c:dPt>
          <c:dPt>
            <c:idx val="1"/>
            <c:bubble3D val="0"/>
            <c:spPr>
              <a:solidFill>
                <a:srgbClr val="2A3E6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3FF-46F0-BFCE-84A688B1C9E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3FF-46F0-BFCE-84A688B1C9EB}"/>
              </c:ext>
            </c:extLst>
          </c:dPt>
          <c:dLbls>
            <c:dLbl>
              <c:idx val="1"/>
              <c:tx>
                <c:strRef>
                  <c:f>Dashboard!$V$18</c:f>
                  <c:strCache>
                    <c:ptCount val="1"/>
                    <c:pt idx="0">
                      <c:v>60%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{A9DAEFC7-79A2-40B1-8A18-4846D22DF16B}</c15:txfldGUID>
                      <c15:f>Dashboard!$V$18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A3FF-46F0-BFCE-84A688B1C9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Dashboard!$V$21:$V$23</c:f>
              <c:numCache>
                <c:formatCode>0%</c:formatCode>
                <c:ptCount val="3"/>
                <c:pt idx="0">
                  <c:v>0.6</c:v>
                </c:pt>
                <c:pt idx="1">
                  <c:v>0.02</c:v>
                </c:pt>
                <c:pt idx="2" formatCode="0.00%">
                  <c:v>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FF-46F0-BFCE-84A688B1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2A-44CF-A6B8-22A734504A1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2A-44CF-A6B8-22A734504A1C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2A-44CF-A6B8-22A734504A1C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2A-44CF-A6B8-22A734504A1C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2A-44CF-A6B8-22A734504A1C}"/>
              </c:ext>
            </c:extLst>
          </c:dPt>
          <c:val>
            <c:numRef>
              <c:f>Dashboard!$U$21:$U$25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2A-44CF-A6B8-22A734504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Dashboard!$AA$18</c:f>
              <c:strCache>
                <c:ptCount val="1"/>
                <c:pt idx="0">
                  <c:v>45%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B2A-44CF-A6B8-22A734504A1C}"/>
              </c:ext>
            </c:extLst>
          </c:dPt>
          <c:dPt>
            <c:idx val="1"/>
            <c:bubble3D val="0"/>
            <c:spPr>
              <a:solidFill>
                <a:srgbClr val="2A3E6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B2A-44CF-A6B8-22A734504A1C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B2A-44CF-A6B8-22A734504A1C}"/>
              </c:ext>
            </c:extLst>
          </c:dPt>
          <c:dLbls>
            <c:dLbl>
              <c:idx val="1"/>
              <c:tx>
                <c:strRef>
                  <c:f>Dashboard!$AA$18</c:f>
                  <c:strCache>
                    <c:ptCount val="1"/>
                    <c:pt idx="0">
                      <c:v>45%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{2BD808D0-DA19-4DF6-8F31-577FA2BB7753}</c15:txfldGUID>
                      <c15:f>Dashboard!$AA$18</c15:f>
                      <c15:dlblFieldTableCache>
                        <c:ptCount val="1"/>
                        <c:pt idx="0">
                          <c:v>45%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EB2A-44CF-A6B8-22A734504A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Dashboard!$AA$21:$AA$23</c:f>
              <c:numCache>
                <c:formatCode>0%</c:formatCode>
                <c:ptCount val="3"/>
                <c:pt idx="0">
                  <c:v>0.45</c:v>
                </c:pt>
                <c:pt idx="1">
                  <c:v>0.02</c:v>
                </c:pt>
                <c:pt idx="2" formatCode="0.00%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B2A-44CF-A6B8-22A734504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Dashboard!$U$28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Dashboard!$U$29:$U$33</c:f>
              <c:numCache>
                <c:formatCode>General</c:formatCode>
                <c:ptCount val="5"/>
                <c:pt idx="0">
                  <c:v>450</c:v>
                </c:pt>
                <c:pt idx="1">
                  <c:v>111</c:v>
                </c:pt>
                <c:pt idx="2">
                  <c:v>305</c:v>
                </c:pt>
                <c:pt idx="3">
                  <c:v>240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E-45C8-8A38-A357E7B0B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27"/>
        <c:axId val="1399415023"/>
        <c:axId val="1389908879"/>
      </c:barChart>
      <c:barChart>
        <c:barDir val="col"/>
        <c:grouping val="clustered"/>
        <c:varyColors val="0"/>
        <c:ser>
          <c:idx val="1"/>
          <c:order val="1"/>
          <c:tx>
            <c:strRef>
              <c:f>Dashboard!$V$28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Dashboard!$V$29:$V$33</c:f>
              <c:numCache>
                <c:formatCode>General</c:formatCode>
                <c:ptCount val="5"/>
                <c:pt idx="0">
                  <c:v>360</c:v>
                </c:pt>
                <c:pt idx="1">
                  <c:v>50</c:v>
                </c:pt>
                <c:pt idx="2">
                  <c:v>425</c:v>
                </c:pt>
                <c:pt idx="3">
                  <c:v>195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E-45C8-8A38-A357E7B0B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1399418863"/>
        <c:axId val="1389919791"/>
      </c:barChart>
      <c:catAx>
        <c:axId val="139941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908879"/>
        <c:crosses val="autoZero"/>
        <c:auto val="1"/>
        <c:lblAlgn val="ctr"/>
        <c:lblOffset val="100"/>
        <c:noMultiLvlLbl val="0"/>
      </c:catAx>
      <c:valAx>
        <c:axId val="13899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15023"/>
        <c:crosses val="autoZero"/>
        <c:crossBetween val="between"/>
      </c:valAx>
      <c:valAx>
        <c:axId val="1389919791"/>
        <c:scaling>
          <c:orientation val="minMax"/>
          <c:max val="500"/>
        </c:scaling>
        <c:delete val="1"/>
        <c:axPos val="r"/>
        <c:numFmt formatCode="General" sourceLinked="1"/>
        <c:majorTickMark val="out"/>
        <c:minorTickMark val="none"/>
        <c:tickLblPos val="nextTo"/>
        <c:crossAx val="1399418863"/>
        <c:crosses val="max"/>
        <c:crossBetween val="between"/>
      </c:valAx>
      <c:catAx>
        <c:axId val="1399418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99197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_xlchart.v5.1</cx:f>
      </cx:numDim>
    </cx:data>
  </cx:chartData>
  <cx:chart>
    <cx:plotArea>
      <cx:plotAreaRegion>
        <cx:series layoutId="waterfall" uniqueId="{8D2D4752-4661-4170-92F9-10B09A4C141B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  <cx:fmtOvrs>
    <cx:fmtOvr idx="1">
      <cx:spPr>
        <a:solidFill>
          <a:srgbClr val="FF0000"/>
        </a:solidFill>
        <a:ln>
          <a:noFill/>
        </a:ln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18</xdr:row>
      <xdr:rowOff>48288</xdr:rowOff>
    </xdr:from>
    <xdr:to>
      <xdr:col>11</xdr:col>
      <xdr:colOff>655320</xdr:colOff>
      <xdr:row>19</xdr:row>
      <xdr:rowOff>55908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7CA249-EC40-6B1E-5639-DC88DBBA6F4A}"/>
            </a:ext>
          </a:extLst>
        </xdr:cNvPr>
        <xdr:cNvSpPr txBox="1"/>
      </xdr:nvSpPr>
      <xdr:spPr>
        <a:xfrm>
          <a:off x="5836194" y="3969936"/>
          <a:ext cx="1964621" cy="2169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Customer Satisfaction Score</a:t>
          </a:r>
        </a:p>
      </xdr:txBody>
    </xdr:sp>
    <xdr:clientData/>
  </xdr:twoCellAnchor>
  <xdr:twoCellAnchor>
    <xdr:from>
      <xdr:col>12</xdr:col>
      <xdr:colOff>30480</xdr:colOff>
      <xdr:row>18</xdr:row>
      <xdr:rowOff>53340</xdr:rowOff>
    </xdr:from>
    <xdr:to>
      <xdr:col>14</xdr:col>
      <xdr:colOff>655320</xdr:colOff>
      <xdr:row>19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09C3A9-BE9A-B79E-3631-31923BB00357}"/>
            </a:ext>
          </a:extLst>
        </xdr:cNvPr>
        <xdr:cNvSpPr txBox="1"/>
      </xdr:nvSpPr>
      <xdr:spPr>
        <a:xfrm>
          <a:off x="7780020" y="3329940"/>
          <a:ext cx="1965960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Employee Satisfaction</a:t>
          </a:r>
          <a:r>
            <a:rPr lang="en-GB" sz="1100" b="1" baseline="0"/>
            <a:t> Score</a:t>
          </a:r>
          <a:endParaRPr lang="en-GB" sz="1100" b="1"/>
        </a:p>
      </xdr:txBody>
    </xdr:sp>
    <xdr:clientData/>
  </xdr:twoCellAnchor>
  <xdr:twoCellAnchor>
    <xdr:from>
      <xdr:col>0</xdr:col>
      <xdr:colOff>666750</xdr:colOff>
      <xdr:row>4</xdr:row>
      <xdr:rowOff>141514</xdr:rowOff>
    </xdr:from>
    <xdr:to>
      <xdr:col>14</xdr:col>
      <xdr:colOff>655865</xdr:colOff>
      <xdr:row>15</xdr:row>
      <xdr:rowOff>87086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18E56F-9922-1FFE-F52A-14D61F070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19</xdr:row>
      <xdr:rowOff>121920</xdr:rowOff>
    </xdr:from>
    <xdr:to>
      <xdr:col>13</xdr:col>
      <xdr:colOff>121920</xdr:colOff>
      <xdr:row>27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C9CFA9-9B06-F8EF-820E-C3E4F0267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472440</xdr:colOff>
      <xdr:row>19</xdr:row>
      <xdr:rowOff>144780</xdr:rowOff>
    </xdr:from>
    <xdr:to>
      <xdr:col>16</xdr:col>
      <xdr:colOff>22860</xdr:colOff>
      <xdr:row>27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FD8585-A7A1-437E-AE6E-146FBEFC3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672184</xdr:colOff>
      <xdr:row>28</xdr:row>
      <xdr:rowOff>175810</xdr:rowOff>
    </xdr:from>
    <xdr:to>
      <xdr:col>7</xdr:col>
      <xdr:colOff>665017</xdr:colOff>
      <xdr:row>43</xdr:row>
      <xdr:rowOff>83128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35950A1-B922-F41F-3D56-3740F4A90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6929</xdr:colOff>
      <xdr:row>28</xdr:row>
      <xdr:rowOff>167638</xdr:rowOff>
    </xdr:from>
    <xdr:to>
      <xdr:col>15</xdr:col>
      <xdr:colOff>22861</xdr:colOff>
      <xdr:row>43</xdr:row>
      <xdr:rowOff>114299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8C47198F-DFBC-655D-ED72-5CCC5A9B12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1949" y="5882638"/>
              <a:ext cx="4085012" cy="29184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3621-7A7D-414F-AEC3-D2B91D4CBBC6}">
  <dimension ref="B2:AB33"/>
  <sheetViews>
    <sheetView showGridLines="0" tabSelected="1" zoomScale="55" zoomScaleNormal="55" workbookViewId="0">
      <selection activeCell="U44" sqref="U44"/>
    </sheetView>
  </sheetViews>
  <sheetFormatPr defaultColWidth="8.8984375" defaultRowHeight="15.6" x14ac:dyDescent="0.3"/>
  <cols>
    <col min="7" max="7" width="9.8984375" customWidth="1"/>
    <col min="9" max="9" width="4.8984375" customWidth="1"/>
    <col min="20" max="20" width="15.09765625" customWidth="1"/>
    <col min="21" max="21" width="14.59765625" bestFit="1" customWidth="1"/>
    <col min="22" max="22" width="13.8984375" bestFit="1" customWidth="1"/>
    <col min="23" max="24" width="8.8984375" customWidth="1"/>
    <col min="25" max="25" width="17.8984375" bestFit="1" customWidth="1"/>
    <col min="26" max="28" width="8.8984375" customWidth="1"/>
  </cols>
  <sheetData>
    <row r="2" spans="2:28" ht="29.4" thickBot="1" x14ac:dyDescent="0.6">
      <c r="B2" s="18" t="s">
        <v>49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S2" s="16" t="s">
        <v>0</v>
      </c>
      <c r="T2" s="15"/>
      <c r="U2" s="12"/>
      <c r="V2" s="12"/>
      <c r="W2" s="12"/>
      <c r="X2" s="12"/>
      <c r="Y2" s="12"/>
      <c r="Z2" s="12"/>
      <c r="AA2" s="12"/>
      <c r="AB2" s="12"/>
    </row>
    <row r="3" spans="2:28" x14ac:dyDescent="0.3"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2:28" x14ac:dyDescent="0.3">
      <c r="B4" s="20" t="s">
        <v>1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S4" s="21"/>
      <c r="T4" s="19" t="s">
        <v>2</v>
      </c>
      <c r="U4" s="19"/>
      <c r="V4" s="19"/>
      <c r="W4" s="19"/>
      <c r="X4" s="21"/>
      <c r="Y4" s="21"/>
      <c r="Z4" s="21"/>
      <c r="AA4" s="21"/>
      <c r="AB4" s="21"/>
    </row>
    <row r="5" spans="2:28" x14ac:dyDescent="0.3">
      <c r="S5" s="21"/>
      <c r="T5" s="21"/>
      <c r="U5" s="30" t="s">
        <v>3</v>
      </c>
      <c r="V5" s="30" t="s">
        <v>4</v>
      </c>
      <c r="W5" s="22" t="s">
        <v>5</v>
      </c>
      <c r="X5" s="21"/>
      <c r="Y5" s="21"/>
      <c r="Z5" s="21"/>
      <c r="AA5" s="21"/>
      <c r="AB5" s="21"/>
    </row>
    <row r="6" spans="2:28" x14ac:dyDescent="0.3">
      <c r="S6" s="21"/>
      <c r="T6" s="21" t="s">
        <v>6</v>
      </c>
      <c r="U6" s="23">
        <v>44805</v>
      </c>
      <c r="V6" s="23">
        <v>44818</v>
      </c>
      <c r="W6" s="24">
        <f t="shared" ref="W6:W11" si="0">V6-U6</f>
        <v>13</v>
      </c>
      <c r="X6" s="21"/>
      <c r="Y6" s="21"/>
      <c r="Z6" s="21"/>
      <c r="AA6" s="21"/>
      <c r="AB6" s="21"/>
    </row>
    <row r="7" spans="2:28" x14ac:dyDescent="0.3">
      <c r="S7" s="21"/>
      <c r="T7" s="21" t="s">
        <v>7</v>
      </c>
      <c r="U7" s="23">
        <v>44808</v>
      </c>
      <c r="V7" s="23">
        <v>44818</v>
      </c>
      <c r="W7" s="24">
        <f t="shared" si="0"/>
        <v>10</v>
      </c>
      <c r="X7" s="21"/>
      <c r="Y7" s="21"/>
      <c r="Z7" s="21"/>
      <c r="AA7" s="21"/>
      <c r="AB7" s="21"/>
    </row>
    <row r="8" spans="2:28" x14ac:dyDescent="0.3">
      <c r="S8" s="21"/>
      <c r="T8" s="21" t="s">
        <v>8</v>
      </c>
      <c r="U8" s="23">
        <v>44818</v>
      </c>
      <c r="V8" s="23">
        <v>44838</v>
      </c>
      <c r="W8" s="24">
        <f t="shared" si="0"/>
        <v>20</v>
      </c>
      <c r="X8" s="21"/>
      <c r="Y8" s="21"/>
      <c r="Z8" s="21"/>
      <c r="AA8" s="21"/>
      <c r="AB8" s="21"/>
    </row>
    <row r="9" spans="2:28" x14ac:dyDescent="0.3">
      <c r="S9" s="21"/>
      <c r="T9" s="21" t="s">
        <v>9</v>
      </c>
      <c r="U9" s="23">
        <v>44838</v>
      </c>
      <c r="V9" s="23">
        <v>44843</v>
      </c>
      <c r="W9" s="24">
        <f t="shared" si="0"/>
        <v>5</v>
      </c>
      <c r="X9" s="21"/>
      <c r="Y9" s="21"/>
      <c r="Z9" s="21"/>
      <c r="AA9" s="21"/>
      <c r="AB9" s="21"/>
    </row>
    <row r="10" spans="2:28" x14ac:dyDescent="0.3">
      <c r="S10" s="21"/>
      <c r="T10" s="21" t="s">
        <v>10</v>
      </c>
      <c r="U10" s="23">
        <v>44843</v>
      </c>
      <c r="V10" s="23">
        <v>44848</v>
      </c>
      <c r="W10" s="24">
        <f t="shared" si="0"/>
        <v>5</v>
      </c>
      <c r="X10" s="21"/>
      <c r="Y10" s="21"/>
      <c r="Z10" s="21"/>
      <c r="AA10" s="21"/>
      <c r="AB10" s="21"/>
    </row>
    <row r="11" spans="2:28" x14ac:dyDescent="0.3">
      <c r="S11" s="21"/>
      <c r="T11" s="21" t="s">
        <v>11</v>
      </c>
      <c r="U11" s="23">
        <v>44848</v>
      </c>
      <c r="V11" s="23">
        <v>44855</v>
      </c>
      <c r="W11" s="24">
        <f t="shared" si="0"/>
        <v>7</v>
      </c>
      <c r="X11" s="21"/>
      <c r="Y11" s="21"/>
      <c r="Z11" s="21"/>
      <c r="AA11" s="21"/>
      <c r="AB11" s="21"/>
    </row>
    <row r="12" spans="2:28" x14ac:dyDescent="0.3"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2:28" x14ac:dyDescent="0.3">
      <c r="S13" s="21"/>
      <c r="T13" s="21"/>
      <c r="U13" s="31">
        <f>U6</f>
        <v>44805</v>
      </c>
      <c r="V13" s="31">
        <f>V11</f>
        <v>44855</v>
      </c>
      <c r="W13" s="21" t="s">
        <v>50</v>
      </c>
      <c r="X13" s="21"/>
      <c r="Y13" s="21"/>
      <c r="Z13" s="21"/>
      <c r="AA13" s="21"/>
      <c r="AB13" s="21"/>
    </row>
    <row r="14" spans="2:28" x14ac:dyDescent="0.3"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2:28" x14ac:dyDescent="0.3"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2:28" x14ac:dyDescent="0.3">
      <c r="S16" s="21"/>
      <c r="T16" s="19" t="s">
        <v>12</v>
      </c>
      <c r="U16" s="19"/>
      <c r="V16" s="19"/>
      <c r="W16" s="19"/>
      <c r="X16" s="21"/>
      <c r="Y16" s="19" t="s">
        <v>13</v>
      </c>
      <c r="Z16" s="19" t="s">
        <v>14</v>
      </c>
      <c r="AA16" s="19"/>
      <c r="AB16" s="19"/>
    </row>
    <row r="17" spans="2:28" x14ac:dyDescent="0.3">
      <c r="B17" s="20" t="s">
        <v>15</v>
      </c>
      <c r="C17" s="20"/>
      <c r="D17" s="20"/>
      <c r="E17" s="20"/>
      <c r="F17" s="20"/>
      <c r="G17" s="20"/>
      <c r="H17" s="20"/>
      <c r="J17" s="20" t="s">
        <v>16</v>
      </c>
      <c r="K17" s="20"/>
      <c r="L17" s="20"/>
      <c r="M17" s="20"/>
      <c r="N17" s="20"/>
      <c r="O17" s="20"/>
      <c r="S17" s="25"/>
      <c r="T17" s="9"/>
      <c r="U17" s="9"/>
      <c r="V17" s="9"/>
      <c r="W17" s="9"/>
      <c r="X17" s="25"/>
      <c r="Y17" s="9"/>
      <c r="Z17" s="9"/>
      <c r="AA17" s="9"/>
      <c r="AB17" s="9"/>
    </row>
    <row r="18" spans="2:28" s="8" customFormat="1" ht="15" customHeight="1" x14ac:dyDescent="0.3">
      <c r="B18" s="7"/>
      <c r="C18" s="7"/>
      <c r="D18" s="7"/>
      <c r="E18" s="7"/>
      <c r="F18" s="7"/>
      <c r="G18" s="7"/>
      <c r="H18" s="7"/>
      <c r="J18" s="7"/>
      <c r="K18" s="7"/>
      <c r="L18" s="7"/>
      <c r="M18" s="7"/>
      <c r="N18" s="7"/>
      <c r="O18" s="7"/>
      <c r="S18" s="21"/>
      <c r="T18" s="4" t="s">
        <v>17</v>
      </c>
      <c r="U18" s="17"/>
      <c r="V18" s="13">
        <v>0.6</v>
      </c>
      <c r="W18" s="3"/>
      <c r="X18" s="21"/>
      <c r="Y18" s="4" t="s">
        <v>17</v>
      </c>
      <c r="Z18" s="17"/>
      <c r="AA18" s="13">
        <v>0.45</v>
      </c>
      <c r="AB18" s="3"/>
    </row>
    <row r="19" spans="2:28" x14ac:dyDescent="0.3">
      <c r="C19" s="6">
        <v>44805</v>
      </c>
      <c r="D19" s="6">
        <f>EDATE(C19,1)</f>
        <v>44835</v>
      </c>
      <c r="E19" s="6">
        <f>EDATE(D19,1)</f>
        <v>44866</v>
      </c>
      <c r="F19" s="6">
        <f>EDATE(E19,1)</f>
        <v>44896</v>
      </c>
      <c r="G19" s="1" t="s">
        <v>18</v>
      </c>
      <c r="H19" s="1" t="s">
        <v>19</v>
      </c>
      <c r="S19" s="21"/>
      <c r="T19" s="3"/>
      <c r="U19" s="3"/>
      <c r="V19" s="3"/>
      <c r="W19" s="3"/>
      <c r="X19" s="21"/>
      <c r="Y19" s="3"/>
      <c r="Z19" s="3"/>
      <c r="AA19" s="3"/>
      <c r="AB19" s="3"/>
    </row>
    <row r="20" spans="2:28" x14ac:dyDescent="0.3">
      <c r="B20" s="2" t="s">
        <v>20</v>
      </c>
      <c r="C20" s="10">
        <v>145.97</v>
      </c>
      <c r="D20" s="10">
        <v>140.45400000000001</v>
      </c>
      <c r="E20" s="10">
        <v>137.15</v>
      </c>
      <c r="F20" s="10">
        <v>175.584</v>
      </c>
      <c r="G20" s="11"/>
      <c r="H20" s="11">
        <f t="shared" ref="H20:H24" si="1">F20/C20-1</f>
        <v>0.20287730355552513</v>
      </c>
      <c r="S20" s="21"/>
      <c r="T20" s="21"/>
      <c r="U20" s="30" t="s">
        <v>21</v>
      </c>
      <c r="V20" s="30" t="s">
        <v>22</v>
      </c>
      <c r="W20" s="21"/>
      <c r="X20" s="21"/>
      <c r="Y20" s="21"/>
      <c r="Z20" s="26" t="s">
        <v>21</v>
      </c>
      <c r="AA20" s="30" t="s">
        <v>22</v>
      </c>
      <c r="AB20" s="21"/>
    </row>
    <row r="21" spans="2:28" x14ac:dyDescent="0.3">
      <c r="B21" s="2" t="s">
        <v>23</v>
      </c>
      <c r="C21" s="10">
        <v>21.231999999999999</v>
      </c>
      <c r="D21" s="10">
        <v>16.906500000000001</v>
      </c>
      <c r="E21" s="10">
        <v>13.715000000000002</v>
      </c>
      <c r="F21" s="10">
        <v>14</v>
      </c>
      <c r="G21" s="11"/>
      <c r="H21" s="11">
        <f t="shared" si="1"/>
        <v>-0.34061793519216277</v>
      </c>
      <c r="S21" s="21"/>
      <c r="T21" s="27" t="s">
        <v>24</v>
      </c>
      <c r="U21" s="28">
        <v>0</v>
      </c>
      <c r="V21" s="28">
        <f>V18</f>
        <v>0.6</v>
      </c>
      <c r="W21" s="21"/>
      <c r="X21" s="21"/>
      <c r="Y21" s="27" t="s">
        <v>24</v>
      </c>
      <c r="Z21" s="28">
        <v>0</v>
      </c>
      <c r="AA21" s="28">
        <f>AA18</f>
        <v>0.45</v>
      </c>
      <c r="AB21" s="21"/>
    </row>
    <row r="22" spans="2:28" x14ac:dyDescent="0.3">
      <c r="B22" s="2" t="s">
        <v>25</v>
      </c>
      <c r="C22" s="10">
        <v>23.885999999999996</v>
      </c>
      <c r="D22" s="10">
        <v>23.929200000000002</v>
      </c>
      <c r="E22" s="10">
        <v>24.687000000000001</v>
      </c>
      <c r="F22" s="10">
        <v>12</v>
      </c>
      <c r="G22" s="11"/>
      <c r="H22" s="11">
        <f t="shared" si="1"/>
        <v>-0.49761366490831438</v>
      </c>
      <c r="S22" s="21"/>
      <c r="T22" s="27" t="s">
        <v>26</v>
      </c>
      <c r="U22" s="28">
        <v>0.25</v>
      </c>
      <c r="V22" s="28">
        <v>0.02</v>
      </c>
      <c r="W22" s="21"/>
      <c r="X22" s="21"/>
      <c r="Y22" s="27" t="s">
        <v>26</v>
      </c>
      <c r="Z22" s="28">
        <v>0.25</v>
      </c>
      <c r="AA22" s="28">
        <v>0.02</v>
      </c>
      <c r="AB22" s="21"/>
    </row>
    <row r="23" spans="2:28" x14ac:dyDescent="0.3">
      <c r="B23" s="2" t="s">
        <v>27</v>
      </c>
      <c r="C23" s="10">
        <v>29</v>
      </c>
      <c r="D23" s="10">
        <v>42.916500000000006</v>
      </c>
      <c r="E23" s="10">
        <v>48.002499999999998</v>
      </c>
      <c r="F23" s="10">
        <v>66.575599999999994</v>
      </c>
      <c r="G23" s="11"/>
      <c r="H23" s="11">
        <f t="shared" si="1"/>
        <v>1.2957103448275862</v>
      </c>
      <c r="S23" s="21"/>
      <c r="T23" s="27" t="s">
        <v>28</v>
      </c>
      <c r="U23" s="28">
        <v>0.5</v>
      </c>
      <c r="V23" s="29">
        <f>200%-V21-V22</f>
        <v>1.38</v>
      </c>
      <c r="W23" s="21"/>
      <c r="X23" s="21"/>
      <c r="Y23" s="27" t="s">
        <v>28</v>
      </c>
      <c r="Z23" s="28">
        <v>0.5</v>
      </c>
      <c r="AA23" s="29">
        <f>200%-AA21-AA22</f>
        <v>1.53</v>
      </c>
      <c r="AB23" s="21"/>
    </row>
    <row r="24" spans="2:28" x14ac:dyDescent="0.3">
      <c r="B24" s="2" t="s">
        <v>29</v>
      </c>
      <c r="C24" s="10">
        <v>33.440399999999997</v>
      </c>
      <c r="D24" s="10">
        <v>35.893800000000006</v>
      </c>
      <c r="E24" s="10">
        <v>50.745500000000014</v>
      </c>
      <c r="F24" s="10">
        <v>75.720600000000033</v>
      </c>
      <c r="G24" s="11"/>
      <c r="H24" s="11">
        <f t="shared" si="1"/>
        <v>1.2643449241037801</v>
      </c>
      <c r="S24" s="21"/>
      <c r="T24" s="27" t="s">
        <v>30</v>
      </c>
      <c r="U24" s="28">
        <v>0.25</v>
      </c>
      <c r="V24" s="21"/>
      <c r="W24" s="21"/>
      <c r="X24" s="21"/>
      <c r="Y24" s="27" t="s">
        <v>30</v>
      </c>
      <c r="Z24" s="28">
        <v>0.25</v>
      </c>
      <c r="AA24" s="21"/>
      <c r="AB24" s="21"/>
    </row>
    <row r="25" spans="2:28" x14ac:dyDescent="0.3">
      <c r="B25" s="2" t="s">
        <v>31</v>
      </c>
      <c r="C25" s="10">
        <v>43</v>
      </c>
      <c r="D25" s="10">
        <v>89</v>
      </c>
      <c r="E25" s="10">
        <v>66</v>
      </c>
      <c r="F25" s="10">
        <v>44</v>
      </c>
      <c r="G25" s="11"/>
      <c r="H25" s="11">
        <f>F25/C25-1</f>
        <v>2.3255813953488413E-2</v>
      </c>
      <c r="S25" s="21"/>
      <c r="T25" s="27" t="s">
        <v>32</v>
      </c>
      <c r="U25" s="28">
        <v>1</v>
      </c>
      <c r="V25" s="21"/>
      <c r="W25" s="21"/>
      <c r="X25" s="21"/>
      <c r="Y25" s="27" t="s">
        <v>32</v>
      </c>
      <c r="Z25" s="28">
        <v>1</v>
      </c>
      <c r="AA25" s="21"/>
      <c r="AB25" s="21"/>
    </row>
    <row r="26" spans="2:28" x14ac:dyDescent="0.3"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spans="2:28" x14ac:dyDescent="0.3">
      <c r="S27" s="21"/>
      <c r="T27" s="19" t="s">
        <v>33</v>
      </c>
      <c r="U27" s="19"/>
      <c r="V27" s="19"/>
      <c r="W27" s="19"/>
      <c r="X27" s="21"/>
      <c r="Y27" s="19" t="s">
        <v>34</v>
      </c>
      <c r="Z27" s="19"/>
      <c r="AA27" s="19"/>
      <c r="AB27" s="19"/>
    </row>
    <row r="28" spans="2:28" x14ac:dyDescent="0.3">
      <c r="B28" s="20" t="s">
        <v>35</v>
      </c>
      <c r="C28" s="20"/>
      <c r="D28" s="20"/>
      <c r="E28" s="20"/>
      <c r="F28" s="20"/>
      <c r="G28" s="20"/>
      <c r="H28" s="20"/>
      <c r="J28" s="20" t="s">
        <v>36</v>
      </c>
      <c r="K28" s="20"/>
      <c r="L28" s="20"/>
      <c r="M28" s="20"/>
      <c r="N28" s="20"/>
      <c r="O28" s="20"/>
      <c r="S28" s="21"/>
      <c r="T28" s="21"/>
      <c r="U28" s="30" t="s">
        <v>37</v>
      </c>
      <c r="V28" s="30" t="s">
        <v>38</v>
      </c>
      <c r="W28" s="21"/>
      <c r="X28" s="21"/>
      <c r="Y28" s="21"/>
      <c r="Z28" s="21"/>
      <c r="AA28" s="21"/>
      <c r="AB28" s="21"/>
    </row>
    <row r="29" spans="2:28" x14ac:dyDescent="0.3">
      <c r="S29" s="21"/>
      <c r="T29" s="27" t="s">
        <v>39</v>
      </c>
      <c r="U29" s="21">
        <v>450</v>
      </c>
      <c r="V29" s="21">
        <v>360</v>
      </c>
      <c r="W29" s="21"/>
      <c r="X29" s="21"/>
      <c r="Y29" s="21" t="s">
        <v>40</v>
      </c>
      <c r="Z29" s="21">
        <v>500</v>
      </c>
      <c r="AA29" s="21"/>
      <c r="AB29" s="21"/>
    </row>
    <row r="30" spans="2:28" x14ac:dyDescent="0.3">
      <c r="S30" s="21"/>
      <c r="T30" s="27" t="s">
        <v>41</v>
      </c>
      <c r="U30" s="21">
        <v>111</v>
      </c>
      <c r="V30" s="21">
        <v>50</v>
      </c>
      <c r="W30" s="21"/>
      <c r="X30" s="21"/>
      <c r="Y30" s="21" t="s">
        <v>42</v>
      </c>
      <c r="Z30" s="21">
        <v>120</v>
      </c>
      <c r="AA30" s="21"/>
      <c r="AB30" s="21"/>
    </row>
    <row r="31" spans="2:28" x14ac:dyDescent="0.3">
      <c r="S31" s="21"/>
      <c r="T31" s="27" t="s">
        <v>43</v>
      </c>
      <c r="U31" s="21">
        <v>305</v>
      </c>
      <c r="V31" s="21">
        <v>425</v>
      </c>
      <c r="W31" s="21"/>
      <c r="X31" s="21"/>
      <c r="Y31" s="21" t="s">
        <v>44</v>
      </c>
      <c r="Z31" s="21">
        <f>-45</f>
        <v>-45</v>
      </c>
      <c r="AA31" s="21"/>
      <c r="AB31" s="21"/>
    </row>
    <row r="32" spans="2:28" x14ac:dyDescent="0.3">
      <c r="S32" s="21"/>
      <c r="T32" s="27" t="s">
        <v>45</v>
      </c>
      <c r="U32" s="21">
        <v>240</v>
      </c>
      <c r="V32" s="21">
        <v>195</v>
      </c>
      <c r="W32" s="21"/>
      <c r="X32" s="21"/>
      <c r="Y32" s="21" t="s">
        <v>46</v>
      </c>
      <c r="Z32" s="21">
        <f>-248</f>
        <v>-248</v>
      </c>
      <c r="AA32" s="21"/>
      <c r="AB32" s="21"/>
    </row>
    <row r="33" spans="19:28" x14ac:dyDescent="0.3">
      <c r="S33" s="21"/>
      <c r="T33" s="27" t="s">
        <v>47</v>
      </c>
      <c r="U33" s="21">
        <v>145</v>
      </c>
      <c r="V33" s="21">
        <v>160</v>
      </c>
      <c r="W33" s="21"/>
      <c r="X33" s="21"/>
      <c r="Y33" s="14" t="s">
        <v>48</v>
      </c>
      <c r="Z33" s="14">
        <f>SUM(Z29:Z32)</f>
        <v>327</v>
      </c>
      <c r="AA33" s="21"/>
      <c r="AB33" s="21"/>
    </row>
  </sheetData>
  <mergeCells count="10">
    <mergeCell ref="B28:H28"/>
    <mergeCell ref="J28:O28"/>
    <mergeCell ref="B17:H17"/>
    <mergeCell ref="J17:O17"/>
    <mergeCell ref="T16:W16"/>
    <mergeCell ref="Y16:AB16"/>
    <mergeCell ref="Y27:AB27"/>
    <mergeCell ref="T27:W27"/>
    <mergeCell ref="B4:O4"/>
    <mergeCell ref="T4:W4"/>
  </mergeCells>
  <conditionalFormatting sqref="H20:H25">
    <cfRule type="iconSet" priority="1">
      <iconSet iconSet="3Flags">
        <cfvo type="percent" val="0"/>
        <cfvo type="num" val="0"/>
        <cfvo type="num" val="0" gte="0"/>
      </iconSet>
    </cfRule>
  </conditionalFormatting>
  <dataValidations disablePrompts="1" count="1">
    <dataValidation type="decimal" allowBlank="1" showInputMessage="1" showErrorMessage="1" sqref="V18:W18 AA18:AB18" xr:uid="{50F3DB00-790A-47C5-9D5C-6DEC891739B0}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4F4CAF9B-E08D-4434-9FC5-12030D85085C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G20:G25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xr2:uid="{B85A2E95-1B2F-4958-BDA3-51BE689A1B27}">
          <x14:colorSeries rgb="FFC000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Dashboard!C20:F20</xm:f>
              <xm:sqref>G20</xm:sqref>
            </x14:sparkline>
            <x14:sparkline>
              <xm:f>Dashboard!C21:F21</xm:f>
              <xm:sqref>G21</xm:sqref>
            </x14:sparkline>
            <x14:sparkline>
              <xm:f>Dashboard!C22:F22</xm:f>
              <xm:sqref>G22</xm:sqref>
            </x14:sparkline>
            <x14:sparkline>
              <xm:f>Dashboard!C23:F23</xm:f>
              <xm:sqref>G23</xm:sqref>
            </x14:sparkline>
            <x14:sparkline>
              <xm:f>Dashboard!C24:F24</xm:f>
              <xm:sqref>G24</xm:sqref>
            </x14:sparkline>
            <x14:sparkline>
              <xm:f>Dashboard!C25:F25</xm:f>
              <xm:sqref>G25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Shrihari Sadagopan</cp:lastModifiedBy>
  <cp:revision/>
  <dcterms:created xsi:type="dcterms:W3CDTF">2022-12-12T08:39:58Z</dcterms:created>
  <dcterms:modified xsi:type="dcterms:W3CDTF">2023-11-21T02:26:51Z</dcterms:modified>
  <cp:category/>
  <cp:contentStatus/>
</cp:coreProperties>
</file>