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Shrilesh\Documents\"/>
    </mc:Choice>
  </mc:AlternateContent>
  <xr:revisionPtr revIDLastSave="0" documentId="8_{FF048542-5367-40C6-BB0E-F0D3F9F1A416}" xr6:coauthVersionLast="47" xr6:coauthVersionMax="47" xr10:uidLastSave="{00000000-0000-0000-0000-000000000000}"/>
  <bookViews>
    <workbookView xWindow="-108" yWindow="-108" windowWidth="23256" windowHeight="12456" activeTab="9" xr2:uid="{00000000-000D-0000-FFFF-FFFF00000000}"/>
  </bookViews>
  <sheets>
    <sheet name="May 24" sheetId="1" r:id="rId1"/>
    <sheet name="June 24" sheetId="2" r:id="rId2"/>
    <sheet name="July 24" sheetId="3" r:id="rId3"/>
    <sheet name="Aug 24" sheetId="4" r:id="rId4"/>
    <sheet name="Sep 24" sheetId="6" r:id="rId5"/>
    <sheet name="Oct 24" sheetId="7" r:id="rId6"/>
    <sheet name="Nov 24" sheetId="8" r:id="rId7"/>
    <sheet name="DEC 24 " sheetId="9" r:id="rId8"/>
    <sheet name="Jan 25" sheetId="10" r:id="rId9"/>
    <sheet name="Feb 25" sheetId="11" r:id="rId10"/>
    <sheet name="Mar 25" sheetId="12" r:id="rId11"/>
    <sheet name="Sheet1" sheetId="5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9" i="11" l="1"/>
  <c r="W8" i="11"/>
  <c r="W9" i="11"/>
  <c r="W15" i="11"/>
  <c r="W16" i="11"/>
  <c r="W21" i="11"/>
  <c r="W22" i="11"/>
  <c r="W23" i="11"/>
  <c r="W40" i="11"/>
  <c r="W42" i="11"/>
  <c r="W46" i="11"/>
  <c r="W53" i="11"/>
  <c r="W54" i="11"/>
  <c r="W58" i="11"/>
  <c r="W61" i="11"/>
  <c r="W63" i="11"/>
  <c r="W64" i="11"/>
  <c r="W65" i="11"/>
  <c r="W66" i="11"/>
  <c r="W67" i="11"/>
  <c r="W68" i="11"/>
  <c r="W70" i="11"/>
  <c r="W72" i="11"/>
  <c r="W73" i="11"/>
  <c r="W74" i="11"/>
  <c r="W80" i="11"/>
  <c r="W81" i="11"/>
  <c r="W82" i="11"/>
  <c r="W83" i="11"/>
  <c r="W86" i="11"/>
  <c r="W87" i="11"/>
  <c r="W88" i="11"/>
  <c r="T3" i="11"/>
  <c r="T4" i="11"/>
  <c r="T5" i="11"/>
  <c r="T6" i="11"/>
  <c r="W6" i="11" s="1"/>
  <c r="T7" i="11"/>
  <c r="W7" i="11" s="1"/>
  <c r="T8" i="11"/>
  <c r="T9" i="11"/>
  <c r="T10" i="11"/>
  <c r="T11" i="11"/>
  <c r="T12" i="11"/>
  <c r="T13" i="11"/>
  <c r="T14" i="11"/>
  <c r="W14" i="11" s="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W28" i="11" s="1"/>
  <c r="T29" i="11"/>
  <c r="T30" i="11"/>
  <c r="W30" i="11" s="1"/>
  <c r="T31" i="11"/>
  <c r="W31" i="11" s="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W44" i="11" s="1"/>
  <c r="T45" i="11"/>
  <c r="W45" i="11" s="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W69" i="11" s="1"/>
  <c r="T70" i="11"/>
  <c r="T71" i="11"/>
  <c r="W71" i="11" s="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W84" i="11" s="1"/>
  <c r="T85" i="11"/>
  <c r="W85" i="11" s="1"/>
  <c r="T86" i="11"/>
  <c r="T87" i="11"/>
  <c r="T88" i="11"/>
  <c r="R69" i="11"/>
  <c r="R70" i="11"/>
  <c r="R71" i="11"/>
  <c r="R72" i="11"/>
  <c r="R73" i="11"/>
  <c r="R74" i="11"/>
  <c r="R75" i="11"/>
  <c r="W75" i="11" s="1"/>
  <c r="R76" i="11"/>
  <c r="W76" i="11" s="1"/>
  <c r="R77" i="11"/>
  <c r="W77" i="11" s="1"/>
  <c r="R78" i="11"/>
  <c r="W78" i="11" s="1"/>
  <c r="R79" i="11"/>
  <c r="W79" i="11" s="1"/>
  <c r="R80" i="11"/>
  <c r="R81" i="11"/>
  <c r="R82" i="11"/>
  <c r="R83" i="11"/>
  <c r="R84" i="11"/>
  <c r="R85" i="11"/>
  <c r="R86" i="11"/>
  <c r="R87" i="11"/>
  <c r="R88" i="11"/>
  <c r="R53" i="11"/>
  <c r="R54" i="11"/>
  <c r="R55" i="11"/>
  <c r="W55" i="11" s="1"/>
  <c r="R56" i="11"/>
  <c r="W56" i="11" s="1"/>
  <c r="R57" i="11"/>
  <c r="W57" i="11" s="1"/>
  <c r="R58" i="11"/>
  <c r="R59" i="11"/>
  <c r="W59" i="11" s="1"/>
  <c r="R60" i="11"/>
  <c r="W60" i="11" s="1"/>
  <c r="R61" i="11"/>
  <c r="R62" i="11"/>
  <c r="R63" i="11"/>
  <c r="R64" i="11"/>
  <c r="R65" i="11"/>
  <c r="R66" i="11"/>
  <c r="R67" i="11"/>
  <c r="R68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W18" i="11" s="1"/>
  <c r="R19" i="11"/>
  <c r="R20" i="11"/>
  <c r="W20" i="11" s="1"/>
  <c r="R21" i="11"/>
  <c r="R22" i="11"/>
  <c r="R23" i="11"/>
  <c r="R24" i="11"/>
  <c r="W24" i="11" s="1"/>
  <c r="R25" i="11"/>
  <c r="R26" i="11"/>
  <c r="W26" i="11" s="1"/>
  <c r="R27" i="11"/>
  <c r="W27" i="11" s="1"/>
  <c r="R28" i="11"/>
  <c r="R29" i="11"/>
  <c r="W29" i="11" s="1"/>
  <c r="R30" i="11"/>
  <c r="R31" i="11"/>
  <c r="R32" i="11"/>
  <c r="W32" i="11" s="1"/>
  <c r="R33" i="11"/>
  <c r="R34" i="11"/>
  <c r="W34" i="11" s="1"/>
  <c r="R35" i="11"/>
  <c r="W35" i="11" s="1"/>
  <c r="R36" i="11"/>
  <c r="W36" i="11" s="1"/>
  <c r="R37" i="11"/>
  <c r="R38" i="11"/>
  <c r="R39" i="11"/>
  <c r="W39" i="11" s="1"/>
  <c r="R40" i="11"/>
  <c r="R41" i="11"/>
  <c r="R42" i="11"/>
  <c r="R43" i="11"/>
  <c r="W43" i="11" s="1"/>
  <c r="R44" i="11"/>
  <c r="R45" i="11"/>
  <c r="R46" i="11"/>
  <c r="R47" i="11"/>
  <c r="R48" i="11"/>
  <c r="W48" i="11" s="1"/>
  <c r="R49" i="11"/>
  <c r="R50" i="11"/>
  <c r="W50" i="11" s="1"/>
  <c r="R51" i="11"/>
  <c r="W51" i="11" s="1"/>
  <c r="R52" i="11"/>
  <c r="R3" i="11"/>
  <c r="R4" i="11"/>
  <c r="W4" i="11" s="1"/>
  <c r="R5" i="11"/>
  <c r="W5" i="11" s="1"/>
  <c r="R6" i="11"/>
  <c r="W2" i="11"/>
  <c r="T2" i="11"/>
  <c r="R2" i="11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89" i="11"/>
  <c r="J88" i="11"/>
  <c r="J87" i="11"/>
  <c r="J86" i="11"/>
  <c r="J85" i="11"/>
  <c r="J84" i="11"/>
  <c r="J83" i="11"/>
  <c r="J82" i="11"/>
  <c r="J81" i="11"/>
  <c r="J80" i="11"/>
  <c r="J79" i="11"/>
  <c r="J78" i="11"/>
  <c r="J77" i="11"/>
  <c r="J76" i="11"/>
  <c r="J75" i="11"/>
  <c r="J74" i="11"/>
  <c r="J73" i="11"/>
  <c r="J72" i="11"/>
  <c r="J71" i="11"/>
  <c r="J70" i="11"/>
  <c r="J69" i="11"/>
  <c r="J68" i="11"/>
  <c r="J67" i="11"/>
  <c r="J66" i="11"/>
  <c r="J65" i="11"/>
  <c r="J64" i="11"/>
  <c r="J63" i="11"/>
  <c r="J62" i="11"/>
  <c r="J61" i="11"/>
  <c r="J60" i="11"/>
  <c r="J59" i="11"/>
  <c r="J58" i="11"/>
  <c r="J57" i="11"/>
  <c r="J56" i="11"/>
  <c r="J55" i="11"/>
  <c r="J54" i="11"/>
  <c r="J53" i="11"/>
  <c r="J52" i="11"/>
  <c r="J51" i="11"/>
  <c r="J50" i="11"/>
  <c r="J49" i="11"/>
  <c r="J48" i="11"/>
  <c r="J47" i="11"/>
  <c r="J46" i="11"/>
  <c r="J45" i="11"/>
  <c r="J44" i="11"/>
  <c r="J43" i="11"/>
  <c r="J42" i="11"/>
  <c r="J41" i="1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W62" i="11" l="1"/>
  <c r="W52" i="11"/>
  <c r="W49" i="11"/>
  <c r="W47" i="11"/>
  <c r="W41" i="11"/>
  <c r="W38" i="11"/>
  <c r="W37" i="11"/>
  <c r="W33" i="11"/>
  <c r="W25" i="11"/>
  <c r="W19" i="11"/>
  <c r="W17" i="11"/>
  <c r="W13" i="11"/>
  <c r="W12" i="11"/>
  <c r="W11" i="11"/>
  <c r="W10" i="11"/>
  <c r="W3" i="11"/>
  <c r="T55" i="10"/>
  <c r="T56" i="10"/>
  <c r="T57" i="10"/>
  <c r="T58" i="10"/>
  <c r="W8" i="10"/>
  <c r="W24" i="10"/>
  <c r="T3" i="10"/>
  <c r="W3" i="10" s="1"/>
  <c r="T4" i="10"/>
  <c r="T5" i="10"/>
  <c r="W5" i="10" s="1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W40" i="10" s="1"/>
  <c r="T41" i="10"/>
  <c r="W41" i="10" s="1"/>
  <c r="T42" i="10"/>
  <c r="T43" i="10"/>
  <c r="T44" i="10"/>
  <c r="T45" i="10"/>
  <c r="T46" i="10"/>
  <c r="T47" i="10"/>
  <c r="T48" i="10"/>
  <c r="T49" i="10"/>
  <c r="T50" i="10"/>
  <c r="T51" i="10"/>
  <c r="W51" i="10" s="1"/>
  <c r="T52" i="10"/>
  <c r="W52" i="10" s="1"/>
  <c r="T53" i="10"/>
  <c r="T54" i="10"/>
  <c r="T59" i="10"/>
  <c r="T60" i="10"/>
  <c r="T61" i="10"/>
  <c r="T62" i="10"/>
  <c r="T63" i="10"/>
  <c r="T64" i="10"/>
  <c r="T65" i="10"/>
  <c r="T66" i="10"/>
  <c r="W66" i="10" s="1"/>
  <c r="T67" i="10"/>
  <c r="W67" i="10" s="1"/>
  <c r="T68" i="10"/>
  <c r="T69" i="10"/>
  <c r="T70" i="10"/>
  <c r="W70" i="10" s="1"/>
  <c r="T71" i="10"/>
  <c r="T72" i="10"/>
  <c r="T73" i="10"/>
  <c r="T74" i="10"/>
  <c r="T75" i="10"/>
  <c r="T76" i="10"/>
  <c r="W76" i="10" s="1"/>
  <c r="T77" i="10"/>
  <c r="W77" i="10" s="1"/>
  <c r="T78" i="10"/>
  <c r="T79" i="10"/>
  <c r="T80" i="10"/>
  <c r="W80" i="10" s="1"/>
  <c r="T81" i="10"/>
  <c r="T82" i="10"/>
  <c r="T83" i="10"/>
  <c r="T84" i="10"/>
  <c r="T85" i="10"/>
  <c r="T86" i="10"/>
  <c r="T87" i="10"/>
  <c r="T88" i="10"/>
  <c r="T89" i="10"/>
  <c r="W89" i="10" s="1"/>
  <c r="T90" i="10"/>
  <c r="T91" i="10"/>
  <c r="W91" i="10" s="1"/>
  <c r="T92" i="10"/>
  <c r="W92" i="10" s="1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W105" i="10" s="1"/>
  <c r="T2" i="10"/>
  <c r="R3" i="10"/>
  <c r="R4" i="10"/>
  <c r="R5" i="10"/>
  <c r="R6" i="10"/>
  <c r="R7" i="10"/>
  <c r="W7" i="10" s="1"/>
  <c r="R8" i="10"/>
  <c r="R9" i="10"/>
  <c r="W9" i="10" s="1"/>
  <c r="R10" i="10"/>
  <c r="W10" i="10" s="1"/>
  <c r="R11" i="10"/>
  <c r="W11" i="10" s="1"/>
  <c r="R12" i="10"/>
  <c r="W12" i="10" s="1"/>
  <c r="R13" i="10"/>
  <c r="W13" i="10" s="1"/>
  <c r="R14" i="10"/>
  <c r="W14" i="10" s="1"/>
  <c r="R15" i="10"/>
  <c r="R16" i="10"/>
  <c r="R17" i="10"/>
  <c r="R18" i="10"/>
  <c r="R19" i="10"/>
  <c r="W19" i="10" s="1"/>
  <c r="R20" i="10"/>
  <c r="W20" i="10" s="1"/>
  <c r="R21" i="10"/>
  <c r="W21" i="10" s="1"/>
  <c r="R22" i="10"/>
  <c r="W22" i="10" s="1"/>
  <c r="R23" i="10"/>
  <c r="W23" i="10" s="1"/>
  <c r="R24" i="10"/>
  <c r="R25" i="10"/>
  <c r="W25" i="10" s="1"/>
  <c r="R26" i="10"/>
  <c r="W26" i="10" s="1"/>
  <c r="R27" i="10"/>
  <c r="W27" i="10" s="1"/>
  <c r="R28" i="10"/>
  <c r="W28" i="10" s="1"/>
  <c r="R29" i="10"/>
  <c r="R30" i="10"/>
  <c r="R31" i="10"/>
  <c r="W31" i="10" s="1"/>
  <c r="R32" i="10"/>
  <c r="W32" i="10" s="1"/>
  <c r="R33" i="10"/>
  <c r="W33" i="10" s="1"/>
  <c r="R34" i="10"/>
  <c r="W34" i="10" s="1"/>
  <c r="R35" i="10"/>
  <c r="R36" i="10"/>
  <c r="W36" i="10" s="1"/>
  <c r="R37" i="10"/>
  <c r="W37" i="10" s="1"/>
  <c r="R38" i="10"/>
  <c r="W38" i="10" s="1"/>
  <c r="R39" i="10"/>
  <c r="R40" i="10"/>
  <c r="R41" i="10"/>
  <c r="R42" i="10"/>
  <c r="R43" i="10"/>
  <c r="W43" i="10" s="1"/>
  <c r="R44" i="10"/>
  <c r="W44" i="10" s="1"/>
  <c r="R45" i="10"/>
  <c r="W45" i="10" s="1"/>
  <c r="R46" i="10"/>
  <c r="W46" i="10" s="1"/>
  <c r="R47" i="10"/>
  <c r="W47" i="10" s="1"/>
  <c r="R48" i="10"/>
  <c r="W48" i="10" s="1"/>
  <c r="R49" i="10"/>
  <c r="W49" i="10" s="1"/>
  <c r="R50" i="10"/>
  <c r="W50" i="10" s="1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2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J4" i="10"/>
  <c r="J3" i="10"/>
  <c r="J2" i="10"/>
  <c r="W2" i="10" l="1"/>
  <c r="W35" i="10"/>
  <c r="W42" i="10"/>
  <c r="W30" i="10"/>
  <c r="W18" i="10"/>
  <c r="W6" i="10"/>
  <c r="W29" i="10"/>
  <c r="W17" i="10"/>
  <c r="W97" i="10"/>
  <c r="W73" i="10"/>
  <c r="W16" i="10"/>
  <c r="W4" i="10"/>
  <c r="W96" i="10"/>
  <c r="W72" i="10"/>
  <c r="W39" i="10"/>
  <c r="W15" i="10"/>
  <c r="W95" i="10"/>
  <c r="W59" i="10"/>
  <c r="W104" i="10"/>
  <c r="W103" i="10"/>
  <c r="W102" i="10"/>
  <c r="W101" i="10"/>
  <c r="W100" i="10"/>
  <c r="W99" i="10"/>
  <c r="W98" i="10"/>
  <c r="W93" i="10"/>
  <c r="W94" i="10"/>
  <c r="W90" i="10"/>
  <c r="W88" i="10"/>
  <c r="W87" i="10"/>
  <c r="W86" i="10"/>
  <c r="W85" i="10"/>
  <c r="W84" i="10"/>
  <c r="W83" i="10"/>
  <c r="W82" i="10"/>
  <c r="W81" i="10"/>
  <c r="W79" i="10"/>
  <c r="W78" i="10"/>
  <c r="W75" i="10"/>
  <c r="W74" i="10"/>
  <c r="W71" i="10"/>
  <c r="W69" i="10"/>
  <c r="W68" i="10"/>
  <c r="W65" i="10"/>
  <c r="W64" i="10"/>
  <c r="W63" i="10"/>
  <c r="W62" i="10"/>
  <c r="W61" i="10"/>
  <c r="W60" i="10"/>
  <c r="W57" i="10"/>
  <c r="W58" i="10"/>
  <c r="W56" i="10"/>
  <c r="W55" i="10"/>
  <c r="W54" i="10"/>
  <c r="W53" i="10"/>
  <c r="T108" i="9" l="1"/>
  <c r="U108" i="9"/>
  <c r="T109" i="9" l="1"/>
  <c r="T110" i="9" s="1"/>
  <c r="J9" i="9" l="1"/>
  <c r="R4" i="9"/>
  <c r="T99" i="9"/>
  <c r="R99" i="9"/>
  <c r="J99" i="9"/>
  <c r="T98" i="9"/>
  <c r="R98" i="9"/>
  <c r="J98" i="9"/>
  <c r="T97" i="9"/>
  <c r="R97" i="9"/>
  <c r="J97" i="9"/>
  <c r="T96" i="9"/>
  <c r="R96" i="9"/>
  <c r="J96" i="9"/>
  <c r="T95" i="9"/>
  <c r="R95" i="9"/>
  <c r="J95" i="9"/>
  <c r="T94" i="9"/>
  <c r="R94" i="9"/>
  <c r="J94" i="9"/>
  <c r="T93" i="9"/>
  <c r="R93" i="9"/>
  <c r="J93" i="9"/>
  <c r="T92" i="9"/>
  <c r="R92" i="9"/>
  <c r="J92" i="9"/>
  <c r="T91" i="9"/>
  <c r="R91" i="9"/>
  <c r="W91" i="9" s="1"/>
  <c r="J91" i="9"/>
  <c r="T90" i="9"/>
  <c r="R90" i="9"/>
  <c r="W90" i="9" s="1"/>
  <c r="J90" i="9"/>
  <c r="T89" i="9"/>
  <c r="R89" i="9"/>
  <c r="W89" i="9" s="1"/>
  <c r="J89" i="9"/>
  <c r="T88" i="9"/>
  <c r="R88" i="9"/>
  <c r="J88" i="9"/>
  <c r="T87" i="9"/>
  <c r="R87" i="9"/>
  <c r="W87" i="9" s="1"/>
  <c r="J87" i="9"/>
  <c r="T86" i="9"/>
  <c r="R86" i="9"/>
  <c r="W86" i="9" s="1"/>
  <c r="J86" i="9"/>
  <c r="T85" i="9"/>
  <c r="R85" i="9"/>
  <c r="W85" i="9" s="1"/>
  <c r="J85" i="9"/>
  <c r="T84" i="9"/>
  <c r="R84" i="9"/>
  <c r="J84" i="9"/>
  <c r="T83" i="9"/>
  <c r="R83" i="9"/>
  <c r="J83" i="9"/>
  <c r="T82" i="9"/>
  <c r="R82" i="9"/>
  <c r="W82" i="9" s="1"/>
  <c r="J82" i="9"/>
  <c r="T81" i="9"/>
  <c r="R81" i="9"/>
  <c r="W81" i="9" s="1"/>
  <c r="J81" i="9"/>
  <c r="T80" i="9"/>
  <c r="R80" i="9"/>
  <c r="J80" i="9"/>
  <c r="T79" i="9"/>
  <c r="R79" i="9"/>
  <c r="W79" i="9" s="1"/>
  <c r="J79" i="9"/>
  <c r="T78" i="9"/>
  <c r="R78" i="9"/>
  <c r="W78" i="9" s="1"/>
  <c r="J78" i="9"/>
  <c r="T77" i="9"/>
  <c r="R77" i="9"/>
  <c r="W77" i="9" s="1"/>
  <c r="J77" i="9"/>
  <c r="T76" i="9"/>
  <c r="R76" i="9"/>
  <c r="J76" i="9"/>
  <c r="T75" i="9"/>
  <c r="R75" i="9"/>
  <c r="W75" i="9" s="1"/>
  <c r="J75" i="9"/>
  <c r="T74" i="9"/>
  <c r="R74" i="9"/>
  <c r="W74" i="9" s="1"/>
  <c r="J74" i="9"/>
  <c r="T73" i="9"/>
  <c r="R73" i="9"/>
  <c r="J73" i="9"/>
  <c r="T72" i="9"/>
  <c r="R72" i="9"/>
  <c r="J72" i="9"/>
  <c r="T71" i="9"/>
  <c r="R71" i="9"/>
  <c r="W71" i="9" s="1"/>
  <c r="J71" i="9"/>
  <c r="T70" i="9"/>
  <c r="R70" i="9"/>
  <c r="W70" i="9" s="1"/>
  <c r="J70" i="9"/>
  <c r="T69" i="9"/>
  <c r="R69" i="9"/>
  <c r="W69" i="9" s="1"/>
  <c r="J69" i="9"/>
  <c r="T68" i="9"/>
  <c r="R68" i="9"/>
  <c r="J68" i="9"/>
  <c r="T67" i="9"/>
  <c r="R67" i="9"/>
  <c r="J67" i="9"/>
  <c r="T66" i="9"/>
  <c r="R66" i="9"/>
  <c r="J66" i="9"/>
  <c r="T65" i="9"/>
  <c r="R65" i="9"/>
  <c r="J65" i="9"/>
  <c r="T64" i="9"/>
  <c r="R64" i="9"/>
  <c r="J64" i="9"/>
  <c r="T63" i="9"/>
  <c r="R63" i="9"/>
  <c r="W63" i="9" s="1"/>
  <c r="J63" i="9"/>
  <c r="T62" i="9"/>
  <c r="R62" i="9"/>
  <c r="W62" i="9" s="1"/>
  <c r="J62" i="9"/>
  <c r="T61" i="9"/>
  <c r="R61" i="9"/>
  <c r="W61" i="9" s="1"/>
  <c r="J61" i="9"/>
  <c r="T60" i="9"/>
  <c r="R60" i="9"/>
  <c r="J60" i="9"/>
  <c r="T59" i="9"/>
  <c r="R59" i="9"/>
  <c r="W59" i="9" s="1"/>
  <c r="J59" i="9"/>
  <c r="T58" i="9"/>
  <c r="R58" i="9"/>
  <c r="W58" i="9" s="1"/>
  <c r="J58" i="9"/>
  <c r="T57" i="9"/>
  <c r="R57" i="9"/>
  <c r="J57" i="9"/>
  <c r="T56" i="9"/>
  <c r="R56" i="9"/>
  <c r="J56" i="9"/>
  <c r="T55" i="9"/>
  <c r="R55" i="9"/>
  <c r="J55" i="9"/>
  <c r="T54" i="9"/>
  <c r="R54" i="9"/>
  <c r="J54" i="9"/>
  <c r="T53" i="9"/>
  <c r="R53" i="9"/>
  <c r="J53" i="9"/>
  <c r="T52" i="9"/>
  <c r="W52" i="9" s="1"/>
  <c r="R52" i="9"/>
  <c r="J52" i="9"/>
  <c r="T51" i="9"/>
  <c r="R51" i="9"/>
  <c r="J51" i="9"/>
  <c r="T50" i="9"/>
  <c r="R50" i="9"/>
  <c r="W50" i="9" s="1"/>
  <c r="J50" i="9"/>
  <c r="T49" i="9"/>
  <c r="R49" i="9"/>
  <c r="J49" i="9"/>
  <c r="T48" i="9"/>
  <c r="W48" i="9" s="1"/>
  <c r="R48" i="9"/>
  <c r="J48" i="9"/>
  <c r="T47" i="9"/>
  <c r="R47" i="9"/>
  <c r="W47" i="9" s="1"/>
  <c r="J47" i="9"/>
  <c r="T46" i="9"/>
  <c r="R46" i="9"/>
  <c r="J46" i="9"/>
  <c r="T45" i="9"/>
  <c r="R45" i="9"/>
  <c r="J45" i="9"/>
  <c r="T44" i="9"/>
  <c r="R44" i="9"/>
  <c r="J44" i="9"/>
  <c r="T43" i="9"/>
  <c r="R43" i="9"/>
  <c r="J43" i="9"/>
  <c r="T42" i="9"/>
  <c r="R42" i="9"/>
  <c r="J42" i="9"/>
  <c r="T41" i="9"/>
  <c r="R41" i="9"/>
  <c r="J41" i="9"/>
  <c r="T40" i="9"/>
  <c r="W40" i="9" s="1"/>
  <c r="R40" i="9"/>
  <c r="J40" i="9"/>
  <c r="T39" i="9"/>
  <c r="R39" i="9"/>
  <c r="J39" i="9"/>
  <c r="T38" i="9"/>
  <c r="R38" i="9"/>
  <c r="J38" i="9"/>
  <c r="T37" i="9"/>
  <c r="R37" i="9"/>
  <c r="W37" i="9" s="1"/>
  <c r="J37" i="9"/>
  <c r="T36" i="9"/>
  <c r="R36" i="9"/>
  <c r="J36" i="9"/>
  <c r="T35" i="9"/>
  <c r="R35" i="9"/>
  <c r="W35" i="9" s="1"/>
  <c r="J35" i="9"/>
  <c r="T34" i="9"/>
  <c r="R34" i="9"/>
  <c r="W34" i="9" s="1"/>
  <c r="J34" i="9"/>
  <c r="T33" i="9"/>
  <c r="R33" i="9"/>
  <c r="J33" i="9"/>
  <c r="T32" i="9"/>
  <c r="W32" i="9" s="1"/>
  <c r="R32" i="9"/>
  <c r="J32" i="9"/>
  <c r="T31" i="9"/>
  <c r="R31" i="9"/>
  <c r="J31" i="9"/>
  <c r="T30" i="9"/>
  <c r="R30" i="9"/>
  <c r="W30" i="9" s="1"/>
  <c r="J30" i="9"/>
  <c r="T29" i="9"/>
  <c r="R29" i="9"/>
  <c r="W29" i="9" s="1"/>
  <c r="J29" i="9"/>
  <c r="T28" i="9"/>
  <c r="R28" i="9"/>
  <c r="J28" i="9"/>
  <c r="T27" i="9"/>
  <c r="R27" i="9"/>
  <c r="W27" i="9" s="1"/>
  <c r="J27" i="9"/>
  <c r="T26" i="9"/>
  <c r="R26" i="9"/>
  <c r="W26" i="9" s="1"/>
  <c r="J26" i="9"/>
  <c r="T25" i="9"/>
  <c r="R25" i="9"/>
  <c r="W25" i="9" s="1"/>
  <c r="J25" i="9"/>
  <c r="T24" i="9"/>
  <c r="R24" i="9"/>
  <c r="J24" i="9"/>
  <c r="T23" i="9"/>
  <c r="R23" i="9"/>
  <c r="W23" i="9" s="1"/>
  <c r="J23" i="9"/>
  <c r="T22" i="9"/>
  <c r="R22" i="9"/>
  <c r="W22" i="9" s="1"/>
  <c r="J22" i="9"/>
  <c r="T21" i="9"/>
  <c r="R21" i="9"/>
  <c r="W21" i="9" s="1"/>
  <c r="J21" i="9"/>
  <c r="T20" i="9"/>
  <c r="R20" i="9"/>
  <c r="J20" i="9"/>
  <c r="T19" i="9"/>
  <c r="R19" i="9"/>
  <c r="W19" i="9" s="1"/>
  <c r="J19" i="9"/>
  <c r="T18" i="9"/>
  <c r="R18" i="9"/>
  <c r="W18" i="9" s="1"/>
  <c r="J18" i="9"/>
  <c r="T17" i="9"/>
  <c r="R17" i="9"/>
  <c r="W17" i="9" s="1"/>
  <c r="J17" i="9"/>
  <c r="T16" i="9"/>
  <c r="R16" i="9"/>
  <c r="J16" i="9"/>
  <c r="T15" i="9"/>
  <c r="R15" i="9"/>
  <c r="W15" i="9" s="1"/>
  <c r="J15" i="9"/>
  <c r="T14" i="9"/>
  <c r="R14" i="9"/>
  <c r="W14" i="9" s="1"/>
  <c r="J14" i="9"/>
  <c r="T13" i="9"/>
  <c r="R13" i="9"/>
  <c r="W13" i="9" s="1"/>
  <c r="J13" i="9"/>
  <c r="T12" i="9"/>
  <c r="R12" i="9"/>
  <c r="J12" i="9"/>
  <c r="T11" i="9"/>
  <c r="R11" i="9"/>
  <c r="W11" i="9" s="1"/>
  <c r="J11" i="9"/>
  <c r="T10" i="9"/>
  <c r="R10" i="9"/>
  <c r="W10" i="9" s="1"/>
  <c r="J10" i="9"/>
  <c r="T9" i="9"/>
  <c r="R9" i="9"/>
  <c r="W9" i="9" s="1"/>
  <c r="T8" i="9"/>
  <c r="R8" i="9"/>
  <c r="W8" i="9" s="1"/>
  <c r="J8" i="9"/>
  <c r="T7" i="9"/>
  <c r="R7" i="9"/>
  <c r="W7" i="9" s="1"/>
  <c r="J7" i="9"/>
  <c r="T6" i="9"/>
  <c r="R6" i="9"/>
  <c r="J6" i="9"/>
  <c r="T5" i="9"/>
  <c r="R5" i="9"/>
  <c r="W5" i="9" s="1"/>
  <c r="J5" i="9"/>
  <c r="T4" i="9"/>
  <c r="W4" i="9"/>
  <c r="J4" i="9"/>
  <c r="T3" i="9"/>
  <c r="R3" i="9"/>
  <c r="W3" i="9" s="1"/>
  <c r="J3" i="9"/>
  <c r="T2" i="9"/>
  <c r="R2" i="9"/>
  <c r="W2" i="9" s="1"/>
  <c r="J2" i="9"/>
  <c r="W33" i="9" l="1"/>
  <c r="W49" i="9"/>
  <c r="W53" i="9"/>
  <c r="W57" i="9"/>
  <c r="W65" i="9"/>
  <c r="W93" i="9"/>
  <c r="W97" i="9"/>
  <c r="W38" i="9"/>
  <c r="W42" i="9"/>
  <c r="W46" i="9"/>
  <c r="W66" i="9"/>
  <c r="W94" i="9"/>
  <c r="W98" i="9"/>
  <c r="W31" i="9"/>
  <c r="W39" i="9"/>
  <c r="W43" i="9"/>
  <c r="W51" i="9"/>
  <c r="W55" i="9"/>
  <c r="W67" i="9"/>
  <c r="W95" i="9"/>
  <c r="W12" i="9"/>
  <c r="W99" i="9"/>
  <c r="W96" i="9"/>
  <c r="W83" i="9"/>
  <c r="W73" i="9"/>
  <c r="W56" i="9"/>
  <c r="W54" i="9"/>
  <c r="W45" i="9"/>
  <c r="W44" i="9"/>
  <c r="W41" i="9"/>
  <c r="W6" i="9"/>
  <c r="W100" i="9" s="1"/>
  <c r="W16" i="9"/>
  <c r="W20" i="9"/>
  <c r="W24" i="9"/>
  <c r="W28" i="9"/>
  <c r="W36" i="9"/>
  <c r="W60" i="9"/>
  <c r="W64" i="9"/>
  <c r="W68" i="9"/>
  <c r="W72" i="9"/>
  <c r="W76" i="9"/>
  <c r="W80" i="9"/>
  <c r="W84" i="9"/>
  <c r="W88" i="9"/>
  <c r="W92" i="9"/>
  <c r="S51" i="8"/>
  <c r="S25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2" i="8"/>
  <c r="S53" i="8"/>
  <c r="S54" i="8"/>
  <c r="S55" i="8"/>
  <c r="S56" i="8"/>
  <c r="S57" i="8"/>
  <c r="S58" i="8"/>
  <c r="S59" i="8"/>
  <c r="S3" i="8"/>
  <c r="V105" i="9" l="1"/>
  <c r="V106" i="9" s="1"/>
  <c r="W106" i="9" s="1"/>
  <c r="W102" i="9"/>
  <c r="K56" i="8"/>
  <c r="K54" i="8"/>
  <c r="K53" i="8"/>
  <c r="U4" i="8" l="1"/>
  <c r="U5" i="8"/>
  <c r="U6" i="8"/>
  <c r="U7" i="8"/>
  <c r="U8" i="8"/>
  <c r="U9" i="8"/>
  <c r="U10" i="8"/>
  <c r="U11" i="8"/>
  <c r="U12" i="8"/>
  <c r="U13" i="8"/>
  <c r="X13" i="8" s="1"/>
  <c r="U14" i="8"/>
  <c r="U15" i="8"/>
  <c r="X15" i="8" s="1"/>
  <c r="U16" i="8"/>
  <c r="U17" i="8"/>
  <c r="U18" i="8"/>
  <c r="X18" i="8" s="1"/>
  <c r="U19" i="8"/>
  <c r="X19" i="8" s="1"/>
  <c r="U20" i="8"/>
  <c r="U21" i="8"/>
  <c r="U22" i="8"/>
  <c r="X22" i="8" s="1"/>
  <c r="U23" i="8"/>
  <c r="U24" i="8"/>
  <c r="U25" i="8"/>
  <c r="X25" i="8" s="1"/>
  <c r="U26" i="8"/>
  <c r="X26" i="8" s="1"/>
  <c r="U27" i="8"/>
  <c r="X27" i="8" s="1"/>
  <c r="U28" i="8"/>
  <c r="U29" i="8"/>
  <c r="U30" i="8"/>
  <c r="X30" i="8" s="1"/>
  <c r="U31" i="8"/>
  <c r="X31" i="8" s="1"/>
  <c r="U32" i="8"/>
  <c r="U33" i="8"/>
  <c r="U34" i="8"/>
  <c r="X34" i="8" s="1"/>
  <c r="U35" i="8"/>
  <c r="U36" i="8"/>
  <c r="U37" i="8"/>
  <c r="X37" i="8" s="1"/>
  <c r="U38" i="8"/>
  <c r="X38" i="8" s="1"/>
  <c r="U39" i="8"/>
  <c r="X39" i="8" s="1"/>
  <c r="U40" i="8"/>
  <c r="U41" i="8"/>
  <c r="U42" i="8"/>
  <c r="X42" i="8" s="1"/>
  <c r="U43" i="8"/>
  <c r="X43" i="8" s="1"/>
  <c r="U44" i="8"/>
  <c r="U45" i="8"/>
  <c r="X45" i="8" s="1"/>
  <c r="U46" i="8"/>
  <c r="X46" i="8" s="1"/>
  <c r="U47" i="8"/>
  <c r="X47" i="8" s="1"/>
  <c r="U48" i="8"/>
  <c r="X48" i="8" s="1"/>
  <c r="U49" i="8"/>
  <c r="X49" i="8" s="1"/>
  <c r="U50" i="8"/>
  <c r="X50" i="8" s="1"/>
  <c r="U51" i="8"/>
  <c r="X51" i="8" s="1"/>
  <c r="U52" i="8"/>
  <c r="X52" i="8" s="1"/>
  <c r="U53" i="8"/>
  <c r="U54" i="8"/>
  <c r="X54" i="8" s="1"/>
  <c r="U55" i="8"/>
  <c r="X55" i="8" s="1"/>
  <c r="U56" i="8"/>
  <c r="U57" i="8"/>
  <c r="U58" i="8"/>
  <c r="X58" i="8" s="1"/>
  <c r="U59" i="8"/>
  <c r="X59" i="8" s="1"/>
  <c r="X4" i="8"/>
  <c r="X5" i="8"/>
  <c r="X6" i="8"/>
  <c r="X7" i="8"/>
  <c r="X8" i="8"/>
  <c r="X9" i="8"/>
  <c r="X10" i="8"/>
  <c r="X11" i="8"/>
  <c r="X28" i="8"/>
  <c r="X29" i="8"/>
  <c r="X32" i="8"/>
  <c r="X33" i="8"/>
  <c r="X36" i="8"/>
  <c r="X40" i="8"/>
  <c r="X41" i="8"/>
  <c r="X44" i="8"/>
  <c r="X56" i="8"/>
  <c r="X57" i="8"/>
  <c r="U3" i="8"/>
  <c r="X3" i="8" s="1"/>
  <c r="K58" i="8"/>
  <c r="K59" i="8"/>
  <c r="K57" i="8"/>
  <c r="K55" i="8"/>
  <c r="K51" i="8"/>
  <c r="K52" i="8"/>
  <c r="K49" i="8"/>
  <c r="K50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X53" i="8" l="1"/>
  <c r="X21" i="8"/>
  <c r="X24" i="8"/>
  <c r="X16" i="8"/>
  <c r="K60" i="8"/>
  <c r="X35" i="8"/>
  <c r="X23" i="8"/>
  <c r="X20" i="8"/>
  <c r="X17" i="8"/>
  <c r="X14" i="8"/>
  <c r="X12" i="8"/>
  <c r="X60" i="8" l="1"/>
  <c r="X62" i="8" s="1"/>
  <c r="T4" i="7" l="1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R4" i="7"/>
  <c r="R5" i="7"/>
  <c r="R6" i="7"/>
  <c r="W6" i="7" s="1"/>
  <c r="R7" i="7"/>
  <c r="R8" i="7"/>
  <c r="R9" i="7"/>
  <c r="R10" i="7"/>
  <c r="W10" i="7" s="1"/>
  <c r="R11" i="7"/>
  <c r="W11" i="7" s="1"/>
  <c r="R12" i="7"/>
  <c r="R13" i="7"/>
  <c r="R14" i="7"/>
  <c r="W14" i="7" s="1"/>
  <c r="R15" i="7"/>
  <c r="R16" i="7"/>
  <c r="R17" i="7"/>
  <c r="R18" i="7"/>
  <c r="W18" i="7" s="1"/>
  <c r="R19" i="7"/>
  <c r="R20" i="7"/>
  <c r="R21" i="7"/>
  <c r="R22" i="7"/>
  <c r="R23" i="7"/>
  <c r="W23" i="7" s="1"/>
  <c r="R24" i="7"/>
  <c r="R25" i="7"/>
  <c r="R26" i="7"/>
  <c r="W26" i="7" s="1"/>
  <c r="R27" i="7"/>
  <c r="R28" i="7"/>
  <c r="R29" i="7"/>
  <c r="R30" i="7"/>
  <c r="W30" i="7" s="1"/>
  <c r="R31" i="7"/>
  <c r="R32" i="7"/>
  <c r="R33" i="7"/>
  <c r="R34" i="7"/>
  <c r="W34" i="7" s="1"/>
  <c r="R35" i="7"/>
  <c r="R36" i="7"/>
  <c r="R37" i="7"/>
  <c r="R38" i="7"/>
  <c r="W38" i="7" s="1"/>
  <c r="R39" i="7"/>
  <c r="R40" i="7"/>
  <c r="R41" i="7"/>
  <c r="R42" i="7"/>
  <c r="W42" i="7" s="1"/>
  <c r="R43" i="7"/>
  <c r="R44" i="7"/>
  <c r="R45" i="7"/>
  <c r="R46" i="7"/>
  <c r="W46" i="7" s="1"/>
  <c r="R47" i="7"/>
  <c r="W47" i="7" s="1"/>
  <c r="R48" i="7"/>
  <c r="R49" i="7"/>
  <c r="R50" i="7"/>
  <c r="W50" i="7" s="1"/>
  <c r="R51" i="7"/>
  <c r="R52" i="7"/>
  <c r="R53" i="7"/>
  <c r="R54" i="7"/>
  <c r="W54" i="7" s="1"/>
  <c r="R55" i="7"/>
  <c r="R56" i="7"/>
  <c r="R57" i="7"/>
  <c r="R58" i="7"/>
  <c r="R59" i="7"/>
  <c r="W59" i="7" s="1"/>
  <c r="R60" i="7"/>
  <c r="R61" i="7"/>
  <c r="R62" i="7"/>
  <c r="W62" i="7" s="1"/>
  <c r="R63" i="7"/>
  <c r="R64" i="7"/>
  <c r="R65" i="7"/>
  <c r="R66" i="7"/>
  <c r="W66" i="7" s="1"/>
  <c r="R67" i="7"/>
  <c r="R68" i="7"/>
  <c r="R69" i="7"/>
  <c r="R70" i="7"/>
  <c r="W70" i="7" s="1"/>
  <c r="R71" i="7"/>
  <c r="R72" i="7"/>
  <c r="R73" i="7"/>
  <c r="R74" i="7"/>
  <c r="W74" i="7" s="1"/>
  <c r="R75" i="7"/>
  <c r="R76" i="7"/>
  <c r="T3" i="7"/>
  <c r="R3" i="7"/>
  <c r="W3" i="7" s="1"/>
  <c r="W2" i="7"/>
  <c r="W67" i="7" l="1"/>
  <c r="W43" i="7"/>
  <c r="W31" i="7"/>
  <c r="W7" i="7"/>
  <c r="W75" i="7"/>
  <c r="W51" i="7"/>
  <c r="W27" i="7"/>
  <c r="W15" i="7"/>
  <c r="W58" i="7"/>
  <c r="W71" i="7"/>
  <c r="W63" i="7"/>
  <c r="W55" i="7"/>
  <c r="W39" i="7"/>
  <c r="W35" i="7"/>
  <c r="W22" i="7"/>
  <c r="W19" i="7"/>
  <c r="W73" i="7"/>
  <c r="W69" i="7"/>
  <c r="W65" i="7"/>
  <c r="W61" i="7"/>
  <c r="W57" i="7"/>
  <c r="W53" i="7"/>
  <c r="W49" i="7"/>
  <c r="W45" i="7"/>
  <c r="W41" i="7"/>
  <c r="W37" i="7"/>
  <c r="W33" i="7"/>
  <c r="W29" i="7"/>
  <c r="W25" i="7"/>
  <c r="W21" i="7"/>
  <c r="W17" i="7"/>
  <c r="W13" i="7"/>
  <c r="W9" i="7"/>
  <c r="W5" i="7"/>
  <c r="W76" i="7"/>
  <c r="W72" i="7"/>
  <c r="W68" i="7"/>
  <c r="W64" i="7"/>
  <c r="W60" i="7"/>
  <c r="W56" i="7"/>
  <c r="W52" i="7"/>
  <c r="W48" i="7"/>
  <c r="W44" i="7"/>
  <c r="W40" i="7"/>
  <c r="W36" i="7"/>
  <c r="W32" i="7"/>
  <c r="W28" i="7"/>
  <c r="W24" i="7"/>
  <c r="W20" i="7"/>
  <c r="W16" i="7"/>
  <c r="W12" i="7"/>
  <c r="W8" i="7"/>
  <c r="W4" i="7"/>
  <c r="J76" i="7"/>
  <c r="J75" i="7"/>
  <c r="J74" i="7"/>
  <c r="J73" i="7"/>
  <c r="J72" i="7"/>
  <c r="J71" i="7"/>
  <c r="J70" i="7"/>
  <c r="J69" i="7"/>
  <c r="J68" i="7"/>
  <c r="J67" i="7"/>
  <c r="J66" i="7"/>
  <c r="J65" i="7"/>
  <c r="J64" i="7"/>
  <c r="J63" i="7"/>
  <c r="J62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W77" i="7" l="1"/>
  <c r="W79" i="7" s="1"/>
  <c r="R7" i="6"/>
  <c r="R4" i="6"/>
  <c r="R5" i="6"/>
  <c r="R6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T4" i="6"/>
  <c r="W4" i="6" s="1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3" i="6"/>
  <c r="R3" i="6"/>
  <c r="W77" i="6"/>
  <c r="W85" i="6"/>
  <c r="W145" i="6"/>
  <c r="W2" i="6"/>
  <c r="W109" i="6" l="1"/>
  <c r="W117" i="6"/>
  <c r="W93" i="6"/>
  <c r="W125" i="6"/>
  <c r="W29" i="6"/>
  <c r="W34" i="6"/>
  <c r="W22" i="6"/>
  <c r="W144" i="6"/>
  <c r="W140" i="6"/>
  <c r="W136" i="6"/>
  <c r="W132" i="6"/>
  <c r="W128" i="6"/>
  <c r="W120" i="6"/>
  <c r="W116" i="6"/>
  <c r="W104" i="6"/>
  <c r="W100" i="6"/>
  <c r="W96" i="6"/>
  <c r="W84" i="6"/>
  <c r="W76" i="6"/>
  <c r="W72" i="6"/>
  <c r="W68" i="6"/>
  <c r="W64" i="6"/>
  <c r="W56" i="6"/>
  <c r="W52" i="6"/>
  <c r="W48" i="6"/>
  <c r="W44" i="6"/>
  <c r="W40" i="6"/>
  <c r="W32" i="6"/>
  <c r="W28" i="6"/>
  <c r="W16" i="6"/>
  <c r="W12" i="6"/>
  <c r="W142" i="6"/>
  <c r="W130" i="6"/>
  <c r="W118" i="6"/>
  <c r="W110" i="6"/>
  <c r="W102" i="6"/>
  <c r="W86" i="6"/>
  <c r="W78" i="6"/>
  <c r="W70" i="6"/>
  <c r="W58" i="6"/>
  <c r="W54" i="6"/>
  <c r="W46" i="6"/>
  <c r="W141" i="6"/>
  <c r="W53" i="6"/>
  <c r="W21" i="6"/>
  <c r="W122" i="6"/>
  <c r="W114" i="6"/>
  <c r="W98" i="6"/>
  <c r="W90" i="6"/>
  <c r="W82" i="6"/>
  <c r="W50" i="6"/>
  <c r="W38" i="6"/>
  <c r="W26" i="6"/>
  <c r="W14" i="6"/>
  <c r="W134" i="6"/>
  <c r="W13" i="6"/>
  <c r="W133" i="6"/>
  <c r="W69" i="6"/>
  <c r="W45" i="6"/>
  <c r="W138" i="6"/>
  <c r="W126" i="6"/>
  <c r="W94" i="6"/>
  <c r="W74" i="6"/>
  <c r="W62" i="6"/>
  <c r="W42" i="6"/>
  <c r="W30" i="6"/>
  <c r="W18" i="6"/>
  <c r="W124" i="6"/>
  <c r="W112" i="6"/>
  <c r="W108" i="6"/>
  <c r="W106" i="6"/>
  <c r="W101" i="6"/>
  <c r="W92" i="6"/>
  <c r="W88" i="6"/>
  <c r="W80" i="6"/>
  <c r="W66" i="6"/>
  <c r="W61" i="6"/>
  <c r="W60" i="6"/>
  <c r="W37" i="6"/>
  <c r="W36" i="6"/>
  <c r="W6" i="6"/>
  <c r="W10" i="6"/>
  <c r="W137" i="6"/>
  <c r="W129" i="6"/>
  <c r="W121" i="6"/>
  <c r="W113" i="6"/>
  <c r="W105" i="6"/>
  <c r="W97" i="6"/>
  <c r="W89" i="6"/>
  <c r="W81" i="6"/>
  <c r="W73" i="6"/>
  <c r="W65" i="6"/>
  <c r="W57" i="6"/>
  <c r="W49" i="6"/>
  <c r="W41" i="6"/>
  <c r="W33" i="6"/>
  <c r="W25" i="6"/>
  <c r="W9" i="6"/>
  <c r="W24" i="6"/>
  <c r="W20" i="6"/>
  <c r="W17" i="6"/>
  <c r="W8" i="6"/>
  <c r="W5" i="6"/>
  <c r="W143" i="6"/>
  <c r="W139" i="6"/>
  <c r="W135" i="6"/>
  <c r="W131" i="6"/>
  <c r="W127" i="6"/>
  <c r="W123" i="6"/>
  <c r="W119" i="6"/>
  <c r="W115" i="6"/>
  <c r="W111" i="6"/>
  <c r="W107" i="6"/>
  <c r="W103" i="6"/>
  <c r="W99" i="6"/>
  <c r="W95" i="6"/>
  <c r="W91" i="6"/>
  <c r="W87" i="6"/>
  <c r="W83" i="6"/>
  <c r="W79" i="6"/>
  <c r="W75" i="6"/>
  <c r="W71" i="6"/>
  <c r="W67" i="6"/>
  <c r="W63" i="6"/>
  <c r="W59" i="6"/>
  <c r="W55" i="6"/>
  <c r="W51" i="6"/>
  <c r="W47" i="6"/>
  <c r="W43" i="6"/>
  <c r="W39" i="6"/>
  <c r="W35" i="6"/>
  <c r="W31" i="6"/>
  <c r="W27" i="6"/>
  <c r="W23" i="6"/>
  <c r="W19" i="6"/>
  <c r="W15" i="6"/>
  <c r="W11" i="6"/>
  <c r="W7" i="6"/>
  <c r="W3" i="6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W136" i="4" s="1"/>
  <c r="T2" i="4"/>
  <c r="R135" i="4"/>
  <c r="R3" i="4"/>
  <c r="R4" i="4"/>
  <c r="R5" i="4"/>
  <c r="R6" i="4"/>
  <c r="R7" i="4"/>
  <c r="W7" i="4" s="1"/>
  <c r="R8" i="4"/>
  <c r="R9" i="4"/>
  <c r="W9" i="4" s="1"/>
  <c r="R10" i="4"/>
  <c r="R11" i="4"/>
  <c r="W11" i="4" s="1"/>
  <c r="R12" i="4"/>
  <c r="R13" i="4"/>
  <c r="W13" i="4" s="1"/>
  <c r="R14" i="4"/>
  <c r="W14" i="4" s="1"/>
  <c r="R15" i="4"/>
  <c r="R16" i="4"/>
  <c r="R17" i="4"/>
  <c r="R18" i="4"/>
  <c r="R19" i="4"/>
  <c r="W19" i="4" s="1"/>
  <c r="R20" i="4"/>
  <c r="W20" i="4" s="1"/>
  <c r="R21" i="4"/>
  <c r="W21" i="4" s="1"/>
  <c r="R22" i="4"/>
  <c r="W22" i="4" s="1"/>
  <c r="R23" i="4"/>
  <c r="W23" i="4" s="1"/>
  <c r="R24" i="4"/>
  <c r="W24" i="4" s="1"/>
  <c r="R25" i="4"/>
  <c r="W25" i="4" s="1"/>
  <c r="R26" i="4"/>
  <c r="W26" i="4" s="1"/>
  <c r="R27" i="4"/>
  <c r="R28" i="4"/>
  <c r="R29" i="4"/>
  <c r="R30" i="4"/>
  <c r="R31" i="4"/>
  <c r="W31" i="4" s="1"/>
  <c r="R32" i="4"/>
  <c r="W32" i="4" s="1"/>
  <c r="R33" i="4"/>
  <c r="W33" i="4" s="1"/>
  <c r="R34" i="4"/>
  <c r="W34" i="4" s="1"/>
  <c r="R35" i="4"/>
  <c r="W35" i="4" s="1"/>
  <c r="R36" i="4"/>
  <c r="W36" i="4" s="1"/>
  <c r="R37" i="4"/>
  <c r="W37" i="4" s="1"/>
  <c r="R38" i="4"/>
  <c r="W38" i="4" s="1"/>
  <c r="R39" i="4"/>
  <c r="R40" i="4"/>
  <c r="R41" i="4"/>
  <c r="R42" i="4"/>
  <c r="R43" i="4"/>
  <c r="W43" i="4" s="1"/>
  <c r="R44" i="4"/>
  <c r="W44" i="4" s="1"/>
  <c r="R45" i="4"/>
  <c r="W45" i="4" s="1"/>
  <c r="R46" i="4"/>
  <c r="W46" i="4" s="1"/>
  <c r="R47" i="4"/>
  <c r="W47" i="4" s="1"/>
  <c r="R48" i="4"/>
  <c r="W48" i="4" s="1"/>
  <c r="R49" i="4"/>
  <c r="W49" i="4" s="1"/>
  <c r="R50" i="4"/>
  <c r="W50" i="4" s="1"/>
  <c r="R51" i="4"/>
  <c r="R52" i="4"/>
  <c r="R53" i="4"/>
  <c r="R54" i="4"/>
  <c r="R55" i="4"/>
  <c r="W55" i="4" s="1"/>
  <c r="R56" i="4"/>
  <c r="W56" i="4" s="1"/>
  <c r="R57" i="4"/>
  <c r="R58" i="4"/>
  <c r="W58" i="4" s="1"/>
  <c r="R59" i="4"/>
  <c r="R60" i="4"/>
  <c r="W60" i="4" s="1"/>
  <c r="R61" i="4"/>
  <c r="R62" i="4"/>
  <c r="W62" i="4" s="1"/>
  <c r="R63" i="4"/>
  <c r="R64" i="4"/>
  <c r="R65" i="4"/>
  <c r="R66" i="4"/>
  <c r="R67" i="4"/>
  <c r="W67" i="4" s="1"/>
  <c r="R68" i="4"/>
  <c r="R69" i="4"/>
  <c r="W69" i="4" s="1"/>
  <c r="R70" i="4"/>
  <c r="W70" i="4" s="1"/>
  <c r="R71" i="4"/>
  <c r="W71" i="4" s="1"/>
  <c r="R72" i="4"/>
  <c r="W72" i="4" s="1"/>
  <c r="R73" i="4"/>
  <c r="W73" i="4" s="1"/>
  <c r="R74" i="4"/>
  <c r="W74" i="4" s="1"/>
  <c r="R75" i="4"/>
  <c r="R76" i="4"/>
  <c r="R77" i="4"/>
  <c r="R78" i="4"/>
  <c r="R79" i="4"/>
  <c r="W79" i="4" s="1"/>
  <c r="R80" i="4"/>
  <c r="W80" i="4" s="1"/>
  <c r="R81" i="4"/>
  <c r="W81" i="4" s="1"/>
  <c r="R82" i="4"/>
  <c r="R83" i="4"/>
  <c r="R84" i="4"/>
  <c r="W84" i="4" s="1"/>
  <c r="R85" i="4"/>
  <c r="W85" i="4" s="1"/>
  <c r="R86" i="4"/>
  <c r="W86" i="4" s="1"/>
  <c r="R87" i="4"/>
  <c r="R88" i="4"/>
  <c r="R89" i="4"/>
  <c r="R90" i="4"/>
  <c r="R91" i="4"/>
  <c r="W91" i="4" s="1"/>
  <c r="R92" i="4"/>
  <c r="W92" i="4" s="1"/>
  <c r="R93" i="4"/>
  <c r="W93" i="4" s="1"/>
  <c r="R94" i="4"/>
  <c r="R95" i="4"/>
  <c r="W95" i="4" s="1"/>
  <c r="R96" i="4"/>
  <c r="R97" i="4"/>
  <c r="W97" i="4" s="1"/>
  <c r="R98" i="4"/>
  <c r="W98" i="4" s="1"/>
  <c r="R99" i="4"/>
  <c r="R100" i="4"/>
  <c r="R101" i="4"/>
  <c r="R102" i="4"/>
  <c r="R103" i="4"/>
  <c r="W103" i="4" s="1"/>
  <c r="R104" i="4"/>
  <c r="W104" i="4" s="1"/>
  <c r="R105" i="4"/>
  <c r="W105" i="4" s="1"/>
  <c r="R106" i="4"/>
  <c r="W106" i="4" s="1"/>
  <c r="R107" i="4"/>
  <c r="W107" i="4" s="1"/>
  <c r="R108" i="4"/>
  <c r="W108" i="4" s="1"/>
  <c r="R109" i="4"/>
  <c r="W109" i="4" s="1"/>
  <c r="R110" i="4"/>
  <c r="W110" i="4" s="1"/>
  <c r="R111" i="4"/>
  <c r="R112" i="4"/>
  <c r="R113" i="4"/>
  <c r="R114" i="4"/>
  <c r="R115" i="4"/>
  <c r="W115" i="4" s="1"/>
  <c r="R116" i="4"/>
  <c r="W116" i="4" s="1"/>
  <c r="R117" i="4"/>
  <c r="W117" i="4" s="1"/>
  <c r="R118" i="4"/>
  <c r="W118" i="4" s="1"/>
  <c r="R119" i="4"/>
  <c r="W119" i="4" s="1"/>
  <c r="R120" i="4"/>
  <c r="W120" i="4" s="1"/>
  <c r="R121" i="4"/>
  <c r="W121" i="4" s="1"/>
  <c r="R122" i="4"/>
  <c r="W122" i="4" s="1"/>
  <c r="R123" i="4"/>
  <c r="R124" i="4"/>
  <c r="R125" i="4"/>
  <c r="R126" i="4"/>
  <c r="R127" i="4"/>
  <c r="W127" i="4" s="1"/>
  <c r="R128" i="4"/>
  <c r="W128" i="4" s="1"/>
  <c r="R129" i="4"/>
  <c r="R130" i="4"/>
  <c r="R131" i="4"/>
  <c r="W131" i="4" s="1"/>
  <c r="R132" i="4"/>
  <c r="W132" i="4" s="1"/>
  <c r="R133" i="4"/>
  <c r="W133" i="4" s="1"/>
  <c r="R134" i="4"/>
  <c r="W134" i="4" s="1"/>
  <c r="R2" i="4"/>
  <c r="W146" i="6" l="1"/>
  <c r="W148" i="6" s="1"/>
  <c r="W126" i="4"/>
  <c r="W114" i="4"/>
  <c r="W102" i="4"/>
  <c r="W90" i="4"/>
  <c r="W78" i="4"/>
  <c r="W66" i="4"/>
  <c r="W54" i="4"/>
  <c r="W42" i="4"/>
  <c r="W30" i="4"/>
  <c r="W6" i="4"/>
  <c r="W125" i="4"/>
  <c r="W113" i="4"/>
  <c r="W89" i="4"/>
  <c r="W77" i="4"/>
  <c r="W53" i="4"/>
  <c r="W29" i="4"/>
  <c r="W17" i="4"/>
  <c r="W5" i="4"/>
  <c r="W124" i="4"/>
  <c r="W112" i="4"/>
  <c r="W100" i="4"/>
  <c r="W88" i="4"/>
  <c r="W76" i="4"/>
  <c r="W64" i="4"/>
  <c r="W52" i="4"/>
  <c r="W40" i="4"/>
  <c r="W28" i="4"/>
  <c r="W16" i="4"/>
  <c r="W4" i="4"/>
  <c r="W123" i="4"/>
  <c r="W111" i="4"/>
  <c r="W99" i="4"/>
  <c r="W87" i="4"/>
  <c r="W75" i="4"/>
  <c r="W63" i="4"/>
  <c r="W39" i="4"/>
  <c r="W27" i="4"/>
  <c r="W15" i="4"/>
  <c r="W135" i="4"/>
  <c r="W129" i="4"/>
  <c r="W130" i="4"/>
  <c r="W96" i="4"/>
  <c r="W101" i="4"/>
  <c r="W94" i="4"/>
  <c r="W65" i="4"/>
  <c r="W68" i="4"/>
  <c r="W61" i="4"/>
  <c r="W59" i="4"/>
  <c r="W57" i="4"/>
  <c r="W51" i="4"/>
  <c r="W2" i="4"/>
  <c r="W41" i="4"/>
  <c r="W82" i="4"/>
  <c r="W83" i="4"/>
  <c r="W18" i="4"/>
  <c r="W10" i="4"/>
  <c r="W12" i="4"/>
  <c r="W8" i="4"/>
  <c r="W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8" i="4"/>
  <c r="J129" i="4"/>
  <c r="J133" i="4"/>
  <c r="J134" i="4"/>
  <c r="J135" i="4"/>
  <c r="J2" i="4"/>
  <c r="W137" i="4" l="1"/>
  <c r="W139" i="4" s="1"/>
  <c r="R104" i="3"/>
  <c r="J28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2" i="3"/>
  <c r="T3" i="3"/>
  <c r="T4" i="3"/>
  <c r="T5" i="3"/>
  <c r="T6" i="3"/>
  <c r="T7" i="3"/>
  <c r="T8" i="3"/>
  <c r="T9" i="3"/>
  <c r="T10" i="3"/>
  <c r="W10" i="3" s="1"/>
  <c r="T11" i="3"/>
  <c r="T12" i="3"/>
  <c r="T13" i="3"/>
  <c r="T14" i="3"/>
  <c r="W14" i="3" s="1"/>
  <c r="T15" i="3"/>
  <c r="T16" i="3"/>
  <c r="T17" i="3"/>
  <c r="T18" i="3"/>
  <c r="T19" i="3"/>
  <c r="T20" i="3"/>
  <c r="T21" i="3"/>
  <c r="T22" i="3"/>
  <c r="W22" i="3" s="1"/>
  <c r="T23" i="3"/>
  <c r="T24" i="3"/>
  <c r="T25" i="3"/>
  <c r="T26" i="3"/>
  <c r="W26" i="3" s="1"/>
  <c r="T27" i="3"/>
  <c r="T28" i="3"/>
  <c r="W28" i="3" s="1"/>
  <c r="T29" i="3"/>
  <c r="T30" i="3"/>
  <c r="T31" i="3"/>
  <c r="T32" i="3"/>
  <c r="T33" i="3"/>
  <c r="T34" i="3"/>
  <c r="W34" i="3" s="1"/>
  <c r="T35" i="3"/>
  <c r="T36" i="3"/>
  <c r="T37" i="3"/>
  <c r="T38" i="3"/>
  <c r="W38" i="3" s="1"/>
  <c r="T39" i="3"/>
  <c r="T40" i="3"/>
  <c r="T41" i="3"/>
  <c r="T42" i="3"/>
  <c r="T43" i="3"/>
  <c r="T44" i="3"/>
  <c r="T45" i="3"/>
  <c r="T46" i="3"/>
  <c r="T47" i="3"/>
  <c r="T48" i="3"/>
  <c r="T49" i="3"/>
  <c r="T50" i="3"/>
  <c r="W50" i="3" s="1"/>
  <c r="T51" i="3"/>
  <c r="T52" i="3"/>
  <c r="T53" i="3"/>
  <c r="T54" i="3"/>
  <c r="T55" i="3"/>
  <c r="T56" i="3"/>
  <c r="T57" i="3"/>
  <c r="T58" i="3"/>
  <c r="T59" i="3"/>
  <c r="T60" i="3"/>
  <c r="T61" i="3"/>
  <c r="T62" i="3"/>
  <c r="W62" i="3" s="1"/>
  <c r="T63" i="3"/>
  <c r="T64" i="3"/>
  <c r="T65" i="3"/>
  <c r="T66" i="3"/>
  <c r="T67" i="3"/>
  <c r="T68" i="3"/>
  <c r="T69" i="3"/>
  <c r="T70" i="3"/>
  <c r="T71" i="3"/>
  <c r="W71" i="3" s="1"/>
  <c r="T72" i="3"/>
  <c r="T73" i="3"/>
  <c r="T74" i="3"/>
  <c r="T75" i="3"/>
  <c r="W75" i="3" s="1"/>
  <c r="T76" i="3"/>
  <c r="T77" i="3"/>
  <c r="T78" i="3"/>
  <c r="T79" i="3"/>
  <c r="T80" i="3"/>
  <c r="T81" i="3"/>
  <c r="T82" i="3"/>
  <c r="W82" i="3" s="1"/>
  <c r="T83" i="3"/>
  <c r="T84" i="3"/>
  <c r="T85" i="3"/>
  <c r="T86" i="3"/>
  <c r="W86" i="3" s="1"/>
  <c r="T87" i="3"/>
  <c r="T88" i="3"/>
  <c r="T89" i="3"/>
  <c r="T90" i="3"/>
  <c r="T91" i="3"/>
  <c r="T92" i="3"/>
  <c r="T93" i="3"/>
  <c r="T94" i="3"/>
  <c r="W94" i="3" s="1"/>
  <c r="T95" i="3"/>
  <c r="T96" i="3"/>
  <c r="T97" i="3"/>
  <c r="T98" i="3"/>
  <c r="W98" i="3" s="1"/>
  <c r="T99" i="3"/>
  <c r="W99" i="3" s="1"/>
  <c r="T100" i="3"/>
  <c r="T101" i="3"/>
  <c r="T102" i="3"/>
  <c r="T103" i="3"/>
  <c r="T104" i="3"/>
  <c r="T105" i="3"/>
  <c r="R3" i="3"/>
  <c r="R4" i="3"/>
  <c r="W4" i="3" s="1"/>
  <c r="R5" i="3"/>
  <c r="W5" i="3" s="1"/>
  <c r="R6" i="3"/>
  <c r="W6" i="3" s="1"/>
  <c r="R7" i="3"/>
  <c r="R8" i="3"/>
  <c r="R9" i="3"/>
  <c r="R10" i="3"/>
  <c r="R11" i="3"/>
  <c r="R12" i="3"/>
  <c r="R13" i="3"/>
  <c r="R14" i="3"/>
  <c r="R15" i="3"/>
  <c r="R16" i="3"/>
  <c r="W16" i="3" s="1"/>
  <c r="R17" i="3"/>
  <c r="W17" i="3" s="1"/>
  <c r="R18" i="3"/>
  <c r="R19" i="3"/>
  <c r="R20" i="3"/>
  <c r="R21" i="3"/>
  <c r="R22" i="3"/>
  <c r="R23" i="3"/>
  <c r="R24" i="3"/>
  <c r="R25" i="3"/>
  <c r="R26" i="3"/>
  <c r="R27" i="3"/>
  <c r="R29" i="3"/>
  <c r="W29" i="3" s="1"/>
  <c r="R30" i="3"/>
  <c r="R31" i="3"/>
  <c r="R32" i="3"/>
  <c r="W32" i="3" s="1"/>
  <c r="R33" i="3"/>
  <c r="R34" i="3"/>
  <c r="R35" i="3"/>
  <c r="R36" i="3"/>
  <c r="R37" i="3"/>
  <c r="R38" i="3"/>
  <c r="R39" i="3"/>
  <c r="R40" i="3"/>
  <c r="W40" i="3" s="1"/>
  <c r="R41" i="3"/>
  <c r="W41" i="3" s="1"/>
  <c r="R42" i="3"/>
  <c r="R43" i="3"/>
  <c r="R44" i="3"/>
  <c r="W44" i="3" s="1"/>
  <c r="R45" i="3"/>
  <c r="R46" i="3"/>
  <c r="R47" i="3"/>
  <c r="R48" i="3"/>
  <c r="R49" i="3"/>
  <c r="R50" i="3"/>
  <c r="R51" i="3"/>
  <c r="R52" i="3"/>
  <c r="W52" i="3" s="1"/>
  <c r="R53" i="3"/>
  <c r="W53" i="3" s="1"/>
  <c r="R54" i="3"/>
  <c r="R55" i="3"/>
  <c r="R56" i="3"/>
  <c r="R57" i="3"/>
  <c r="W57" i="3" s="1"/>
  <c r="R58" i="3"/>
  <c r="R59" i="3"/>
  <c r="R60" i="3"/>
  <c r="R61" i="3"/>
  <c r="R62" i="3"/>
  <c r="R63" i="3"/>
  <c r="R64" i="3"/>
  <c r="W64" i="3" s="1"/>
  <c r="R65" i="3"/>
  <c r="W65" i="3" s="1"/>
  <c r="R66" i="3"/>
  <c r="R67" i="3"/>
  <c r="R68" i="3"/>
  <c r="W68" i="3" s="1"/>
  <c r="R69" i="3"/>
  <c r="W69" i="3" s="1"/>
  <c r="R70" i="3"/>
  <c r="R71" i="3"/>
  <c r="R72" i="3"/>
  <c r="R73" i="3"/>
  <c r="R74" i="3"/>
  <c r="R75" i="3"/>
  <c r="R76" i="3"/>
  <c r="W76" i="3" s="1"/>
  <c r="R77" i="3"/>
  <c r="W77" i="3" s="1"/>
  <c r="R78" i="3"/>
  <c r="R79" i="3"/>
  <c r="R80" i="3"/>
  <c r="W80" i="3" s="1"/>
  <c r="R81" i="3"/>
  <c r="W81" i="3" s="1"/>
  <c r="R82" i="3"/>
  <c r="R83" i="3"/>
  <c r="R84" i="3"/>
  <c r="R85" i="3"/>
  <c r="R86" i="3"/>
  <c r="R87" i="3"/>
  <c r="R88" i="3"/>
  <c r="W88" i="3" s="1"/>
  <c r="R89" i="3"/>
  <c r="W89" i="3" s="1"/>
  <c r="R90" i="3"/>
  <c r="R91" i="3"/>
  <c r="R92" i="3"/>
  <c r="W92" i="3" s="1"/>
  <c r="R93" i="3"/>
  <c r="W93" i="3" s="1"/>
  <c r="R94" i="3"/>
  <c r="R95" i="3"/>
  <c r="R96" i="3"/>
  <c r="R97" i="3"/>
  <c r="R98" i="3"/>
  <c r="R99" i="3"/>
  <c r="R100" i="3"/>
  <c r="W100" i="3" s="1"/>
  <c r="R101" i="3"/>
  <c r="W101" i="3" s="1"/>
  <c r="R102" i="3"/>
  <c r="R103" i="3"/>
  <c r="R105" i="3"/>
  <c r="W105" i="3" s="1"/>
  <c r="T2" i="3"/>
  <c r="R2" i="3"/>
  <c r="W25" i="3" l="1"/>
  <c r="W13" i="3"/>
  <c r="W97" i="3"/>
  <c r="W85" i="3"/>
  <c r="W73" i="3"/>
  <c r="W49" i="3"/>
  <c r="W37" i="3"/>
  <c r="W24" i="3"/>
  <c r="W12" i="3"/>
  <c r="W103" i="3"/>
  <c r="W67" i="3"/>
  <c r="W96" i="3"/>
  <c r="W84" i="3"/>
  <c r="W72" i="3"/>
  <c r="W60" i="3"/>
  <c r="W48" i="3"/>
  <c r="W36" i="3"/>
  <c r="W90" i="3"/>
  <c r="W78" i="3"/>
  <c r="W54" i="3"/>
  <c r="W42" i="3"/>
  <c r="W30" i="3"/>
  <c r="W18" i="3"/>
  <c r="W2" i="3"/>
  <c r="W21" i="3"/>
  <c r="W104" i="3"/>
  <c r="W102" i="3"/>
  <c r="W95" i="3"/>
  <c r="W91" i="3"/>
  <c r="W87" i="3"/>
  <c r="W83" i="3"/>
  <c r="W79" i="3"/>
  <c r="W74" i="3"/>
  <c r="W70" i="3"/>
  <c r="W66" i="3"/>
  <c r="W61" i="3"/>
  <c r="W58" i="3"/>
  <c r="W56" i="3"/>
  <c r="W46" i="3"/>
  <c r="W45" i="3"/>
  <c r="W33" i="3"/>
  <c r="W63" i="3"/>
  <c r="W59" i="3"/>
  <c r="W55" i="3"/>
  <c r="W51" i="3"/>
  <c r="W47" i="3"/>
  <c r="W43" i="3"/>
  <c r="W39" i="3"/>
  <c r="W35" i="3"/>
  <c r="W31" i="3"/>
  <c r="W15" i="3"/>
  <c r="W11" i="3"/>
  <c r="W7" i="3"/>
  <c r="W27" i="3"/>
  <c r="W23" i="3"/>
  <c r="W20" i="3"/>
  <c r="W19" i="3"/>
  <c r="W9" i="3"/>
  <c r="W8" i="3"/>
  <c r="W3" i="3"/>
  <c r="W106" i="3" l="1"/>
  <c r="W108" i="3" s="1"/>
  <c r="T104" i="2" l="1"/>
  <c r="T105" i="2"/>
  <c r="T106" i="2"/>
  <c r="R104" i="2"/>
  <c r="R105" i="2"/>
  <c r="R106" i="2"/>
  <c r="J104" i="2"/>
  <c r="J105" i="2"/>
  <c r="J106" i="2"/>
  <c r="R40" i="2" l="1"/>
  <c r="W104" i="2"/>
  <c r="Z104" i="2" s="1"/>
  <c r="W105" i="2"/>
  <c r="Z105" i="2" s="1"/>
  <c r="W106" i="2"/>
  <c r="Z106" i="2" s="1"/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W40" i="2" s="1"/>
  <c r="T41" i="2"/>
  <c r="T42" i="2"/>
  <c r="W42" i="2" s="1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2" i="2"/>
  <c r="R3" i="2"/>
  <c r="W3" i="2" s="1"/>
  <c r="R4" i="2"/>
  <c r="W4" i="2" s="1"/>
  <c r="R5" i="2"/>
  <c r="R6" i="2"/>
  <c r="R7" i="2"/>
  <c r="R8" i="2"/>
  <c r="R9" i="2"/>
  <c r="R10" i="2"/>
  <c r="R11" i="2"/>
  <c r="R12" i="2"/>
  <c r="W12" i="2" s="1"/>
  <c r="R13" i="2"/>
  <c r="R14" i="2"/>
  <c r="R15" i="2"/>
  <c r="W15" i="2" s="1"/>
  <c r="Y15" i="2" s="1"/>
  <c r="R16" i="2"/>
  <c r="W16" i="2" s="1"/>
  <c r="R17" i="2"/>
  <c r="R18" i="2"/>
  <c r="R19" i="2"/>
  <c r="R20" i="2"/>
  <c r="R21" i="2"/>
  <c r="R22" i="2"/>
  <c r="R23" i="2"/>
  <c r="R24" i="2"/>
  <c r="W24" i="2" s="1"/>
  <c r="Y24" i="2" s="1"/>
  <c r="R25" i="2"/>
  <c r="R26" i="2"/>
  <c r="R27" i="2"/>
  <c r="R28" i="2"/>
  <c r="W28" i="2" s="1"/>
  <c r="Y28" i="2" s="1"/>
  <c r="R29" i="2"/>
  <c r="R30" i="2"/>
  <c r="R31" i="2"/>
  <c r="R32" i="2"/>
  <c r="R33" i="2"/>
  <c r="R34" i="2"/>
  <c r="R35" i="2"/>
  <c r="R36" i="2"/>
  <c r="W36" i="2" s="1"/>
  <c r="Y36" i="2" s="1"/>
  <c r="R37" i="2"/>
  <c r="R38" i="2"/>
  <c r="R39" i="2"/>
  <c r="Y40" i="2"/>
  <c r="R41" i="2"/>
  <c r="R43" i="2"/>
  <c r="R44" i="2"/>
  <c r="R45" i="2"/>
  <c r="R46" i="2"/>
  <c r="R47" i="2"/>
  <c r="R48" i="2"/>
  <c r="W48" i="2" s="1"/>
  <c r="R49" i="2"/>
  <c r="R50" i="2"/>
  <c r="R51" i="2"/>
  <c r="W51" i="2" s="1"/>
  <c r="X51" i="2" s="1"/>
  <c r="R52" i="2"/>
  <c r="W52" i="2" s="1"/>
  <c r="X52" i="2" s="1"/>
  <c r="R53" i="2"/>
  <c r="W53" i="2" s="1"/>
  <c r="X53" i="2" s="1"/>
  <c r="R54" i="2"/>
  <c r="R55" i="2"/>
  <c r="R56" i="2"/>
  <c r="R57" i="2"/>
  <c r="R58" i="2"/>
  <c r="R59" i="2"/>
  <c r="R60" i="2"/>
  <c r="R61" i="2"/>
  <c r="W61" i="2" s="1"/>
  <c r="R62" i="2"/>
  <c r="R63" i="2"/>
  <c r="W63" i="2" s="1"/>
  <c r="Y63" i="2" s="1"/>
  <c r="R64" i="2"/>
  <c r="W64" i="2" s="1"/>
  <c r="R65" i="2"/>
  <c r="W65" i="2" s="1"/>
  <c r="Y65" i="2" s="1"/>
  <c r="R66" i="2"/>
  <c r="R67" i="2"/>
  <c r="R68" i="2"/>
  <c r="R69" i="2"/>
  <c r="R70" i="2"/>
  <c r="R71" i="2"/>
  <c r="R72" i="2"/>
  <c r="R73" i="2"/>
  <c r="W73" i="2" s="1"/>
  <c r="R74" i="2"/>
  <c r="R75" i="2"/>
  <c r="R76" i="2"/>
  <c r="R77" i="2"/>
  <c r="W77" i="2" s="1"/>
  <c r="R78" i="2"/>
  <c r="R79" i="2"/>
  <c r="R80" i="2"/>
  <c r="R81" i="2"/>
  <c r="R82" i="2"/>
  <c r="R83" i="2"/>
  <c r="R84" i="2"/>
  <c r="W84" i="2" s="1"/>
  <c r="R85" i="2"/>
  <c r="R86" i="2"/>
  <c r="R87" i="2"/>
  <c r="W87" i="2" s="1"/>
  <c r="R88" i="2"/>
  <c r="W88" i="2" s="1"/>
  <c r="R89" i="2"/>
  <c r="W89" i="2" s="1"/>
  <c r="R90" i="2"/>
  <c r="R92" i="2"/>
  <c r="R93" i="2"/>
  <c r="R94" i="2"/>
  <c r="R95" i="2"/>
  <c r="R96" i="2"/>
  <c r="W96" i="2" s="1"/>
  <c r="R97" i="2"/>
  <c r="W97" i="2" s="1"/>
  <c r="Y97" i="2" s="1"/>
  <c r="R98" i="2"/>
  <c r="W98" i="2" s="1"/>
  <c r="X98" i="2" s="1"/>
  <c r="R99" i="2"/>
  <c r="W99" i="2" s="1"/>
  <c r="X99" i="2" s="1"/>
  <c r="R100" i="2"/>
  <c r="W100" i="2" s="1"/>
  <c r="R101" i="2"/>
  <c r="W101" i="2" s="1"/>
  <c r="X101" i="2" s="1"/>
  <c r="R102" i="2"/>
  <c r="W102" i="2" s="1"/>
  <c r="Y102" i="2" s="1"/>
  <c r="R103" i="2"/>
  <c r="W103" i="2" s="1"/>
  <c r="Y103" i="2" s="1"/>
  <c r="R2" i="2"/>
  <c r="J100" i="2"/>
  <c r="J101" i="2"/>
  <c r="J102" i="2"/>
  <c r="J103" i="2"/>
  <c r="W35" i="2" l="1"/>
  <c r="W23" i="2"/>
  <c r="W11" i="2"/>
  <c r="W83" i="2"/>
  <c r="W59" i="2"/>
  <c r="X59" i="2" s="1"/>
  <c r="W95" i="2"/>
  <c r="W69" i="2"/>
  <c r="X69" i="2" s="1"/>
  <c r="W20" i="2"/>
  <c r="X20" i="2" s="1"/>
  <c r="X97" i="2"/>
  <c r="Z97" i="2" s="1"/>
  <c r="W71" i="2"/>
  <c r="X71" i="2" s="1"/>
  <c r="W94" i="2"/>
  <c r="X94" i="2" s="1"/>
  <c r="W81" i="2"/>
  <c r="X81" i="2" s="1"/>
  <c r="W57" i="2"/>
  <c r="Y57" i="2" s="1"/>
  <c r="W32" i="2"/>
  <c r="X32" i="2" s="1"/>
  <c r="W68" i="2"/>
  <c r="W56" i="2"/>
  <c r="W44" i="2"/>
  <c r="W31" i="2"/>
  <c r="X31" i="2" s="1"/>
  <c r="W19" i="2"/>
  <c r="X19" i="2" s="1"/>
  <c r="W79" i="2"/>
  <c r="Y79" i="2" s="1"/>
  <c r="W67" i="2"/>
  <c r="Y67" i="2" s="1"/>
  <c r="X103" i="2"/>
  <c r="Z103" i="2" s="1"/>
  <c r="Z36" i="2"/>
  <c r="Y45" i="2"/>
  <c r="W45" i="2"/>
  <c r="X57" i="2"/>
  <c r="W76" i="2"/>
  <c r="X76" i="2" s="1"/>
  <c r="W7" i="2"/>
  <c r="X7" i="2" s="1"/>
  <c r="X28" i="2"/>
  <c r="Z28" i="2" s="1"/>
  <c r="Y53" i="2"/>
  <c r="Z53" i="2" s="1"/>
  <c r="W2" i="2"/>
  <c r="Y2" i="2" s="1"/>
  <c r="W75" i="2"/>
  <c r="Y75" i="2" s="1"/>
  <c r="W43" i="2"/>
  <c r="Y43" i="2" s="1"/>
  <c r="W38" i="2"/>
  <c r="Y38" i="2" s="1"/>
  <c r="W34" i="2"/>
  <c r="W30" i="2"/>
  <c r="W26" i="2"/>
  <c r="W22" i="2"/>
  <c r="X22" i="2" s="1"/>
  <c r="W18" i="2"/>
  <c r="W14" i="2"/>
  <c r="X14" i="2" s="1"/>
  <c r="W10" i="2"/>
  <c r="X10" i="2" s="1"/>
  <c r="W6" i="2"/>
  <c r="X102" i="2"/>
  <c r="Z102" i="2" s="1"/>
  <c r="Y101" i="2"/>
  <c r="Z101" i="2" s="1"/>
  <c r="Y52" i="2"/>
  <c r="Z52" i="2" s="1"/>
  <c r="Y31" i="2"/>
  <c r="Z31" i="2" s="1"/>
  <c r="W8" i="2"/>
  <c r="X36" i="2"/>
  <c r="W80" i="2"/>
  <c r="X80" i="2" s="1"/>
  <c r="W72" i="2"/>
  <c r="Y72" i="2" s="1"/>
  <c r="W93" i="2"/>
  <c r="W90" i="2"/>
  <c r="W82" i="2"/>
  <c r="W78" i="2"/>
  <c r="Y78" i="2" s="1"/>
  <c r="W74" i="2"/>
  <c r="W70" i="2"/>
  <c r="X70" i="2" s="1"/>
  <c r="W66" i="2"/>
  <c r="Y66" i="2" s="1"/>
  <c r="W62" i="2"/>
  <c r="Y62" i="2" s="1"/>
  <c r="W50" i="2"/>
  <c r="Y50" i="2" s="1"/>
  <c r="W46" i="2"/>
  <c r="W41" i="2"/>
  <c r="Y41" i="2" s="1"/>
  <c r="W33" i="2"/>
  <c r="W29" i="2"/>
  <c r="X29" i="2" s="1"/>
  <c r="W25" i="2"/>
  <c r="W21" i="2"/>
  <c r="X21" i="2" s="1"/>
  <c r="W17" i="2"/>
  <c r="W13" i="2"/>
  <c r="X13" i="2" s="1"/>
  <c r="W9" i="2"/>
  <c r="X9" i="2" s="1"/>
  <c r="W5" i="2"/>
  <c r="X5" i="2" s="1"/>
  <c r="W39" i="2"/>
  <c r="X39" i="2" s="1"/>
  <c r="W27" i="2"/>
  <c r="X100" i="2"/>
  <c r="Y100" i="2"/>
  <c r="Y99" i="2"/>
  <c r="Z99" i="2" s="1"/>
  <c r="Y96" i="2"/>
  <c r="X96" i="2"/>
  <c r="W92" i="2"/>
  <c r="Y92" i="2" s="1"/>
  <c r="W91" i="2"/>
  <c r="X91" i="2" s="1"/>
  <c r="Y98" i="2"/>
  <c r="Z98" i="2" s="1"/>
  <c r="W85" i="2"/>
  <c r="X85" i="2" s="1"/>
  <c r="W86" i="2"/>
  <c r="Y86" i="2" s="1"/>
  <c r="X65" i="2"/>
  <c r="Z65" i="2" s="1"/>
  <c r="X63" i="2"/>
  <c r="Z63" i="2" s="1"/>
  <c r="W58" i="2"/>
  <c r="Y59" i="2"/>
  <c r="Z59" i="2" s="1"/>
  <c r="W60" i="2"/>
  <c r="W55" i="2"/>
  <c r="X55" i="2" s="1"/>
  <c r="Y55" i="2"/>
  <c r="Z57" i="2"/>
  <c r="W54" i="2"/>
  <c r="X54" i="2" s="1"/>
  <c r="Y51" i="2"/>
  <c r="Z51" i="2"/>
  <c r="X50" i="2"/>
  <c r="Z50" i="2" s="1"/>
  <c r="W49" i="2"/>
  <c r="W47" i="2"/>
  <c r="Y39" i="2"/>
  <c r="Z39" i="2" s="1"/>
  <c r="W37" i="2"/>
  <c r="Y32" i="2"/>
  <c r="Z32" i="2"/>
  <c r="Y29" i="2"/>
  <c r="Z29" i="2" s="1"/>
  <c r="X24" i="2"/>
  <c r="Z24" i="2" s="1"/>
  <c r="X23" i="2"/>
  <c r="Y23" i="2"/>
  <c r="X16" i="2"/>
  <c r="Y16" i="2"/>
  <c r="X15" i="2"/>
  <c r="Z15" i="2" s="1"/>
  <c r="X12" i="2"/>
  <c r="Y12" i="2"/>
  <c r="X11" i="2"/>
  <c r="Y11" i="2"/>
  <c r="Y14" i="2"/>
  <c r="X6" i="2"/>
  <c r="Y6" i="2"/>
  <c r="Y7" i="2"/>
  <c r="Y22" i="2"/>
  <c r="X4" i="2"/>
  <c r="Y4" i="2"/>
  <c r="X3" i="2"/>
  <c r="Y3" i="2"/>
  <c r="X18" i="2"/>
  <c r="Y18" i="2"/>
  <c r="X40" i="2"/>
  <c r="Z40" i="2" s="1"/>
  <c r="X42" i="2"/>
  <c r="Y42" i="2"/>
  <c r="X43" i="2"/>
  <c r="X44" i="2"/>
  <c r="Y44" i="2"/>
  <c r="X45" i="2"/>
  <c r="Z45" i="2" s="1"/>
  <c r="X46" i="2"/>
  <c r="Y46" i="2"/>
  <c r="X48" i="2"/>
  <c r="Y48" i="2"/>
  <c r="Y88" i="2"/>
  <c r="X88" i="2"/>
  <c r="X75" i="2"/>
  <c r="X74" i="2"/>
  <c r="Y74" i="2"/>
  <c r="X87" i="2"/>
  <c r="Y87" i="2"/>
  <c r="Y84" i="2"/>
  <c r="X84" i="2"/>
  <c r="X83" i="2"/>
  <c r="Y83" i="2"/>
  <c r="Y77" i="2"/>
  <c r="X77" i="2"/>
  <c r="Y73" i="2"/>
  <c r="X73" i="2"/>
  <c r="X26" i="2"/>
  <c r="Y26" i="2"/>
  <c r="Y35" i="2"/>
  <c r="X35" i="2"/>
  <c r="Z35" i="2" s="1"/>
  <c r="X68" i="2"/>
  <c r="Y68" i="2"/>
  <c r="Y70" i="2"/>
  <c r="Y69" i="2"/>
  <c r="X62" i="2"/>
  <c r="Y64" i="2"/>
  <c r="X93" i="2"/>
  <c r="Y93" i="2"/>
  <c r="X89" i="2"/>
  <c r="Y89" i="2"/>
  <c r="Y95" i="2"/>
  <c r="X95" i="2"/>
  <c r="Y61" i="2"/>
  <c r="X61" i="2"/>
  <c r="J6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2" i="2"/>
  <c r="X92" i="2" l="1"/>
  <c r="Z92" i="2" s="1"/>
  <c r="Y13" i="2"/>
  <c r="Y81" i="2"/>
  <c r="Z81" i="2" s="1"/>
  <c r="Y71" i="2"/>
  <c r="Z71" i="2" s="1"/>
  <c r="X79" i="2"/>
  <c r="Z79" i="2" s="1"/>
  <c r="Y9" i="2"/>
  <c r="Z9" i="2" s="1"/>
  <c r="Y21" i="2"/>
  <c r="Z21" i="2" s="1"/>
  <c r="Y19" i="2"/>
  <c r="Z19" i="2" s="1"/>
  <c r="X67" i="2"/>
  <c r="Z67" i="2" s="1"/>
  <c r="Z72" i="2"/>
  <c r="X56" i="2"/>
  <c r="Y56" i="2"/>
  <c r="X66" i="2"/>
  <c r="X2" i="2"/>
  <c r="Z2" i="2" s="1"/>
  <c r="X78" i="2"/>
  <c r="Y94" i="2"/>
  <c r="Z94" i="2" s="1"/>
  <c r="X72" i="2"/>
  <c r="Z78" i="2"/>
  <c r="Z75" i="2"/>
  <c r="Z22" i="2"/>
  <c r="Y33" i="2"/>
  <c r="X33" i="2"/>
  <c r="Z33" i="2" s="1"/>
  <c r="X34" i="2"/>
  <c r="Y34" i="2"/>
  <c r="Y5" i="2"/>
  <c r="Z5" i="2" s="1"/>
  <c r="Y17" i="2"/>
  <c r="Y80" i="2"/>
  <c r="Z80" i="2" s="1"/>
  <c r="X8" i="2"/>
  <c r="Z8" i="2" s="1"/>
  <c r="Y10" i="2"/>
  <c r="Z10" i="2" s="1"/>
  <c r="Y76" i="2"/>
  <c r="Z76" i="2" s="1"/>
  <c r="X41" i="2"/>
  <c r="Z46" i="2"/>
  <c r="Z44" i="2"/>
  <c r="Y8" i="2"/>
  <c r="Z13" i="2"/>
  <c r="X17" i="2"/>
  <c r="X38" i="2"/>
  <c r="Z38" i="2" s="1"/>
  <c r="Y27" i="2"/>
  <c r="X27" i="2"/>
  <c r="Z27" i="2" s="1"/>
  <c r="Y25" i="2"/>
  <c r="X25" i="2"/>
  <c r="Z25" i="2" s="1"/>
  <c r="X82" i="2"/>
  <c r="Y82" i="2"/>
  <c r="Y85" i="2"/>
  <c r="Z85" i="2" s="1"/>
  <c r="Z43" i="2"/>
  <c r="Z7" i="2"/>
  <c r="Z55" i="2"/>
  <c r="X90" i="2"/>
  <c r="Y90" i="2"/>
  <c r="Y30" i="2"/>
  <c r="X30" i="2"/>
  <c r="Z30" i="2" s="1"/>
  <c r="Z100" i="2"/>
  <c r="Z96" i="2"/>
  <c r="Y91" i="2"/>
  <c r="Z91" i="2" s="1"/>
  <c r="X86" i="2"/>
  <c r="Z86" i="2" s="1"/>
  <c r="Y58" i="2"/>
  <c r="X58" i="2"/>
  <c r="Y60" i="2"/>
  <c r="X60" i="2"/>
  <c r="Z60" i="2" s="1"/>
  <c r="W107" i="2"/>
  <c r="W109" i="2" s="1"/>
  <c r="Y54" i="2"/>
  <c r="Y49" i="2"/>
  <c r="X49" i="2"/>
  <c r="Y47" i="2"/>
  <c r="X47" i="2"/>
  <c r="Z47" i="2" s="1"/>
  <c r="Y37" i="2"/>
  <c r="X37" i="2"/>
  <c r="Z23" i="2"/>
  <c r="Z83" i="2"/>
  <c r="Z88" i="2"/>
  <c r="Z4" i="2"/>
  <c r="Z61" i="2"/>
  <c r="Z77" i="2"/>
  <c r="Z14" i="2"/>
  <c r="Z12" i="2"/>
  <c r="Z68" i="2"/>
  <c r="Z18" i="2"/>
  <c r="Y20" i="2"/>
  <c r="Z20" i="2" s="1"/>
  <c r="Z16" i="2"/>
  <c r="Z11" i="2"/>
  <c r="Z6" i="2"/>
  <c r="Z3" i="2"/>
  <c r="Z42" i="2"/>
  <c r="Z48" i="2"/>
  <c r="Z74" i="2"/>
  <c r="Z87" i="2"/>
  <c r="Z84" i="2"/>
  <c r="Z73" i="2"/>
  <c r="Z26" i="2"/>
  <c r="Z70" i="2"/>
  <c r="Z69" i="2"/>
  <c r="Z62" i="2"/>
  <c r="Z66" i="2"/>
  <c r="X64" i="2"/>
  <c r="Z64" i="2"/>
  <c r="Z93" i="2"/>
  <c r="Z41" i="2"/>
  <c r="Z89" i="2"/>
  <c r="Z95" i="2"/>
  <c r="Z17" i="2" l="1"/>
  <c r="Z56" i="2"/>
  <c r="Z58" i="2"/>
  <c r="Z34" i="2"/>
  <c r="Z90" i="2"/>
  <c r="Z82" i="2"/>
  <c r="X107" i="2"/>
  <c r="Z54" i="2"/>
  <c r="Y107" i="2"/>
  <c r="Z49" i="2"/>
  <c r="Z37" i="2"/>
  <c r="W66" i="1"/>
  <c r="J66" i="1"/>
  <c r="T110" i="1"/>
  <c r="T111" i="1"/>
  <c r="T112" i="1"/>
  <c r="T113" i="1"/>
  <c r="T114" i="1"/>
  <c r="T115" i="1"/>
  <c r="T116" i="1"/>
  <c r="T117" i="1"/>
  <c r="R110" i="1"/>
  <c r="W110" i="1" s="1"/>
  <c r="R111" i="1"/>
  <c r="W111" i="1" s="1"/>
  <c r="R112" i="1"/>
  <c r="R113" i="1"/>
  <c r="W113" i="1" s="1"/>
  <c r="R114" i="1"/>
  <c r="W114" i="1" s="1"/>
  <c r="Y114" i="1" s="1"/>
  <c r="R115" i="1"/>
  <c r="W115" i="1" s="1"/>
  <c r="R116" i="1"/>
  <c r="W116" i="1" s="1"/>
  <c r="R117" i="1"/>
  <c r="J110" i="1"/>
  <c r="J111" i="1"/>
  <c r="J112" i="1"/>
  <c r="J113" i="1"/>
  <c r="J114" i="1"/>
  <c r="J115" i="1"/>
  <c r="J116" i="1"/>
  <c r="J117" i="1"/>
  <c r="W112" i="1" l="1"/>
  <c r="Y112" i="1" s="1"/>
  <c r="Z107" i="2"/>
  <c r="W117" i="1"/>
  <c r="X117" i="1" s="1"/>
  <c r="Y110" i="1"/>
  <c r="X110" i="1"/>
  <c r="Y66" i="1"/>
  <c r="X66" i="1"/>
  <c r="X114" i="1"/>
  <c r="Z114" i="1" s="1"/>
  <c r="Y116" i="1"/>
  <c r="X116" i="1"/>
  <c r="Y115" i="1"/>
  <c r="X115" i="1"/>
  <c r="Y113" i="1"/>
  <c r="X113" i="1"/>
  <c r="X111" i="1"/>
  <c r="Y111" i="1"/>
  <c r="X112" i="1" l="1"/>
  <c r="Y117" i="1"/>
  <c r="Z66" i="1"/>
  <c r="Z110" i="1"/>
  <c r="Z116" i="1"/>
  <c r="Z115" i="1"/>
  <c r="Z113" i="1"/>
  <c r="Z111" i="1"/>
  <c r="Z117" i="1"/>
  <c r="Z112" i="1"/>
  <c r="T10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2" i="1"/>
  <c r="R3" i="1"/>
  <c r="R4" i="1"/>
  <c r="R5" i="1"/>
  <c r="W5" i="1" s="1"/>
  <c r="R6" i="1"/>
  <c r="R7" i="1"/>
  <c r="R8" i="1"/>
  <c r="R9" i="1"/>
  <c r="W9" i="1" s="1"/>
  <c r="R10" i="1"/>
  <c r="R11" i="1"/>
  <c r="R12" i="1"/>
  <c r="R13" i="1"/>
  <c r="R14" i="1"/>
  <c r="R15" i="1"/>
  <c r="R16" i="1"/>
  <c r="R17" i="1"/>
  <c r="W17" i="1" s="1"/>
  <c r="R18" i="1"/>
  <c r="R19" i="1"/>
  <c r="R20" i="1"/>
  <c r="W20" i="1" s="1"/>
  <c r="R21" i="1"/>
  <c r="W21" i="1" s="1"/>
  <c r="R22" i="1"/>
  <c r="R23" i="1"/>
  <c r="R24" i="1"/>
  <c r="R25" i="1"/>
  <c r="R26" i="1"/>
  <c r="R27" i="1"/>
  <c r="R28" i="1"/>
  <c r="R29" i="1"/>
  <c r="W29" i="1" s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W45" i="1" s="1"/>
  <c r="R46" i="1"/>
  <c r="R47" i="1"/>
  <c r="R48" i="1"/>
  <c r="R49" i="1"/>
  <c r="R50" i="1"/>
  <c r="R51" i="1"/>
  <c r="R52" i="1"/>
  <c r="R53" i="1"/>
  <c r="R54" i="1"/>
  <c r="R55" i="1"/>
  <c r="R56" i="1"/>
  <c r="R57" i="1"/>
  <c r="W57" i="1" s="1"/>
  <c r="R58" i="1"/>
  <c r="R59" i="1"/>
  <c r="R60" i="1"/>
  <c r="R61" i="1"/>
  <c r="R62" i="1"/>
  <c r="R63" i="1"/>
  <c r="R64" i="1"/>
  <c r="R65" i="1"/>
  <c r="W65" i="1" s="1"/>
  <c r="R67" i="1"/>
  <c r="R68" i="1"/>
  <c r="R69" i="1"/>
  <c r="R70" i="1"/>
  <c r="W70" i="1" s="1"/>
  <c r="R71" i="1"/>
  <c r="R72" i="1"/>
  <c r="R73" i="1"/>
  <c r="R74" i="1"/>
  <c r="R75" i="1"/>
  <c r="R76" i="1"/>
  <c r="R77" i="1"/>
  <c r="R78" i="1"/>
  <c r="R79" i="1"/>
  <c r="R80" i="1"/>
  <c r="R81" i="1"/>
  <c r="W81" i="1" s="1"/>
  <c r="R82" i="1"/>
  <c r="R83" i="1"/>
  <c r="R84" i="1"/>
  <c r="R85" i="1"/>
  <c r="R86" i="1"/>
  <c r="R87" i="1"/>
  <c r="R88" i="1"/>
  <c r="R89" i="1"/>
  <c r="W89" i="1" s="1"/>
  <c r="R90" i="1"/>
  <c r="W90" i="1" s="1"/>
  <c r="R91" i="1"/>
  <c r="R92" i="1"/>
  <c r="R93" i="1"/>
  <c r="W93" i="1" s="1"/>
  <c r="R94" i="1"/>
  <c r="W94" i="1" s="1"/>
  <c r="R95" i="1"/>
  <c r="R96" i="1"/>
  <c r="R97" i="1"/>
  <c r="R98" i="1"/>
  <c r="R99" i="1"/>
  <c r="R100" i="1"/>
  <c r="R101" i="1"/>
  <c r="W101" i="1" s="1"/>
  <c r="R102" i="1"/>
  <c r="W102" i="1" s="1"/>
  <c r="R103" i="1"/>
  <c r="R104" i="1"/>
  <c r="R105" i="1"/>
  <c r="W105" i="1" s="1"/>
  <c r="R106" i="1"/>
  <c r="R107" i="1"/>
  <c r="R108" i="1"/>
  <c r="R109" i="1"/>
  <c r="R2" i="1"/>
  <c r="J107" i="1"/>
  <c r="J108" i="1"/>
  <c r="J109" i="1"/>
  <c r="W100" i="1" l="1"/>
  <c r="W63" i="1"/>
  <c r="W27" i="1"/>
  <c r="X27" i="1" s="1"/>
  <c r="W87" i="1"/>
  <c r="Y87" i="1" s="1"/>
  <c r="W26" i="1"/>
  <c r="W86" i="1"/>
  <c r="W61" i="1"/>
  <c r="W13" i="1"/>
  <c r="X13" i="1" s="1"/>
  <c r="Z13" i="1" s="1"/>
  <c r="W97" i="1"/>
  <c r="X97" i="1" s="1"/>
  <c r="W85" i="1"/>
  <c r="X85" i="1" s="1"/>
  <c r="W48" i="1"/>
  <c r="Y48" i="1" s="1"/>
  <c r="W108" i="1"/>
  <c r="Y108" i="1" s="1"/>
  <c r="W96" i="1"/>
  <c r="W84" i="1"/>
  <c r="Y84" i="1" s="1"/>
  <c r="W72" i="1"/>
  <c r="W59" i="1"/>
  <c r="Y59" i="1" s="1"/>
  <c r="W35" i="1"/>
  <c r="W23" i="1"/>
  <c r="W11" i="1"/>
  <c r="Y11" i="1" s="1"/>
  <c r="W107" i="1"/>
  <c r="X107" i="1" s="1"/>
  <c r="W95" i="1"/>
  <c r="Y95" i="1" s="1"/>
  <c r="W83" i="1"/>
  <c r="Y83" i="1" s="1"/>
  <c r="W71" i="1"/>
  <c r="Y71" i="1" s="1"/>
  <c r="W34" i="1"/>
  <c r="X34" i="1" s="1"/>
  <c r="W98" i="1"/>
  <c r="W37" i="1"/>
  <c r="X37" i="1" s="1"/>
  <c r="W7" i="1"/>
  <c r="W88" i="1"/>
  <c r="Y88" i="1" s="1"/>
  <c r="W51" i="1"/>
  <c r="W3" i="1"/>
  <c r="W99" i="1"/>
  <c r="W62" i="1"/>
  <c r="W2" i="1"/>
  <c r="X2" i="1" s="1"/>
  <c r="W74" i="1"/>
  <c r="X74" i="1" s="1"/>
  <c r="W25" i="1"/>
  <c r="Y25" i="1" s="1"/>
  <c r="W92" i="1"/>
  <c r="Y92" i="1" s="1"/>
  <c r="W80" i="1"/>
  <c r="Y80" i="1" s="1"/>
  <c r="W68" i="1"/>
  <c r="Y68" i="1" s="1"/>
  <c r="W55" i="1"/>
  <c r="W43" i="1"/>
  <c r="X43" i="1" s="1"/>
  <c r="W31" i="1"/>
  <c r="Y31" i="1" s="1"/>
  <c r="W19" i="1"/>
  <c r="W103" i="1"/>
  <c r="W91" i="1"/>
  <c r="W79" i="1"/>
  <c r="W106" i="1"/>
  <c r="X106" i="1" s="1"/>
  <c r="W76" i="1"/>
  <c r="X76" i="1" s="1"/>
  <c r="W69" i="1"/>
  <c r="Y69" i="1" s="1"/>
  <c r="W42" i="1"/>
  <c r="W36" i="1"/>
  <c r="X36" i="1" s="1"/>
  <c r="W24" i="1"/>
  <c r="W22" i="1"/>
  <c r="X22" i="1" s="1"/>
  <c r="W18" i="1"/>
  <c r="Y18" i="1" s="1"/>
  <c r="W16" i="1"/>
  <c r="X16" i="1" s="1"/>
  <c r="W30" i="1"/>
  <c r="Y30" i="1" s="1"/>
  <c r="Y102" i="1"/>
  <c r="X102" i="1"/>
  <c r="X100" i="1"/>
  <c r="Y100" i="1"/>
  <c r="Y98" i="1"/>
  <c r="X98" i="1"/>
  <c r="X96" i="1"/>
  <c r="Y96" i="1"/>
  <c r="Y94" i="1"/>
  <c r="X94" i="1"/>
  <c r="Y90" i="1"/>
  <c r="X90" i="1"/>
  <c r="X88" i="1"/>
  <c r="Y86" i="1"/>
  <c r="X86" i="1"/>
  <c r="X84" i="1"/>
  <c r="X80" i="1"/>
  <c r="Y62" i="1"/>
  <c r="X62" i="1"/>
  <c r="Y34" i="1"/>
  <c r="Y26" i="1"/>
  <c r="X26" i="1"/>
  <c r="Y20" i="1"/>
  <c r="X20" i="1"/>
  <c r="X105" i="1"/>
  <c r="Y105" i="1"/>
  <c r="Y103" i="1"/>
  <c r="X103" i="1"/>
  <c r="Y101" i="1"/>
  <c r="X101" i="1"/>
  <c r="Y99" i="1"/>
  <c r="X99" i="1"/>
  <c r="Y97" i="1"/>
  <c r="Y93" i="1"/>
  <c r="X93" i="1"/>
  <c r="Y91" i="1"/>
  <c r="X91" i="1"/>
  <c r="Y89" i="1"/>
  <c r="X89" i="1"/>
  <c r="Y85" i="1"/>
  <c r="X68" i="1"/>
  <c r="X55" i="1"/>
  <c r="Y55" i="1"/>
  <c r="Y43" i="1"/>
  <c r="Y27" i="1"/>
  <c r="X19" i="1"/>
  <c r="Y19" i="1"/>
  <c r="X11" i="1"/>
  <c r="Y24" i="1"/>
  <c r="X24" i="1"/>
  <c r="Y16" i="1"/>
  <c r="W109" i="1"/>
  <c r="X109" i="1" s="1"/>
  <c r="W104" i="1"/>
  <c r="Y104" i="1" s="1"/>
  <c r="W78" i="1"/>
  <c r="Y78" i="1" s="1"/>
  <c r="W75" i="1"/>
  <c r="Y75" i="1" s="1"/>
  <c r="W73" i="1"/>
  <c r="Y73" i="1" s="1"/>
  <c r="W67" i="1"/>
  <c r="Y67" i="1" s="1"/>
  <c r="W64" i="1"/>
  <c r="X64" i="1" s="1"/>
  <c r="W60" i="1"/>
  <c r="Y60" i="1" s="1"/>
  <c r="W56" i="1"/>
  <c r="Y56" i="1" s="1"/>
  <c r="W54" i="1"/>
  <c r="X54" i="1" s="1"/>
  <c r="W52" i="1"/>
  <c r="Y52" i="1" s="1"/>
  <c r="W44" i="1"/>
  <c r="Y44" i="1" s="1"/>
  <c r="W40" i="1"/>
  <c r="X40" i="1" s="1"/>
  <c r="W38" i="1"/>
  <c r="X38" i="1" s="1"/>
  <c r="W32" i="1"/>
  <c r="X32" i="1" s="1"/>
  <c r="W28" i="1"/>
  <c r="X28" i="1" s="1"/>
  <c r="W14" i="1"/>
  <c r="X14" i="1" s="1"/>
  <c r="W10" i="1"/>
  <c r="Y10" i="1" s="1"/>
  <c r="W8" i="1"/>
  <c r="X8" i="1" s="1"/>
  <c r="W6" i="1"/>
  <c r="X6" i="1" s="1"/>
  <c r="W77" i="1"/>
  <c r="X77" i="1" s="1"/>
  <c r="W53" i="1"/>
  <c r="Y53" i="1" s="1"/>
  <c r="W49" i="1"/>
  <c r="X49" i="1" s="1"/>
  <c r="W41" i="1"/>
  <c r="X41" i="1" s="1"/>
  <c r="W33" i="1"/>
  <c r="Y33" i="1" s="1"/>
  <c r="X104" i="1"/>
  <c r="X25" i="1"/>
  <c r="X21" i="1"/>
  <c r="Y21" i="1"/>
  <c r="W15" i="1"/>
  <c r="Y15" i="1" s="1"/>
  <c r="Y14" i="1"/>
  <c r="W12" i="1"/>
  <c r="X12" i="1" s="1"/>
  <c r="Y12" i="1"/>
  <c r="Y8" i="1"/>
  <c r="Y7" i="1"/>
  <c r="X7" i="1"/>
  <c r="Y6" i="1"/>
  <c r="W4" i="1"/>
  <c r="Y4" i="1" s="1"/>
  <c r="X4" i="1"/>
  <c r="X3" i="1"/>
  <c r="Y3" i="1"/>
  <c r="Y2" i="1"/>
  <c r="Z2" i="1" s="1"/>
  <c r="Y45" i="1"/>
  <c r="X45" i="1"/>
  <c r="X42" i="1"/>
  <c r="Y42" i="1"/>
  <c r="Y109" i="1"/>
  <c r="Y65" i="1"/>
  <c r="X65" i="1"/>
  <c r="Y107" i="1"/>
  <c r="Y77" i="1"/>
  <c r="W39" i="1"/>
  <c r="X39" i="1" s="1"/>
  <c r="Y38" i="1"/>
  <c r="X33" i="1"/>
  <c r="X31" i="1"/>
  <c r="Y36" i="1"/>
  <c r="Y35" i="1"/>
  <c r="X35" i="1"/>
  <c r="Y23" i="1"/>
  <c r="X23" i="1"/>
  <c r="X52" i="1"/>
  <c r="Y13" i="1"/>
  <c r="Y29" i="1"/>
  <c r="X29" i="1"/>
  <c r="Z29" i="1" s="1"/>
  <c r="Y17" i="1"/>
  <c r="X17" i="1"/>
  <c r="X10" i="1"/>
  <c r="Y9" i="1"/>
  <c r="X9" i="1"/>
  <c r="X5" i="1"/>
  <c r="Y5" i="1"/>
  <c r="Y61" i="1"/>
  <c r="X61" i="1"/>
  <c r="X63" i="1"/>
  <c r="Y63" i="1"/>
  <c r="W58" i="1"/>
  <c r="Y58" i="1" s="1"/>
  <c r="X51" i="1"/>
  <c r="Y51" i="1"/>
  <c r="Y40" i="1"/>
  <c r="W47" i="1"/>
  <c r="X47" i="1" s="1"/>
  <c r="W46" i="1"/>
  <c r="Y46" i="1" s="1"/>
  <c r="X46" i="1"/>
  <c r="X56" i="1"/>
  <c r="W82" i="1"/>
  <c r="Y82" i="1" s="1"/>
  <c r="X81" i="1"/>
  <c r="Y81" i="1"/>
  <c r="Y70" i="1"/>
  <c r="X70" i="1"/>
  <c r="Y72" i="1"/>
  <c r="X72" i="1"/>
  <c r="Z72" i="1" s="1"/>
  <c r="X75" i="1"/>
  <c r="X78" i="1"/>
  <c r="X79" i="1"/>
  <c r="Y79" i="1"/>
  <c r="Y64" i="1"/>
  <c r="X57" i="1"/>
  <c r="Y57" i="1"/>
  <c r="Y54" i="1"/>
  <c r="X48" i="1"/>
  <c r="W50" i="1"/>
  <c r="Y50" i="1" s="1"/>
  <c r="X50" i="1"/>
  <c r="X60" i="1"/>
  <c r="Y37" i="1"/>
  <c r="J102" i="1"/>
  <c r="J103" i="1"/>
  <c r="J104" i="1"/>
  <c r="J105" i="1"/>
  <c r="J106" i="1"/>
  <c r="Y76" i="1" l="1"/>
  <c r="X92" i="1"/>
  <c r="X69" i="1"/>
  <c r="X53" i="1"/>
  <c r="X83" i="1"/>
  <c r="X95" i="1"/>
  <c r="X18" i="1"/>
  <c r="X59" i="1"/>
  <c r="Z59" i="1" s="1"/>
  <c r="X71" i="1"/>
  <c r="Z71" i="1" s="1"/>
  <c r="X108" i="1"/>
  <c r="Z108" i="1" s="1"/>
  <c r="Y49" i="1"/>
  <c r="Z49" i="1" s="1"/>
  <c r="Y106" i="1"/>
  <c r="X44" i="1"/>
  <c r="X73" i="1"/>
  <c r="Z73" i="1" s="1"/>
  <c r="X58" i="1"/>
  <c r="Y32" i="1"/>
  <c r="Z32" i="1" s="1"/>
  <c r="Y22" i="1"/>
  <c r="Z54" i="1"/>
  <c r="X82" i="1"/>
  <c r="Z35" i="1"/>
  <c r="Y41" i="1"/>
  <c r="Z41" i="1" s="1"/>
  <c r="Y28" i="1"/>
  <c r="X87" i="1"/>
  <c r="Z87" i="1" s="1"/>
  <c r="Y74" i="1"/>
  <c r="Z31" i="1"/>
  <c r="Z38" i="1"/>
  <c r="Z61" i="1"/>
  <c r="Z42" i="1"/>
  <c r="Z106" i="1"/>
  <c r="Z105" i="1"/>
  <c r="Z55" i="1"/>
  <c r="X67" i="1"/>
  <c r="Z67" i="1" s="1"/>
  <c r="Z60" i="1"/>
  <c r="Z75" i="1"/>
  <c r="Z53" i="1"/>
  <c r="Z10" i="1"/>
  <c r="Z46" i="1"/>
  <c r="Y47" i="1"/>
  <c r="Z47" i="1" s="1"/>
  <c r="Z51" i="1"/>
  <c r="Z23" i="1"/>
  <c r="Y39" i="1"/>
  <c r="Z107" i="1"/>
  <c r="X15" i="1"/>
  <c r="Z15" i="1" s="1"/>
  <c r="Z25" i="1"/>
  <c r="Z8" i="1"/>
  <c r="Z76" i="1"/>
  <c r="Z11" i="1"/>
  <c r="Z43" i="1"/>
  <c r="Z68" i="1"/>
  <c r="Z83" i="1"/>
  <c r="Z85" i="1"/>
  <c r="Z89" i="1"/>
  <c r="Z91" i="1"/>
  <c r="Z93" i="1"/>
  <c r="Z95" i="1"/>
  <c r="Z97" i="1"/>
  <c r="Z99" i="1"/>
  <c r="Z101" i="1"/>
  <c r="Z103" i="1"/>
  <c r="Z20" i="1"/>
  <c r="Z34" i="1"/>
  <c r="Z62" i="1"/>
  <c r="Z80" i="1"/>
  <c r="Z84" i="1"/>
  <c r="Z86" i="1"/>
  <c r="Z88" i="1"/>
  <c r="Z90" i="1"/>
  <c r="Z92" i="1"/>
  <c r="Z94" i="1"/>
  <c r="Z96" i="1"/>
  <c r="Z98" i="1"/>
  <c r="Z100" i="1"/>
  <c r="Z102" i="1"/>
  <c r="Z19" i="1"/>
  <c r="Z24" i="1"/>
  <c r="Z18" i="1"/>
  <c r="Z16" i="1"/>
  <c r="Z26" i="1"/>
  <c r="Z27" i="1"/>
  <c r="X30" i="1"/>
  <c r="Z30" i="1" s="1"/>
  <c r="Z56" i="1"/>
  <c r="Z33" i="1"/>
  <c r="Z69" i="1"/>
  <c r="Z5" i="1"/>
  <c r="Z45" i="1"/>
  <c r="Z6" i="1"/>
  <c r="Z21" i="1"/>
  <c r="Z104" i="1"/>
  <c r="Z28" i="1"/>
  <c r="Z22" i="1"/>
  <c r="Z14" i="1"/>
  <c r="Z12" i="1"/>
  <c r="Z7" i="1"/>
  <c r="Z4" i="1"/>
  <c r="Z3" i="1"/>
  <c r="Z118" i="1" s="1"/>
  <c r="Z109" i="1"/>
  <c r="Z65" i="1"/>
  <c r="Z77" i="1"/>
  <c r="Z39" i="1"/>
  <c r="Z36" i="1"/>
  <c r="Z52" i="1"/>
  <c r="Z17" i="1"/>
  <c r="Z44" i="1"/>
  <c r="Z9" i="1"/>
  <c r="Z63" i="1"/>
  <c r="Z58" i="1"/>
  <c r="Z40" i="1"/>
  <c r="Z82" i="1"/>
  <c r="Z81" i="1"/>
  <c r="Z70" i="1"/>
  <c r="Z74" i="1"/>
  <c r="Z78" i="1"/>
  <c r="Z79" i="1"/>
  <c r="Z64" i="1"/>
  <c r="Z57" i="1"/>
  <c r="Z48" i="1"/>
  <c r="Z50" i="1"/>
  <c r="Z3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9" i="1"/>
  <c r="J60" i="1"/>
  <c r="J61" i="1"/>
  <c r="J62" i="1"/>
  <c r="J63" i="1"/>
  <c r="J64" i="1"/>
  <c r="J65" i="1"/>
  <c r="J68" i="1"/>
  <c r="J69" i="1"/>
  <c r="J70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X76" i="7"/>
</calcChain>
</file>

<file path=xl/sharedStrings.xml><?xml version="1.0" encoding="utf-8"?>
<sst xmlns="http://schemas.openxmlformats.org/spreadsheetml/2006/main" count="6401" uniqueCount="1328">
  <si>
    <t>Khemchand R.</t>
  </si>
  <si>
    <t>O/s Nanded</t>
  </si>
  <si>
    <t>MH31FC3441</t>
  </si>
  <si>
    <t>Crysta</t>
  </si>
  <si>
    <t>Mangesh Kottwar</t>
  </si>
  <si>
    <t>O/s Gondia 2 days</t>
  </si>
  <si>
    <t>MH49BZ2327</t>
  </si>
  <si>
    <t>Dzire</t>
  </si>
  <si>
    <t>Abhishek Chaudhary</t>
  </si>
  <si>
    <t>MH32B0941</t>
  </si>
  <si>
    <t>Mohd Raza Khan</t>
  </si>
  <si>
    <t>O/s</t>
  </si>
  <si>
    <t>CG04PK4455</t>
  </si>
  <si>
    <t>Saurabh Jambhulkar</t>
  </si>
  <si>
    <t>O/s Pandhurna</t>
  </si>
  <si>
    <t>MH02EH5238</t>
  </si>
  <si>
    <t>Etios</t>
  </si>
  <si>
    <t>Vykuntam Bharatkumar</t>
  </si>
  <si>
    <t>O/s Wardha</t>
  </si>
  <si>
    <t>MH32AJ1482</t>
  </si>
  <si>
    <t>Mangesh Gandhari</t>
  </si>
  <si>
    <t>MH40CT6468</t>
  </si>
  <si>
    <t>O/s 2 days</t>
  </si>
  <si>
    <t>Vaibhav Virwani</t>
  </si>
  <si>
    <t>O/s Bilaspur</t>
  </si>
  <si>
    <t>CG04NN5544</t>
  </si>
  <si>
    <t>Arun Kumar</t>
  </si>
  <si>
    <t>MH31FC6365</t>
  </si>
  <si>
    <t>Yogesh Phadatare</t>
  </si>
  <si>
    <t>local</t>
  </si>
  <si>
    <t>Abul Arshan</t>
  </si>
  <si>
    <t>O/s Raipur 9 days</t>
  </si>
  <si>
    <t>MH40BG6468</t>
  </si>
  <si>
    <t>Kaivalya Kulkarni</t>
  </si>
  <si>
    <t>MH49BZ0279</t>
  </si>
  <si>
    <t>Govind Bhandari</t>
  </si>
  <si>
    <t>O/s Jabalpur D.</t>
  </si>
  <si>
    <t>sedan</t>
  </si>
  <si>
    <t>O/s Yawatmal</t>
  </si>
  <si>
    <t>Ashish Alex Thomas</t>
  </si>
  <si>
    <t>O/s 6 days</t>
  </si>
  <si>
    <t>CG04PG7722</t>
  </si>
  <si>
    <t>Sedan</t>
  </si>
  <si>
    <t>Deepti Rao</t>
  </si>
  <si>
    <t>Mahendra Patil</t>
  </si>
  <si>
    <t>O/s Yawatmal ,Akola</t>
  </si>
  <si>
    <t>MH49BZ2328</t>
  </si>
  <si>
    <t>O/s Yawatmal ,Rajur</t>
  </si>
  <si>
    <t>MH31FC6003</t>
  </si>
  <si>
    <t>MH12NB2596</t>
  </si>
  <si>
    <t>Prasanna R. Sangowar</t>
  </si>
  <si>
    <t>Transfer</t>
  </si>
  <si>
    <t>Govind Beniwal</t>
  </si>
  <si>
    <t>O/s Akola 3 days</t>
  </si>
  <si>
    <t>MH31FC8082</t>
  </si>
  <si>
    <t>Ashish Sharma</t>
  </si>
  <si>
    <t>O/s Nashik</t>
  </si>
  <si>
    <t>MH16CC3339</t>
  </si>
  <si>
    <t>Rahul Saxena</t>
  </si>
  <si>
    <t>MH02ER2237</t>
  </si>
  <si>
    <t>Shubham Vasagadekar</t>
  </si>
  <si>
    <t>MH49BZ1343</t>
  </si>
  <si>
    <t>Himanshu Parmar</t>
  </si>
  <si>
    <t>O/S korba</t>
  </si>
  <si>
    <t>Roshan Bhute</t>
  </si>
  <si>
    <t>O/s Chandrapur</t>
  </si>
  <si>
    <t>MH49BZ2983</t>
  </si>
  <si>
    <t>Sudhanshu Kumar</t>
  </si>
  <si>
    <t>MH01CJ4679</t>
  </si>
  <si>
    <t>O/s Amravati 2 days</t>
  </si>
  <si>
    <t>MH31FC3726</t>
  </si>
  <si>
    <t>Shreyas Pande</t>
  </si>
  <si>
    <t>O/s Bhandara</t>
  </si>
  <si>
    <t>O/s Aurangabad 4 days</t>
  </si>
  <si>
    <t>MH31FC1418</t>
  </si>
  <si>
    <t>Shahjad Sheikh</t>
  </si>
  <si>
    <t>O/s Balaghat, Gondia 2 days</t>
  </si>
  <si>
    <t>Praful Bopulkar</t>
  </si>
  <si>
    <t>MH49BZ2618</t>
  </si>
  <si>
    <t>Shivam Tembekar</t>
  </si>
  <si>
    <t>Khemchand R. Bhoge</t>
  </si>
  <si>
    <t>Sunil Kale</t>
  </si>
  <si>
    <t>O/s Bhardrawati,wani 7</t>
  </si>
  <si>
    <t>MH03CP6542</t>
  </si>
  <si>
    <t>Vinay Tiwari</t>
  </si>
  <si>
    <t>MH01BT9372</t>
  </si>
  <si>
    <t>Bharat Waithare</t>
  </si>
  <si>
    <t>MH31FC7860</t>
  </si>
  <si>
    <t>Surendra Rajak</t>
  </si>
  <si>
    <t>MH40BG7779</t>
  </si>
  <si>
    <t>Mohit Chouksey</t>
  </si>
  <si>
    <t>O/s Mauda,Godchiroli</t>
  </si>
  <si>
    <t>MH49BZ1237</t>
  </si>
  <si>
    <t>Swapnil Ihare</t>
  </si>
  <si>
    <t>O/s Chandrapur 3 days</t>
  </si>
  <si>
    <t>MH31FC2707</t>
  </si>
  <si>
    <t>MH40BG0522</t>
  </si>
  <si>
    <t>Chetan Tone</t>
  </si>
  <si>
    <t>Aniket Ghode</t>
  </si>
  <si>
    <t>Sagar Barde</t>
  </si>
  <si>
    <t>Dahali,Mauda P. Transf.</t>
  </si>
  <si>
    <t>MH49BZ0703</t>
  </si>
  <si>
    <t>MH40CT1273</t>
  </si>
  <si>
    <t>MH49BJ7771</t>
  </si>
  <si>
    <t>O/s Hinganghat</t>
  </si>
  <si>
    <t>Nilesh Kale</t>
  </si>
  <si>
    <t xml:space="preserve">Anil Pandit </t>
  </si>
  <si>
    <t>narendra sinha</t>
  </si>
  <si>
    <t>O/s Pusad ,Yawatmal</t>
  </si>
  <si>
    <t>ETIOS</t>
  </si>
  <si>
    <t xml:space="preserve">Swapnil ihare </t>
  </si>
  <si>
    <t>mh49bz5999</t>
  </si>
  <si>
    <t>jITESH AJ</t>
  </si>
  <si>
    <t>MH49BZ0601</t>
  </si>
  <si>
    <t>CHETAN TONE</t>
  </si>
  <si>
    <t xml:space="preserve">yusuf Hussain </t>
  </si>
  <si>
    <t>O/S Yawatmal</t>
  </si>
  <si>
    <t xml:space="preserve">MH49BZ2334 </t>
  </si>
  <si>
    <t>CRYSTA</t>
  </si>
  <si>
    <t>Sohanlal Kushwaha</t>
  </si>
  <si>
    <t>o/s</t>
  </si>
  <si>
    <t>MH31FC0623</t>
  </si>
  <si>
    <t xml:space="preserve">ASHISH NABAR </t>
  </si>
  <si>
    <t>JITESH AJ</t>
  </si>
  <si>
    <t>O/S HINGANGHAT</t>
  </si>
  <si>
    <t>SWAPNIL IHARE</t>
  </si>
  <si>
    <t xml:space="preserve">NEERAD JOSHI </t>
  </si>
  <si>
    <t>O/S PANDHURNA</t>
  </si>
  <si>
    <t>ARPITA DEY</t>
  </si>
  <si>
    <t>TRANSFER</t>
  </si>
  <si>
    <t xml:space="preserve">O/S 5D </t>
  </si>
  <si>
    <t>MH31FC4013</t>
  </si>
  <si>
    <t>PANKAJ DESHMUKH</t>
  </si>
  <si>
    <t>O/S GONDIA</t>
  </si>
  <si>
    <t>VIPUL CHAUHAN</t>
  </si>
  <si>
    <t>MH31EU0512</t>
  </si>
  <si>
    <t>O/S AMRAVATI</t>
  </si>
  <si>
    <t>O/S chandrapur</t>
  </si>
  <si>
    <t>CHETAN DHADIWAL</t>
  </si>
  <si>
    <t>O/S AKOLA 2D</t>
  </si>
  <si>
    <t>MH49BZ0663</t>
  </si>
  <si>
    <t>O/S YAWATMAL</t>
  </si>
  <si>
    <t>VYKUNTAM BHARATKUMAR</t>
  </si>
  <si>
    <t>NIKHIL RAHATE</t>
  </si>
  <si>
    <t>O/S AMAGAON</t>
  </si>
  <si>
    <t>SHAHJAD SHAIKH</t>
  </si>
  <si>
    <t>O/S WARDHA</t>
  </si>
  <si>
    <t>Pankaj Arora</t>
  </si>
  <si>
    <t xml:space="preserve">Narendra Sinha </t>
  </si>
  <si>
    <t>O/s Amravati</t>
  </si>
  <si>
    <t xml:space="preserve">O/s Wardha </t>
  </si>
  <si>
    <t>MH49BZ2334</t>
  </si>
  <si>
    <t>Prajakta Shinde</t>
  </si>
  <si>
    <t xml:space="preserve">MH01CJ4679   </t>
  </si>
  <si>
    <t>Guest Name</t>
  </si>
  <si>
    <t>Extra Hrs Rate</t>
  </si>
  <si>
    <t>Extra Hrs Amt</t>
  </si>
  <si>
    <t>Total KM</t>
  </si>
  <si>
    <t>Extra KMs Rate</t>
  </si>
  <si>
    <t>Extra KMs Amt</t>
  </si>
  <si>
    <t>Package Rate</t>
  </si>
  <si>
    <t>Driver Allowance And Night</t>
  </si>
  <si>
    <t>Toll + Parking</t>
  </si>
  <si>
    <t>Sub Total/ Base Rate</t>
  </si>
  <si>
    <t>CGST @ 2.5%</t>
  </si>
  <si>
    <t>SGST @ 2.5%</t>
  </si>
  <si>
    <t>Grand Total</t>
  </si>
  <si>
    <t>S.No.</t>
  </si>
  <si>
    <t>Start Date</t>
  </si>
  <si>
    <t>End Date</t>
  </si>
  <si>
    <t>Car No</t>
  </si>
  <si>
    <t>Vehicle request</t>
  </si>
  <si>
    <t>Billing Assignment</t>
  </si>
  <si>
    <t>Starting KM</t>
  </si>
  <si>
    <t>Ending KM</t>
  </si>
  <si>
    <t>Ex KM</t>
  </si>
  <si>
    <t>Start Time</t>
  </si>
  <si>
    <t>Ending Time</t>
  </si>
  <si>
    <t>Total HR</t>
  </si>
  <si>
    <t xml:space="preserve">Ex Hours </t>
  </si>
  <si>
    <t>1 day</t>
  </si>
  <si>
    <t>5 days</t>
  </si>
  <si>
    <t>2 days</t>
  </si>
  <si>
    <t>3 days</t>
  </si>
  <si>
    <t>6 days</t>
  </si>
  <si>
    <t xml:space="preserve"> 1 day</t>
  </si>
  <si>
    <t>8 days</t>
  </si>
  <si>
    <t xml:space="preserve"> 2 days</t>
  </si>
  <si>
    <t xml:space="preserve">Vipul Chauhan  </t>
  </si>
  <si>
    <t>H.M Ratnakar</t>
  </si>
  <si>
    <t>MH48AY6539</t>
  </si>
  <si>
    <t>Aman Parmar</t>
  </si>
  <si>
    <t>O/s Seoni D.</t>
  </si>
  <si>
    <t>Avadhesh Krishnrao patinge</t>
  </si>
  <si>
    <t>4 days</t>
  </si>
  <si>
    <t>Omkar Chande</t>
  </si>
  <si>
    <t>Subodh Vichare</t>
  </si>
  <si>
    <t>MH49AT7775</t>
  </si>
  <si>
    <t>O/s Chandrapur,Warora</t>
  </si>
  <si>
    <t>MH49BZ7774</t>
  </si>
  <si>
    <t>Vykuntam bharatkumar</t>
  </si>
  <si>
    <t>Mauda ,kamleshwar</t>
  </si>
  <si>
    <t xml:space="preserve">Neerad Joshi   </t>
  </si>
  <si>
    <t>O/s Pandhurna 2 days</t>
  </si>
  <si>
    <t>Mauda P.</t>
  </si>
  <si>
    <t xml:space="preserve">O/s Chandrapur </t>
  </si>
  <si>
    <t>Ankit Vinayaka</t>
  </si>
  <si>
    <t>O/s Pandhurna P.</t>
  </si>
  <si>
    <t>O/s Umred</t>
  </si>
  <si>
    <t>Jitesh Aj</t>
  </si>
  <si>
    <t>O/s Nagbhid</t>
  </si>
  <si>
    <t>Ravi Pandey</t>
  </si>
  <si>
    <t>MH49BZ0278</t>
  </si>
  <si>
    <t>O/s Buldhana ,Akola 3 days</t>
  </si>
  <si>
    <t xml:space="preserve">O/s </t>
  </si>
  <si>
    <t>Jitesh AJ</t>
  </si>
  <si>
    <t>Harmanjeet Singh</t>
  </si>
  <si>
    <t>O/s Yawatmal D.</t>
  </si>
  <si>
    <t>O/s Washim</t>
  </si>
  <si>
    <t>Suraj pisode</t>
  </si>
  <si>
    <t>Ajit Kulkarni</t>
  </si>
  <si>
    <t>MH49BZ7775</t>
  </si>
  <si>
    <t>Shishir Singh</t>
  </si>
  <si>
    <t>O/s local 6 days</t>
  </si>
  <si>
    <t>Harshal Malve</t>
  </si>
  <si>
    <t>O/s Yawatmal 3 days</t>
  </si>
  <si>
    <t>Aditya Mathur</t>
  </si>
  <si>
    <t>Sarang Nirmal</t>
  </si>
  <si>
    <t>Mahesh Gade</t>
  </si>
  <si>
    <t>O/s Aurangabad D.</t>
  </si>
  <si>
    <t>Venkata Sudheer Thammana</t>
  </si>
  <si>
    <t>Prashant Chaudhary</t>
  </si>
  <si>
    <t xml:space="preserve">O/s Amravati </t>
  </si>
  <si>
    <t>Chetan Dhandiwal</t>
  </si>
  <si>
    <t>O/s Chandrapur 2 days</t>
  </si>
  <si>
    <t>Rohan Vora</t>
  </si>
  <si>
    <t>MH31FC7775</t>
  </si>
  <si>
    <t>MH47N 4945</t>
  </si>
  <si>
    <t>Ruchi Shukla</t>
  </si>
  <si>
    <t>Edison Coutinho</t>
  </si>
  <si>
    <t>Kiran Kotkar</t>
  </si>
  <si>
    <t>O/s Nashik D.</t>
  </si>
  <si>
    <t xml:space="preserve">Nitul Bewal </t>
  </si>
  <si>
    <t>O/s Pune</t>
  </si>
  <si>
    <t>Local</t>
  </si>
  <si>
    <t xml:space="preserve">Abul Arshan </t>
  </si>
  <si>
    <t>O/s Aurangabad 2 days</t>
  </si>
  <si>
    <t>O/s Amravati ,Akola 2 D</t>
  </si>
  <si>
    <t>Poonam Kashyap</t>
  </si>
  <si>
    <t>Rahul Lihare</t>
  </si>
  <si>
    <t>MH49AT7772</t>
  </si>
  <si>
    <t>krishnan Menon</t>
  </si>
  <si>
    <t xml:space="preserve">O/s Yawatmal </t>
  </si>
  <si>
    <t>P.V Dinesh</t>
  </si>
  <si>
    <t>O/s Amravati 4 days</t>
  </si>
  <si>
    <t>MH31FC3337</t>
  </si>
  <si>
    <t>MH49CT1602</t>
  </si>
  <si>
    <t>Tekchand Parshive</t>
  </si>
  <si>
    <t xml:space="preserve">Mr.Vidyadhar </t>
  </si>
  <si>
    <t>O/s Aurangabad</t>
  </si>
  <si>
    <t>O/s Gondia</t>
  </si>
  <si>
    <t>O/s Aurangabad 3 days</t>
  </si>
  <si>
    <t>MH40CT1990</t>
  </si>
  <si>
    <t>Abhijit Sumant</t>
  </si>
  <si>
    <t>MH49BZ5999</t>
  </si>
  <si>
    <t>Mukesh Gupta</t>
  </si>
  <si>
    <t>O/s Mauda</t>
  </si>
  <si>
    <t>Shahjad shaikh</t>
  </si>
  <si>
    <t>Vishal Bavkar</t>
  </si>
  <si>
    <t>O/s Chandrapur,Akola 4</t>
  </si>
  <si>
    <t>Suman Karkera</t>
  </si>
  <si>
    <t>Chetan Dandiwal</t>
  </si>
  <si>
    <t>MH31FC8817</t>
  </si>
  <si>
    <t>Pratibha Tatia</t>
  </si>
  <si>
    <t>Somnath Gorai</t>
  </si>
  <si>
    <t>CG04PE2395</t>
  </si>
  <si>
    <t>Pramod Kumar Sahu</t>
  </si>
  <si>
    <t>Mandip Sankalp</t>
  </si>
  <si>
    <t xml:space="preserve">O/s Katol  </t>
  </si>
  <si>
    <t>MH14HG0984</t>
  </si>
  <si>
    <t>Somanth Gorai</t>
  </si>
  <si>
    <t>CG04P9644</t>
  </si>
  <si>
    <t>Mayur Kakde</t>
  </si>
  <si>
    <t>MH31FC1026</t>
  </si>
  <si>
    <t>Rahul Verma</t>
  </si>
  <si>
    <t>Premraj Khote</t>
  </si>
  <si>
    <t>MH49AT5867</t>
  </si>
  <si>
    <t>Ertiga</t>
  </si>
  <si>
    <t>Roshan Thanekar</t>
  </si>
  <si>
    <t>O/s Wardha,Samudrapur</t>
  </si>
  <si>
    <t>Nilesh Chande</t>
  </si>
  <si>
    <t>MH01Cj4679</t>
  </si>
  <si>
    <t>Avani Gokhale</t>
  </si>
  <si>
    <t>MH49BZ7206</t>
  </si>
  <si>
    <t>ShitalKumar Waghmare</t>
  </si>
  <si>
    <t>Shahjad Shaikh</t>
  </si>
  <si>
    <t>O/S</t>
  </si>
  <si>
    <t>O/s Gondia ,Deoli</t>
  </si>
  <si>
    <t>MH31FC5309</t>
  </si>
  <si>
    <t>Ashish Kachhawo</t>
  </si>
  <si>
    <t>Prashant Wadekar</t>
  </si>
  <si>
    <t>Nishant Nandurkar</t>
  </si>
  <si>
    <t>Mandar Shigwan</t>
  </si>
  <si>
    <t>O/s Nanded 3 days</t>
  </si>
  <si>
    <t>Sriram Mohadeven</t>
  </si>
  <si>
    <t>7.00Pm</t>
  </si>
  <si>
    <t>7.00Am</t>
  </si>
  <si>
    <t>10.00Pm</t>
  </si>
  <si>
    <t>8.30Am</t>
  </si>
  <si>
    <t>8.30Pm</t>
  </si>
  <si>
    <t>6.30Am</t>
  </si>
  <si>
    <t>10.00Am</t>
  </si>
  <si>
    <t>8.00Am</t>
  </si>
  <si>
    <t>6.30Pm</t>
  </si>
  <si>
    <t>10.30Pm</t>
  </si>
  <si>
    <t>9.00Pm</t>
  </si>
  <si>
    <t>5.30Pm</t>
  </si>
  <si>
    <t>6.00Am</t>
  </si>
  <si>
    <t>5.00Pm</t>
  </si>
  <si>
    <t>7.30Pm</t>
  </si>
  <si>
    <t>1.30Pm</t>
  </si>
  <si>
    <t>3 day</t>
  </si>
  <si>
    <t>Sharika Chandrababu</t>
  </si>
  <si>
    <t>MH40CT1271</t>
  </si>
  <si>
    <t>Nagpur</t>
  </si>
  <si>
    <t>7.15 AM</t>
  </si>
  <si>
    <t>9.00 PM</t>
  </si>
  <si>
    <t>9.30 AM</t>
  </si>
  <si>
    <t>7.30 PM</t>
  </si>
  <si>
    <t>MJH31FC3441</t>
  </si>
  <si>
    <t>8.30 AM</t>
  </si>
  <si>
    <t>12.45 AM</t>
  </si>
  <si>
    <t>1 Day</t>
  </si>
  <si>
    <t>Balakumar S.</t>
  </si>
  <si>
    <t>O/s Amravati 3 days</t>
  </si>
  <si>
    <t>MH49BZ0969</t>
  </si>
  <si>
    <t>5.30 PM</t>
  </si>
  <si>
    <t>3 Day</t>
  </si>
  <si>
    <t>Akash Kumar Srinet</t>
  </si>
  <si>
    <t>5.00 PM</t>
  </si>
  <si>
    <t>8.30 PM</t>
  </si>
  <si>
    <t>8.00 AM</t>
  </si>
  <si>
    <t>8.45 PM</t>
  </si>
  <si>
    <t>7.00 AM</t>
  </si>
  <si>
    <t>4.00 AM</t>
  </si>
  <si>
    <t>2 Day</t>
  </si>
  <si>
    <t>Chadrakant Goyal</t>
  </si>
  <si>
    <t>MH31FC3442</t>
  </si>
  <si>
    <t>7.00AM</t>
  </si>
  <si>
    <t>6.30 PM</t>
  </si>
  <si>
    <t>Chirag Chiratan</t>
  </si>
  <si>
    <t>MH49AT2464</t>
  </si>
  <si>
    <t>7.00 am</t>
  </si>
  <si>
    <t>9.30 pm</t>
  </si>
  <si>
    <t>Ashish Nabar</t>
  </si>
  <si>
    <t>7.15 am</t>
  </si>
  <si>
    <t>5.45 pm</t>
  </si>
  <si>
    <t>Avadhesh Krishnrao</t>
  </si>
  <si>
    <t>O/s Akola</t>
  </si>
  <si>
    <t>MH49BZ7771</t>
  </si>
  <si>
    <t>6.00 am</t>
  </si>
  <si>
    <t>1.30 am</t>
  </si>
  <si>
    <t>Vyukuntam Bharatkumar</t>
  </si>
  <si>
    <t>O/s Pandharkavda</t>
  </si>
  <si>
    <t>9.30 am</t>
  </si>
  <si>
    <t>MH49BZ2697</t>
  </si>
  <si>
    <t>8.30 am</t>
  </si>
  <si>
    <t>8.15 am</t>
  </si>
  <si>
    <t>5.30 pm</t>
  </si>
  <si>
    <t>Chetan Phadiwal</t>
  </si>
  <si>
    <t>7.30 am</t>
  </si>
  <si>
    <t>11.00 pm</t>
  </si>
  <si>
    <t>10.00 am</t>
  </si>
  <si>
    <t>7.00 pm</t>
  </si>
  <si>
    <t>H M Ratnakar</t>
  </si>
  <si>
    <t xml:space="preserve">O/s Navegaon </t>
  </si>
  <si>
    <t>8.00 am</t>
  </si>
  <si>
    <t>11.30 pm</t>
  </si>
  <si>
    <t>MH49BZ1972</t>
  </si>
  <si>
    <t>11.00 am</t>
  </si>
  <si>
    <t>O/s Nandura ,Akola</t>
  </si>
  <si>
    <t>10.30 pm</t>
  </si>
  <si>
    <t>MH40CD5265</t>
  </si>
  <si>
    <t>9.00 am</t>
  </si>
  <si>
    <t>O/s Yawatmal ,Nanded 2</t>
  </si>
  <si>
    <t>MH49BZ3711</t>
  </si>
  <si>
    <t>10.15 pm</t>
  </si>
  <si>
    <t>Subhodh Vichare</t>
  </si>
  <si>
    <t>O/s Akola  D.</t>
  </si>
  <si>
    <t>2.00 pm</t>
  </si>
  <si>
    <t>11.45 pm</t>
  </si>
  <si>
    <t>Narendra Sinha</t>
  </si>
  <si>
    <t>7.45 pm</t>
  </si>
  <si>
    <t>Vipul Chauhan</t>
  </si>
  <si>
    <t>9.15 am</t>
  </si>
  <si>
    <t>H.K Sharma</t>
  </si>
  <si>
    <t>7.00 PM</t>
  </si>
  <si>
    <t>9.45 PM</t>
  </si>
  <si>
    <t>Sachin Shinde</t>
  </si>
  <si>
    <t>4.30 am</t>
  </si>
  <si>
    <t>8.45 am</t>
  </si>
  <si>
    <t>Manu Shankar</t>
  </si>
  <si>
    <t>9.45 am</t>
  </si>
  <si>
    <t>MH49F1470</t>
  </si>
  <si>
    <t>8.30 pm</t>
  </si>
  <si>
    <t>8.00 pm</t>
  </si>
  <si>
    <t>11.15 pm</t>
  </si>
  <si>
    <t>Lavanya Muradi</t>
  </si>
  <si>
    <t>MH49BZ4201</t>
  </si>
  <si>
    <t>10.30 am</t>
  </si>
  <si>
    <t>11.20 pm</t>
  </si>
  <si>
    <t>Bhushan Patil</t>
  </si>
  <si>
    <t>6.15 am</t>
  </si>
  <si>
    <t>Vivek Joshi</t>
  </si>
  <si>
    <t>5.20 pm</t>
  </si>
  <si>
    <t xml:space="preserve">O/s Hinganghat </t>
  </si>
  <si>
    <t>Gaurav  Sahu</t>
  </si>
  <si>
    <t>MH49BZ1304</t>
  </si>
  <si>
    <t>O/s mauda</t>
  </si>
  <si>
    <t>1.00 am</t>
  </si>
  <si>
    <t>Amol Sayre</t>
  </si>
  <si>
    <t>O/s Potur</t>
  </si>
  <si>
    <t>Deepika Bal</t>
  </si>
  <si>
    <t>8.50 pm</t>
  </si>
  <si>
    <t>Aniket Patil</t>
  </si>
  <si>
    <t>Chandrakant Yawale</t>
  </si>
  <si>
    <t>Mauda P. Local</t>
  </si>
  <si>
    <t>9.00 pm</t>
  </si>
  <si>
    <t>Rakesh Kumar</t>
  </si>
  <si>
    <t>O/s Amravati,Akola 2 days</t>
  </si>
  <si>
    <t>7.30 AM</t>
  </si>
  <si>
    <t>9.30 PM</t>
  </si>
  <si>
    <t>9.45 pm</t>
  </si>
  <si>
    <t>4.15 am</t>
  </si>
  <si>
    <t>6.45 am</t>
  </si>
  <si>
    <t>Vikas Agnihotri</t>
  </si>
  <si>
    <t>O/s Aurangabad ,Jalna 4 d</t>
  </si>
  <si>
    <t>4 day</t>
  </si>
  <si>
    <t>MH49BZ6116</t>
  </si>
  <si>
    <t>4.00 pm</t>
  </si>
  <si>
    <t>MH31FC0468</t>
  </si>
  <si>
    <t>8.45 pm</t>
  </si>
  <si>
    <t>8.15 pm</t>
  </si>
  <si>
    <t xml:space="preserve">Rohit Rakshit </t>
  </si>
  <si>
    <t>Raipur</t>
  </si>
  <si>
    <t>4.30 pm</t>
  </si>
  <si>
    <t>Hitesh Bhatia</t>
  </si>
  <si>
    <t>9.15 pm</t>
  </si>
  <si>
    <t>Harkawal Singh</t>
  </si>
  <si>
    <t>5.00 am</t>
  </si>
  <si>
    <t>MH31FC7698</t>
  </si>
  <si>
    <t>10.10 am</t>
  </si>
  <si>
    <t>6.51 pm</t>
  </si>
  <si>
    <t>6.00 pm</t>
  </si>
  <si>
    <t>10.00 PM</t>
  </si>
  <si>
    <t>Mohan Patil</t>
  </si>
  <si>
    <t>3.00 am</t>
  </si>
  <si>
    <t>MH49BZ1422</t>
  </si>
  <si>
    <t>6.20 pm</t>
  </si>
  <si>
    <t>2.30 pm</t>
  </si>
  <si>
    <t>4.25 pm</t>
  </si>
  <si>
    <t>Shriniwas Channa</t>
  </si>
  <si>
    <t>6.30 am</t>
  </si>
  <si>
    <t xml:space="preserve">Amit Jaiswal </t>
  </si>
  <si>
    <t>Surendra Sonkar</t>
  </si>
  <si>
    <t>7.30 pm</t>
  </si>
  <si>
    <t>MH49AT1204</t>
  </si>
  <si>
    <t>MH14GD6080</t>
  </si>
  <si>
    <t>Shreya Ishani</t>
  </si>
  <si>
    <t>Rajalaxmi Nair</t>
  </si>
  <si>
    <t>O/s Wardha 3 days</t>
  </si>
  <si>
    <t>11.55 PM</t>
  </si>
  <si>
    <t>O/s Yawatmal ,Akola 3 D.</t>
  </si>
  <si>
    <t>11.55 pm</t>
  </si>
  <si>
    <t>Surendra Sankar</t>
  </si>
  <si>
    <t xml:space="preserve">9.00 am </t>
  </si>
  <si>
    <t>MH49BZ2688</t>
  </si>
  <si>
    <t>6.30 pm</t>
  </si>
  <si>
    <t>MH31FC0486</t>
  </si>
  <si>
    <t>Muddessar Sayyed</t>
  </si>
  <si>
    <t>O/s Gadchiroli ,Amrt 2 d.</t>
  </si>
  <si>
    <t>2 day</t>
  </si>
  <si>
    <t xml:space="preserve">Manoj Pandey </t>
  </si>
  <si>
    <t>O/s Aurangabad 10 days</t>
  </si>
  <si>
    <t>MH40CT1082</t>
  </si>
  <si>
    <t>12.15 am</t>
  </si>
  <si>
    <t>9 day</t>
  </si>
  <si>
    <t>12.00 am</t>
  </si>
  <si>
    <t>Surendran Sonkar</t>
  </si>
  <si>
    <t>Dipanjan Bhadra</t>
  </si>
  <si>
    <t>O/s Yawatmal 2 days</t>
  </si>
  <si>
    <t>MH31FC0808</t>
  </si>
  <si>
    <t>Nikunj Kamble</t>
  </si>
  <si>
    <t>MH49BZ3476</t>
  </si>
  <si>
    <t>Ashish Levhakar</t>
  </si>
  <si>
    <t>O/s Wardha D.</t>
  </si>
  <si>
    <t>9.00 AM</t>
  </si>
  <si>
    <t>11.56 pm</t>
  </si>
  <si>
    <t>Harish Palivela</t>
  </si>
  <si>
    <t>Omkar Bendre</t>
  </si>
  <si>
    <t>Shubham Shanware</t>
  </si>
  <si>
    <t>10.00 pm</t>
  </si>
  <si>
    <t>12.30 am</t>
  </si>
  <si>
    <t xml:space="preserve">Abhijeet Sumant </t>
  </si>
  <si>
    <t>O/s Patur</t>
  </si>
  <si>
    <t>CG04NL4455</t>
  </si>
  <si>
    <t>1.00 pm</t>
  </si>
  <si>
    <t>Prashant Bhatt</t>
  </si>
  <si>
    <t>1.30 pm</t>
  </si>
  <si>
    <t>5.30 am</t>
  </si>
  <si>
    <t>6.15 pm</t>
  </si>
  <si>
    <t>Nageswara Rao</t>
  </si>
  <si>
    <t>3.30 am</t>
  </si>
  <si>
    <t>Mukul Kothari</t>
  </si>
  <si>
    <t>MH49AT6116</t>
  </si>
  <si>
    <t>O/s Yawatmal ,Wardha</t>
  </si>
  <si>
    <t>MH31FC3622</t>
  </si>
  <si>
    <t>7.20 am</t>
  </si>
  <si>
    <t>Amol Syre</t>
  </si>
  <si>
    <t>O/S 4 DAY</t>
  </si>
  <si>
    <t>MH26BF2213</t>
  </si>
  <si>
    <t>5.00 pm</t>
  </si>
  <si>
    <t>Mh31fc3441</t>
  </si>
  <si>
    <t>7.45 am</t>
  </si>
  <si>
    <t xml:space="preserve">O/s Nanded </t>
  </si>
  <si>
    <t>Sourav Patra</t>
  </si>
  <si>
    <t>O/s Raipur D.</t>
  </si>
  <si>
    <t xml:space="preserve">O/s Bhandara ,Gondia 2 </t>
  </si>
  <si>
    <t>MH12HG0984</t>
  </si>
  <si>
    <t>O/s jambhali,Sakoli</t>
  </si>
  <si>
    <t>MH40CT4201</t>
  </si>
  <si>
    <t>Vyuntam Bharatkumar</t>
  </si>
  <si>
    <t>O/s wardha</t>
  </si>
  <si>
    <t>Radhir Singh</t>
  </si>
  <si>
    <t>Anuj Palandi</t>
  </si>
  <si>
    <t>O/s Yawatmal 3 Day</t>
  </si>
  <si>
    <t>Santosh Nayak</t>
  </si>
  <si>
    <t>O/s Nanded 2 day</t>
  </si>
  <si>
    <t>Hairsh Pallivela</t>
  </si>
  <si>
    <t>MH31FC6066</t>
  </si>
  <si>
    <t>CG04PC8859</t>
  </si>
  <si>
    <t>MH311FC6365</t>
  </si>
  <si>
    <t>Jagdish Jakkamshetty</t>
  </si>
  <si>
    <t>Pavan Kumar Yadav</t>
  </si>
  <si>
    <t>Ashish Lavharkar</t>
  </si>
  <si>
    <t>Pradeep Mishra</t>
  </si>
  <si>
    <t>CG04PT4455</t>
  </si>
  <si>
    <t>Nirmalya Dash</t>
  </si>
  <si>
    <t>CG04NW7090</t>
  </si>
  <si>
    <t>MH49AT2275</t>
  </si>
  <si>
    <t>Raunak Ramteke</t>
  </si>
  <si>
    <t>MH49BZ3973</t>
  </si>
  <si>
    <t>Sameer Penkar</t>
  </si>
  <si>
    <t>O/s Beed 2 day</t>
  </si>
  <si>
    <t>Alok Ratnaparkhi</t>
  </si>
  <si>
    <t>Satyam Srivastava</t>
  </si>
  <si>
    <t>MH49AT7774</t>
  </si>
  <si>
    <t>Mukesh Sheth</t>
  </si>
  <si>
    <t>Shantanu Raman</t>
  </si>
  <si>
    <t>Varsha Dubey</t>
  </si>
  <si>
    <t>CG04NN0143</t>
  </si>
  <si>
    <t>Prathamesh Nalawade</t>
  </si>
  <si>
    <t>MH14HG2893</t>
  </si>
  <si>
    <t>MH48AH6539</t>
  </si>
  <si>
    <t>Avdhesh Patinge</t>
  </si>
  <si>
    <t>Roshan Tahnekar</t>
  </si>
  <si>
    <t>MH49BZ2486</t>
  </si>
  <si>
    <t>Kanishka Chhajer</t>
  </si>
  <si>
    <t>crysta</t>
  </si>
  <si>
    <t>Dizre</t>
  </si>
  <si>
    <t>Deepika bal</t>
  </si>
  <si>
    <t>Surojit Mondal + 1</t>
  </si>
  <si>
    <t>Tanuj Kashyap + 1</t>
  </si>
  <si>
    <t>Santosh Agrawal</t>
  </si>
  <si>
    <t>CG04NW4545</t>
  </si>
  <si>
    <t>Khemchand Bhonge</t>
  </si>
  <si>
    <t>O/s Pusad</t>
  </si>
  <si>
    <t>raipur</t>
  </si>
  <si>
    <t>nagpur</t>
  </si>
  <si>
    <t>Service</t>
  </si>
  <si>
    <t>Medium</t>
  </si>
  <si>
    <t>TT</t>
  </si>
  <si>
    <t>Airport / Railway Transfer</t>
  </si>
  <si>
    <t>Full day local tour 8 Hrs / 80 Kms</t>
  </si>
  <si>
    <t>Extra Kms</t>
  </si>
  <si>
    <t>Extra Hrs</t>
  </si>
  <si>
    <t>Location</t>
  </si>
  <si>
    <t>Registration Number</t>
  </si>
  <si>
    <t>Year of Manufacturing</t>
  </si>
  <si>
    <t>Type of Vehicle</t>
  </si>
  <si>
    <t>Odometer</t>
  </si>
  <si>
    <t>As On Date</t>
  </si>
  <si>
    <t>MH49AT8834</t>
  </si>
  <si>
    <t>Ashish Levharkar</t>
  </si>
  <si>
    <t>Sanat Dewangan</t>
  </si>
  <si>
    <t>O/s Tumsar</t>
  </si>
  <si>
    <t>O/s Raipur 3 days</t>
  </si>
  <si>
    <t>Randhir Singh</t>
  </si>
  <si>
    <t>O/s Gondia 3 days</t>
  </si>
  <si>
    <t>O/s Gondkheri ,Pardi</t>
  </si>
  <si>
    <t>MH47N4945</t>
  </si>
  <si>
    <t>Sushant Rane</t>
  </si>
  <si>
    <t>MH46BE2213</t>
  </si>
  <si>
    <t>O/s Gondkairi</t>
  </si>
  <si>
    <t>Aneesh Jain</t>
  </si>
  <si>
    <t>CG04NZ5544</t>
  </si>
  <si>
    <t>Pawan Kumar yadav</t>
  </si>
  <si>
    <t>O/s Yavatmal</t>
  </si>
  <si>
    <t>CG04PQ4455</t>
  </si>
  <si>
    <t>8.00am</t>
  </si>
  <si>
    <t>1.30Am</t>
  </si>
  <si>
    <t>12.00 pm</t>
  </si>
  <si>
    <t>Pavan kumar Yadav</t>
  </si>
  <si>
    <t>CG04NZ4500</t>
  </si>
  <si>
    <t>Varun Gupta</t>
  </si>
  <si>
    <t>MH49BZ3113</t>
  </si>
  <si>
    <t>Harish Pallivela</t>
  </si>
  <si>
    <t>O/s Parabhani 2 DAY</t>
  </si>
  <si>
    <t>Mh49bz2334</t>
  </si>
  <si>
    <t>dzire</t>
  </si>
  <si>
    <t xml:space="preserve">Mangesh Kottwar </t>
  </si>
  <si>
    <t>Yoo Jin Chey</t>
  </si>
  <si>
    <t xml:space="preserve">Harish Paliivela </t>
  </si>
  <si>
    <t>Anand Saraf</t>
  </si>
  <si>
    <t>Avadhesh Patinge</t>
  </si>
  <si>
    <t xml:space="preserve">O/s Akola   </t>
  </si>
  <si>
    <t xml:space="preserve">O/s Gondia   </t>
  </si>
  <si>
    <t>Mouda P. / Ngp L.</t>
  </si>
  <si>
    <t>Aradhana Pandit</t>
  </si>
  <si>
    <t>MH32B0941 / 0279</t>
  </si>
  <si>
    <t>O/s Badnera P.</t>
  </si>
  <si>
    <t>MH27BF1020</t>
  </si>
  <si>
    <t>Sucheta Mondal</t>
  </si>
  <si>
    <t xml:space="preserve">Transfer </t>
  </si>
  <si>
    <t>Prathima Ksagar</t>
  </si>
  <si>
    <t>Surendra Sonakr</t>
  </si>
  <si>
    <t>Sona Singh</t>
  </si>
  <si>
    <t>O/s Rajnandgaon 6 day</t>
  </si>
  <si>
    <t>O/s Aurangabad 3 day</t>
  </si>
  <si>
    <t>MH31FC3869</t>
  </si>
  <si>
    <t xml:space="preserve">Palak Shah </t>
  </si>
  <si>
    <t>Vishal Chakole</t>
  </si>
  <si>
    <t>O/s Aur.Beed 4 days</t>
  </si>
  <si>
    <t>MH49BZ1344</t>
  </si>
  <si>
    <t>Palak Shah</t>
  </si>
  <si>
    <t>Haritabh Sharma</t>
  </si>
  <si>
    <t>MH12NB1026</t>
  </si>
  <si>
    <t xml:space="preserve">O/s Akola </t>
  </si>
  <si>
    <t xml:space="preserve">Irfan Bhat </t>
  </si>
  <si>
    <t>MH31FC1025</t>
  </si>
  <si>
    <t>MH40BL2704</t>
  </si>
  <si>
    <t>Irfan Bhat</t>
  </si>
  <si>
    <t>MH49BZ3972</t>
  </si>
  <si>
    <t>Sanjay Kaushik</t>
  </si>
  <si>
    <t>O/s Chhattisgarsh 5 days</t>
  </si>
  <si>
    <t>MH31FC8177</t>
  </si>
  <si>
    <t>Lakshami iyer</t>
  </si>
  <si>
    <t>Mr. Vykuntam Bharatkumar</t>
  </si>
  <si>
    <t>MH49AT5104</t>
  </si>
  <si>
    <t>MH49AT0478</t>
  </si>
  <si>
    <t>O/s Aurangabad 4 Day</t>
  </si>
  <si>
    <t>O/s Amravti</t>
  </si>
  <si>
    <t>Prashant Makde</t>
  </si>
  <si>
    <t>O/s Akola 4 Day</t>
  </si>
  <si>
    <t>MH49BZ1816</t>
  </si>
  <si>
    <t>O/s Jabalpur</t>
  </si>
  <si>
    <t>MH31FC7206</t>
  </si>
  <si>
    <t>Anuj Plandi</t>
  </si>
  <si>
    <t>MH12QG8836</t>
  </si>
  <si>
    <t>Outstaion</t>
  </si>
  <si>
    <t>O/s Akola 2 day</t>
  </si>
  <si>
    <t>Rakesh Khot</t>
  </si>
  <si>
    <t>O/s Amravti 3 Day</t>
  </si>
  <si>
    <t>MH31FC6366</t>
  </si>
  <si>
    <t>Shoeb Khan</t>
  </si>
  <si>
    <t>O/s Amravti 2 dAy</t>
  </si>
  <si>
    <t>MH31FC8287</t>
  </si>
  <si>
    <t>Jitendra Kadam</t>
  </si>
  <si>
    <t>MH40CT2688</t>
  </si>
  <si>
    <t>MH34BG9754</t>
  </si>
  <si>
    <t>O/s amravti</t>
  </si>
  <si>
    <t>O/s Amravti 2 Day</t>
  </si>
  <si>
    <t>Surendra sonkar</t>
  </si>
  <si>
    <t>MH49BZ6659</t>
  </si>
  <si>
    <t>Suyesh Raut</t>
  </si>
  <si>
    <t>MH31FC1112</t>
  </si>
  <si>
    <t>jitendra  Kadam</t>
  </si>
  <si>
    <t>MH49AT1037</t>
  </si>
  <si>
    <t xml:space="preserve">O/s Mukutban </t>
  </si>
  <si>
    <t>Vykuntham Bharatkumar</t>
  </si>
  <si>
    <t>MH49Bz0663</t>
  </si>
  <si>
    <t>MH49BZ4041</t>
  </si>
  <si>
    <t>Divakaran M</t>
  </si>
  <si>
    <t>CG04PW5544</t>
  </si>
  <si>
    <t>O/s Aur,Jalna  2 D.</t>
  </si>
  <si>
    <t>MH49F1508</t>
  </si>
  <si>
    <t>MH31FC8407</t>
  </si>
  <si>
    <t>Abhishek Dubewar</t>
  </si>
  <si>
    <t>Amit Baxi</t>
  </si>
  <si>
    <t>O/s Omerga 4 D.</t>
  </si>
  <si>
    <t>Shreejit Menon</t>
  </si>
  <si>
    <t>Dr.Sivaprakasam</t>
  </si>
  <si>
    <t xml:space="preserve">Anand Saraf </t>
  </si>
  <si>
    <t xml:space="preserve">O/s Akola ,Amrt,3 </t>
  </si>
  <si>
    <t xml:space="preserve">O/s Aurangabad 2 </t>
  </si>
  <si>
    <t>O/s Chndur, Akola</t>
  </si>
  <si>
    <t>O/s Buldhana</t>
  </si>
  <si>
    <t>Aarti Kuchibhatla</t>
  </si>
  <si>
    <t>Amish Mhatre</t>
  </si>
  <si>
    <t xml:space="preserve">Harish Pallivela </t>
  </si>
  <si>
    <t>O/s Latur 2 days</t>
  </si>
  <si>
    <t>Archana Nadkarni</t>
  </si>
  <si>
    <t>Sbhubham Shanware</t>
  </si>
  <si>
    <t>MH31FC7751</t>
  </si>
  <si>
    <t>Girish Deshpande</t>
  </si>
  <si>
    <t>Archana Kulkarni</t>
  </si>
  <si>
    <t>Irfan Bhatt</t>
  </si>
  <si>
    <t>O/s Nandubar 3 days</t>
  </si>
  <si>
    <t>Azaul Khan</t>
  </si>
  <si>
    <t>MH31FC4223</t>
  </si>
  <si>
    <t xml:space="preserve">O/s Buldhana </t>
  </si>
  <si>
    <t>Yogesh Nikam</t>
  </si>
  <si>
    <t>Ahmednagar</t>
  </si>
  <si>
    <t>O/s 3 days</t>
  </si>
  <si>
    <t xml:space="preserve">Shreya Ishani </t>
  </si>
  <si>
    <t xml:space="preserve">O/s Yavatmal </t>
  </si>
  <si>
    <t>Saripali Siva</t>
  </si>
  <si>
    <t>MH40BL2703</t>
  </si>
  <si>
    <t>Ifan Bhat</t>
  </si>
  <si>
    <t>MH36AA3730</t>
  </si>
  <si>
    <t>Anshul Jain</t>
  </si>
  <si>
    <t xml:space="preserve">Sanat Dewangan </t>
  </si>
  <si>
    <t xml:space="preserve">O/s Tumsar </t>
  </si>
  <si>
    <t>Kailash Choure</t>
  </si>
  <si>
    <t>Mukesh Sheth + 2</t>
  </si>
  <si>
    <t>Kapil Shrivas</t>
  </si>
  <si>
    <t>MH49BZ4423</t>
  </si>
  <si>
    <t>Pratik Mane</t>
  </si>
  <si>
    <t>O/s Bheed 3 days</t>
  </si>
  <si>
    <t>O/s Akola 2 days</t>
  </si>
  <si>
    <t>O/s Chandrapur 10</t>
  </si>
  <si>
    <t>Vikrant Pardeshi</t>
  </si>
  <si>
    <t>MH16CC7279</t>
  </si>
  <si>
    <t>Amir Jaiswal</t>
  </si>
  <si>
    <t>MH14GU8144</t>
  </si>
  <si>
    <t>Mr.Santhosh</t>
  </si>
  <si>
    <t>Vinod Shivankar</t>
  </si>
  <si>
    <t>O/s Tumsar 3 days</t>
  </si>
  <si>
    <t>Amit Jaiswal</t>
  </si>
  <si>
    <t>O/s Amruta</t>
  </si>
  <si>
    <t>MH40CM7473</t>
  </si>
  <si>
    <t>12.10 AM</t>
  </si>
  <si>
    <t>1 DAY</t>
  </si>
  <si>
    <t>5.30 AM</t>
  </si>
  <si>
    <t>9.20 PM</t>
  </si>
  <si>
    <t>9.45 AM</t>
  </si>
  <si>
    <t>10.30 PM</t>
  </si>
  <si>
    <t>4.30 PM</t>
  </si>
  <si>
    <t>3 DAY</t>
  </si>
  <si>
    <t>4.30 AM</t>
  </si>
  <si>
    <t>7.30AM</t>
  </si>
  <si>
    <t>6.30 AM</t>
  </si>
  <si>
    <t>12.30 AM</t>
  </si>
  <si>
    <t>11.30 PM</t>
  </si>
  <si>
    <t>7.45 AM</t>
  </si>
  <si>
    <t>11.45 PM</t>
  </si>
  <si>
    <t>O/S Wardha</t>
  </si>
  <si>
    <t>10.30 AM</t>
  </si>
  <si>
    <t>O/S Aurangabad</t>
  </si>
  <si>
    <t>O/S GONIA</t>
  </si>
  <si>
    <t>2.30 AM</t>
  </si>
  <si>
    <t>6AM</t>
  </si>
  <si>
    <t>O/S Balaghat 2 day</t>
  </si>
  <si>
    <t>9.15 PM</t>
  </si>
  <si>
    <t>O/S Bhandar 3 day</t>
  </si>
  <si>
    <t>Anmol Dadwe</t>
  </si>
  <si>
    <t>O/s Lakhandur 2 ady</t>
  </si>
  <si>
    <t>2 DAY</t>
  </si>
  <si>
    <t>1.05 PM</t>
  </si>
  <si>
    <t>O/s Nanded 3 Day</t>
  </si>
  <si>
    <t>MH32FC3441</t>
  </si>
  <si>
    <t>3.30 PM</t>
  </si>
  <si>
    <t>9.35 AM</t>
  </si>
  <si>
    <t>6.15 PM</t>
  </si>
  <si>
    <t>MH14HG09840</t>
  </si>
  <si>
    <t>O/s Amrawti</t>
  </si>
  <si>
    <t>11.55 PM15</t>
  </si>
  <si>
    <t xml:space="preserve">O/s Gondkheri </t>
  </si>
  <si>
    <t>O/s Wani 2 days</t>
  </si>
  <si>
    <t>4 DAY</t>
  </si>
  <si>
    <t>9.35 PM</t>
  </si>
  <si>
    <t>6.40 PM</t>
  </si>
  <si>
    <t>3  DAY</t>
  </si>
  <si>
    <t>1.30 PM</t>
  </si>
  <si>
    <t>9.30AM</t>
  </si>
  <si>
    <t>6.15 AM</t>
  </si>
  <si>
    <t>1.30 AM</t>
  </si>
  <si>
    <t>MH49CT1990</t>
  </si>
  <si>
    <t>S R.</t>
  </si>
  <si>
    <t>E R.</t>
  </si>
  <si>
    <t>T Km</t>
  </si>
  <si>
    <t>Ex Km</t>
  </si>
  <si>
    <t>S T</t>
  </si>
  <si>
    <t>E T</t>
  </si>
  <si>
    <t>T hrs</t>
  </si>
  <si>
    <t>E H</t>
  </si>
  <si>
    <t>12.00Pm</t>
  </si>
  <si>
    <t>10:00Am</t>
  </si>
  <si>
    <t>3 Days</t>
  </si>
  <si>
    <t>10:00aM</t>
  </si>
  <si>
    <t>TOTAL</t>
  </si>
  <si>
    <t>RAIPUR</t>
  </si>
  <si>
    <t>MH49AT7860</t>
  </si>
  <si>
    <t>MH49AT1602</t>
  </si>
  <si>
    <t>Amit Singh</t>
  </si>
  <si>
    <t>Aspire</t>
  </si>
  <si>
    <t>Dr.Nabil</t>
  </si>
  <si>
    <t>Chandra Kant Goyal</t>
  </si>
  <si>
    <t>MH31FC8485</t>
  </si>
  <si>
    <t>MH49BZ6599</t>
  </si>
  <si>
    <t>Ashish Makhija</t>
  </si>
  <si>
    <t>CG04NW5844</t>
  </si>
  <si>
    <t>Mohammad Muneer</t>
  </si>
  <si>
    <t>O/s </t>
  </si>
  <si>
    <t>MH16CC0022</t>
  </si>
  <si>
    <t>Aviraj Panchal + 2</t>
  </si>
  <si>
    <t>MH31FC7703</t>
  </si>
  <si>
    <t>MH31FC5341</t>
  </si>
  <si>
    <t>Sumanto Mukhpandhyay</t>
  </si>
  <si>
    <t>V.Narsimha Reddy</t>
  </si>
  <si>
    <t>V. Narsimha</t>
  </si>
  <si>
    <t>MH40AT8020</t>
  </si>
  <si>
    <t>Akashay Pawar</t>
  </si>
  <si>
    <t>O/s Gadchiroli D.</t>
  </si>
  <si>
    <t>Arun Kudapane</t>
  </si>
  <si>
    <t>Akshay Pawar</t>
  </si>
  <si>
    <t>O/s Gadchiroli</t>
  </si>
  <si>
    <t>Santosha Nayak</t>
  </si>
  <si>
    <t>Virant Pardeshi </t>
  </si>
  <si>
    <t>MH49BZ3933</t>
  </si>
  <si>
    <t>Mahesh Kumar Patel</t>
  </si>
  <si>
    <t>MH49BZ4801</t>
  </si>
  <si>
    <t>Vyoma Dalal</t>
  </si>
  <si>
    <t>O/s Raipur 6 days</t>
  </si>
  <si>
    <t>O/s Yavatmal 2 days</t>
  </si>
  <si>
    <t>MH49BZ0047</t>
  </si>
  <si>
    <t>Mauda D.</t>
  </si>
  <si>
    <t>MH16CD3933</t>
  </si>
  <si>
    <t>Dr. Nabil</t>
  </si>
  <si>
    <t>6.30AM</t>
  </si>
  <si>
    <t>8.45PM</t>
  </si>
  <si>
    <t>8.30 M</t>
  </si>
  <si>
    <t>9PM</t>
  </si>
  <si>
    <t>3.30 AM</t>
  </si>
  <si>
    <t>8.30PM</t>
  </si>
  <si>
    <t>12.45 PM</t>
  </si>
  <si>
    <t>7.35 AM</t>
  </si>
  <si>
    <t>8AM</t>
  </si>
  <si>
    <t>6PM</t>
  </si>
  <si>
    <t>5.30 ZAM</t>
  </si>
  <si>
    <t>10.10 PM</t>
  </si>
  <si>
    <t>5.00AM</t>
  </si>
  <si>
    <t>1.00PM</t>
  </si>
  <si>
    <t>MH49BZ4297</t>
  </si>
  <si>
    <t>Bipin Angello</t>
  </si>
  <si>
    <t>Bhagwan Popalghat</t>
  </si>
  <si>
    <t>O/s  2 days</t>
  </si>
  <si>
    <t>MH16CD8221</t>
  </si>
  <si>
    <t>O/s Nanded 2 days</t>
  </si>
  <si>
    <t>Vikrant Paradeshi</t>
  </si>
  <si>
    <t>Minaj Sagari + 1</t>
  </si>
  <si>
    <t xml:space="preserve">6.00 pm </t>
  </si>
  <si>
    <t>6.30 am.</t>
  </si>
  <si>
    <t>12.30 pm</t>
  </si>
  <si>
    <t xml:space="preserve">8.30 am </t>
  </si>
  <si>
    <t>8,30 am</t>
  </si>
  <si>
    <t>12 .00 am</t>
  </si>
  <si>
    <t xml:space="preserve">4.00 am </t>
  </si>
  <si>
    <t>4.00 am</t>
  </si>
  <si>
    <t xml:space="preserve">7.30 am </t>
  </si>
  <si>
    <t>9.00pm</t>
  </si>
  <si>
    <t>4.00am</t>
  </si>
  <si>
    <t xml:space="preserve">6.00am </t>
  </si>
  <si>
    <t xml:space="preserve">8.00am </t>
  </si>
  <si>
    <t>9.30  pm</t>
  </si>
  <si>
    <t>6.45 pm</t>
  </si>
  <si>
    <t xml:space="preserve">5.00 pm </t>
  </si>
  <si>
    <t>Milind sagri</t>
  </si>
  <si>
    <t>2.00 am</t>
  </si>
  <si>
    <t xml:space="preserve">6.45 am </t>
  </si>
  <si>
    <t>4.44 pm</t>
  </si>
  <si>
    <t xml:space="preserve">5.30 pm </t>
  </si>
  <si>
    <t>10 .00 pm</t>
  </si>
  <si>
    <t>9pm</t>
  </si>
  <si>
    <t>MR.Azaul khan</t>
  </si>
  <si>
    <t xml:space="preserve">Rita fating </t>
  </si>
  <si>
    <t>Harshad Malve</t>
  </si>
  <si>
    <t>Mangesh Gadhari</t>
  </si>
  <si>
    <t>Swati Mohapatra</t>
  </si>
  <si>
    <t>MH31FC1600</t>
  </si>
  <si>
    <t>LOCAL</t>
  </si>
  <si>
    <t>Anuj Rahandale</t>
  </si>
  <si>
    <t>Mangesh Gadhri</t>
  </si>
  <si>
    <t>Harish Chavan</t>
  </si>
  <si>
    <t>Pratik Sangani</t>
  </si>
  <si>
    <t>O/S Thane</t>
  </si>
  <si>
    <t xml:space="preserve">Vikrant Pardeshi </t>
  </si>
  <si>
    <t>Anuj Rahangdale</t>
  </si>
  <si>
    <t>O/s Ghatanji</t>
  </si>
  <si>
    <t xml:space="preserve">Chandra Kant GAYAL </t>
  </si>
  <si>
    <t xml:space="preserve">Local </t>
  </si>
  <si>
    <t>MH49AT0480</t>
  </si>
  <si>
    <t xml:space="preserve">Crysta </t>
  </si>
  <si>
    <t>Durgesh Mishra</t>
  </si>
  <si>
    <t>MH49BZ37972</t>
  </si>
  <si>
    <t>MH02EH5838</t>
  </si>
  <si>
    <t>9.00 Am</t>
  </si>
  <si>
    <t>8.05 AM</t>
  </si>
  <si>
    <t>9.05 AM</t>
  </si>
  <si>
    <t>10.20 AM</t>
  </si>
  <si>
    <t>2.00 PM</t>
  </si>
  <si>
    <t>3.00 PM</t>
  </si>
  <si>
    <t>11.00 AM</t>
  </si>
  <si>
    <t>6.00 PM</t>
  </si>
  <si>
    <t>6.45 PM</t>
  </si>
  <si>
    <t>12PM</t>
  </si>
  <si>
    <t>10.15 PM</t>
  </si>
  <si>
    <t>11.30 AM</t>
  </si>
  <si>
    <t>o/S</t>
  </si>
  <si>
    <t>by ss</t>
  </si>
  <si>
    <t>by sir</t>
  </si>
  <si>
    <t>by paresh</t>
  </si>
  <si>
    <t>for durgadevi</t>
  </si>
  <si>
    <t>satish firstcar</t>
  </si>
  <si>
    <t>by swati per</t>
  </si>
  <si>
    <t>Bharat V. Purohit</t>
  </si>
  <si>
    <t>Rajesh Singh</t>
  </si>
  <si>
    <t>O/s Chindwada D.</t>
  </si>
  <si>
    <t>8.45 AM</t>
  </si>
  <si>
    <t>MH49BZ4424</t>
  </si>
  <si>
    <t>O/s Jalgaon ,Aur . 3 days</t>
  </si>
  <si>
    <t>Divakaran M.</t>
  </si>
  <si>
    <t>MH49BZ8177</t>
  </si>
  <si>
    <t>Hirak Kumar Deb</t>
  </si>
  <si>
    <t>Rajalakshmi Nair</t>
  </si>
  <si>
    <t>Jitendra Borkar</t>
  </si>
  <si>
    <t xml:space="preserve">Haresh Chavan </t>
  </si>
  <si>
    <t>O/s 4 days</t>
  </si>
  <si>
    <t>Kulvant Singh</t>
  </si>
  <si>
    <t>MH40CT6659</t>
  </si>
  <si>
    <t>8.15 AM</t>
  </si>
  <si>
    <t>Praveen Kumar</t>
  </si>
  <si>
    <t>MH49BZ4955</t>
  </si>
  <si>
    <t>MH49BZ9009</t>
  </si>
  <si>
    <t>Kulwant Singh</t>
  </si>
  <si>
    <t>Rakesh Gadagade</t>
  </si>
  <si>
    <t>6.25 PM</t>
  </si>
  <si>
    <t>9.15 AM</t>
  </si>
  <si>
    <t>Mahesh Kumar  Patel</t>
  </si>
  <si>
    <t>Sakshi Thakre</t>
  </si>
  <si>
    <t>O/s Amravati P.</t>
  </si>
  <si>
    <t>Avinash Diwakar</t>
  </si>
  <si>
    <t xml:space="preserve">O/s Nanded 2 days </t>
  </si>
  <si>
    <t>5.45 AM</t>
  </si>
  <si>
    <t>Shruti Bhosale</t>
  </si>
  <si>
    <t>MH31FC7917</t>
  </si>
  <si>
    <t>Vinit Sharma</t>
  </si>
  <si>
    <t>O/s Jalna 3 days</t>
  </si>
  <si>
    <t>Raonak Dhomne</t>
  </si>
  <si>
    <t>O/s Pusad 2 days</t>
  </si>
  <si>
    <t>Hardik Parmar</t>
  </si>
  <si>
    <t>6.45 AM</t>
  </si>
  <si>
    <t>Dormi Padu Bala</t>
  </si>
  <si>
    <t>Arvind Khartmal</t>
  </si>
  <si>
    <t>8.10 PM</t>
  </si>
  <si>
    <t xml:space="preserve">Neeraj Kumar </t>
  </si>
  <si>
    <t>8.40 PM</t>
  </si>
  <si>
    <t>10.40 PM</t>
  </si>
  <si>
    <t>Avinash Fating</t>
  </si>
  <si>
    <t>O/s Wardha 2 days</t>
  </si>
  <si>
    <t>Praveen Kumar Dubey</t>
  </si>
  <si>
    <t xml:space="preserve">O/s Yavatmal  </t>
  </si>
  <si>
    <t>Kedar Deshpande</t>
  </si>
  <si>
    <t xml:space="preserve">O/s Chandrapur  </t>
  </si>
  <si>
    <t>Gautamrao Gayakwad</t>
  </si>
  <si>
    <t>O/s Latur 2 day</t>
  </si>
  <si>
    <t>4.15 pm</t>
  </si>
  <si>
    <t>Arvind Kharatmal</t>
  </si>
  <si>
    <t>O/s Yavatmal 2 Day</t>
  </si>
  <si>
    <t>Neeraj Shrivastava</t>
  </si>
  <si>
    <t>2.30 PM</t>
  </si>
  <si>
    <t>O/s 6 Day</t>
  </si>
  <si>
    <t xml:space="preserve">O/s Gadchiroli  </t>
  </si>
  <si>
    <t>O/s Wani</t>
  </si>
  <si>
    <t>Nikhil Rahate</t>
  </si>
  <si>
    <t>2.30 am</t>
  </si>
  <si>
    <t>MH40CT4955</t>
  </si>
  <si>
    <t>Mh49bz1344</t>
  </si>
  <si>
    <t xml:space="preserve">O/s  Bhandara </t>
  </si>
  <si>
    <t>mh48ay6539</t>
  </si>
  <si>
    <t>O/S Raipur 2 days</t>
  </si>
  <si>
    <t>3.45 am</t>
  </si>
  <si>
    <t>MH49BZ9011</t>
  </si>
  <si>
    <t>MH12WJ2014</t>
  </si>
  <si>
    <t>MH31FC1760</t>
  </si>
  <si>
    <t xml:space="preserve">Mh49bz2327 </t>
  </si>
  <si>
    <t>Pawan Singh</t>
  </si>
  <si>
    <t>Kiran Kottar</t>
  </si>
  <si>
    <t>O/s Nashik D. 2 day</t>
  </si>
  <si>
    <t>PRAVEEN KUMAR DUBEY</t>
  </si>
  <si>
    <t>Jaypal Singh</t>
  </si>
  <si>
    <t>Uasman Dange</t>
  </si>
  <si>
    <t>mh49bz1343</t>
  </si>
  <si>
    <t>mh49bz2327</t>
  </si>
  <si>
    <t xml:space="preserve">Lavanya muradi </t>
  </si>
  <si>
    <t>mh49bz0663</t>
  </si>
  <si>
    <t xml:space="preserve">Mahesh Sutar </t>
  </si>
  <si>
    <t>Crsyta</t>
  </si>
  <si>
    <t>Prasenjit Biswas</t>
  </si>
  <si>
    <t>Bhagawan Popalghat</t>
  </si>
  <si>
    <t>Vikrant Pradeshi</t>
  </si>
  <si>
    <t>Vijay</t>
  </si>
  <si>
    <t>Deepak Vishwakarma</t>
  </si>
  <si>
    <t>Shahjab Shaikh</t>
  </si>
  <si>
    <t xml:space="preserve">O/s Gondia </t>
  </si>
  <si>
    <t>received</t>
  </si>
  <si>
    <t>Nilesh Gadhewari</t>
  </si>
  <si>
    <t>Parag Dhapolkar</t>
  </si>
  <si>
    <t xml:space="preserve">O/s Mauda </t>
  </si>
  <si>
    <t>MH12NB4646</t>
  </si>
  <si>
    <t>Vinit Jacob</t>
  </si>
  <si>
    <t>Innova</t>
  </si>
  <si>
    <t>Dharmanath Johare</t>
  </si>
  <si>
    <t>O/s Wardha, Yavatmal</t>
  </si>
  <si>
    <t>Pratik Bawangade</t>
  </si>
  <si>
    <t xml:space="preserve">O/s Wardha  </t>
  </si>
  <si>
    <t>Prashant Agrawal</t>
  </si>
  <si>
    <t>Amit Godbole</t>
  </si>
  <si>
    <t>O/s Yerla, Mohpa</t>
  </si>
  <si>
    <t>Vijay Kumar</t>
  </si>
  <si>
    <t>O/s Yavatmal D.</t>
  </si>
  <si>
    <t>8.52 pm</t>
  </si>
  <si>
    <t>Dibya Kumar Pandey</t>
  </si>
  <si>
    <t>Mh32aj1739</t>
  </si>
  <si>
    <t>Amit Patil</t>
  </si>
  <si>
    <t>Palak Dhali</t>
  </si>
  <si>
    <t>Sachin Yeskal</t>
  </si>
  <si>
    <t>O/s Ghansawangi</t>
  </si>
  <si>
    <t>4.45 AM</t>
  </si>
  <si>
    <t>Haresh Chavan</t>
  </si>
  <si>
    <t>MH20GC5513</t>
  </si>
  <si>
    <t>Surendra Shivhane</t>
  </si>
  <si>
    <t>Rita Fating</t>
  </si>
  <si>
    <t>Vikrant Karpe</t>
  </si>
  <si>
    <t xml:space="preserve">O/s Amrt, Akola </t>
  </si>
  <si>
    <t>Santosh Singh</t>
  </si>
  <si>
    <t>O/s Chandrapur  3 days</t>
  </si>
  <si>
    <t>O/s  Nanded</t>
  </si>
  <si>
    <t>Jaspreet Sagi</t>
  </si>
  <si>
    <t>Rahul Vibharadik</t>
  </si>
  <si>
    <t>MH31FC8081</t>
  </si>
  <si>
    <t>MH49BZ9981</t>
  </si>
  <si>
    <t>Sachin Chavan</t>
  </si>
  <si>
    <t>Hareesh Chavan</t>
  </si>
  <si>
    <t>Mh49bz2327</t>
  </si>
  <si>
    <t>Balakumar VT</t>
  </si>
  <si>
    <t>11.15 PM</t>
  </si>
  <si>
    <t>16-01-2025</t>
  </si>
  <si>
    <t>Kishor Kulkarni</t>
  </si>
  <si>
    <t>17-01-2025</t>
  </si>
  <si>
    <t>Vikarant Pardeshi</t>
  </si>
  <si>
    <t xml:space="preserve">O/S </t>
  </si>
  <si>
    <t>Rajesh Vichare</t>
  </si>
  <si>
    <t>O/S Shriampur</t>
  </si>
  <si>
    <t>11.50 PM</t>
  </si>
  <si>
    <t>Aman Luniya</t>
  </si>
  <si>
    <t>O/S  Ahemadnagar</t>
  </si>
  <si>
    <t>18-01-2025</t>
  </si>
  <si>
    <t>O/S Amravti</t>
  </si>
  <si>
    <t>Ford Aspire</t>
  </si>
  <si>
    <t>19-01-2025</t>
  </si>
  <si>
    <t>O/S Gondia 2 days</t>
  </si>
  <si>
    <t>1.15 AM</t>
  </si>
  <si>
    <t>MH31FC3441 / 2334</t>
  </si>
  <si>
    <t>Nitin Bulara</t>
  </si>
  <si>
    <t>5.45 PM</t>
  </si>
  <si>
    <t>20-01-2025</t>
  </si>
  <si>
    <t>Sushant Tripathi</t>
  </si>
  <si>
    <t>MH 49 BZ 9981</t>
  </si>
  <si>
    <t>O/S Yavatmal</t>
  </si>
  <si>
    <t>21-01-2025</t>
  </si>
  <si>
    <t>O/S Latur</t>
  </si>
  <si>
    <t>8.30  am</t>
  </si>
  <si>
    <t>22-01-2025</t>
  </si>
  <si>
    <t>Mh40CT1010</t>
  </si>
  <si>
    <t>Sudarshan J Shinde +1</t>
  </si>
  <si>
    <t xml:space="preserve">Yashwanth Reddy, </t>
  </si>
  <si>
    <t>MH 49 BZ 3933</t>
  </si>
  <si>
    <t xml:space="preserve">Mh36AA3730 </t>
  </si>
  <si>
    <t>23-01-2025</t>
  </si>
  <si>
    <t xml:space="preserve">Harish Palivela </t>
  </si>
  <si>
    <t>O/S  Akola Shegao 2 days</t>
  </si>
  <si>
    <t xml:space="preserve"> MH49BZ3933</t>
  </si>
  <si>
    <t>Tirupati Rao</t>
  </si>
  <si>
    <t>O/S Pune</t>
  </si>
  <si>
    <t>24-01-2025</t>
  </si>
  <si>
    <t>Prateek Tiwari</t>
  </si>
  <si>
    <t>25-01-2025</t>
  </si>
  <si>
    <t>Harish pallivela</t>
  </si>
  <si>
    <t>Mh49bz0703</t>
  </si>
  <si>
    <t>Niramad  Snir</t>
  </si>
  <si>
    <t>26-01-2025</t>
  </si>
  <si>
    <t>MH49BZ9203</t>
  </si>
  <si>
    <t>Nirmad Snir</t>
  </si>
  <si>
    <t>27-01-2025</t>
  </si>
  <si>
    <t>Nilesh chande</t>
  </si>
  <si>
    <t>O/S Nanded</t>
  </si>
  <si>
    <t>MH49BZ5238</t>
  </si>
  <si>
    <t>Dr. Praveen</t>
  </si>
  <si>
    <t>Anuja Ghadge</t>
  </si>
  <si>
    <t xml:space="preserve">Shahjad Shaikh </t>
  </si>
  <si>
    <t>Dr. Shashikant</t>
  </si>
  <si>
    <t>28-01-2025</t>
  </si>
  <si>
    <t xml:space="preserve">MH12QW7206 </t>
  </si>
  <si>
    <t>MD Inamallah</t>
  </si>
  <si>
    <t>MH31FC6396</t>
  </si>
  <si>
    <t>Ashish Levharkay</t>
  </si>
  <si>
    <t>3.30 pm</t>
  </si>
  <si>
    <t>29-01-2025</t>
  </si>
  <si>
    <t>Bhagwan M Popalghat</t>
  </si>
  <si>
    <t>O/S Mumbai</t>
  </si>
  <si>
    <t>O/S Sangmner,Nashik</t>
  </si>
  <si>
    <t>O/S Beed</t>
  </si>
  <si>
    <t xml:space="preserve">MD Inamullah </t>
  </si>
  <si>
    <t>MH49BZ1914</t>
  </si>
  <si>
    <t xml:space="preserve">Shubham Shanware </t>
  </si>
  <si>
    <t xml:space="preserve">Nilesh Kale </t>
  </si>
  <si>
    <t>Anuj Virmani</t>
  </si>
  <si>
    <t>7.15 PM</t>
  </si>
  <si>
    <t>30-01-2025</t>
  </si>
  <si>
    <t xml:space="preserve">Rohan Kabadi </t>
  </si>
  <si>
    <t>O/S Gondia 2 Days</t>
  </si>
  <si>
    <t xml:space="preserve">O/S Aurangabad </t>
  </si>
  <si>
    <t>31-01-2025</t>
  </si>
  <si>
    <t xml:space="preserve">Shruti Shende </t>
  </si>
  <si>
    <t>Neeraj Kumar</t>
  </si>
  <si>
    <t>O/s Shirdi to Sayane kh Malegao</t>
  </si>
  <si>
    <t xml:space="preserve">Archana Nandkarni </t>
  </si>
  <si>
    <t>01-02-2025</t>
  </si>
  <si>
    <t>02-02-2025</t>
  </si>
  <si>
    <t>02-02-25</t>
  </si>
  <si>
    <t>12.30 PM</t>
  </si>
  <si>
    <t>03-02-2025</t>
  </si>
  <si>
    <t xml:space="preserve">MH16CC3339 </t>
  </si>
  <si>
    <t>O/S Dhule</t>
  </si>
  <si>
    <t xml:space="preserve">Aditya Sharma </t>
  </si>
  <si>
    <t>11.15 am</t>
  </si>
  <si>
    <t>MH12VF0713</t>
  </si>
  <si>
    <t>Aritra Gupta</t>
  </si>
  <si>
    <t>MH31FC7051</t>
  </si>
  <si>
    <t>Vaibhav Chib</t>
  </si>
  <si>
    <t>Tony Zachariah</t>
  </si>
  <si>
    <t>04-02-2025</t>
  </si>
  <si>
    <t xml:space="preserve">Aritra Gupta </t>
  </si>
  <si>
    <t xml:space="preserve">Vaibhav Chib </t>
  </si>
  <si>
    <t>Mh49bz3972</t>
  </si>
  <si>
    <t>Aditya Sharma</t>
  </si>
  <si>
    <t>FORD A</t>
  </si>
  <si>
    <t>05-02-2025</t>
  </si>
  <si>
    <t xml:space="preserve">MH12VF0712 </t>
  </si>
  <si>
    <t>Rulesh Meshram</t>
  </si>
  <si>
    <t>O/s 4 Day</t>
  </si>
  <si>
    <t>8.15 PM</t>
  </si>
  <si>
    <t xml:space="preserve"> Minaj Sagari +1,</t>
  </si>
  <si>
    <t>06-02-2025</t>
  </si>
  <si>
    <t>07-02-2025</t>
  </si>
  <si>
    <t>Shyam Palve</t>
  </si>
  <si>
    <t>O/s Mumbai</t>
  </si>
  <si>
    <t xml:space="preserve">Piyush Unnikat </t>
  </si>
  <si>
    <t>MH49AT3597</t>
  </si>
  <si>
    <t xml:space="preserve">Abhishek Bhargava </t>
  </si>
  <si>
    <t>Mehmood Khan</t>
  </si>
  <si>
    <t>O/s Mandla</t>
  </si>
  <si>
    <t>Urmila Shinde</t>
  </si>
  <si>
    <t xml:space="preserve">Mithilesh Garg </t>
  </si>
  <si>
    <t>MH31FC6369</t>
  </si>
  <si>
    <t>Piyush Unnikat</t>
  </si>
  <si>
    <t>O/s Dombivali</t>
  </si>
  <si>
    <t>10-02-2025</t>
  </si>
  <si>
    <t>Yogesh Jagushte</t>
  </si>
  <si>
    <t>11-02-2025</t>
  </si>
  <si>
    <t>Avadesh Parmar</t>
  </si>
  <si>
    <t xml:space="preserve">Ashish Levharkay </t>
  </si>
  <si>
    <t>O/s Amravti 2 day</t>
  </si>
  <si>
    <t>Asawari Moon</t>
  </si>
  <si>
    <t>12-02-2025</t>
  </si>
  <si>
    <t>MH16CC3399</t>
  </si>
  <si>
    <t>13-02-2025</t>
  </si>
  <si>
    <t>MH49BZ3881</t>
  </si>
  <si>
    <t xml:space="preserve">V.P Phani Rajasekhar Babu </t>
  </si>
  <si>
    <t>14-02-2025</t>
  </si>
  <si>
    <t>V.P Phani Rajasekhar Babu</t>
  </si>
  <si>
    <t>11.30  am</t>
  </si>
  <si>
    <t>Siddhesh Pagare</t>
  </si>
  <si>
    <t>O/s Akol a Shegao</t>
  </si>
  <si>
    <t>15-02-2025</t>
  </si>
  <si>
    <t>Mahesh Atte</t>
  </si>
  <si>
    <t>10.15 am</t>
  </si>
  <si>
    <t>16-02-2025</t>
  </si>
  <si>
    <t xml:space="preserve">Deepika Bal </t>
  </si>
  <si>
    <t>17-02-2025</t>
  </si>
  <si>
    <t>O/s Pusad 2 day</t>
  </si>
  <si>
    <t>Mukesh Khare</t>
  </si>
  <si>
    <t>18-02-2025</t>
  </si>
  <si>
    <t>MH31FC7018</t>
  </si>
  <si>
    <t>Kamlesh Karande</t>
  </si>
  <si>
    <t>19-02-2025</t>
  </si>
  <si>
    <t>Vikrant Pardesi</t>
  </si>
  <si>
    <t>Nandkumar Patil</t>
  </si>
  <si>
    <t>MH31FB7117</t>
  </si>
  <si>
    <t>Nageshwar Raju</t>
  </si>
  <si>
    <t>20-02-2025</t>
  </si>
  <si>
    <t>O/s 2 day</t>
  </si>
  <si>
    <t>Vinit Jacob +1,</t>
  </si>
  <si>
    <t>O/s Beed</t>
  </si>
  <si>
    <t>21-02-2025</t>
  </si>
  <si>
    <t>MH16CD3339</t>
  </si>
  <si>
    <t>MH49BZ8983</t>
  </si>
  <si>
    <t>22-02-2025</t>
  </si>
  <si>
    <t>MH49BZ5271</t>
  </si>
  <si>
    <t xml:space="preserve">Komal Gandhe </t>
  </si>
  <si>
    <t>23-02-2025</t>
  </si>
  <si>
    <t>24-02-2025</t>
  </si>
  <si>
    <t xml:space="preserve">Vijay Jungade </t>
  </si>
  <si>
    <t>MH16NB4646</t>
  </si>
  <si>
    <t>25-02-2025</t>
  </si>
  <si>
    <t xml:space="preserve">O/s Nashik </t>
  </si>
  <si>
    <t>MH49BZ6600</t>
  </si>
  <si>
    <t xml:space="preserve">Chandrakant goyal </t>
  </si>
  <si>
    <t>O/s Paratwada</t>
  </si>
  <si>
    <t>26-02-2025</t>
  </si>
  <si>
    <t>Nagendra S,</t>
  </si>
  <si>
    <t>27-02-2025</t>
  </si>
  <si>
    <t>Nagendra S</t>
  </si>
  <si>
    <t>Ashit Shaha</t>
  </si>
  <si>
    <t>Kunal Shaha</t>
  </si>
  <si>
    <t>5.50 pm</t>
  </si>
  <si>
    <t>Cancel</t>
  </si>
  <si>
    <t>28-02-2025</t>
  </si>
  <si>
    <t>01-03-2025</t>
  </si>
  <si>
    <t>03-03-2025</t>
  </si>
  <si>
    <t>04-03-2025</t>
  </si>
  <si>
    <t>V Phani Rajashekhar Babu</t>
  </si>
  <si>
    <t>10.45 PM</t>
  </si>
  <si>
    <t>05-03-2025</t>
  </si>
  <si>
    <t>O/s Latur, Nanded 3 days</t>
  </si>
  <si>
    <t xml:space="preserve">O/s Karanja </t>
  </si>
  <si>
    <t>7.14 PM</t>
  </si>
  <si>
    <t>06-03-2025</t>
  </si>
  <si>
    <t>Dlloy Ginal</t>
  </si>
  <si>
    <t>Vinit Jacab</t>
  </si>
  <si>
    <t>07-03-2025</t>
  </si>
  <si>
    <t>O/s Ambajogai</t>
  </si>
  <si>
    <t>08-03-2025</t>
  </si>
  <si>
    <t>Jinal Mehta</t>
  </si>
  <si>
    <t>09-03-2025</t>
  </si>
  <si>
    <t>Ritesh Boradia</t>
  </si>
  <si>
    <t>12.50 AM</t>
  </si>
  <si>
    <t>10-03-2025</t>
  </si>
  <si>
    <t>MH31FC9203</t>
  </si>
  <si>
    <t>Uttam Behera</t>
  </si>
  <si>
    <t>MH49BZ5340</t>
  </si>
  <si>
    <t>MH49BZ6066</t>
  </si>
  <si>
    <t>11-03-2025</t>
  </si>
  <si>
    <t>Manish Alagh</t>
  </si>
  <si>
    <t>O/s Jalgaon 2 days</t>
  </si>
  <si>
    <t>Kamalsing Rajput</t>
  </si>
  <si>
    <t>12-03-2025</t>
  </si>
  <si>
    <t>MH49BZ5710</t>
  </si>
  <si>
    <t>Rohan Kabadi</t>
  </si>
  <si>
    <t>13-03-2025</t>
  </si>
  <si>
    <t>Nilesh Kale + 1</t>
  </si>
  <si>
    <t>O/s Nimji, Kalmeshwar</t>
  </si>
  <si>
    <t>Karandeep Singh</t>
  </si>
  <si>
    <t>14-03-2025</t>
  </si>
  <si>
    <t>Rajesh Hadiyal</t>
  </si>
  <si>
    <t>O/s  5 days</t>
  </si>
  <si>
    <t>extend</t>
  </si>
  <si>
    <t>18-03-2025</t>
  </si>
  <si>
    <t>MH31FC9080</t>
  </si>
  <si>
    <t>19-03-2025</t>
  </si>
  <si>
    <t>V. Phani Rajashekhar Babu</t>
  </si>
  <si>
    <t>20-03-2025</t>
  </si>
  <si>
    <t>10.45 am</t>
  </si>
  <si>
    <t>CG04PP5473</t>
  </si>
  <si>
    <t>21-03-2025</t>
  </si>
  <si>
    <t>Sumit Ahuja</t>
  </si>
  <si>
    <t>MH14HU2571</t>
  </si>
  <si>
    <t>Rupesh Patil</t>
  </si>
  <si>
    <t>22-03-2025</t>
  </si>
  <si>
    <t>MR Rajesh Vichare</t>
  </si>
  <si>
    <t>O/S Dombivali</t>
  </si>
  <si>
    <t>23-03-2025</t>
  </si>
  <si>
    <t>MR Deepraj Sengar</t>
  </si>
  <si>
    <t>24-03-2025</t>
  </si>
  <si>
    <t>Satish vaidya</t>
  </si>
  <si>
    <t>MR Jitesh AJ</t>
  </si>
  <si>
    <t>Deepraj sengar</t>
  </si>
  <si>
    <t>innova</t>
  </si>
  <si>
    <t>25-03-2025</t>
  </si>
  <si>
    <t>vikrant karpe</t>
  </si>
  <si>
    <t>kamal sing Rajput</t>
  </si>
  <si>
    <t>26-03-2025</t>
  </si>
  <si>
    <t>MH49BZ5051</t>
  </si>
  <si>
    <t>Siddharth Bhatia</t>
  </si>
  <si>
    <t>MH31FC9029</t>
  </si>
  <si>
    <t>MH49B21343</t>
  </si>
  <si>
    <t>O/S YAVATMAL</t>
  </si>
  <si>
    <t>27-03-2025</t>
  </si>
  <si>
    <t xml:space="preserve">Sameer Kukreja </t>
  </si>
  <si>
    <t>8.20 AM</t>
  </si>
  <si>
    <t>1.35 AM</t>
  </si>
  <si>
    <t>28-03-2025</t>
  </si>
  <si>
    <t>MH40CT1010</t>
  </si>
  <si>
    <t>Sameer Kukreja</t>
  </si>
  <si>
    <t>29-03-2025</t>
  </si>
  <si>
    <t>30-03-2025</t>
  </si>
  <si>
    <t>31-03-2025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</si>
</sst>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5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1" fillId="0" borderId="5" xfId="0" applyFont="1" applyBorder="1"/>
    <xf numFmtId="0" fontId="0" fillId="0" borderId="5" xfId="0" applyBorder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0" fontId="3" fillId="2" borderId="3" xfId="1" applyFont="1" applyFill="1" applyBorder="1"/>
    <xf numFmtId="0" fontId="3" fillId="2" borderId="4" xfId="1" applyFont="1" applyFill="1" applyBorder="1"/>
    <xf numFmtId="0" fontId="3" fillId="2" borderId="4" xfId="1" applyFont="1" applyFill="1" applyBorder="1" applyAlignment="1">
      <alignment horizontal="left"/>
    </xf>
    <xf numFmtId="0" fontId="3" fillId="2" borderId="4" xfId="1" applyFont="1" applyFill="1" applyBorder="1" applyAlignment="1">
      <alignment wrapText="1"/>
    </xf>
    <xf numFmtId="0" fontId="3" fillId="2" borderId="4" xfId="1" applyFont="1" applyFill="1" applyBorder="1" applyAlignment="1">
      <alignment horizontal="right" wrapText="1"/>
    </xf>
    <xf numFmtId="0" fontId="1" fillId="2" borderId="4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4" fillId="2" borderId="7" xfId="0" applyFont="1" applyFill="1" applyBorder="1" applyAlignment="1"/>
    <xf numFmtId="14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5" fillId="2" borderId="2" xfId="0" applyFont="1" applyFill="1" applyBorder="1" applyAlignment="1"/>
    <xf numFmtId="0" fontId="4" fillId="2" borderId="2" xfId="0" applyFont="1" applyFill="1" applyBorder="1"/>
    <xf numFmtId="18" fontId="4" fillId="2" borderId="2" xfId="0" applyNumberFormat="1" applyFont="1" applyFill="1" applyBorder="1"/>
    <xf numFmtId="0" fontId="4" fillId="2" borderId="2" xfId="0" applyFont="1" applyFill="1" applyBorder="1" applyAlignment="1">
      <alignment horizontal="right"/>
    </xf>
    <xf numFmtId="0" fontId="4" fillId="2" borderId="8" xfId="0" applyFont="1" applyFill="1" applyBorder="1"/>
    <xf numFmtId="0" fontId="4" fillId="2" borderId="9" xfId="0" applyFont="1" applyFill="1" applyBorder="1" applyAlignment="1"/>
    <xf numFmtId="14" fontId="4" fillId="2" borderId="1" xfId="0" applyNumberFormat="1" applyFont="1" applyFill="1" applyBorder="1" applyAlignment="1"/>
    <xf numFmtId="0" fontId="4" fillId="2" borderId="1" xfId="0" applyFont="1" applyFill="1" applyBorder="1"/>
    <xf numFmtId="18" fontId="4" fillId="2" borderId="1" xfId="0" applyNumberFormat="1" applyFont="1" applyFill="1" applyBorder="1"/>
    <xf numFmtId="0" fontId="4" fillId="2" borderId="1" xfId="0" applyFont="1" applyFill="1" applyBorder="1" applyAlignment="1">
      <alignment horizontal="right"/>
    </xf>
    <xf numFmtId="0" fontId="4" fillId="2" borderId="10" xfId="0" applyFont="1" applyFill="1" applyBorder="1"/>
    <xf numFmtId="14" fontId="4" fillId="2" borderId="1" xfId="0" applyNumberFormat="1" applyFont="1" applyFill="1" applyBorder="1"/>
    <xf numFmtId="0" fontId="4" fillId="2" borderId="1" xfId="0" applyFont="1" applyFill="1" applyBorder="1" applyAlignment="1">
      <alignment vertical="center"/>
    </xf>
    <xf numFmtId="18" fontId="4" fillId="2" borderId="1" xfId="0" applyNumberFormat="1" applyFont="1" applyFill="1" applyBorder="1" applyAlignment="1">
      <alignment vertical="center"/>
    </xf>
    <xf numFmtId="0" fontId="4" fillId="2" borderId="11" xfId="0" applyFont="1" applyFill="1" applyBorder="1" applyAlignment="1"/>
    <xf numFmtId="14" fontId="4" fillId="2" borderId="12" xfId="0" applyNumberFormat="1" applyFont="1" applyFill="1" applyBorder="1" applyAlignment="1"/>
    <xf numFmtId="0" fontId="4" fillId="2" borderId="12" xfId="0" applyFont="1" applyFill="1" applyBorder="1" applyAlignment="1"/>
    <xf numFmtId="0" fontId="5" fillId="2" borderId="12" xfId="0" applyFont="1" applyFill="1" applyBorder="1" applyAlignment="1"/>
    <xf numFmtId="0" fontId="4" fillId="2" borderId="12" xfId="0" applyFont="1" applyFill="1" applyBorder="1"/>
    <xf numFmtId="18" fontId="4" fillId="2" borderId="12" xfId="0" applyNumberFormat="1" applyFont="1" applyFill="1" applyBorder="1"/>
    <xf numFmtId="0" fontId="4" fillId="2" borderId="12" xfId="0" applyFont="1" applyFill="1" applyBorder="1" applyAlignment="1">
      <alignment horizontal="right"/>
    </xf>
    <xf numFmtId="0" fontId="4" fillId="2" borderId="13" xfId="0" applyFont="1" applyFill="1" applyBorder="1"/>
    <xf numFmtId="0" fontId="0" fillId="2" borderId="14" xfId="0" applyFont="1" applyFill="1" applyBorder="1"/>
    <xf numFmtId="0" fontId="0" fillId="0" borderId="1" xfId="0" applyBorder="1" applyAlignment="1"/>
    <xf numFmtId="0" fontId="6" fillId="2" borderId="1" xfId="0" applyFont="1" applyFill="1" applyBorder="1" applyAlignment="1"/>
    <xf numFmtId="14" fontId="0" fillId="0" borderId="1" xfId="0" applyNumberFormat="1" applyBorder="1" applyAlignment="1"/>
    <xf numFmtId="0" fontId="6" fillId="0" borderId="1" xfId="0" applyFont="1" applyBorder="1" applyAlignment="1"/>
    <xf numFmtId="0" fontId="2" fillId="0" borderId="1" xfId="0" applyFont="1" applyBorder="1" applyAlignment="1"/>
    <xf numFmtId="0" fontId="3" fillId="2" borderId="1" xfId="1" applyFont="1" applyFill="1" applyBorder="1"/>
    <xf numFmtId="0" fontId="3" fillId="2" borderId="1" xfId="1" applyFont="1" applyFill="1" applyBorder="1" applyAlignment="1">
      <alignment horizontal="left"/>
    </xf>
    <xf numFmtId="0" fontId="3" fillId="2" borderId="1" xfId="1" applyFont="1" applyFill="1" applyBorder="1" applyAlignment="1">
      <alignment wrapText="1"/>
    </xf>
    <xf numFmtId="0" fontId="3" fillId="2" borderId="1" xfId="1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0" fillId="0" borderId="1" xfId="0" applyBorder="1"/>
    <xf numFmtId="18" fontId="0" fillId="0" borderId="1" xfId="0" applyNumberFormat="1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14" fontId="0" fillId="3" borderId="1" xfId="0" applyNumberFormat="1" applyFill="1" applyBorder="1" applyAlignment="1"/>
    <xf numFmtId="0" fontId="0" fillId="0" borderId="15" xfId="0" applyFill="1" applyBorder="1"/>
    <xf numFmtId="14" fontId="0" fillId="2" borderId="1" xfId="0" applyNumberFormat="1" applyFill="1" applyBorder="1" applyAlignment="1"/>
    <xf numFmtId="14" fontId="0" fillId="2" borderId="1" xfId="0" applyNumberFormat="1" applyFill="1" applyBorder="1"/>
    <xf numFmtId="0" fontId="0" fillId="2" borderId="1" xfId="0" applyFill="1" applyBorder="1" applyAlignment="1"/>
    <xf numFmtId="0" fontId="0" fillId="0" borderId="1" xfId="0" applyBorder="1" applyAlignment="1">
      <alignment vertical="center"/>
    </xf>
    <xf numFmtId="14" fontId="0" fillId="4" borderId="1" xfId="0" applyNumberFormat="1" applyFill="1" applyBorder="1" applyAlignment="1"/>
    <xf numFmtId="0" fontId="8" fillId="0" borderId="1" xfId="0" applyFont="1" applyBorder="1" applyAlignment="1"/>
    <xf numFmtId="0" fontId="7" fillId="0" borderId="1" xfId="0" applyFont="1" applyBorder="1" applyAlignment="1"/>
    <xf numFmtId="0" fontId="7" fillId="2" borderId="1" xfId="0" applyFont="1" applyFill="1" applyBorder="1" applyAlignment="1"/>
    <xf numFmtId="0" fontId="0" fillId="5" borderId="1" xfId="0" applyFill="1" applyBorder="1" applyAlignment="1"/>
    <xf numFmtId="14" fontId="0" fillId="5" borderId="1" xfId="0" applyNumberFormat="1" applyFill="1" applyBorder="1" applyAlignment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5" borderId="0" xfId="0" applyFill="1"/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0" fillId="0" borderId="20" xfId="0" applyBorder="1" applyAlignment="1">
      <alignment horizontal="right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9" fillId="6" borderId="19" xfId="0" applyFont="1" applyFill="1" applyBorder="1" applyAlignment="1">
      <alignment vertical="center"/>
    </xf>
    <xf numFmtId="0" fontId="9" fillId="6" borderId="20" xfId="0" applyFont="1" applyFill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vertical="center"/>
    </xf>
    <xf numFmtId="0" fontId="8" fillId="0" borderId="1" xfId="0" applyFont="1" applyBorder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vertical="center"/>
    </xf>
    <xf numFmtId="0" fontId="8" fillId="2" borderId="1" xfId="2" applyFont="1" applyFill="1" applyBorder="1"/>
    <xf numFmtId="14" fontId="2" fillId="2" borderId="1" xfId="0" applyNumberFormat="1" applyFont="1" applyFill="1" applyBorder="1" applyAlignment="1">
      <alignment vertical="center"/>
    </xf>
    <xf numFmtId="14" fontId="8" fillId="2" borderId="1" xfId="0" applyNumberFormat="1" applyFont="1" applyFill="1" applyBorder="1" applyAlignment="1"/>
    <xf numFmtId="0" fontId="8" fillId="2" borderId="1" xfId="0" applyFont="1" applyFill="1" applyBorder="1" applyAlignment="1"/>
    <xf numFmtId="0" fontId="8" fillId="2" borderId="1" xfId="0" applyFont="1" applyFill="1" applyBorder="1" applyAlignment="1">
      <alignment vertical="center"/>
    </xf>
    <xf numFmtId="14" fontId="8" fillId="2" borderId="1" xfId="2" applyNumberFormat="1" applyFont="1" applyFill="1" applyBorder="1"/>
    <xf numFmtId="14" fontId="8" fillId="2" borderId="1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8" fillId="2" borderId="1" xfId="2" applyNumberFormat="1" applyFont="1" applyFill="1" applyBorder="1"/>
    <xf numFmtId="18" fontId="8" fillId="2" borderId="1" xfId="2" applyNumberFormat="1" applyFont="1" applyFill="1" applyBorder="1"/>
    <xf numFmtId="0" fontId="8" fillId="2" borderId="15" xfId="2" applyFont="1" applyFill="1" applyBorder="1"/>
    <xf numFmtId="0" fontId="0" fillId="0" borderId="21" xfId="0" applyBorder="1"/>
    <xf numFmtId="0" fontId="0" fillId="7" borderId="16" xfId="0" applyFill="1" applyBorder="1"/>
    <xf numFmtId="0" fontId="0" fillId="7" borderId="1" xfId="0" applyFill="1" applyBorder="1"/>
    <xf numFmtId="0" fontId="7" fillId="0" borderId="16" xfId="0" applyFont="1" applyBorder="1"/>
    <xf numFmtId="0" fontId="0" fillId="2" borderId="1" xfId="0" applyFill="1" applyBorder="1"/>
    <xf numFmtId="0" fontId="8" fillId="2" borderId="1" xfId="0" applyFont="1" applyFill="1" applyBorder="1"/>
    <xf numFmtId="18" fontId="8" fillId="2" borderId="1" xfId="0" applyNumberFormat="1" applyFont="1" applyFill="1" applyBorder="1" applyAlignment="1">
      <alignment vertical="center"/>
    </xf>
    <xf numFmtId="14" fontId="8" fillId="2" borderId="1" xfId="0" applyNumberFormat="1" applyFont="1" applyFill="1" applyBorder="1"/>
    <xf numFmtId="18" fontId="8" fillId="2" borderId="1" xfId="0" applyNumberFormat="1" applyFont="1" applyFill="1" applyBorder="1"/>
    <xf numFmtId="0" fontId="8" fillId="2" borderId="0" xfId="0" applyFont="1" applyFill="1"/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8" fillId="2" borderId="1" xfId="0" applyNumberFormat="1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8" fillId="2" borderId="21" xfId="0" applyFont="1" applyFill="1" applyBorder="1" applyAlignment="1">
      <alignment vertical="center"/>
    </xf>
    <xf numFmtId="0" fontId="8" fillId="2" borderId="1" xfId="0" applyFont="1" applyFill="1" applyBorder="1" applyAlignment="1">
      <alignment wrapText="1"/>
    </xf>
    <xf numFmtId="0" fontId="0" fillId="8" borderId="1" xfId="0" applyFill="1" applyBorder="1" applyAlignment="1">
      <alignment vertical="center"/>
    </xf>
    <xf numFmtId="14" fontId="8" fillId="8" borderId="1" xfId="0" applyNumberFormat="1" applyFont="1" applyFill="1" applyBorder="1" applyAlignment="1"/>
    <xf numFmtId="0" fontId="2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8" fillId="8" borderId="1" xfId="0" applyFont="1" applyFill="1" applyBorder="1" applyAlignment="1">
      <alignment vertical="center"/>
    </xf>
    <xf numFmtId="0" fontId="8" fillId="8" borderId="21" xfId="0" applyFont="1" applyFill="1" applyBorder="1" applyAlignment="1">
      <alignment vertical="center"/>
    </xf>
    <xf numFmtId="0" fontId="0" fillId="8" borderId="0" xfId="0" applyFill="1" applyAlignment="1">
      <alignment vertical="center"/>
    </xf>
    <xf numFmtId="18" fontId="8" fillId="8" borderId="1" xfId="0" applyNumberFormat="1" applyFont="1" applyFill="1" applyBorder="1" applyAlignment="1">
      <alignment vertical="center"/>
    </xf>
    <xf numFmtId="14" fontId="8" fillId="8" borderId="1" xfId="0" applyNumberFormat="1" applyFont="1" applyFill="1" applyBorder="1"/>
    <xf numFmtId="0" fontId="8" fillId="8" borderId="1" xfId="0" applyFont="1" applyFill="1" applyBorder="1"/>
    <xf numFmtId="0" fontId="8" fillId="8" borderId="0" xfId="0" applyFont="1" applyFill="1"/>
    <xf numFmtId="0" fontId="0" fillId="8" borderId="0" xfId="0" applyFill="1"/>
    <xf numFmtId="18" fontId="8" fillId="8" borderId="1" xfId="0" applyNumberFormat="1" applyFont="1" applyFill="1" applyBorder="1"/>
    <xf numFmtId="18" fontId="2" fillId="8" borderId="1" xfId="0" applyNumberFormat="1" applyFont="1" applyFill="1" applyBorder="1" applyAlignment="1">
      <alignment horizontal="left" vertical="center"/>
    </xf>
    <xf numFmtId="18" fontId="8" fillId="2" borderId="1" xfId="0" applyNumberFormat="1" applyFont="1" applyFill="1" applyBorder="1" applyAlignment="1">
      <alignment horizontal="left" vertical="center"/>
    </xf>
    <xf numFmtId="18" fontId="8" fillId="8" borderId="1" xfId="0" applyNumberFormat="1" applyFont="1" applyFill="1" applyBorder="1" applyAlignment="1">
      <alignment horizontal="left" vertical="center"/>
    </xf>
    <xf numFmtId="18" fontId="8" fillId="2" borderId="1" xfId="0" applyNumberFormat="1" applyFont="1" applyFill="1" applyBorder="1" applyAlignment="1">
      <alignment horizontal="left"/>
    </xf>
    <xf numFmtId="18" fontId="8" fillId="8" borderId="1" xfId="0" applyNumberFormat="1" applyFont="1" applyFill="1" applyBorder="1" applyAlignment="1">
      <alignment horizontal="left"/>
    </xf>
    <xf numFmtId="0" fontId="9" fillId="0" borderId="0" xfId="0" applyFont="1"/>
    <xf numFmtId="14" fontId="9" fillId="0" borderId="23" xfId="0" applyNumberFormat="1" applyFont="1" applyBorder="1" applyAlignment="1">
      <alignment horizontal="right"/>
    </xf>
    <xf numFmtId="0" fontId="9" fillId="2" borderId="22" xfId="0" applyFont="1" applyFill="1" applyBorder="1"/>
    <xf numFmtId="0" fontId="7" fillId="2" borderId="1" xfId="0" applyFont="1" applyFill="1" applyBorder="1"/>
    <xf numFmtId="0" fontId="9" fillId="2" borderId="1" xfId="0" applyFont="1" applyFill="1" applyBorder="1"/>
    <xf numFmtId="0" fontId="3" fillId="2" borderId="1" xfId="1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7" fillId="0" borderId="0" xfId="0" applyFont="1"/>
    <xf numFmtId="0" fontId="3" fillId="2" borderId="16" xfId="1" applyFont="1" applyFill="1" applyBorder="1"/>
    <xf numFmtId="0" fontId="0" fillId="0" borderId="1" xfId="0" applyBorder="1" applyAlignment="1">
      <alignment horizontal="left"/>
    </xf>
    <xf numFmtId="18" fontId="0" fillId="0" borderId="1" xfId="0" applyNumberFormat="1" applyBorder="1" applyAlignment="1">
      <alignment horizontal="left"/>
    </xf>
    <xf numFmtId="0" fontId="0" fillId="0" borderId="1" xfId="0" applyNumberFormat="1" applyBorder="1"/>
    <xf numFmtId="0" fontId="7" fillId="0" borderId="1" xfId="0" applyFont="1" applyBorder="1"/>
    <xf numFmtId="14" fontId="0" fillId="0" borderId="1" xfId="0" applyNumberFormat="1" applyFill="1" applyBorder="1" applyAlignment="1"/>
    <xf numFmtId="14" fontId="7" fillId="2" borderId="1" xfId="0" applyNumberFormat="1" applyFont="1" applyFill="1" applyBorder="1" applyAlignment="1"/>
    <xf numFmtId="14" fontId="7" fillId="0" borderId="1" xfId="0" applyNumberFormat="1" applyFont="1" applyBorder="1"/>
    <xf numFmtId="18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/>
    <xf numFmtId="0" fontId="7" fillId="0" borderId="1" xfId="0" applyFont="1" applyBorder="1" applyAlignment="1">
      <alignment horizontal="left"/>
    </xf>
    <xf numFmtId="18" fontId="7" fillId="0" borderId="1" xfId="0" applyNumberFormat="1" applyFont="1" applyBorder="1"/>
    <xf numFmtId="0" fontId="7" fillId="0" borderId="1" xfId="0" applyNumberFormat="1" applyFont="1" applyBorder="1"/>
    <xf numFmtId="14" fontId="9" fillId="0" borderId="24" xfId="0" applyNumberFormat="1" applyFont="1" applyBorder="1" applyAlignment="1">
      <alignment horizontal="right"/>
    </xf>
    <xf numFmtId="0" fontId="9" fillId="2" borderId="0" xfId="0" applyFont="1" applyFill="1" applyBorder="1"/>
    <xf numFmtId="0" fontId="9" fillId="2" borderId="25" xfId="0" applyFont="1" applyFill="1" applyBorder="1"/>
    <xf numFmtId="14" fontId="9" fillId="0" borderId="1" xfId="0" applyNumberFormat="1" applyFont="1" applyBorder="1" applyAlignment="1">
      <alignment horizontal="right"/>
    </xf>
    <xf numFmtId="18" fontId="0" fillId="2" borderId="1" xfId="0" applyNumberFormat="1" applyFill="1" applyBorder="1"/>
    <xf numFmtId="0" fontId="0" fillId="2" borderId="1" xfId="0" applyFont="1" applyFill="1" applyBorder="1"/>
    <xf numFmtId="18" fontId="0" fillId="0" borderId="1" xfId="0" applyNumberFormat="1" applyFill="1" applyBorder="1"/>
    <xf numFmtId="14" fontId="7" fillId="2" borderId="1" xfId="0" applyNumberFormat="1" applyFont="1" applyFill="1" applyBorder="1"/>
    <xf numFmtId="0" fontId="0" fillId="3" borderId="1" xfId="0" applyFill="1" applyBorder="1"/>
    <xf numFmtId="14" fontId="8" fillId="2" borderId="0" xfId="0" applyNumberFormat="1" applyFont="1" applyFill="1" applyBorder="1"/>
    <xf numFmtId="14" fontId="0" fillId="2" borderId="0" xfId="0" applyNumberFormat="1" applyFill="1"/>
    <xf numFmtId="14" fontId="0" fillId="0" borderId="0" xfId="0" applyNumberFormat="1"/>
    <xf numFmtId="0" fontId="0" fillId="0" borderId="16" xfId="0" applyBorder="1"/>
    <xf numFmtId="0" fontId="9" fillId="2" borderId="1" xfId="0" applyFont="1" applyFill="1" applyBorder="1" applyAlignment="1">
      <alignment horizontal="left"/>
    </xf>
    <xf numFmtId="0" fontId="9" fillId="0" borderId="1" xfId="0" applyFont="1" applyBorder="1"/>
    <xf numFmtId="18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18" fontId="9" fillId="0" borderId="1" xfId="0" applyNumberFormat="1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8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9" fillId="2" borderId="15" xfId="0" applyFont="1" applyFill="1" applyBorder="1"/>
    <xf numFmtId="0" fontId="0" fillId="0" borderId="26" xfId="0" applyBorder="1"/>
    <xf numFmtId="0" fontId="0" fillId="7" borderId="26" xfId="0" applyFill="1" applyBorder="1"/>
    <xf numFmtId="0" fontId="9" fillId="3" borderId="22" xfId="0" applyFont="1" applyFill="1" applyBorder="1"/>
    <xf numFmtId="0" fontId="0" fillId="0" borderId="1" xfId="0" applyFill="1" applyBorder="1"/>
    <xf numFmtId="0" fontId="3" fillId="2" borderId="1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Font="1"/>
    <xf numFmtId="14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 applyAlignment="1">
      <alignment horizontal="right"/>
    </xf>
    <xf numFmtId="18" fontId="8" fillId="2" borderId="1" xfId="0" applyNumberFormat="1" applyFont="1" applyFill="1" applyBorder="1" applyAlignment="1">
      <alignment horizontal="right"/>
    </xf>
    <xf numFmtId="0" fontId="0" fillId="3" borderId="0" xfId="0" applyFill="1"/>
    <xf numFmtId="14" fontId="0" fillId="3" borderId="0" xfId="0" applyNumberFormat="1" applyFill="1"/>
    <xf numFmtId="14" fontId="0" fillId="4" borderId="1" xfId="0" applyNumberFormat="1" applyFill="1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0" fillId="7" borderId="21" xfId="0" applyFill="1" applyBorder="1"/>
    <xf numFmtId="0" fontId="7" fillId="2" borderId="16" xfId="0" applyFont="1" applyFill="1" applyBorder="1"/>
    <xf numFmtId="14" fontId="0" fillId="7" borderId="1" xfId="0" applyNumberFormat="1" applyFill="1" applyBorder="1" applyAlignment="1">
      <alignment horizontal="right"/>
    </xf>
    <xf numFmtId="14" fontId="0" fillId="0" borderId="0" xfId="0" applyNumberFormat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4" borderId="1" xfId="0" applyNumberFormat="1" applyFill="1" applyBorder="1" applyAlignment="1">
      <alignment horizontal="right"/>
    </xf>
    <xf numFmtId="0" fontId="0" fillId="0" borderId="1" xfId="0" applyFont="1" applyBorder="1"/>
    <xf numFmtId="0" fontId="7" fillId="3" borderId="1" xfId="0" applyFont="1" applyFill="1" applyBorder="1"/>
    <xf numFmtId="0" fontId="7" fillId="7" borderId="1" xfId="0" applyFont="1" applyFill="1" applyBorder="1"/>
    <xf numFmtId="0" fontId="4" fillId="0" borderId="1" xfId="0" applyFont="1" applyBorder="1"/>
    <xf numFmtId="49" fontId="0" fillId="7" borderId="1" xfId="0" applyNumberFormat="1" applyFill="1" applyBorder="1" applyAlignment="1">
      <alignment horizontal="right"/>
    </xf>
    <xf numFmtId="0" fontId="0" fillId="7" borderId="0" xfId="0" applyFill="1"/>
    <xf numFmtId="18" fontId="0" fillId="7" borderId="1" xfId="0" applyNumberFormat="1" applyFill="1" applyBorder="1"/>
    <xf numFmtId="0" fontId="0" fillId="7" borderId="1" xfId="0" applyNumberFormat="1" applyFill="1" applyBorder="1"/>
    <xf numFmtId="0" fontId="0" fillId="2" borderId="0" xfId="0" applyFill="1"/>
    <xf numFmtId="0" fontId="0" fillId="2" borderId="1" xfId="0" applyNumberFormat="1" applyFill="1" applyBorder="1"/>
    <xf numFmtId="0" fontId="4" fillId="0" borderId="1" xfId="0" applyNumberFormat="1" applyFont="1" applyBorder="1"/>
    <xf numFmtId="0" fontId="7" fillId="0" borderId="1" xfId="0" applyFont="1" applyFill="1" applyBorder="1"/>
    <xf numFmtId="14" fontId="8" fillId="0" borderId="1" xfId="0" applyNumberFormat="1" applyFont="1" applyBorder="1" applyAlignment="1">
      <alignment horizontal="right"/>
    </xf>
    <xf numFmtId="0" fontId="0" fillId="0" borderId="1" xfId="0" applyNumberFormat="1" applyFill="1" applyBorder="1"/>
    <xf numFmtId="14" fontId="8" fillId="7" borderId="1" xfId="0" applyNumberFormat="1" applyFont="1" applyFill="1" applyBorder="1" applyAlignment="1">
      <alignment horizontal="right"/>
    </xf>
    <xf numFmtId="0" fontId="0" fillId="0" borderId="1" xfId="0" applyNumberFormat="1" applyBorder="1" applyAlignment="1">
      <alignment horizontal="left"/>
    </xf>
    <xf numFmtId="0" fontId="0" fillId="0" borderId="1" xfId="0" applyFont="1" applyFill="1" applyBorder="1"/>
    <xf numFmtId="49" fontId="0" fillId="0" borderId="1" xfId="0" applyNumberFormat="1" applyBorder="1"/>
    <xf numFmtId="14" fontId="4" fillId="0" borderId="1" xfId="0" applyNumberFormat="1" applyFont="1" applyBorder="1"/>
    <xf numFmtId="49" fontId="0" fillId="4" borderId="1" xfId="0" applyNumberFormat="1" applyFill="1" applyBorder="1"/>
    <xf numFmtId="49" fontId="0" fillId="7" borderId="1" xfId="0" applyNumberFormat="1" applyFill="1" applyBorder="1"/>
    <xf numFmtId="14" fontId="0" fillId="7" borderId="1" xfId="0" applyNumberFormat="1" applyFill="1" applyBorder="1"/>
    <xf numFmtId="49" fontId="0" fillId="2" borderId="1" xfId="0" applyNumberFormat="1" applyFill="1" applyBorder="1"/>
    <xf numFmtId="0" fontId="0" fillId="7" borderId="1" xfId="0" applyFont="1" applyFill="1" applyBorder="1"/>
    <xf numFmtId="49" fontId="4" fillId="0" borderId="1" xfId="0" applyNumberFormat="1" applyFont="1" applyBorder="1"/>
    <xf numFmtId="49" fontId="0" fillId="3" borderId="1" xfId="0" applyNumberFormat="1" applyFill="1" applyBorder="1"/>
    <xf numFmtId="49" fontId="4" fillId="4" borderId="1" xfId="0" applyNumberFormat="1" applyFont="1" applyFill="1" applyBorder="1"/>
    <xf numFmtId="14" fontId="4" fillId="7" borderId="1" xfId="0" applyNumberFormat="1" applyFont="1" applyFill="1" applyBorder="1"/>
    <xf numFmtId="0" fontId="4" fillId="7" borderId="1" xfId="0" applyFont="1" applyFill="1" applyBorder="1"/>
    <xf numFmtId="14" fontId="0" fillId="0" borderId="1" xfId="0" applyNumberFormat="1" applyFont="1" applyBorder="1"/>
    <xf numFmtId="0" fontId="4" fillId="0" borderId="0" xfId="0" applyFont="1"/>
    <xf numFmtId="14" fontId="7" fillId="7" borderId="1" xfId="0" applyNumberFormat="1" applyFont="1" applyFill="1" applyBorder="1"/>
    <xf numFmtId="14" fontId="0" fillId="3" borderId="1" xfId="0" applyNumberFormat="1" applyFont="1" applyFill="1" applyBorder="1"/>
    <xf numFmtId="0" fontId="7" fillId="5" borderId="1" xfId="0" applyFont="1" applyFill="1" applyBorder="1"/>
    <xf numFmtId="49" fontId="4" fillId="9" borderId="1" xfId="0" applyNumberFormat="1" applyFont="1" applyFill="1" applyBorder="1"/>
    <xf numFmtId="14" fontId="8" fillId="0" borderId="16" xfId="0" applyNumberFormat="1" applyFont="1" applyBorder="1"/>
    <xf numFmtId="0" fontId="7" fillId="5" borderId="16" xfId="0" applyFont="1" applyFill="1" applyBorder="1"/>
    <xf numFmtId="14" fontId="8" fillId="7" borderId="16" xfId="0" applyNumberFormat="1" applyFont="1" applyFill="1" applyBorder="1"/>
    <xf numFmtId="49" fontId="4" fillId="2" borderId="1" xfId="0" applyNumberFormat="1" applyFont="1" applyFill="1" applyBorder="1"/>
    <xf numFmtId="14" fontId="8" fillId="2" borderId="16" xfId="0" applyNumberFormat="1" applyFont="1" applyFill="1" applyBorder="1"/>
    <xf numFmtId="0" fontId="0" fillId="2" borderId="21" xfId="0" applyFill="1" applyBorder="1"/>
    <xf numFmtId="49" fontId="4" fillId="3" borderId="1" xfId="0" applyNumberFormat="1" applyFont="1" applyFill="1" applyBorder="1"/>
    <xf numFmtId="14" fontId="4" fillId="3" borderId="1" xfId="0" applyNumberFormat="1" applyFont="1" applyFill="1" applyBorder="1"/>
    <xf numFmtId="0" fontId="4" fillId="3" borderId="1" xfId="0" applyFont="1" applyFill="1" applyBorder="1"/>
    <xf numFmtId="18" fontId="0" fillId="3" borderId="1" xfId="0" applyNumberFormat="1" applyFill="1" applyBorder="1"/>
    <xf numFmtId="0" fontId="0" fillId="3" borderId="1" xfId="0" applyNumberFormat="1" applyFill="1" applyBorder="1"/>
    <xf numFmtId="18" fontId="0" fillId="3" borderId="0" xfId="0" applyNumberFormat="1" applyFill="1"/>
    <xf numFmtId="0" fontId="0" fillId="3" borderId="0" xfId="0" applyFill="1" applyAlignment="1">
      <alignment horizontal="left"/>
    </xf>
    <xf numFmtId="0" fontId="4" fillId="5" borderId="1" xfId="0" applyFont="1" applyFill="1" applyBorder="1"/>
    <xf numFmtId="0" fontId="0" fillId="3" borderId="1" xfId="0" applyFont="1" applyFill="1" applyBorder="1"/>
    <xf numFmtId="0" fontId="0" fillId="8" borderId="1" xfId="0" applyFill="1" applyBorder="1"/>
    <xf numFmtId="49" fontId="0" fillId="8" borderId="1" xfId="0" applyNumberFormat="1" applyFill="1" applyBorder="1"/>
    <xf numFmtId="14" fontId="0" fillId="8" borderId="1" xfId="0" applyNumberFormat="1" applyFill="1" applyBorder="1"/>
    <xf numFmtId="0" fontId="0" fillId="8" borderId="1" xfId="0" applyNumberFormat="1" applyFill="1" applyBorder="1"/>
  </cellXfs>
  <cellStyles count="3">
    <cellStyle name="Normal" xfId="0" builtinId="0"/>
    <cellStyle name="Normal 2" xfId="1" xr:uid="{00000000-0005-0000-0000-000001000000}"/>
    <cellStyle name="Normal 8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143</xdr:row>
      <xdr:rowOff>0</xdr:rowOff>
    </xdr:from>
    <xdr:to>
      <xdr:col>0</xdr:col>
      <xdr:colOff>9525</xdr:colOff>
      <xdr:row>143</xdr:row>
      <xdr:rowOff>9525</xdr:rowOff>
    </xdr:to>
    <xdr:pic>
      <xdr:nvPicPr>
        <xdr:cNvPr id="3" name="Picture 2" descr="https://mail.google.com/mail/u/0/images/cleardot.gif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007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9525</xdr:colOff>
      <xdr:row>143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0912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opLeftCell="A61" workbookViewId="0">
      <selection activeCell="V70" sqref="V70"/>
    </sheetView>
  </sheetViews>
  <sheetFormatPr defaultRowHeight="14.4" x14ac:dyDescent="0.3"/>
  <cols>
    <col min="1" max="1" width="4.6640625" customWidth="1"/>
    <col min="2" max="3" width="10.44140625" bestFit="1" customWidth="1"/>
    <col min="4" max="4" width="13" customWidth="1"/>
    <col min="5" max="5" width="16" customWidth="1"/>
    <col min="7" max="7" width="14.44140625" customWidth="1"/>
    <col min="14" max="14" width="9.109375" style="1"/>
  </cols>
  <sheetData>
    <row r="1" spans="1:28" s="4" customFormat="1" ht="60" customHeight="1" thickBot="1" x14ac:dyDescent="0.35">
      <c r="A1" s="7" t="s">
        <v>167</v>
      </c>
      <c r="B1" s="8" t="s">
        <v>168</v>
      </c>
      <c r="C1" s="8" t="s">
        <v>169</v>
      </c>
      <c r="D1" s="9" t="s">
        <v>170</v>
      </c>
      <c r="E1" s="8" t="s">
        <v>154</v>
      </c>
      <c r="F1" s="10" t="s">
        <v>171</v>
      </c>
      <c r="G1" s="10" t="s">
        <v>172</v>
      </c>
      <c r="H1" s="10" t="s">
        <v>173</v>
      </c>
      <c r="I1" s="10" t="s">
        <v>174</v>
      </c>
      <c r="J1" s="10" t="s">
        <v>157</v>
      </c>
      <c r="K1" s="10" t="s">
        <v>175</v>
      </c>
      <c r="L1" s="10" t="s">
        <v>176</v>
      </c>
      <c r="M1" s="10" t="s">
        <v>177</v>
      </c>
      <c r="N1" s="11" t="s">
        <v>178</v>
      </c>
      <c r="O1" s="10" t="s">
        <v>179</v>
      </c>
      <c r="P1" s="12" t="s">
        <v>160</v>
      </c>
      <c r="Q1" s="12" t="s">
        <v>158</v>
      </c>
      <c r="R1" s="12" t="s">
        <v>159</v>
      </c>
      <c r="S1" s="12" t="s">
        <v>155</v>
      </c>
      <c r="T1" s="12" t="s">
        <v>156</v>
      </c>
      <c r="U1" s="12" t="s">
        <v>161</v>
      </c>
      <c r="V1" s="12" t="s">
        <v>162</v>
      </c>
      <c r="W1" s="12" t="s">
        <v>163</v>
      </c>
      <c r="X1" s="12" t="s">
        <v>164</v>
      </c>
      <c r="Y1" s="12" t="s">
        <v>165</v>
      </c>
      <c r="Z1" s="13" t="s">
        <v>166</v>
      </c>
      <c r="AA1" s="3"/>
      <c r="AB1" s="3"/>
    </row>
    <row r="2" spans="1:28" x14ac:dyDescent="0.3">
      <c r="A2" s="14">
        <v>1</v>
      </c>
      <c r="B2" s="15">
        <v>45414</v>
      </c>
      <c r="C2" s="15">
        <v>45414</v>
      </c>
      <c r="D2" s="16" t="s">
        <v>2</v>
      </c>
      <c r="E2" s="17" t="s">
        <v>0</v>
      </c>
      <c r="F2" s="16" t="s">
        <v>3</v>
      </c>
      <c r="G2" s="16" t="s">
        <v>1</v>
      </c>
      <c r="H2" s="18">
        <v>7735</v>
      </c>
      <c r="I2" s="18">
        <v>8611</v>
      </c>
      <c r="J2" s="18">
        <f>I2-H2</f>
        <v>876</v>
      </c>
      <c r="K2" s="18">
        <v>576</v>
      </c>
      <c r="L2" s="19">
        <v>0.16666666666666666</v>
      </c>
      <c r="M2" s="19">
        <v>0.9375</v>
      </c>
      <c r="N2" s="20" t="s">
        <v>180</v>
      </c>
      <c r="O2" s="18"/>
      <c r="P2" s="18">
        <v>5400</v>
      </c>
      <c r="Q2" s="18">
        <v>18</v>
      </c>
      <c r="R2" s="18">
        <f>Q2*K2</f>
        <v>10368</v>
      </c>
      <c r="S2" s="18"/>
      <c r="T2" s="18">
        <f>S2*O2</f>
        <v>0</v>
      </c>
      <c r="U2" s="18">
        <v>250</v>
      </c>
      <c r="V2" s="18">
        <v>855</v>
      </c>
      <c r="W2" s="18">
        <f>P2+R2+T2+U2+V2</f>
        <v>16873</v>
      </c>
      <c r="X2" s="18">
        <f>W2*2.5/100</f>
        <v>421.82499999999999</v>
      </c>
      <c r="Y2" s="18">
        <f>W2*2.5/100</f>
        <v>421.82499999999999</v>
      </c>
      <c r="Z2" s="21">
        <f>W2+X2+Y2</f>
        <v>17716.650000000001</v>
      </c>
    </row>
    <row r="3" spans="1:28" x14ac:dyDescent="0.3">
      <c r="A3" s="22">
        <v>2</v>
      </c>
      <c r="B3" s="23">
        <v>45414</v>
      </c>
      <c r="C3" s="23">
        <v>45415</v>
      </c>
      <c r="D3" s="6" t="s">
        <v>6</v>
      </c>
      <c r="E3" s="5" t="s">
        <v>4</v>
      </c>
      <c r="F3" s="6" t="s">
        <v>7</v>
      </c>
      <c r="G3" s="6" t="s">
        <v>5</v>
      </c>
      <c r="H3" s="24">
        <v>24179</v>
      </c>
      <c r="I3" s="24">
        <v>24570</v>
      </c>
      <c r="J3" s="24">
        <f t="shared" ref="J3:J66" si="0">I3-H3</f>
        <v>391</v>
      </c>
      <c r="K3" s="24"/>
      <c r="L3" s="25">
        <v>0.3125</v>
      </c>
      <c r="M3" s="25">
        <v>0.91666666666666663</v>
      </c>
      <c r="N3" s="26" t="s">
        <v>182</v>
      </c>
      <c r="O3" s="24"/>
      <c r="P3" s="24">
        <v>6500</v>
      </c>
      <c r="Q3" s="24">
        <v>13</v>
      </c>
      <c r="R3" s="24">
        <f t="shared" ref="R3:R65" si="1">Q3*K3</f>
        <v>0</v>
      </c>
      <c r="S3" s="24"/>
      <c r="T3" s="24">
        <f t="shared" ref="T3:T65" si="2">S3*O3</f>
        <v>0</v>
      </c>
      <c r="U3" s="24">
        <v>700</v>
      </c>
      <c r="V3" s="24">
        <v>225</v>
      </c>
      <c r="W3" s="24">
        <f t="shared" ref="W3:W66" si="3">P3+R3+T3+U3+V3</f>
        <v>7425</v>
      </c>
      <c r="X3" s="24">
        <f t="shared" ref="X3:X66" si="4">W3*2.5/100</f>
        <v>185.625</v>
      </c>
      <c r="Y3" s="24">
        <f t="shared" ref="Y3:Y66" si="5">W3*2.5/100</f>
        <v>185.625</v>
      </c>
      <c r="Z3" s="27">
        <f t="shared" ref="Z3:Z66" si="6">W3+X3+Y3</f>
        <v>7796.25</v>
      </c>
    </row>
    <row r="4" spans="1:28" x14ac:dyDescent="0.3">
      <c r="A4" s="22">
        <v>3</v>
      </c>
      <c r="B4" s="23">
        <v>45414</v>
      </c>
      <c r="C4" s="23">
        <v>45414</v>
      </c>
      <c r="D4" s="6" t="s">
        <v>9</v>
      </c>
      <c r="E4" s="5" t="s">
        <v>8</v>
      </c>
      <c r="F4" s="6" t="s">
        <v>7</v>
      </c>
      <c r="G4" s="6" t="s">
        <v>29</v>
      </c>
      <c r="H4" s="24">
        <v>39460</v>
      </c>
      <c r="I4" s="24">
        <v>39508</v>
      </c>
      <c r="J4" s="24">
        <f t="shared" si="0"/>
        <v>48</v>
      </c>
      <c r="K4" s="24"/>
      <c r="L4" s="25">
        <v>0.29166666666666669</v>
      </c>
      <c r="M4" s="25">
        <v>0.875</v>
      </c>
      <c r="N4" s="26">
        <v>14</v>
      </c>
      <c r="O4" s="24">
        <v>6</v>
      </c>
      <c r="P4" s="24">
        <v>1700</v>
      </c>
      <c r="Q4" s="24">
        <v>13</v>
      </c>
      <c r="R4" s="24">
        <f t="shared" si="1"/>
        <v>0</v>
      </c>
      <c r="S4" s="24">
        <v>120</v>
      </c>
      <c r="T4" s="24">
        <f t="shared" si="2"/>
        <v>720</v>
      </c>
      <c r="U4" s="24"/>
      <c r="V4" s="24">
        <v>100</v>
      </c>
      <c r="W4" s="24">
        <f t="shared" si="3"/>
        <v>2520</v>
      </c>
      <c r="X4" s="24">
        <f t="shared" si="4"/>
        <v>63</v>
      </c>
      <c r="Y4" s="24">
        <f t="shared" si="5"/>
        <v>63</v>
      </c>
      <c r="Z4" s="27">
        <f t="shared" si="6"/>
        <v>2646</v>
      </c>
    </row>
    <row r="5" spans="1:28" x14ac:dyDescent="0.3">
      <c r="A5" s="22">
        <v>4</v>
      </c>
      <c r="B5" s="23">
        <v>45414</v>
      </c>
      <c r="C5" s="23">
        <v>45414</v>
      </c>
      <c r="D5" s="6" t="s">
        <v>12</v>
      </c>
      <c r="E5" s="5" t="s">
        <v>10</v>
      </c>
      <c r="F5" s="6" t="s">
        <v>7</v>
      </c>
      <c r="G5" s="6" t="s">
        <v>11</v>
      </c>
      <c r="H5" s="24">
        <v>24983</v>
      </c>
      <c r="I5" s="24">
        <v>25416</v>
      </c>
      <c r="J5" s="24">
        <f t="shared" si="0"/>
        <v>433</v>
      </c>
      <c r="K5" s="24">
        <v>133</v>
      </c>
      <c r="L5" s="25">
        <v>0.3125</v>
      </c>
      <c r="M5" s="25">
        <v>0.89583333333333337</v>
      </c>
      <c r="N5" s="26" t="s">
        <v>180</v>
      </c>
      <c r="O5" s="24"/>
      <c r="P5" s="24">
        <v>4500</v>
      </c>
      <c r="Q5" s="24">
        <v>15</v>
      </c>
      <c r="R5" s="24">
        <f t="shared" si="1"/>
        <v>1995</v>
      </c>
      <c r="S5" s="24"/>
      <c r="T5" s="24">
        <f t="shared" si="2"/>
        <v>0</v>
      </c>
      <c r="U5" s="24">
        <v>250</v>
      </c>
      <c r="V5" s="24">
        <v>465</v>
      </c>
      <c r="W5" s="24">
        <f t="shared" si="3"/>
        <v>7210</v>
      </c>
      <c r="X5" s="24">
        <f t="shared" si="4"/>
        <v>180.25</v>
      </c>
      <c r="Y5" s="24">
        <f t="shared" si="5"/>
        <v>180.25</v>
      </c>
      <c r="Z5" s="27">
        <f t="shared" si="6"/>
        <v>7570.5</v>
      </c>
    </row>
    <row r="6" spans="1:28" x14ac:dyDescent="0.3">
      <c r="A6" s="22">
        <v>5</v>
      </c>
      <c r="B6" s="23">
        <v>45414</v>
      </c>
      <c r="C6" s="23">
        <v>45414</v>
      </c>
      <c r="D6" s="6" t="s">
        <v>15</v>
      </c>
      <c r="E6" s="5" t="s">
        <v>13</v>
      </c>
      <c r="F6" s="6" t="s">
        <v>16</v>
      </c>
      <c r="G6" s="6" t="s">
        <v>14</v>
      </c>
      <c r="H6" s="24">
        <v>203131</v>
      </c>
      <c r="I6" s="24">
        <v>203324</v>
      </c>
      <c r="J6" s="24">
        <f t="shared" si="0"/>
        <v>193</v>
      </c>
      <c r="K6" s="24"/>
      <c r="L6" s="25">
        <v>0.29166666666666669</v>
      </c>
      <c r="M6" s="25">
        <v>0.6875</v>
      </c>
      <c r="N6" s="26" t="s">
        <v>180</v>
      </c>
      <c r="O6" s="24"/>
      <c r="P6" s="24">
        <v>3250</v>
      </c>
      <c r="Q6" s="24">
        <v>13</v>
      </c>
      <c r="R6" s="24">
        <f t="shared" si="1"/>
        <v>0</v>
      </c>
      <c r="S6" s="24"/>
      <c r="T6" s="24">
        <f t="shared" si="2"/>
        <v>0</v>
      </c>
      <c r="U6" s="24">
        <v>250</v>
      </c>
      <c r="V6" s="24">
        <v>100</v>
      </c>
      <c r="W6" s="24">
        <f t="shared" si="3"/>
        <v>3600</v>
      </c>
      <c r="X6" s="24">
        <f t="shared" si="4"/>
        <v>90</v>
      </c>
      <c r="Y6" s="24">
        <f t="shared" si="5"/>
        <v>90</v>
      </c>
      <c r="Z6" s="27">
        <f t="shared" si="6"/>
        <v>3780</v>
      </c>
    </row>
    <row r="7" spans="1:28" x14ac:dyDescent="0.3">
      <c r="A7" s="22">
        <v>6</v>
      </c>
      <c r="B7" s="23">
        <v>45414</v>
      </c>
      <c r="C7" s="23">
        <v>45414</v>
      </c>
      <c r="D7" s="6" t="s">
        <v>19</v>
      </c>
      <c r="E7" s="5" t="s">
        <v>17</v>
      </c>
      <c r="F7" s="6" t="s">
        <v>7</v>
      </c>
      <c r="G7" s="6" t="s">
        <v>18</v>
      </c>
      <c r="H7" s="24">
        <v>369590</v>
      </c>
      <c r="I7" s="24">
        <v>369866</v>
      </c>
      <c r="J7" s="24">
        <f t="shared" si="0"/>
        <v>276</v>
      </c>
      <c r="K7" s="24">
        <v>26</v>
      </c>
      <c r="L7" s="25">
        <v>0.375</v>
      </c>
      <c r="M7" s="25">
        <v>0.85416666666666663</v>
      </c>
      <c r="N7" s="26" t="s">
        <v>180</v>
      </c>
      <c r="O7" s="24"/>
      <c r="P7" s="24">
        <v>3250</v>
      </c>
      <c r="Q7" s="24">
        <v>13</v>
      </c>
      <c r="R7" s="24">
        <f t="shared" si="1"/>
        <v>338</v>
      </c>
      <c r="S7" s="24"/>
      <c r="T7" s="24">
        <f t="shared" si="2"/>
        <v>0</v>
      </c>
      <c r="U7" s="24">
        <v>250</v>
      </c>
      <c r="V7" s="24">
        <v>150</v>
      </c>
      <c r="W7" s="24">
        <f t="shared" si="3"/>
        <v>3988</v>
      </c>
      <c r="X7" s="24">
        <f t="shared" si="4"/>
        <v>99.7</v>
      </c>
      <c r="Y7" s="24">
        <f t="shared" si="5"/>
        <v>99.7</v>
      </c>
      <c r="Z7" s="27">
        <f t="shared" si="6"/>
        <v>4187.3999999999996</v>
      </c>
    </row>
    <row r="8" spans="1:28" x14ac:dyDescent="0.3">
      <c r="A8" s="22">
        <v>7</v>
      </c>
      <c r="B8" s="23">
        <v>45415</v>
      </c>
      <c r="C8" s="23">
        <v>45415</v>
      </c>
      <c r="D8" s="6" t="s">
        <v>21</v>
      </c>
      <c r="E8" s="5" t="s">
        <v>20</v>
      </c>
      <c r="F8" s="6" t="s">
        <v>3</v>
      </c>
      <c r="G8" s="6" t="s">
        <v>18</v>
      </c>
      <c r="H8" s="24">
        <v>19531</v>
      </c>
      <c r="I8" s="24">
        <v>19726</v>
      </c>
      <c r="J8" s="24">
        <f t="shared" si="0"/>
        <v>195</v>
      </c>
      <c r="K8" s="24"/>
      <c r="L8" s="25">
        <v>0.25</v>
      </c>
      <c r="M8" s="25">
        <v>0.77083333333333337</v>
      </c>
      <c r="N8" s="26" t="s">
        <v>180</v>
      </c>
      <c r="O8" s="24"/>
      <c r="P8" s="24">
        <v>5400</v>
      </c>
      <c r="Q8" s="24">
        <v>18</v>
      </c>
      <c r="R8" s="24">
        <f t="shared" si="1"/>
        <v>0</v>
      </c>
      <c r="S8" s="24"/>
      <c r="T8" s="24">
        <f t="shared" si="2"/>
        <v>0</v>
      </c>
      <c r="U8" s="24">
        <v>250</v>
      </c>
      <c r="V8" s="24">
        <v>250</v>
      </c>
      <c r="W8" s="24">
        <f t="shared" si="3"/>
        <v>5900</v>
      </c>
      <c r="X8" s="24">
        <f t="shared" si="4"/>
        <v>147.5</v>
      </c>
      <c r="Y8" s="24">
        <f t="shared" si="5"/>
        <v>147.5</v>
      </c>
      <c r="Z8" s="27">
        <f t="shared" si="6"/>
        <v>6195</v>
      </c>
    </row>
    <row r="9" spans="1:28" x14ac:dyDescent="0.3">
      <c r="A9" s="22">
        <v>8</v>
      </c>
      <c r="B9" s="23">
        <v>45415</v>
      </c>
      <c r="C9" s="23">
        <v>45416</v>
      </c>
      <c r="D9" s="6" t="s">
        <v>12</v>
      </c>
      <c r="E9" s="5" t="s">
        <v>10</v>
      </c>
      <c r="F9" s="6" t="s">
        <v>7</v>
      </c>
      <c r="G9" s="6" t="s">
        <v>22</v>
      </c>
      <c r="H9" s="24">
        <v>25416</v>
      </c>
      <c r="I9" s="24">
        <v>25888</v>
      </c>
      <c r="J9" s="24">
        <f t="shared" si="0"/>
        <v>472</v>
      </c>
      <c r="K9" s="24"/>
      <c r="L9" s="25">
        <v>0.3125</v>
      </c>
      <c r="M9" s="25">
        <v>0.89583333333333337</v>
      </c>
      <c r="N9" s="26" t="s">
        <v>182</v>
      </c>
      <c r="O9" s="24"/>
      <c r="P9" s="24">
        <v>9000</v>
      </c>
      <c r="Q9" s="24">
        <v>15</v>
      </c>
      <c r="R9" s="24">
        <f t="shared" si="1"/>
        <v>0</v>
      </c>
      <c r="S9" s="24"/>
      <c r="T9" s="24">
        <f t="shared" si="2"/>
        <v>0</v>
      </c>
      <c r="U9" s="24">
        <v>750</v>
      </c>
      <c r="V9" s="24">
        <v>195</v>
      </c>
      <c r="W9" s="24">
        <f t="shared" si="3"/>
        <v>9945</v>
      </c>
      <c r="X9" s="24">
        <f t="shared" si="4"/>
        <v>248.625</v>
      </c>
      <c r="Y9" s="24">
        <f t="shared" si="5"/>
        <v>248.625</v>
      </c>
      <c r="Z9" s="27">
        <f t="shared" si="6"/>
        <v>10442.25</v>
      </c>
    </row>
    <row r="10" spans="1:28" x14ac:dyDescent="0.3">
      <c r="A10" s="22">
        <v>9</v>
      </c>
      <c r="B10" s="23">
        <v>45415</v>
      </c>
      <c r="C10" s="23">
        <v>45416</v>
      </c>
      <c r="D10" s="6" t="s">
        <v>25</v>
      </c>
      <c r="E10" s="5" t="s">
        <v>23</v>
      </c>
      <c r="F10" s="6" t="s">
        <v>7</v>
      </c>
      <c r="G10" s="6" t="s">
        <v>24</v>
      </c>
      <c r="H10" s="24">
        <v>85721</v>
      </c>
      <c r="I10" s="24">
        <v>86069</v>
      </c>
      <c r="J10" s="24">
        <f t="shared" si="0"/>
        <v>348</v>
      </c>
      <c r="K10" s="24">
        <v>48</v>
      </c>
      <c r="L10" s="25">
        <v>0.75</v>
      </c>
      <c r="M10" s="25">
        <v>4.1666666666666664E-2</v>
      </c>
      <c r="N10" s="26" t="s">
        <v>180</v>
      </c>
      <c r="O10" s="24"/>
      <c r="P10" s="24">
        <v>4500</v>
      </c>
      <c r="Q10" s="24">
        <v>15</v>
      </c>
      <c r="R10" s="24">
        <f t="shared" si="1"/>
        <v>720</v>
      </c>
      <c r="S10" s="24"/>
      <c r="T10" s="24">
        <f t="shared" si="2"/>
        <v>0</v>
      </c>
      <c r="U10" s="24">
        <v>250</v>
      </c>
      <c r="V10" s="24">
        <v>285</v>
      </c>
      <c r="W10" s="24">
        <f t="shared" si="3"/>
        <v>5755</v>
      </c>
      <c r="X10" s="24">
        <f t="shared" si="4"/>
        <v>143.875</v>
      </c>
      <c r="Y10" s="24">
        <f t="shared" si="5"/>
        <v>143.875</v>
      </c>
      <c r="Z10" s="27">
        <f t="shared" si="6"/>
        <v>6042.75</v>
      </c>
    </row>
    <row r="11" spans="1:28" x14ac:dyDescent="0.3">
      <c r="A11" s="22">
        <v>10</v>
      </c>
      <c r="B11" s="23">
        <v>45416</v>
      </c>
      <c r="C11" s="23">
        <v>45416</v>
      </c>
      <c r="D11" s="6" t="s">
        <v>27</v>
      </c>
      <c r="E11" s="5" t="s">
        <v>26</v>
      </c>
      <c r="F11" s="6" t="s">
        <v>3</v>
      </c>
      <c r="G11" s="6" t="s">
        <v>18</v>
      </c>
      <c r="H11" s="24">
        <v>106450</v>
      </c>
      <c r="I11" s="24">
        <v>106633</v>
      </c>
      <c r="J11" s="24">
        <f t="shared" si="0"/>
        <v>183</v>
      </c>
      <c r="K11" s="24"/>
      <c r="L11" s="25">
        <v>0.25</v>
      </c>
      <c r="M11" s="25">
        <v>0.97916666666666663</v>
      </c>
      <c r="N11" s="26" t="s">
        <v>180</v>
      </c>
      <c r="O11" s="24"/>
      <c r="P11" s="24">
        <v>5400</v>
      </c>
      <c r="Q11" s="24">
        <v>18</v>
      </c>
      <c r="R11" s="24">
        <f t="shared" si="1"/>
        <v>0</v>
      </c>
      <c r="S11" s="24"/>
      <c r="T11" s="24">
        <f t="shared" si="2"/>
        <v>0</v>
      </c>
      <c r="U11" s="24">
        <v>250</v>
      </c>
      <c r="V11" s="24">
        <v>250</v>
      </c>
      <c r="W11" s="24">
        <f t="shared" si="3"/>
        <v>5900</v>
      </c>
      <c r="X11" s="24">
        <f t="shared" si="4"/>
        <v>147.5</v>
      </c>
      <c r="Y11" s="24">
        <f t="shared" si="5"/>
        <v>147.5</v>
      </c>
      <c r="Z11" s="27">
        <f t="shared" si="6"/>
        <v>6195</v>
      </c>
    </row>
    <row r="12" spans="1:28" x14ac:dyDescent="0.3">
      <c r="A12" s="22">
        <v>11</v>
      </c>
      <c r="B12" s="23">
        <v>45416</v>
      </c>
      <c r="C12" s="23">
        <v>45416</v>
      </c>
      <c r="D12" s="6" t="s">
        <v>19</v>
      </c>
      <c r="E12" s="5" t="s">
        <v>28</v>
      </c>
      <c r="F12" s="6" t="s">
        <v>7</v>
      </c>
      <c r="G12" s="6" t="s">
        <v>29</v>
      </c>
      <c r="H12" s="24">
        <v>369922</v>
      </c>
      <c r="I12" s="24">
        <v>370049</v>
      </c>
      <c r="J12" s="24">
        <f t="shared" si="0"/>
        <v>127</v>
      </c>
      <c r="K12" s="24">
        <v>47</v>
      </c>
      <c r="L12" s="25">
        <v>0.33333333333333331</v>
      </c>
      <c r="M12" s="25">
        <v>0.99305555555555547</v>
      </c>
      <c r="N12" s="26">
        <v>16</v>
      </c>
      <c r="O12" s="24">
        <v>8</v>
      </c>
      <c r="P12" s="24">
        <v>1700</v>
      </c>
      <c r="Q12" s="24">
        <v>13</v>
      </c>
      <c r="R12" s="24">
        <f t="shared" si="1"/>
        <v>611</v>
      </c>
      <c r="S12" s="24">
        <v>120</v>
      </c>
      <c r="T12" s="24">
        <f t="shared" si="2"/>
        <v>960</v>
      </c>
      <c r="U12" s="24"/>
      <c r="V12" s="24"/>
      <c r="W12" s="24">
        <f t="shared" si="3"/>
        <v>3271</v>
      </c>
      <c r="X12" s="24">
        <f t="shared" si="4"/>
        <v>81.775000000000006</v>
      </c>
      <c r="Y12" s="24">
        <f t="shared" si="5"/>
        <v>81.775000000000006</v>
      </c>
      <c r="Z12" s="27">
        <f t="shared" si="6"/>
        <v>3434.55</v>
      </c>
    </row>
    <row r="13" spans="1:28" x14ac:dyDescent="0.3">
      <c r="A13" s="22">
        <v>12</v>
      </c>
      <c r="B13" s="23">
        <v>45416</v>
      </c>
      <c r="C13" s="28">
        <v>45423</v>
      </c>
      <c r="D13" s="6" t="s">
        <v>32</v>
      </c>
      <c r="E13" s="5" t="s">
        <v>30</v>
      </c>
      <c r="F13" s="6" t="s">
        <v>3</v>
      </c>
      <c r="G13" s="6" t="s">
        <v>31</v>
      </c>
      <c r="H13" s="24">
        <v>293419</v>
      </c>
      <c r="I13" s="24">
        <v>295759</v>
      </c>
      <c r="J13" s="24">
        <f t="shared" si="0"/>
        <v>2340</v>
      </c>
      <c r="K13" s="24"/>
      <c r="L13" s="25">
        <v>0.66666666666666663</v>
      </c>
      <c r="M13" s="25">
        <v>0.95833333333333337</v>
      </c>
      <c r="N13" s="26" t="s">
        <v>186</v>
      </c>
      <c r="O13" s="24"/>
      <c r="P13" s="24">
        <v>43200</v>
      </c>
      <c r="Q13" s="24"/>
      <c r="R13" s="24">
        <f t="shared" si="1"/>
        <v>0</v>
      </c>
      <c r="S13" s="24"/>
      <c r="T13" s="24">
        <f t="shared" si="2"/>
        <v>0</v>
      </c>
      <c r="U13" s="24">
        <v>3400</v>
      </c>
      <c r="V13" s="24">
        <v>1990</v>
      </c>
      <c r="W13" s="24">
        <f t="shared" si="3"/>
        <v>48590</v>
      </c>
      <c r="X13" s="24">
        <f t="shared" si="4"/>
        <v>1214.75</v>
      </c>
      <c r="Y13" s="24">
        <f t="shared" si="5"/>
        <v>1214.75</v>
      </c>
      <c r="Z13" s="27">
        <f t="shared" si="6"/>
        <v>51019.5</v>
      </c>
    </row>
    <row r="14" spans="1:28" x14ac:dyDescent="0.3">
      <c r="A14" s="22">
        <v>13</v>
      </c>
      <c r="B14" s="23">
        <v>45417</v>
      </c>
      <c r="C14" s="23">
        <v>45418</v>
      </c>
      <c r="D14" s="6" t="s">
        <v>34</v>
      </c>
      <c r="E14" s="5" t="s">
        <v>33</v>
      </c>
      <c r="F14" s="6" t="s">
        <v>7</v>
      </c>
      <c r="G14" s="6" t="s">
        <v>1</v>
      </c>
      <c r="H14" s="24">
        <v>149813</v>
      </c>
      <c r="I14" s="24">
        <v>150684</v>
      </c>
      <c r="J14" s="24">
        <f t="shared" si="0"/>
        <v>871</v>
      </c>
      <c r="K14" s="24">
        <v>621</v>
      </c>
      <c r="L14" s="25">
        <v>0.33333333333333331</v>
      </c>
      <c r="M14" s="25">
        <v>0.125</v>
      </c>
      <c r="N14" s="26" t="s">
        <v>180</v>
      </c>
      <c r="O14" s="24"/>
      <c r="P14" s="24">
        <v>3250</v>
      </c>
      <c r="Q14" s="24">
        <v>13</v>
      </c>
      <c r="R14" s="24">
        <f t="shared" si="1"/>
        <v>8073</v>
      </c>
      <c r="S14" s="24">
        <v>120</v>
      </c>
      <c r="T14" s="24">
        <f t="shared" si="2"/>
        <v>0</v>
      </c>
      <c r="U14" s="24">
        <v>450</v>
      </c>
      <c r="V14" s="24">
        <v>1055</v>
      </c>
      <c r="W14" s="24">
        <f t="shared" si="3"/>
        <v>12828</v>
      </c>
      <c r="X14" s="24">
        <f t="shared" si="4"/>
        <v>320.7</v>
      </c>
      <c r="Y14" s="24">
        <f t="shared" si="5"/>
        <v>320.7</v>
      </c>
      <c r="Z14" s="27">
        <f t="shared" si="6"/>
        <v>13469.400000000001</v>
      </c>
    </row>
    <row r="15" spans="1:28" x14ac:dyDescent="0.3">
      <c r="A15" s="22">
        <v>14</v>
      </c>
      <c r="B15" s="23">
        <v>45418</v>
      </c>
      <c r="C15" s="23">
        <v>45419</v>
      </c>
      <c r="D15" s="6" t="s">
        <v>6</v>
      </c>
      <c r="E15" s="5" t="s">
        <v>35</v>
      </c>
      <c r="F15" s="5" t="s">
        <v>37</v>
      </c>
      <c r="G15" s="6" t="s">
        <v>36</v>
      </c>
      <c r="H15" s="24">
        <v>25101</v>
      </c>
      <c r="I15" s="24">
        <v>25755</v>
      </c>
      <c r="J15" s="24">
        <f t="shared" si="0"/>
        <v>654</v>
      </c>
      <c r="K15" s="24">
        <v>404</v>
      </c>
      <c r="L15" s="25">
        <v>0.70833333333333337</v>
      </c>
      <c r="M15" s="25">
        <v>4.1666666666666664E-2</v>
      </c>
      <c r="N15" s="26" t="s">
        <v>180</v>
      </c>
      <c r="O15" s="24"/>
      <c r="P15" s="24">
        <v>3250</v>
      </c>
      <c r="Q15" s="24">
        <v>13</v>
      </c>
      <c r="R15" s="24">
        <f t="shared" si="1"/>
        <v>5252</v>
      </c>
      <c r="S15" s="24">
        <v>120</v>
      </c>
      <c r="T15" s="24">
        <f t="shared" si="2"/>
        <v>0</v>
      </c>
      <c r="U15" s="24">
        <v>250</v>
      </c>
      <c r="V15" s="24">
        <v>1098</v>
      </c>
      <c r="W15" s="24">
        <f t="shared" si="3"/>
        <v>9850</v>
      </c>
      <c r="X15" s="24">
        <f t="shared" si="4"/>
        <v>246.25</v>
      </c>
      <c r="Y15" s="24">
        <f t="shared" si="5"/>
        <v>246.25</v>
      </c>
      <c r="Z15" s="27">
        <f t="shared" si="6"/>
        <v>10342.5</v>
      </c>
    </row>
    <row r="16" spans="1:28" x14ac:dyDescent="0.3">
      <c r="A16" s="22">
        <v>15</v>
      </c>
      <c r="B16" s="23">
        <v>45418</v>
      </c>
      <c r="C16" s="23">
        <v>45418</v>
      </c>
      <c r="D16" s="6" t="s">
        <v>15</v>
      </c>
      <c r="E16" s="5" t="s">
        <v>17</v>
      </c>
      <c r="F16" s="6" t="s">
        <v>16</v>
      </c>
      <c r="G16" s="6" t="s">
        <v>38</v>
      </c>
      <c r="H16" s="24">
        <v>203672</v>
      </c>
      <c r="I16" s="24">
        <v>204068</v>
      </c>
      <c r="J16" s="24">
        <f t="shared" si="0"/>
        <v>396</v>
      </c>
      <c r="K16" s="24">
        <v>146</v>
      </c>
      <c r="L16" s="25">
        <v>0.375</v>
      </c>
      <c r="M16" s="25">
        <v>0.79166666666666663</v>
      </c>
      <c r="N16" s="26" t="s">
        <v>180</v>
      </c>
      <c r="O16" s="24"/>
      <c r="P16" s="24">
        <v>3250</v>
      </c>
      <c r="Q16" s="24">
        <v>13</v>
      </c>
      <c r="R16" s="24">
        <f t="shared" si="1"/>
        <v>1898</v>
      </c>
      <c r="S16" s="24">
        <v>120</v>
      </c>
      <c r="T16" s="24">
        <f t="shared" si="2"/>
        <v>0</v>
      </c>
      <c r="U16" s="24">
        <v>250</v>
      </c>
      <c r="V16" s="24">
        <v>305</v>
      </c>
      <c r="W16" s="24">
        <f t="shared" si="3"/>
        <v>5703</v>
      </c>
      <c r="X16" s="24">
        <f t="shared" si="4"/>
        <v>142.57499999999999</v>
      </c>
      <c r="Y16" s="24">
        <f t="shared" si="5"/>
        <v>142.57499999999999</v>
      </c>
      <c r="Z16" s="27">
        <f t="shared" si="6"/>
        <v>5988.15</v>
      </c>
    </row>
    <row r="17" spans="1:26" x14ac:dyDescent="0.3">
      <c r="A17" s="22">
        <v>16</v>
      </c>
      <c r="B17" s="23">
        <v>45418</v>
      </c>
      <c r="C17" s="28">
        <v>45423</v>
      </c>
      <c r="D17" s="6" t="s">
        <v>41</v>
      </c>
      <c r="E17" s="5" t="s">
        <v>39</v>
      </c>
      <c r="F17" s="6" t="s">
        <v>42</v>
      </c>
      <c r="G17" s="6" t="s">
        <v>40</v>
      </c>
      <c r="H17" s="24">
        <v>36563</v>
      </c>
      <c r="I17" s="24">
        <v>37535</v>
      </c>
      <c r="J17" s="24">
        <f t="shared" si="0"/>
        <v>972</v>
      </c>
      <c r="K17" s="24"/>
      <c r="L17" s="25">
        <v>0.66666666666666663</v>
      </c>
      <c r="M17" s="25">
        <v>0.4375</v>
      </c>
      <c r="N17" s="26" t="s">
        <v>184</v>
      </c>
      <c r="O17" s="24"/>
      <c r="P17" s="24">
        <v>27000</v>
      </c>
      <c r="Q17" s="24">
        <v>15</v>
      </c>
      <c r="R17" s="24">
        <f t="shared" si="1"/>
        <v>0</v>
      </c>
      <c r="S17" s="24"/>
      <c r="T17" s="24">
        <f t="shared" si="2"/>
        <v>0</v>
      </c>
      <c r="U17" s="24">
        <v>2750</v>
      </c>
      <c r="V17" s="24">
        <v>1135</v>
      </c>
      <c r="W17" s="24">
        <f t="shared" si="3"/>
        <v>30885</v>
      </c>
      <c r="X17" s="24">
        <f t="shared" si="4"/>
        <v>772.125</v>
      </c>
      <c r="Y17" s="24">
        <f t="shared" si="5"/>
        <v>772.125</v>
      </c>
      <c r="Z17" s="27">
        <f t="shared" si="6"/>
        <v>32429.25</v>
      </c>
    </row>
    <row r="18" spans="1:26" x14ac:dyDescent="0.3">
      <c r="A18" s="22">
        <v>17</v>
      </c>
      <c r="B18" s="23">
        <v>45419</v>
      </c>
      <c r="C18" s="23">
        <v>45419</v>
      </c>
      <c r="D18" s="6" t="s">
        <v>19</v>
      </c>
      <c r="E18" s="5" t="s">
        <v>43</v>
      </c>
      <c r="F18" s="6" t="s">
        <v>7</v>
      </c>
      <c r="G18" s="6" t="s">
        <v>29</v>
      </c>
      <c r="H18" s="24">
        <v>370372</v>
      </c>
      <c r="I18" s="24">
        <v>370521</v>
      </c>
      <c r="J18" s="24">
        <f t="shared" si="0"/>
        <v>149</v>
      </c>
      <c r="K18" s="24">
        <v>69</v>
      </c>
      <c r="L18" s="25">
        <v>0.375</v>
      </c>
      <c r="M18" s="25">
        <v>0.83333333333333337</v>
      </c>
      <c r="N18" s="26">
        <v>11</v>
      </c>
      <c r="O18" s="24">
        <v>3</v>
      </c>
      <c r="P18" s="24">
        <v>1700</v>
      </c>
      <c r="Q18" s="24">
        <v>13</v>
      </c>
      <c r="R18" s="24">
        <f t="shared" si="1"/>
        <v>897</v>
      </c>
      <c r="S18" s="24">
        <v>120</v>
      </c>
      <c r="T18" s="24">
        <f t="shared" si="2"/>
        <v>360</v>
      </c>
      <c r="U18" s="24"/>
      <c r="V18" s="24">
        <v>245</v>
      </c>
      <c r="W18" s="24">
        <f t="shared" si="3"/>
        <v>3202</v>
      </c>
      <c r="X18" s="24">
        <f t="shared" si="4"/>
        <v>80.05</v>
      </c>
      <c r="Y18" s="24">
        <f t="shared" si="5"/>
        <v>80.05</v>
      </c>
      <c r="Z18" s="27">
        <f t="shared" si="6"/>
        <v>3362.1000000000004</v>
      </c>
    </row>
    <row r="19" spans="1:26" x14ac:dyDescent="0.3">
      <c r="A19" s="22">
        <v>18</v>
      </c>
      <c r="B19" s="23">
        <v>45419</v>
      </c>
      <c r="C19" s="23">
        <v>45420</v>
      </c>
      <c r="D19" s="6" t="s">
        <v>46</v>
      </c>
      <c r="E19" s="5" t="s">
        <v>44</v>
      </c>
      <c r="F19" s="6" t="s">
        <v>7</v>
      </c>
      <c r="G19" s="6" t="s">
        <v>45</v>
      </c>
      <c r="H19" s="24">
        <v>14156</v>
      </c>
      <c r="I19" s="24">
        <v>15083</v>
      </c>
      <c r="J19" s="24">
        <f t="shared" si="0"/>
        <v>927</v>
      </c>
      <c r="K19" s="24">
        <v>427</v>
      </c>
      <c r="L19" s="25">
        <v>0.25</v>
      </c>
      <c r="M19" s="25">
        <v>0.95833333333333337</v>
      </c>
      <c r="N19" s="26" t="s">
        <v>187</v>
      </c>
      <c r="O19" s="24"/>
      <c r="P19" s="24">
        <v>6500</v>
      </c>
      <c r="Q19" s="24">
        <v>13</v>
      </c>
      <c r="R19" s="24">
        <f t="shared" si="1"/>
        <v>5551</v>
      </c>
      <c r="S19" s="24">
        <v>120</v>
      </c>
      <c r="T19" s="24">
        <f t="shared" si="2"/>
        <v>0</v>
      </c>
      <c r="U19" s="24">
        <v>700</v>
      </c>
      <c r="V19" s="24">
        <v>760</v>
      </c>
      <c r="W19" s="24">
        <f t="shared" si="3"/>
        <v>13511</v>
      </c>
      <c r="X19" s="24">
        <f t="shared" si="4"/>
        <v>337.77499999999998</v>
      </c>
      <c r="Y19" s="24">
        <f t="shared" si="5"/>
        <v>337.77499999999998</v>
      </c>
      <c r="Z19" s="27">
        <f t="shared" si="6"/>
        <v>14186.55</v>
      </c>
    </row>
    <row r="20" spans="1:26" x14ac:dyDescent="0.3">
      <c r="A20" s="22">
        <v>19</v>
      </c>
      <c r="B20" s="23">
        <v>45419</v>
      </c>
      <c r="C20" s="23">
        <v>45419</v>
      </c>
      <c r="D20" s="6" t="s">
        <v>48</v>
      </c>
      <c r="E20" s="5" t="s">
        <v>4</v>
      </c>
      <c r="F20" s="6" t="s">
        <v>7</v>
      </c>
      <c r="G20" s="6" t="s">
        <v>47</v>
      </c>
      <c r="H20" s="24">
        <v>213762</v>
      </c>
      <c r="I20" s="24">
        <v>214180</v>
      </c>
      <c r="J20" s="24">
        <f t="shared" si="0"/>
        <v>418</v>
      </c>
      <c r="K20" s="24">
        <v>168</v>
      </c>
      <c r="L20" s="25">
        <v>0.33333333333333331</v>
      </c>
      <c r="M20" s="25">
        <v>0.95833333333333337</v>
      </c>
      <c r="N20" s="26" t="s">
        <v>180</v>
      </c>
      <c r="O20" s="24"/>
      <c r="P20" s="24">
        <v>3250</v>
      </c>
      <c r="Q20" s="24">
        <v>13</v>
      </c>
      <c r="R20" s="24">
        <f t="shared" si="1"/>
        <v>2184</v>
      </c>
      <c r="S20" s="24">
        <v>120</v>
      </c>
      <c r="T20" s="24">
        <f t="shared" si="2"/>
        <v>0</v>
      </c>
      <c r="U20" s="24">
        <v>250</v>
      </c>
      <c r="V20" s="24">
        <v>390</v>
      </c>
      <c r="W20" s="24">
        <f t="shared" si="3"/>
        <v>6074</v>
      </c>
      <c r="X20" s="24">
        <f t="shared" si="4"/>
        <v>151.85</v>
      </c>
      <c r="Y20" s="24">
        <f t="shared" si="5"/>
        <v>151.85</v>
      </c>
      <c r="Z20" s="27">
        <f t="shared" si="6"/>
        <v>6377.7000000000007</v>
      </c>
    </row>
    <row r="21" spans="1:26" x14ac:dyDescent="0.3">
      <c r="A21" s="22">
        <v>20</v>
      </c>
      <c r="B21" s="23">
        <v>45419</v>
      </c>
      <c r="C21" s="23">
        <v>45419</v>
      </c>
      <c r="D21" s="6" t="s">
        <v>49</v>
      </c>
      <c r="E21" s="5" t="s">
        <v>17</v>
      </c>
      <c r="F21" s="6" t="s">
        <v>7</v>
      </c>
      <c r="G21" s="6" t="s">
        <v>29</v>
      </c>
      <c r="H21" s="24">
        <v>224242</v>
      </c>
      <c r="I21" s="24">
        <v>224321</v>
      </c>
      <c r="J21" s="24">
        <f t="shared" si="0"/>
        <v>79</v>
      </c>
      <c r="K21" s="24"/>
      <c r="L21" s="25">
        <v>0.41666666666666669</v>
      </c>
      <c r="M21" s="25">
        <v>0.625</v>
      </c>
      <c r="N21" s="26">
        <v>5</v>
      </c>
      <c r="O21" s="24"/>
      <c r="P21" s="24">
        <v>1700</v>
      </c>
      <c r="Q21" s="24">
        <v>13</v>
      </c>
      <c r="R21" s="24">
        <f t="shared" si="1"/>
        <v>0</v>
      </c>
      <c r="S21" s="24">
        <v>120</v>
      </c>
      <c r="T21" s="24">
        <f t="shared" si="2"/>
        <v>0</v>
      </c>
      <c r="U21" s="24"/>
      <c r="V21" s="24"/>
      <c r="W21" s="24">
        <f t="shared" si="3"/>
        <v>1700</v>
      </c>
      <c r="X21" s="24">
        <f t="shared" si="4"/>
        <v>42.5</v>
      </c>
      <c r="Y21" s="24">
        <f t="shared" si="5"/>
        <v>42.5</v>
      </c>
      <c r="Z21" s="27">
        <f t="shared" si="6"/>
        <v>1785</v>
      </c>
    </row>
    <row r="22" spans="1:26" x14ac:dyDescent="0.3">
      <c r="A22" s="22">
        <v>21</v>
      </c>
      <c r="B22" s="23">
        <v>45420</v>
      </c>
      <c r="C22" s="23">
        <v>45420</v>
      </c>
      <c r="D22" s="6" t="s">
        <v>27</v>
      </c>
      <c r="E22" s="5" t="s">
        <v>50</v>
      </c>
      <c r="F22" s="6" t="s">
        <v>3</v>
      </c>
      <c r="G22" s="6" t="s">
        <v>51</v>
      </c>
      <c r="H22" s="24">
        <v>107270</v>
      </c>
      <c r="I22" s="24">
        <v>107295</v>
      </c>
      <c r="J22" s="24">
        <f t="shared" si="0"/>
        <v>25</v>
      </c>
      <c r="K22" s="24"/>
      <c r="L22" s="25">
        <v>0.1875</v>
      </c>
      <c r="M22" s="25">
        <v>0.27083333333333331</v>
      </c>
      <c r="N22" s="26">
        <v>2</v>
      </c>
      <c r="O22" s="24"/>
      <c r="P22" s="24">
        <v>1700</v>
      </c>
      <c r="Q22" s="24">
        <v>18</v>
      </c>
      <c r="R22" s="24">
        <f t="shared" si="1"/>
        <v>0</v>
      </c>
      <c r="S22" s="24">
        <v>180</v>
      </c>
      <c r="T22" s="24">
        <f t="shared" si="2"/>
        <v>0</v>
      </c>
      <c r="U22" s="24"/>
      <c r="V22" s="24"/>
      <c r="W22" s="24">
        <f t="shared" si="3"/>
        <v>1700</v>
      </c>
      <c r="X22" s="24">
        <f t="shared" si="4"/>
        <v>42.5</v>
      </c>
      <c r="Y22" s="24">
        <f t="shared" si="5"/>
        <v>42.5</v>
      </c>
      <c r="Z22" s="27">
        <f t="shared" si="6"/>
        <v>1785</v>
      </c>
    </row>
    <row r="23" spans="1:26" x14ac:dyDescent="0.3">
      <c r="A23" s="22">
        <v>22</v>
      </c>
      <c r="B23" s="23">
        <v>45420</v>
      </c>
      <c r="C23" s="28">
        <v>45422</v>
      </c>
      <c r="D23" s="6" t="s">
        <v>54</v>
      </c>
      <c r="E23" s="5" t="s">
        <v>52</v>
      </c>
      <c r="F23" s="6" t="s">
        <v>3</v>
      </c>
      <c r="G23" s="6" t="s">
        <v>53</v>
      </c>
      <c r="H23" s="24">
        <v>57191</v>
      </c>
      <c r="I23" s="24">
        <v>57770</v>
      </c>
      <c r="J23" s="24">
        <f t="shared" si="0"/>
        <v>579</v>
      </c>
      <c r="K23" s="24"/>
      <c r="L23" s="25">
        <v>0.3125</v>
      </c>
      <c r="M23" s="25">
        <v>0.875</v>
      </c>
      <c r="N23" s="26" t="s">
        <v>183</v>
      </c>
      <c r="O23" s="24"/>
      <c r="P23" s="24">
        <v>16200</v>
      </c>
      <c r="Q23" s="24">
        <v>18</v>
      </c>
      <c r="R23" s="24">
        <f t="shared" si="1"/>
        <v>0</v>
      </c>
      <c r="S23" s="24"/>
      <c r="T23" s="24">
        <f t="shared" si="2"/>
        <v>0</v>
      </c>
      <c r="U23" s="24">
        <v>1150</v>
      </c>
      <c r="V23" s="24">
        <v>830</v>
      </c>
      <c r="W23" s="24">
        <f t="shared" si="3"/>
        <v>18180</v>
      </c>
      <c r="X23" s="24">
        <f t="shared" si="4"/>
        <v>454.5</v>
      </c>
      <c r="Y23" s="24">
        <f t="shared" si="5"/>
        <v>454.5</v>
      </c>
      <c r="Z23" s="27">
        <f t="shared" si="6"/>
        <v>19089</v>
      </c>
    </row>
    <row r="24" spans="1:26" x14ac:dyDescent="0.3">
      <c r="A24" s="22">
        <v>23</v>
      </c>
      <c r="B24" s="23">
        <v>45420</v>
      </c>
      <c r="C24" s="23">
        <v>45420</v>
      </c>
      <c r="D24" s="6" t="s">
        <v>19</v>
      </c>
      <c r="E24" s="5" t="s">
        <v>43</v>
      </c>
      <c r="F24" s="6" t="s">
        <v>7</v>
      </c>
      <c r="G24" s="6" t="s">
        <v>29</v>
      </c>
      <c r="H24" s="24">
        <v>370521</v>
      </c>
      <c r="I24" s="24">
        <v>370662</v>
      </c>
      <c r="J24" s="24">
        <f t="shared" si="0"/>
        <v>141</v>
      </c>
      <c r="K24" s="24">
        <v>61</v>
      </c>
      <c r="L24" s="25">
        <v>0.33333333333333331</v>
      </c>
      <c r="M24" s="25">
        <v>0.83333333333333337</v>
      </c>
      <c r="N24" s="26">
        <v>12</v>
      </c>
      <c r="O24" s="24">
        <v>4</v>
      </c>
      <c r="P24" s="24">
        <v>1700</v>
      </c>
      <c r="Q24" s="24">
        <v>13</v>
      </c>
      <c r="R24" s="24">
        <f t="shared" si="1"/>
        <v>793</v>
      </c>
      <c r="S24" s="24">
        <v>120</v>
      </c>
      <c r="T24" s="24">
        <f t="shared" si="2"/>
        <v>480</v>
      </c>
      <c r="U24" s="24"/>
      <c r="V24" s="24">
        <v>95</v>
      </c>
      <c r="W24" s="24">
        <f t="shared" si="3"/>
        <v>3068</v>
      </c>
      <c r="X24" s="24">
        <f t="shared" si="4"/>
        <v>76.7</v>
      </c>
      <c r="Y24" s="24">
        <f t="shared" si="5"/>
        <v>76.7</v>
      </c>
      <c r="Z24" s="27">
        <f t="shared" si="6"/>
        <v>3221.3999999999996</v>
      </c>
    </row>
    <row r="25" spans="1:26" x14ac:dyDescent="0.3">
      <c r="A25" s="22">
        <v>24</v>
      </c>
      <c r="B25" s="23">
        <v>45420</v>
      </c>
      <c r="C25" s="23">
        <v>45420</v>
      </c>
      <c r="D25" s="6" t="s">
        <v>57</v>
      </c>
      <c r="E25" s="5" t="s">
        <v>55</v>
      </c>
      <c r="F25" s="6" t="s">
        <v>7</v>
      </c>
      <c r="G25" s="6" t="s">
        <v>56</v>
      </c>
      <c r="H25" s="24">
        <v>115832</v>
      </c>
      <c r="I25" s="24">
        <v>116270</v>
      </c>
      <c r="J25" s="24">
        <f t="shared" si="0"/>
        <v>438</v>
      </c>
      <c r="K25" s="24">
        <v>138</v>
      </c>
      <c r="L25" s="25">
        <v>0.3125</v>
      </c>
      <c r="M25" s="25">
        <v>0.95833333333333337</v>
      </c>
      <c r="N25" s="26" t="s">
        <v>180</v>
      </c>
      <c r="O25" s="24"/>
      <c r="P25" s="24">
        <v>4500</v>
      </c>
      <c r="Q25" s="24">
        <v>15</v>
      </c>
      <c r="R25" s="24">
        <f t="shared" si="1"/>
        <v>2070</v>
      </c>
      <c r="S25" s="24"/>
      <c r="T25" s="24">
        <f t="shared" si="2"/>
        <v>0</v>
      </c>
      <c r="U25" s="24">
        <v>250</v>
      </c>
      <c r="V25" s="24">
        <v>65</v>
      </c>
      <c r="W25" s="24">
        <f t="shared" si="3"/>
        <v>6885</v>
      </c>
      <c r="X25" s="24">
        <f t="shared" si="4"/>
        <v>172.125</v>
      </c>
      <c r="Y25" s="24">
        <f t="shared" si="5"/>
        <v>172.125</v>
      </c>
      <c r="Z25" s="27">
        <f t="shared" si="6"/>
        <v>7229.25</v>
      </c>
    </row>
    <row r="26" spans="1:26" x14ac:dyDescent="0.3">
      <c r="A26" s="22">
        <v>25</v>
      </c>
      <c r="B26" s="23">
        <v>45420</v>
      </c>
      <c r="C26" s="23">
        <v>45420</v>
      </c>
      <c r="D26" s="6" t="s">
        <v>59</v>
      </c>
      <c r="E26" s="5" t="s">
        <v>58</v>
      </c>
      <c r="F26" s="6" t="s">
        <v>3</v>
      </c>
      <c r="G26" s="6" t="s">
        <v>29</v>
      </c>
      <c r="H26" s="24">
        <v>255138</v>
      </c>
      <c r="I26" s="24">
        <v>255193</v>
      </c>
      <c r="J26" s="24">
        <f t="shared" si="0"/>
        <v>55</v>
      </c>
      <c r="K26" s="24"/>
      <c r="L26" s="25">
        <v>0.58333333333333337</v>
      </c>
      <c r="M26" s="25">
        <v>0.79166666666666663</v>
      </c>
      <c r="N26" s="26">
        <v>5</v>
      </c>
      <c r="O26" s="24"/>
      <c r="P26" s="24">
        <v>3000</v>
      </c>
      <c r="Q26" s="24">
        <v>18</v>
      </c>
      <c r="R26" s="24">
        <f t="shared" si="1"/>
        <v>0</v>
      </c>
      <c r="S26" s="24">
        <v>180</v>
      </c>
      <c r="T26" s="24">
        <f t="shared" si="2"/>
        <v>0</v>
      </c>
      <c r="U26" s="24"/>
      <c r="V26" s="24">
        <v>100</v>
      </c>
      <c r="W26" s="24">
        <f t="shared" si="3"/>
        <v>3100</v>
      </c>
      <c r="X26" s="24">
        <f t="shared" si="4"/>
        <v>77.5</v>
      </c>
      <c r="Y26" s="24">
        <f t="shared" si="5"/>
        <v>77.5</v>
      </c>
      <c r="Z26" s="27">
        <f t="shared" si="6"/>
        <v>3255</v>
      </c>
    </row>
    <row r="27" spans="1:26" x14ac:dyDescent="0.3">
      <c r="A27" s="22">
        <v>26</v>
      </c>
      <c r="B27" s="23">
        <v>45421</v>
      </c>
      <c r="C27" s="23">
        <v>45421</v>
      </c>
      <c r="D27" s="6" t="s">
        <v>59</v>
      </c>
      <c r="E27" s="5" t="s">
        <v>58</v>
      </c>
      <c r="F27" s="6" t="s">
        <v>3</v>
      </c>
      <c r="G27" s="6" t="s">
        <v>29</v>
      </c>
      <c r="H27" s="24">
        <v>255193</v>
      </c>
      <c r="I27" s="24">
        <v>255278</v>
      </c>
      <c r="J27" s="24">
        <f t="shared" si="0"/>
        <v>85</v>
      </c>
      <c r="K27" s="24">
        <v>5</v>
      </c>
      <c r="L27" s="25">
        <v>0.375</v>
      </c>
      <c r="M27" s="25">
        <v>0.85416666666666663</v>
      </c>
      <c r="N27" s="26">
        <v>11.5</v>
      </c>
      <c r="O27" s="24">
        <v>3.5</v>
      </c>
      <c r="P27" s="24">
        <v>3000</v>
      </c>
      <c r="Q27" s="24">
        <v>18</v>
      </c>
      <c r="R27" s="24">
        <f t="shared" si="1"/>
        <v>90</v>
      </c>
      <c r="S27" s="24">
        <v>180</v>
      </c>
      <c r="T27" s="24">
        <f t="shared" si="2"/>
        <v>630</v>
      </c>
      <c r="U27" s="24"/>
      <c r="V27" s="24"/>
      <c r="W27" s="24">
        <f t="shared" si="3"/>
        <v>3720</v>
      </c>
      <c r="X27" s="24">
        <f t="shared" si="4"/>
        <v>93</v>
      </c>
      <c r="Y27" s="24">
        <f t="shared" si="5"/>
        <v>93</v>
      </c>
      <c r="Z27" s="27">
        <f t="shared" si="6"/>
        <v>3906</v>
      </c>
    </row>
    <row r="28" spans="1:26" x14ac:dyDescent="0.3">
      <c r="A28" s="22">
        <v>27</v>
      </c>
      <c r="B28" s="23">
        <v>45421</v>
      </c>
      <c r="C28" s="23">
        <v>45421</v>
      </c>
      <c r="D28" s="6" t="s">
        <v>61</v>
      </c>
      <c r="E28" s="5" t="s">
        <v>60</v>
      </c>
      <c r="F28" s="6" t="s">
        <v>7</v>
      </c>
      <c r="G28" s="6" t="s">
        <v>29</v>
      </c>
      <c r="H28" s="24">
        <v>58129</v>
      </c>
      <c r="I28" s="24">
        <v>58255</v>
      </c>
      <c r="J28" s="24">
        <f t="shared" si="0"/>
        <v>126</v>
      </c>
      <c r="K28" s="24">
        <v>46</v>
      </c>
      <c r="L28" s="25">
        <v>0.79166666666666663</v>
      </c>
      <c r="M28" s="25">
        <v>0.95833333333333337</v>
      </c>
      <c r="N28" s="26">
        <v>4</v>
      </c>
      <c r="O28" s="24"/>
      <c r="P28" s="24">
        <v>1700</v>
      </c>
      <c r="Q28" s="24">
        <v>13</v>
      </c>
      <c r="R28" s="24">
        <f t="shared" si="1"/>
        <v>598</v>
      </c>
      <c r="S28" s="24">
        <v>120</v>
      </c>
      <c r="T28" s="24">
        <f t="shared" si="2"/>
        <v>0</v>
      </c>
      <c r="U28" s="24"/>
      <c r="V28" s="24">
        <v>95</v>
      </c>
      <c r="W28" s="24">
        <f t="shared" si="3"/>
        <v>2393</v>
      </c>
      <c r="X28" s="24">
        <f t="shared" si="4"/>
        <v>59.825000000000003</v>
      </c>
      <c r="Y28" s="24">
        <f t="shared" si="5"/>
        <v>59.825000000000003</v>
      </c>
      <c r="Z28" s="27">
        <f t="shared" si="6"/>
        <v>2512.6499999999996</v>
      </c>
    </row>
    <row r="29" spans="1:26" x14ac:dyDescent="0.3">
      <c r="A29" s="22">
        <v>28</v>
      </c>
      <c r="B29" s="23">
        <v>45421</v>
      </c>
      <c r="C29" s="23">
        <v>45421</v>
      </c>
      <c r="D29" s="6" t="s">
        <v>25</v>
      </c>
      <c r="E29" s="5" t="s">
        <v>62</v>
      </c>
      <c r="F29" s="6" t="s">
        <v>7</v>
      </c>
      <c r="G29" s="6" t="s">
        <v>63</v>
      </c>
      <c r="H29" s="24">
        <v>86498</v>
      </c>
      <c r="I29" s="24">
        <v>86882</v>
      </c>
      <c r="J29" s="24">
        <f t="shared" si="0"/>
        <v>384</v>
      </c>
      <c r="K29" s="24">
        <v>84</v>
      </c>
      <c r="L29" s="25">
        <v>0.375</v>
      </c>
      <c r="M29" s="25">
        <v>0.91666666666666663</v>
      </c>
      <c r="N29" s="26" t="s">
        <v>185</v>
      </c>
      <c r="O29" s="24"/>
      <c r="P29" s="24">
        <v>4500</v>
      </c>
      <c r="Q29" s="24">
        <v>15</v>
      </c>
      <c r="R29" s="24">
        <f t="shared" si="1"/>
        <v>1260</v>
      </c>
      <c r="S29" s="24"/>
      <c r="T29" s="24">
        <f t="shared" si="2"/>
        <v>0</v>
      </c>
      <c r="U29" s="24">
        <v>250</v>
      </c>
      <c r="V29" s="24">
        <v>100</v>
      </c>
      <c r="W29" s="24">
        <f t="shared" si="3"/>
        <v>6110</v>
      </c>
      <c r="X29" s="24">
        <f t="shared" si="4"/>
        <v>152.75</v>
      </c>
      <c r="Y29" s="24">
        <f t="shared" si="5"/>
        <v>152.75</v>
      </c>
      <c r="Z29" s="27">
        <f t="shared" si="6"/>
        <v>6415.5</v>
      </c>
    </row>
    <row r="30" spans="1:26" x14ac:dyDescent="0.3">
      <c r="A30" s="22">
        <v>29</v>
      </c>
      <c r="B30" s="23">
        <v>45422</v>
      </c>
      <c r="C30" s="23">
        <v>45422</v>
      </c>
      <c r="D30" s="6" t="s">
        <v>34</v>
      </c>
      <c r="E30" s="5" t="s">
        <v>64</v>
      </c>
      <c r="F30" s="6" t="s">
        <v>7</v>
      </c>
      <c r="G30" s="6" t="s">
        <v>65</v>
      </c>
      <c r="H30" s="24">
        <v>152880</v>
      </c>
      <c r="I30" s="24">
        <v>153261</v>
      </c>
      <c r="J30" s="24">
        <f t="shared" si="0"/>
        <v>381</v>
      </c>
      <c r="K30" s="24">
        <v>131</v>
      </c>
      <c r="L30" s="25">
        <v>0.29166666666666669</v>
      </c>
      <c r="M30" s="25">
        <v>0.95833333333333337</v>
      </c>
      <c r="N30" s="26" t="s">
        <v>180</v>
      </c>
      <c r="O30" s="24"/>
      <c r="P30" s="24">
        <v>3250</v>
      </c>
      <c r="Q30" s="24">
        <v>13</v>
      </c>
      <c r="R30" s="24">
        <f t="shared" si="1"/>
        <v>1703</v>
      </c>
      <c r="S30" s="24"/>
      <c r="T30" s="24">
        <f t="shared" si="2"/>
        <v>0</v>
      </c>
      <c r="U30" s="24">
        <v>250</v>
      </c>
      <c r="V30" s="24">
        <v>250</v>
      </c>
      <c r="W30" s="24">
        <f t="shared" si="3"/>
        <v>5453</v>
      </c>
      <c r="X30" s="24">
        <f t="shared" si="4"/>
        <v>136.32499999999999</v>
      </c>
      <c r="Y30" s="24">
        <f t="shared" si="5"/>
        <v>136.32499999999999</v>
      </c>
      <c r="Z30" s="27">
        <f t="shared" si="6"/>
        <v>5725.65</v>
      </c>
    </row>
    <row r="31" spans="1:26" x14ac:dyDescent="0.3">
      <c r="A31" s="22">
        <v>30</v>
      </c>
      <c r="B31" s="23">
        <v>45423</v>
      </c>
      <c r="C31" s="23">
        <v>45423</v>
      </c>
      <c r="D31" s="6" t="s">
        <v>61</v>
      </c>
      <c r="E31" s="5" t="s">
        <v>17</v>
      </c>
      <c r="F31" s="6" t="s">
        <v>7</v>
      </c>
      <c r="G31" s="6" t="s">
        <v>51</v>
      </c>
      <c r="H31" s="24">
        <v>58512</v>
      </c>
      <c r="I31" s="24">
        <v>58547</v>
      </c>
      <c r="J31" s="24">
        <f t="shared" si="0"/>
        <v>35</v>
      </c>
      <c r="K31" s="24"/>
      <c r="L31" s="25">
        <v>6.25E-2</v>
      </c>
      <c r="M31" s="25">
        <v>0.1875</v>
      </c>
      <c r="N31" s="26">
        <v>3</v>
      </c>
      <c r="O31" s="24"/>
      <c r="P31" s="24">
        <v>1000</v>
      </c>
      <c r="Q31" s="24"/>
      <c r="R31" s="24">
        <f t="shared" si="1"/>
        <v>0</v>
      </c>
      <c r="S31" s="24"/>
      <c r="T31" s="24">
        <f t="shared" si="2"/>
        <v>0</v>
      </c>
      <c r="U31" s="24"/>
      <c r="V31" s="24">
        <v>30</v>
      </c>
      <c r="W31" s="24">
        <f t="shared" si="3"/>
        <v>1030</v>
      </c>
      <c r="X31" s="24">
        <f t="shared" si="4"/>
        <v>25.75</v>
      </c>
      <c r="Y31" s="24">
        <f t="shared" si="5"/>
        <v>25.75</v>
      </c>
      <c r="Z31" s="27">
        <f t="shared" si="6"/>
        <v>1081.5</v>
      </c>
    </row>
    <row r="32" spans="1:26" x14ac:dyDescent="0.3">
      <c r="A32" s="22">
        <v>31</v>
      </c>
      <c r="B32" s="23">
        <v>45424</v>
      </c>
      <c r="C32" s="23">
        <v>45424</v>
      </c>
      <c r="D32" s="6" t="s">
        <v>66</v>
      </c>
      <c r="E32" s="5" t="s">
        <v>4</v>
      </c>
      <c r="F32" s="6" t="s">
        <v>7</v>
      </c>
      <c r="G32" s="6" t="s">
        <v>51</v>
      </c>
      <c r="H32" s="24">
        <v>9681</v>
      </c>
      <c r="I32" s="24">
        <v>9709</v>
      </c>
      <c r="J32" s="24">
        <f t="shared" si="0"/>
        <v>28</v>
      </c>
      <c r="K32" s="24"/>
      <c r="L32" s="25">
        <v>0.125</v>
      </c>
      <c r="M32" s="25">
        <v>0.20833333333333334</v>
      </c>
      <c r="N32" s="26">
        <v>2</v>
      </c>
      <c r="O32" s="24"/>
      <c r="P32" s="24">
        <v>1000</v>
      </c>
      <c r="Q32" s="24">
        <v>13</v>
      </c>
      <c r="R32" s="24">
        <f t="shared" si="1"/>
        <v>0</v>
      </c>
      <c r="S32" s="24">
        <v>120</v>
      </c>
      <c r="T32" s="24">
        <f t="shared" si="2"/>
        <v>0</v>
      </c>
      <c r="U32" s="24"/>
      <c r="V32" s="24"/>
      <c r="W32" s="24">
        <f t="shared" si="3"/>
        <v>1000</v>
      </c>
      <c r="X32" s="24">
        <f t="shared" si="4"/>
        <v>25</v>
      </c>
      <c r="Y32" s="24">
        <f t="shared" si="5"/>
        <v>25</v>
      </c>
      <c r="Z32" s="27">
        <f t="shared" si="6"/>
        <v>1050</v>
      </c>
    </row>
    <row r="33" spans="1:26" x14ac:dyDescent="0.3">
      <c r="A33" s="22">
        <v>32</v>
      </c>
      <c r="B33" s="23">
        <v>45424</v>
      </c>
      <c r="C33" s="23">
        <v>45424</v>
      </c>
      <c r="D33" s="6" t="s">
        <v>48</v>
      </c>
      <c r="E33" s="5" t="s">
        <v>67</v>
      </c>
      <c r="F33" s="6" t="s">
        <v>7</v>
      </c>
      <c r="G33" s="6" t="s">
        <v>29</v>
      </c>
      <c r="H33" s="24">
        <v>216020</v>
      </c>
      <c r="I33" s="24">
        <v>216098</v>
      </c>
      <c r="J33" s="24">
        <f t="shared" si="0"/>
        <v>78</v>
      </c>
      <c r="K33" s="24"/>
      <c r="L33" s="25">
        <v>8.3333333333333329E-2</v>
      </c>
      <c r="M33" s="25">
        <v>0.29166666666666669</v>
      </c>
      <c r="N33" s="26">
        <v>5</v>
      </c>
      <c r="O33" s="24"/>
      <c r="P33" s="24">
        <v>1700</v>
      </c>
      <c r="Q33" s="24"/>
      <c r="R33" s="24">
        <f t="shared" si="1"/>
        <v>0</v>
      </c>
      <c r="S33" s="24"/>
      <c r="T33" s="24">
        <f t="shared" si="2"/>
        <v>0</v>
      </c>
      <c r="U33" s="24"/>
      <c r="V33" s="24"/>
      <c r="W33" s="24">
        <f t="shared" si="3"/>
        <v>1700</v>
      </c>
      <c r="X33" s="24">
        <f t="shared" si="4"/>
        <v>42.5</v>
      </c>
      <c r="Y33" s="24">
        <f t="shared" si="5"/>
        <v>42.5</v>
      </c>
      <c r="Z33" s="27">
        <f t="shared" si="6"/>
        <v>1785</v>
      </c>
    </row>
    <row r="34" spans="1:26" x14ac:dyDescent="0.3">
      <c r="A34" s="22">
        <v>33</v>
      </c>
      <c r="B34" s="23">
        <v>45424</v>
      </c>
      <c r="C34" s="23">
        <v>45424</v>
      </c>
      <c r="D34" s="6" t="s">
        <v>68</v>
      </c>
      <c r="E34" s="5" t="s">
        <v>17</v>
      </c>
      <c r="F34" s="6" t="s">
        <v>7</v>
      </c>
      <c r="G34" s="6" t="s">
        <v>51</v>
      </c>
      <c r="H34" s="24">
        <v>124328</v>
      </c>
      <c r="I34" s="24">
        <v>124356</v>
      </c>
      <c r="J34" s="24">
        <f t="shared" si="0"/>
        <v>28</v>
      </c>
      <c r="K34" s="24"/>
      <c r="L34" s="25">
        <v>0.10416666666666667</v>
      </c>
      <c r="M34" s="25">
        <v>0.22916666666666666</v>
      </c>
      <c r="N34" s="26">
        <v>3</v>
      </c>
      <c r="O34" s="24"/>
      <c r="P34" s="24">
        <v>1000</v>
      </c>
      <c r="Q34" s="24">
        <v>13</v>
      </c>
      <c r="R34" s="24">
        <f t="shared" si="1"/>
        <v>0</v>
      </c>
      <c r="S34" s="24"/>
      <c r="T34" s="24">
        <f t="shared" si="2"/>
        <v>0</v>
      </c>
      <c r="U34" s="24"/>
      <c r="V34" s="24"/>
      <c r="W34" s="24">
        <f t="shared" si="3"/>
        <v>1000</v>
      </c>
      <c r="X34" s="24">
        <f t="shared" si="4"/>
        <v>25</v>
      </c>
      <c r="Y34" s="24">
        <f t="shared" si="5"/>
        <v>25</v>
      </c>
      <c r="Z34" s="27">
        <f t="shared" si="6"/>
        <v>1050</v>
      </c>
    </row>
    <row r="35" spans="1:26" x14ac:dyDescent="0.3">
      <c r="A35" s="22">
        <v>34</v>
      </c>
      <c r="B35" s="23">
        <v>45425</v>
      </c>
      <c r="C35" s="23">
        <v>45426</v>
      </c>
      <c r="D35" s="6" t="s">
        <v>70</v>
      </c>
      <c r="E35" s="5" t="s">
        <v>64</v>
      </c>
      <c r="F35" s="6" t="s">
        <v>7</v>
      </c>
      <c r="G35" s="6" t="s">
        <v>69</v>
      </c>
      <c r="H35" s="24">
        <v>175648</v>
      </c>
      <c r="I35" s="24">
        <v>176287</v>
      </c>
      <c r="J35" s="24">
        <f t="shared" si="0"/>
        <v>639</v>
      </c>
      <c r="K35" s="24">
        <v>139</v>
      </c>
      <c r="L35" s="25">
        <v>0.25</v>
      </c>
      <c r="M35" s="25">
        <v>0.95833333333333337</v>
      </c>
      <c r="N35" s="26" t="s">
        <v>182</v>
      </c>
      <c r="O35" s="24"/>
      <c r="P35" s="24">
        <v>6500</v>
      </c>
      <c r="Q35" s="24">
        <v>13</v>
      </c>
      <c r="R35" s="24">
        <f t="shared" si="1"/>
        <v>1807</v>
      </c>
      <c r="S35" s="24"/>
      <c r="T35" s="24">
        <f t="shared" si="2"/>
        <v>0</v>
      </c>
      <c r="U35" s="24">
        <v>700</v>
      </c>
      <c r="V35" s="24">
        <v>915</v>
      </c>
      <c r="W35" s="24">
        <f t="shared" si="3"/>
        <v>9922</v>
      </c>
      <c r="X35" s="24">
        <f t="shared" si="4"/>
        <v>248.05</v>
      </c>
      <c r="Y35" s="24">
        <f t="shared" si="5"/>
        <v>248.05</v>
      </c>
      <c r="Z35" s="27">
        <f t="shared" si="6"/>
        <v>10418.099999999999</v>
      </c>
    </row>
    <row r="36" spans="1:26" x14ac:dyDescent="0.3">
      <c r="A36" s="22">
        <v>35</v>
      </c>
      <c r="B36" s="23">
        <v>45425</v>
      </c>
      <c r="C36" s="23">
        <v>45425</v>
      </c>
      <c r="D36" s="6" t="s">
        <v>15</v>
      </c>
      <c r="E36" s="5" t="s">
        <v>71</v>
      </c>
      <c r="F36" s="6" t="s">
        <v>16</v>
      </c>
      <c r="G36" s="6" t="s">
        <v>72</v>
      </c>
      <c r="H36" s="24">
        <v>205200</v>
      </c>
      <c r="I36" s="24">
        <v>205348</v>
      </c>
      <c r="J36" s="24">
        <f t="shared" si="0"/>
        <v>148</v>
      </c>
      <c r="K36" s="24"/>
      <c r="L36" s="25">
        <v>0.375</v>
      </c>
      <c r="M36" s="25">
        <v>0.89583333333333337</v>
      </c>
      <c r="N36" s="26" t="s">
        <v>180</v>
      </c>
      <c r="O36" s="24"/>
      <c r="P36" s="24">
        <v>3250</v>
      </c>
      <c r="Q36" s="24"/>
      <c r="R36" s="24">
        <f t="shared" si="1"/>
        <v>0</v>
      </c>
      <c r="S36" s="24"/>
      <c r="T36" s="24">
        <f t="shared" si="2"/>
        <v>0</v>
      </c>
      <c r="U36" s="24">
        <v>250</v>
      </c>
      <c r="V36" s="24">
        <v>95</v>
      </c>
      <c r="W36" s="24">
        <f t="shared" si="3"/>
        <v>3595</v>
      </c>
      <c r="X36" s="24">
        <f t="shared" si="4"/>
        <v>89.875</v>
      </c>
      <c r="Y36" s="24">
        <f t="shared" si="5"/>
        <v>89.875</v>
      </c>
      <c r="Z36" s="27">
        <f t="shared" si="6"/>
        <v>3774.75</v>
      </c>
    </row>
    <row r="37" spans="1:26" x14ac:dyDescent="0.3">
      <c r="A37" s="22">
        <v>36</v>
      </c>
      <c r="B37" s="23">
        <v>45425</v>
      </c>
      <c r="C37" s="28">
        <v>45429</v>
      </c>
      <c r="D37" s="6" t="s">
        <v>74</v>
      </c>
      <c r="E37" s="5" t="s">
        <v>30</v>
      </c>
      <c r="F37" s="6" t="s">
        <v>3</v>
      </c>
      <c r="G37" s="6" t="s">
        <v>73</v>
      </c>
      <c r="H37" s="24">
        <v>225245</v>
      </c>
      <c r="I37" s="24">
        <v>226805</v>
      </c>
      <c r="J37" s="24">
        <f t="shared" si="0"/>
        <v>1560</v>
      </c>
      <c r="K37" s="24">
        <v>60</v>
      </c>
      <c r="L37" s="25">
        <v>0.375</v>
      </c>
      <c r="M37" s="25">
        <v>0.91666666666666663</v>
      </c>
      <c r="N37" s="26" t="s">
        <v>181</v>
      </c>
      <c r="O37" s="24"/>
      <c r="P37" s="24">
        <v>27000</v>
      </c>
      <c r="Q37" s="24">
        <v>18</v>
      </c>
      <c r="R37" s="24">
        <f t="shared" si="1"/>
        <v>1080</v>
      </c>
      <c r="S37" s="24"/>
      <c r="T37" s="24">
        <f t="shared" si="2"/>
        <v>0</v>
      </c>
      <c r="U37" s="24">
        <v>2050</v>
      </c>
      <c r="V37" s="24">
        <v>1300</v>
      </c>
      <c r="W37" s="24">
        <f t="shared" si="3"/>
        <v>31430</v>
      </c>
      <c r="X37" s="24">
        <f t="shared" si="4"/>
        <v>785.75</v>
      </c>
      <c r="Y37" s="24">
        <f t="shared" si="5"/>
        <v>785.75</v>
      </c>
      <c r="Z37" s="27">
        <f t="shared" si="6"/>
        <v>33001.5</v>
      </c>
    </row>
    <row r="38" spans="1:26" x14ac:dyDescent="0.3">
      <c r="A38" s="22">
        <v>37</v>
      </c>
      <c r="B38" s="23">
        <v>45425</v>
      </c>
      <c r="C38" s="28">
        <v>45427</v>
      </c>
      <c r="D38" s="5" t="s">
        <v>46</v>
      </c>
      <c r="E38" s="5" t="s">
        <v>75</v>
      </c>
      <c r="F38" s="6" t="s">
        <v>7</v>
      </c>
      <c r="G38" s="6" t="s">
        <v>76</v>
      </c>
      <c r="H38" s="24">
        <v>15239</v>
      </c>
      <c r="I38" s="24">
        <v>15996</v>
      </c>
      <c r="J38" s="24">
        <f t="shared" si="0"/>
        <v>757</v>
      </c>
      <c r="K38" s="24">
        <v>257</v>
      </c>
      <c r="L38" s="25">
        <v>0.25</v>
      </c>
      <c r="M38" s="25">
        <v>0.16666666666666666</v>
      </c>
      <c r="N38" s="26" t="s">
        <v>182</v>
      </c>
      <c r="O38" s="24"/>
      <c r="P38" s="24">
        <v>6500</v>
      </c>
      <c r="Q38" s="24">
        <v>13</v>
      </c>
      <c r="R38" s="24">
        <f t="shared" si="1"/>
        <v>3341</v>
      </c>
      <c r="S38" s="24"/>
      <c r="T38" s="24">
        <f t="shared" si="2"/>
        <v>0</v>
      </c>
      <c r="U38" s="24">
        <v>900</v>
      </c>
      <c r="V38" s="24">
        <v>531</v>
      </c>
      <c r="W38" s="24">
        <f t="shared" si="3"/>
        <v>11272</v>
      </c>
      <c r="X38" s="24">
        <f t="shared" si="4"/>
        <v>281.8</v>
      </c>
      <c r="Y38" s="24">
        <f t="shared" si="5"/>
        <v>281.8</v>
      </c>
      <c r="Z38" s="27">
        <f t="shared" si="6"/>
        <v>11835.599999999999</v>
      </c>
    </row>
    <row r="39" spans="1:26" x14ac:dyDescent="0.3">
      <c r="A39" s="22">
        <v>38</v>
      </c>
      <c r="B39" s="23">
        <v>45425</v>
      </c>
      <c r="C39" s="23">
        <v>45425</v>
      </c>
      <c r="D39" s="6" t="s">
        <v>78</v>
      </c>
      <c r="E39" s="5" t="s">
        <v>77</v>
      </c>
      <c r="F39" s="6" t="s">
        <v>7</v>
      </c>
      <c r="G39" s="6" t="s">
        <v>29</v>
      </c>
      <c r="H39" s="24">
        <v>5484</v>
      </c>
      <c r="I39" s="24">
        <v>5550</v>
      </c>
      <c r="J39" s="24">
        <f t="shared" si="0"/>
        <v>66</v>
      </c>
      <c r="K39" s="24"/>
      <c r="L39" s="25">
        <v>0.39583333333333331</v>
      </c>
      <c r="M39" s="25">
        <v>0.91666666666666663</v>
      </c>
      <c r="N39" s="26">
        <v>12.5</v>
      </c>
      <c r="O39" s="24">
        <v>4.5</v>
      </c>
      <c r="P39" s="24">
        <v>1700</v>
      </c>
      <c r="Q39" s="24">
        <v>13</v>
      </c>
      <c r="R39" s="24">
        <f t="shared" si="1"/>
        <v>0</v>
      </c>
      <c r="S39" s="24">
        <v>120</v>
      </c>
      <c r="T39" s="24">
        <f t="shared" si="2"/>
        <v>540</v>
      </c>
      <c r="U39" s="24"/>
      <c r="V39" s="24"/>
      <c r="W39" s="24">
        <f t="shared" si="3"/>
        <v>2240</v>
      </c>
      <c r="X39" s="24">
        <f t="shared" si="4"/>
        <v>56</v>
      </c>
      <c r="Y39" s="24">
        <f t="shared" si="5"/>
        <v>56</v>
      </c>
      <c r="Z39" s="27">
        <f t="shared" si="6"/>
        <v>2352</v>
      </c>
    </row>
    <row r="40" spans="1:26" x14ac:dyDescent="0.3">
      <c r="A40" s="22">
        <v>39</v>
      </c>
      <c r="B40" s="23">
        <v>45426</v>
      </c>
      <c r="C40" s="23">
        <v>45426</v>
      </c>
      <c r="D40" s="6" t="s">
        <v>49</v>
      </c>
      <c r="E40" s="5" t="s">
        <v>79</v>
      </c>
      <c r="F40" s="6" t="s">
        <v>7</v>
      </c>
      <c r="G40" s="6" t="s">
        <v>29</v>
      </c>
      <c r="H40" s="24">
        <v>225377</v>
      </c>
      <c r="I40" s="24">
        <v>225412</v>
      </c>
      <c r="J40" s="24">
        <f t="shared" si="0"/>
        <v>35</v>
      </c>
      <c r="K40" s="24"/>
      <c r="L40" s="25">
        <v>0.39930555555555558</v>
      </c>
      <c r="M40" s="25">
        <v>0.77083333333333337</v>
      </c>
      <c r="N40" s="26">
        <v>9</v>
      </c>
      <c r="O40" s="24">
        <v>1</v>
      </c>
      <c r="P40" s="24">
        <v>1700</v>
      </c>
      <c r="Q40" s="24">
        <v>13</v>
      </c>
      <c r="R40" s="24">
        <f t="shared" si="1"/>
        <v>0</v>
      </c>
      <c r="S40" s="24">
        <v>120</v>
      </c>
      <c r="T40" s="24">
        <f t="shared" si="2"/>
        <v>120</v>
      </c>
      <c r="U40" s="24"/>
      <c r="V40" s="24"/>
      <c r="W40" s="24">
        <f t="shared" si="3"/>
        <v>1820</v>
      </c>
      <c r="X40" s="24">
        <f t="shared" si="4"/>
        <v>45.5</v>
      </c>
      <c r="Y40" s="24">
        <f t="shared" si="5"/>
        <v>45.5</v>
      </c>
      <c r="Z40" s="27">
        <f t="shared" si="6"/>
        <v>1911</v>
      </c>
    </row>
    <row r="41" spans="1:26" x14ac:dyDescent="0.3">
      <c r="A41" s="22">
        <v>40</v>
      </c>
      <c r="B41" s="23">
        <v>45426</v>
      </c>
      <c r="C41" s="23">
        <v>45426</v>
      </c>
      <c r="D41" s="6" t="s">
        <v>78</v>
      </c>
      <c r="E41" s="5" t="s">
        <v>77</v>
      </c>
      <c r="F41" s="6" t="s">
        <v>7</v>
      </c>
      <c r="G41" s="6" t="s">
        <v>29</v>
      </c>
      <c r="H41" s="24">
        <v>5550</v>
      </c>
      <c r="I41" s="24">
        <v>5620</v>
      </c>
      <c r="J41" s="24">
        <f t="shared" si="0"/>
        <v>70</v>
      </c>
      <c r="K41" s="24"/>
      <c r="L41" s="25">
        <v>0.375</v>
      </c>
      <c r="M41" s="25">
        <v>0.89583333333333337</v>
      </c>
      <c r="N41" s="26">
        <v>12.5</v>
      </c>
      <c r="O41" s="24">
        <v>4.5</v>
      </c>
      <c r="P41" s="24">
        <v>1700</v>
      </c>
      <c r="Q41" s="24">
        <v>13</v>
      </c>
      <c r="R41" s="24">
        <f t="shared" si="1"/>
        <v>0</v>
      </c>
      <c r="S41" s="24">
        <v>120</v>
      </c>
      <c r="T41" s="24">
        <f t="shared" si="2"/>
        <v>540</v>
      </c>
      <c r="U41" s="24"/>
      <c r="V41" s="24"/>
      <c r="W41" s="24">
        <f t="shared" si="3"/>
        <v>2240</v>
      </c>
      <c r="X41" s="24">
        <f t="shared" si="4"/>
        <v>56</v>
      </c>
      <c r="Y41" s="24">
        <f t="shared" si="5"/>
        <v>56</v>
      </c>
      <c r="Z41" s="27">
        <f t="shared" si="6"/>
        <v>2352</v>
      </c>
    </row>
    <row r="42" spans="1:26" x14ac:dyDescent="0.3">
      <c r="A42" s="22">
        <v>41</v>
      </c>
      <c r="B42" s="23">
        <v>45427</v>
      </c>
      <c r="C42" s="23">
        <v>45427</v>
      </c>
      <c r="D42" s="6" t="s">
        <v>68</v>
      </c>
      <c r="E42" s="5" t="s">
        <v>80</v>
      </c>
      <c r="F42" s="6" t="s">
        <v>7</v>
      </c>
      <c r="G42" s="6" t="s">
        <v>51</v>
      </c>
      <c r="H42" s="24">
        <v>123694</v>
      </c>
      <c r="I42" s="24">
        <v>123733</v>
      </c>
      <c r="J42" s="24">
        <f t="shared" si="0"/>
        <v>39</v>
      </c>
      <c r="K42" s="24"/>
      <c r="L42" s="25">
        <v>0.125</v>
      </c>
      <c r="M42" s="25">
        <v>0.25</v>
      </c>
      <c r="N42" s="26">
        <v>3</v>
      </c>
      <c r="O42" s="24"/>
      <c r="P42" s="24">
        <v>1000</v>
      </c>
      <c r="Q42" s="24">
        <v>13</v>
      </c>
      <c r="R42" s="24">
        <f t="shared" si="1"/>
        <v>0</v>
      </c>
      <c r="S42" s="24">
        <v>120</v>
      </c>
      <c r="T42" s="24">
        <f t="shared" si="2"/>
        <v>0</v>
      </c>
      <c r="U42" s="24"/>
      <c r="V42" s="24"/>
      <c r="W42" s="24">
        <f t="shared" si="3"/>
        <v>1000</v>
      </c>
      <c r="X42" s="24">
        <f t="shared" si="4"/>
        <v>25</v>
      </c>
      <c r="Y42" s="24">
        <f t="shared" si="5"/>
        <v>25</v>
      </c>
      <c r="Z42" s="27">
        <f t="shared" si="6"/>
        <v>1050</v>
      </c>
    </row>
    <row r="43" spans="1:26" x14ac:dyDescent="0.3">
      <c r="A43" s="22">
        <v>42</v>
      </c>
      <c r="B43" s="23">
        <v>45427</v>
      </c>
      <c r="C43" s="28">
        <v>45430</v>
      </c>
      <c r="D43" s="6" t="s">
        <v>83</v>
      </c>
      <c r="E43" s="6" t="s">
        <v>81</v>
      </c>
      <c r="F43" s="6" t="s">
        <v>7</v>
      </c>
      <c r="G43" s="6" t="s">
        <v>82</v>
      </c>
      <c r="H43" s="24">
        <v>71005</v>
      </c>
      <c r="I43" s="24">
        <v>72363</v>
      </c>
      <c r="J43" s="24">
        <f t="shared" si="0"/>
        <v>1358</v>
      </c>
      <c r="K43" s="24">
        <v>358</v>
      </c>
      <c r="L43" s="25">
        <v>0.27083333333333331</v>
      </c>
      <c r="M43" s="25">
        <v>0.5</v>
      </c>
      <c r="N43" s="26" t="s">
        <v>194</v>
      </c>
      <c r="O43" s="24"/>
      <c r="P43" s="24">
        <v>13000</v>
      </c>
      <c r="Q43" s="24">
        <v>13</v>
      </c>
      <c r="R43" s="24">
        <f t="shared" si="1"/>
        <v>4654</v>
      </c>
      <c r="S43" s="24"/>
      <c r="T43" s="24">
        <f t="shared" si="2"/>
        <v>0</v>
      </c>
      <c r="U43" s="24">
        <v>1600</v>
      </c>
      <c r="V43" s="24">
        <v>675</v>
      </c>
      <c r="W43" s="24">
        <f t="shared" si="3"/>
        <v>19929</v>
      </c>
      <c r="X43" s="24">
        <f t="shared" si="4"/>
        <v>498.22500000000002</v>
      </c>
      <c r="Y43" s="24">
        <f t="shared" si="5"/>
        <v>498.22500000000002</v>
      </c>
      <c r="Z43" s="27">
        <f t="shared" si="6"/>
        <v>20925.449999999997</v>
      </c>
    </row>
    <row r="44" spans="1:26" x14ac:dyDescent="0.3">
      <c r="A44" s="22">
        <v>43</v>
      </c>
      <c r="B44" s="23">
        <v>45427</v>
      </c>
      <c r="C44" s="23">
        <v>45427</v>
      </c>
      <c r="D44" s="6" t="s">
        <v>49</v>
      </c>
      <c r="E44" s="5" t="s">
        <v>79</v>
      </c>
      <c r="F44" s="6" t="s">
        <v>7</v>
      </c>
      <c r="G44" s="6" t="s">
        <v>29</v>
      </c>
      <c r="H44" s="24">
        <v>225415</v>
      </c>
      <c r="I44" s="24">
        <v>225554</v>
      </c>
      <c r="J44" s="24">
        <f t="shared" si="0"/>
        <v>139</v>
      </c>
      <c r="K44" s="24">
        <v>59</v>
      </c>
      <c r="L44" s="25">
        <v>0.39583333333333331</v>
      </c>
      <c r="M44" s="25">
        <v>0.77777777777777779</v>
      </c>
      <c r="N44" s="26">
        <v>9</v>
      </c>
      <c r="O44" s="24">
        <v>1</v>
      </c>
      <c r="P44" s="24">
        <v>1700</v>
      </c>
      <c r="Q44" s="24">
        <v>13</v>
      </c>
      <c r="R44" s="24">
        <f t="shared" si="1"/>
        <v>767</v>
      </c>
      <c r="S44" s="24">
        <v>120</v>
      </c>
      <c r="T44" s="24">
        <f t="shared" si="2"/>
        <v>120</v>
      </c>
      <c r="U44" s="24"/>
      <c r="V44" s="24">
        <v>120</v>
      </c>
      <c r="W44" s="24">
        <f t="shared" si="3"/>
        <v>2707</v>
      </c>
      <c r="X44" s="24">
        <f t="shared" si="4"/>
        <v>67.674999999999997</v>
      </c>
      <c r="Y44" s="24">
        <f t="shared" si="5"/>
        <v>67.674999999999997</v>
      </c>
      <c r="Z44" s="27">
        <f t="shared" si="6"/>
        <v>2842.3500000000004</v>
      </c>
    </row>
    <row r="45" spans="1:26" x14ac:dyDescent="0.3">
      <c r="A45" s="22">
        <v>44</v>
      </c>
      <c r="B45" s="23">
        <v>45427</v>
      </c>
      <c r="C45" s="23">
        <v>45427</v>
      </c>
      <c r="D45" s="6" t="s">
        <v>19</v>
      </c>
      <c r="E45" s="5" t="s">
        <v>84</v>
      </c>
      <c r="F45" s="6" t="s">
        <v>7</v>
      </c>
      <c r="G45" s="6" t="s">
        <v>51</v>
      </c>
      <c r="H45" s="24">
        <v>371517</v>
      </c>
      <c r="I45" s="24">
        <v>371561</v>
      </c>
      <c r="J45" s="24">
        <f t="shared" si="0"/>
        <v>44</v>
      </c>
      <c r="K45" s="24">
        <v>4</v>
      </c>
      <c r="L45" s="25">
        <v>0.70833333333333337</v>
      </c>
      <c r="M45" s="25">
        <v>0.85416666666666663</v>
      </c>
      <c r="N45" s="26">
        <v>3.5</v>
      </c>
      <c r="O45" s="24"/>
      <c r="P45" s="24">
        <v>1000</v>
      </c>
      <c r="Q45" s="24">
        <v>13</v>
      </c>
      <c r="R45" s="24">
        <f t="shared" si="1"/>
        <v>52</v>
      </c>
      <c r="S45" s="24">
        <v>120</v>
      </c>
      <c r="T45" s="24">
        <f t="shared" si="2"/>
        <v>0</v>
      </c>
      <c r="U45" s="24"/>
      <c r="V45" s="24">
        <v>100</v>
      </c>
      <c r="W45" s="24">
        <f t="shared" si="3"/>
        <v>1152</v>
      </c>
      <c r="X45" s="24">
        <f t="shared" si="4"/>
        <v>28.8</v>
      </c>
      <c r="Y45" s="24">
        <f t="shared" si="5"/>
        <v>28.8</v>
      </c>
      <c r="Z45" s="27">
        <f t="shared" si="6"/>
        <v>1209.5999999999999</v>
      </c>
    </row>
    <row r="46" spans="1:26" x14ac:dyDescent="0.3">
      <c r="A46" s="22">
        <v>45</v>
      </c>
      <c r="B46" s="23">
        <v>45427</v>
      </c>
      <c r="C46" s="23">
        <v>45428</v>
      </c>
      <c r="D46" s="6" t="s">
        <v>85</v>
      </c>
      <c r="E46" s="5" t="s">
        <v>17</v>
      </c>
      <c r="F46" s="6" t="s">
        <v>7</v>
      </c>
      <c r="G46" s="6" t="s">
        <v>51</v>
      </c>
      <c r="H46" s="24">
        <v>121940</v>
      </c>
      <c r="I46" s="24">
        <v>121968</v>
      </c>
      <c r="J46" s="24">
        <f t="shared" si="0"/>
        <v>28</v>
      </c>
      <c r="K46" s="24"/>
      <c r="L46" s="25">
        <v>0.9375</v>
      </c>
      <c r="M46" s="25">
        <v>4.1666666666666664E-2</v>
      </c>
      <c r="N46" s="26">
        <v>2.5</v>
      </c>
      <c r="O46" s="24"/>
      <c r="P46" s="24">
        <v>1000</v>
      </c>
      <c r="Q46" s="24">
        <v>13</v>
      </c>
      <c r="R46" s="24">
        <f t="shared" si="1"/>
        <v>0</v>
      </c>
      <c r="S46" s="24">
        <v>120</v>
      </c>
      <c r="T46" s="24">
        <f t="shared" si="2"/>
        <v>0</v>
      </c>
      <c r="U46" s="24"/>
      <c r="V46" s="24">
        <v>100</v>
      </c>
      <c r="W46" s="24">
        <f t="shared" si="3"/>
        <v>1100</v>
      </c>
      <c r="X46" s="24">
        <f t="shared" si="4"/>
        <v>27.5</v>
      </c>
      <c r="Y46" s="24">
        <f t="shared" si="5"/>
        <v>27.5</v>
      </c>
      <c r="Z46" s="27">
        <f t="shared" si="6"/>
        <v>1155</v>
      </c>
    </row>
    <row r="47" spans="1:26" x14ac:dyDescent="0.3">
      <c r="A47" s="22">
        <v>46</v>
      </c>
      <c r="B47" s="23">
        <v>45427</v>
      </c>
      <c r="C47" s="23">
        <v>45427</v>
      </c>
      <c r="D47" s="6" t="s">
        <v>78</v>
      </c>
      <c r="E47" s="5" t="s">
        <v>77</v>
      </c>
      <c r="F47" s="6" t="s">
        <v>7</v>
      </c>
      <c r="G47" s="6" t="s">
        <v>29</v>
      </c>
      <c r="H47" s="24">
        <v>5620</v>
      </c>
      <c r="I47" s="24">
        <v>5678</v>
      </c>
      <c r="J47" s="24">
        <f t="shared" si="0"/>
        <v>58</v>
      </c>
      <c r="K47" s="24"/>
      <c r="L47" s="25">
        <v>0.35416666666666669</v>
      </c>
      <c r="M47" s="25">
        <v>0.875</v>
      </c>
      <c r="N47" s="26">
        <v>12.5</v>
      </c>
      <c r="O47" s="24">
        <v>4.5</v>
      </c>
      <c r="P47" s="24">
        <v>1700</v>
      </c>
      <c r="Q47" s="24">
        <v>13</v>
      </c>
      <c r="R47" s="24">
        <f t="shared" si="1"/>
        <v>0</v>
      </c>
      <c r="S47" s="24">
        <v>120</v>
      </c>
      <c r="T47" s="24">
        <f t="shared" si="2"/>
        <v>540</v>
      </c>
      <c r="U47" s="24"/>
      <c r="V47" s="24"/>
      <c r="W47" s="24">
        <f t="shared" si="3"/>
        <v>2240</v>
      </c>
      <c r="X47" s="24">
        <f t="shared" si="4"/>
        <v>56</v>
      </c>
      <c r="Y47" s="24">
        <f t="shared" si="5"/>
        <v>56</v>
      </c>
      <c r="Z47" s="27">
        <f t="shared" si="6"/>
        <v>2352</v>
      </c>
    </row>
    <row r="48" spans="1:26" x14ac:dyDescent="0.3">
      <c r="A48" s="22">
        <v>47</v>
      </c>
      <c r="B48" s="23">
        <v>45428</v>
      </c>
      <c r="C48" s="23">
        <v>45430</v>
      </c>
      <c r="D48" s="6" t="s">
        <v>59</v>
      </c>
      <c r="E48" s="5" t="s">
        <v>86</v>
      </c>
      <c r="F48" s="6" t="s">
        <v>3</v>
      </c>
      <c r="G48" s="6" t="s">
        <v>120</v>
      </c>
      <c r="H48" s="24">
        <v>86137</v>
      </c>
      <c r="I48" s="24">
        <v>86951</v>
      </c>
      <c r="J48" s="24">
        <f t="shared" si="0"/>
        <v>814</v>
      </c>
      <c r="K48" s="24"/>
      <c r="L48" s="25">
        <v>0.29166666666666669</v>
      </c>
      <c r="M48" s="25">
        <v>0.85416666666666663</v>
      </c>
      <c r="N48" s="26" t="s">
        <v>183</v>
      </c>
      <c r="O48" s="24"/>
      <c r="P48" s="24">
        <v>16200</v>
      </c>
      <c r="Q48" s="24">
        <v>18</v>
      </c>
      <c r="R48" s="24">
        <f t="shared" si="1"/>
        <v>0</v>
      </c>
      <c r="S48" s="24"/>
      <c r="T48" s="24">
        <f t="shared" si="2"/>
        <v>0</v>
      </c>
      <c r="U48" s="24">
        <v>1150</v>
      </c>
      <c r="V48" s="24">
        <v>195</v>
      </c>
      <c r="W48" s="24">
        <f t="shared" si="3"/>
        <v>17545</v>
      </c>
      <c r="X48" s="24">
        <f t="shared" si="4"/>
        <v>438.625</v>
      </c>
      <c r="Y48" s="24">
        <f t="shared" si="5"/>
        <v>438.625</v>
      </c>
      <c r="Z48" s="27">
        <f t="shared" si="6"/>
        <v>18422.25</v>
      </c>
    </row>
    <row r="49" spans="1:26" x14ac:dyDescent="0.3">
      <c r="A49" s="22">
        <v>48</v>
      </c>
      <c r="B49" s="23">
        <v>45428</v>
      </c>
      <c r="C49" s="23">
        <v>45428</v>
      </c>
      <c r="D49" s="6" t="s">
        <v>87</v>
      </c>
      <c r="E49" s="5" t="s">
        <v>84</v>
      </c>
      <c r="F49" s="6" t="s">
        <v>7</v>
      </c>
      <c r="G49" s="6" t="s">
        <v>29</v>
      </c>
      <c r="H49" s="24">
        <v>287818</v>
      </c>
      <c r="I49" s="24">
        <v>287886</v>
      </c>
      <c r="J49" s="24">
        <f t="shared" si="0"/>
        <v>68</v>
      </c>
      <c r="K49" s="24"/>
      <c r="L49" s="25">
        <v>0.3125</v>
      </c>
      <c r="M49" s="25">
        <v>0.89583333333333337</v>
      </c>
      <c r="N49" s="26">
        <v>14</v>
      </c>
      <c r="O49" s="24">
        <v>6</v>
      </c>
      <c r="P49" s="24">
        <v>1700</v>
      </c>
      <c r="Q49" s="24">
        <v>13</v>
      </c>
      <c r="R49" s="24">
        <f t="shared" si="1"/>
        <v>0</v>
      </c>
      <c r="S49" s="24">
        <v>120</v>
      </c>
      <c r="T49" s="24">
        <f t="shared" si="2"/>
        <v>720</v>
      </c>
      <c r="U49" s="24"/>
      <c r="V49" s="24"/>
      <c r="W49" s="24">
        <f t="shared" si="3"/>
        <v>2420</v>
      </c>
      <c r="X49" s="24">
        <f t="shared" si="4"/>
        <v>60.5</v>
      </c>
      <c r="Y49" s="24">
        <f t="shared" si="5"/>
        <v>60.5</v>
      </c>
      <c r="Z49" s="27">
        <f t="shared" si="6"/>
        <v>2541</v>
      </c>
    </row>
    <row r="50" spans="1:26" x14ac:dyDescent="0.3">
      <c r="A50" s="22">
        <v>49</v>
      </c>
      <c r="B50" s="23">
        <v>45428</v>
      </c>
      <c r="C50" s="23">
        <v>45429</v>
      </c>
      <c r="D50" s="6" t="s">
        <v>89</v>
      </c>
      <c r="E50" s="5" t="s">
        <v>88</v>
      </c>
      <c r="F50" s="6" t="s">
        <v>3</v>
      </c>
      <c r="G50" s="6" t="s">
        <v>29</v>
      </c>
      <c r="H50" s="24">
        <v>398233</v>
      </c>
      <c r="I50" s="24">
        <v>398393</v>
      </c>
      <c r="J50" s="24">
        <f t="shared" si="0"/>
        <v>160</v>
      </c>
      <c r="K50" s="24">
        <v>80</v>
      </c>
      <c r="L50" s="25">
        <v>0.31597222222222221</v>
      </c>
      <c r="M50" s="25">
        <v>3.125E-2</v>
      </c>
      <c r="N50" s="26">
        <v>17</v>
      </c>
      <c r="O50" s="24">
        <v>9</v>
      </c>
      <c r="P50" s="24">
        <v>3000</v>
      </c>
      <c r="Q50" s="24">
        <v>18</v>
      </c>
      <c r="R50" s="24">
        <f t="shared" si="1"/>
        <v>1440</v>
      </c>
      <c r="S50" s="24">
        <v>180</v>
      </c>
      <c r="T50" s="24">
        <f t="shared" si="2"/>
        <v>1620</v>
      </c>
      <c r="U50" s="24"/>
      <c r="V50" s="24">
        <v>95</v>
      </c>
      <c r="W50" s="24">
        <f t="shared" si="3"/>
        <v>6155</v>
      </c>
      <c r="X50" s="24">
        <f t="shared" si="4"/>
        <v>153.875</v>
      </c>
      <c r="Y50" s="24">
        <f t="shared" si="5"/>
        <v>153.875</v>
      </c>
      <c r="Z50" s="27">
        <f t="shared" si="6"/>
        <v>6462.75</v>
      </c>
    </row>
    <row r="51" spans="1:26" x14ac:dyDescent="0.3">
      <c r="A51" s="22">
        <v>50</v>
      </c>
      <c r="B51" s="23">
        <v>45428</v>
      </c>
      <c r="C51" s="23">
        <v>45428</v>
      </c>
      <c r="D51" s="6" t="s">
        <v>49</v>
      </c>
      <c r="E51" s="5" t="s">
        <v>79</v>
      </c>
      <c r="F51" s="6" t="s">
        <v>7</v>
      </c>
      <c r="G51" s="6" t="s">
        <v>29</v>
      </c>
      <c r="H51" s="24">
        <v>225557</v>
      </c>
      <c r="I51" s="24">
        <v>225608</v>
      </c>
      <c r="J51" s="24">
        <f t="shared" si="0"/>
        <v>51</v>
      </c>
      <c r="K51" s="24"/>
      <c r="L51" s="25">
        <v>0.39583333333333331</v>
      </c>
      <c r="M51" s="25">
        <v>0.72916666666666663</v>
      </c>
      <c r="N51" s="26">
        <v>8</v>
      </c>
      <c r="O51" s="24"/>
      <c r="P51" s="24">
        <v>1700</v>
      </c>
      <c r="Q51" s="24">
        <v>13</v>
      </c>
      <c r="R51" s="24">
        <f t="shared" si="1"/>
        <v>0</v>
      </c>
      <c r="S51" s="24">
        <v>120</v>
      </c>
      <c r="T51" s="24">
        <f t="shared" si="2"/>
        <v>0</v>
      </c>
      <c r="U51" s="24"/>
      <c r="V51" s="24"/>
      <c r="W51" s="24">
        <f t="shared" si="3"/>
        <v>1700</v>
      </c>
      <c r="X51" s="24">
        <f t="shared" si="4"/>
        <v>42.5</v>
      </c>
      <c r="Y51" s="24">
        <f t="shared" si="5"/>
        <v>42.5</v>
      </c>
      <c r="Z51" s="27">
        <f t="shared" si="6"/>
        <v>1785</v>
      </c>
    </row>
    <row r="52" spans="1:26" x14ac:dyDescent="0.3">
      <c r="A52" s="22">
        <v>51</v>
      </c>
      <c r="B52" s="23">
        <v>45428</v>
      </c>
      <c r="C52" s="23">
        <v>45428</v>
      </c>
      <c r="D52" s="6" t="s">
        <v>19</v>
      </c>
      <c r="E52" s="5" t="s">
        <v>90</v>
      </c>
      <c r="F52" s="6" t="s">
        <v>7</v>
      </c>
      <c r="G52" s="6" t="s">
        <v>91</v>
      </c>
      <c r="H52" s="24">
        <v>371561</v>
      </c>
      <c r="I52" s="24">
        <v>371881</v>
      </c>
      <c r="J52" s="24">
        <f t="shared" si="0"/>
        <v>320</v>
      </c>
      <c r="K52" s="24">
        <v>70</v>
      </c>
      <c r="L52" s="25">
        <v>0.29166666666666669</v>
      </c>
      <c r="M52" s="25">
        <v>0.8125</v>
      </c>
      <c r="N52" s="26" t="s">
        <v>180</v>
      </c>
      <c r="O52" s="24"/>
      <c r="P52" s="24">
        <v>3250</v>
      </c>
      <c r="Q52" s="24">
        <v>13</v>
      </c>
      <c r="R52" s="24">
        <f t="shared" si="1"/>
        <v>910</v>
      </c>
      <c r="S52" s="24"/>
      <c r="T52" s="24">
        <f t="shared" si="2"/>
        <v>0</v>
      </c>
      <c r="U52" s="24">
        <v>250</v>
      </c>
      <c r="V52" s="24">
        <v>215</v>
      </c>
      <c r="W52" s="24">
        <f t="shared" si="3"/>
        <v>4625</v>
      </c>
      <c r="X52" s="24">
        <f t="shared" si="4"/>
        <v>115.625</v>
      </c>
      <c r="Y52" s="24">
        <f t="shared" si="5"/>
        <v>115.625</v>
      </c>
      <c r="Z52" s="27">
        <f t="shared" si="6"/>
        <v>4856.25</v>
      </c>
    </row>
    <row r="53" spans="1:26" x14ac:dyDescent="0.3">
      <c r="A53" s="22">
        <v>52</v>
      </c>
      <c r="B53" s="23">
        <v>45428</v>
      </c>
      <c r="C53" s="23">
        <v>45428</v>
      </c>
      <c r="D53" s="6" t="s">
        <v>92</v>
      </c>
      <c r="E53" s="5" t="s">
        <v>77</v>
      </c>
      <c r="F53" s="6" t="s">
        <v>7</v>
      </c>
      <c r="G53" s="6" t="s">
        <v>29</v>
      </c>
      <c r="H53" s="24">
        <v>34633</v>
      </c>
      <c r="I53" s="24">
        <v>34683</v>
      </c>
      <c r="J53" s="24">
        <f t="shared" si="0"/>
        <v>50</v>
      </c>
      <c r="K53" s="24"/>
      <c r="L53" s="25">
        <v>0.35416666666666669</v>
      </c>
      <c r="M53" s="25">
        <v>0.89583333333333337</v>
      </c>
      <c r="N53" s="26">
        <v>13</v>
      </c>
      <c r="O53" s="24">
        <v>5</v>
      </c>
      <c r="P53" s="24">
        <v>1700</v>
      </c>
      <c r="Q53" s="24">
        <v>13</v>
      </c>
      <c r="R53" s="24">
        <f t="shared" si="1"/>
        <v>0</v>
      </c>
      <c r="S53" s="24">
        <v>120</v>
      </c>
      <c r="T53" s="24">
        <f t="shared" si="2"/>
        <v>600</v>
      </c>
      <c r="U53" s="24"/>
      <c r="V53" s="24"/>
      <c r="W53" s="24">
        <f t="shared" si="3"/>
        <v>2300</v>
      </c>
      <c r="X53" s="24">
        <f t="shared" si="4"/>
        <v>57.5</v>
      </c>
      <c r="Y53" s="24">
        <f t="shared" si="5"/>
        <v>57.5</v>
      </c>
      <c r="Z53" s="27">
        <f t="shared" si="6"/>
        <v>2415</v>
      </c>
    </row>
    <row r="54" spans="1:26" x14ac:dyDescent="0.3">
      <c r="A54" s="22">
        <v>53</v>
      </c>
      <c r="B54" s="23">
        <v>45428</v>
      </c>
      <c r="C54" s="28">
        <v>45430</v>
      </c>
      <c r="D54" s="5" t="s">
        <v>95</v>
      </c>
      <c r="E54" s="5" t="s">
        <v>93</v>
      </c>
      <c r="F54" s="6" t="s">
        <v>3</v>
      </c>
      <c r="G54" s="5" t="s">
        <v>94</v>
      </c>
      <c r="H54" s="24">
        <v>167992</v>
      </c>
      <c r="I54" s="24">
        <v>168522</v>
      </c>
      <c r="J54" s="24">
        <f t="shared" si="0"/>
        <v>530</v>
      </c>
      <c r="K54" s="24"/>
      <c r="L54" s="25">
        <v>0.20833333333333334</v>
      </c>
      <c r="M54" s="25">
        <v>0.875</v>
      </c>
      <c r="N54" s="26" t="s">
        <v>183</v>
      </c>
      <c r="O54" s="24"/>
      <c r="P54" s="24">
        <v>16200</v>
      </c>
      <c r="Q54" s="24">
        <v>18</v>
      </c>
      <c r="R54" s="24">
        <f t="shared" si="1"/>
        <v>0</v>
      </c>
      <c r="S54" s="24"/>
      <c r="T54" s="24">
        <f t="shared" si="2"/>
        <v>0</v>
      </c>
      <c r="U54" s="24">
        <v>1150</v>
      </c>
      <c r="V54" s="24">
        <v>300</v>
      </c>
      <c r="W54" s="24">
        <f t="shared" si="3"/>
        <v>17650</v>
      </c>
      <c r="X54" s="24">
        <f t="shared" si="4"/>
        <v>441.25</v>
      </c>
      <c r="Y54" s="24">
        <f t="shared" si="5"/>
        <v>441.25</v>
      </c>
      <c r="Z54" s="27">
        <f t="shared" si="6"/>
        <v>18532.5</v>
      </c>
    </row>
    <row r="55" spans="1:26" x14ac:dyDescent="0.3">
      <c r="A55" s="22">
        <v>54</v>
      </c>
      <c r="B55" s="23">
        <v>45428</v>
      </c>
      <c r="C55" s="23">
        <v>45428</v>
      </c>
      <c r="D55" s="6" t="s">
        <v>96</v>
      </c>
      <c r="E55" s="5" t="s">
        <v>17</v>
      </c>
      <c r="F55" s="6" t="s">
        <v>7</v>
      </c>
      <c r="G55" s="6" t="s">
        <v>29</v>
      </c>
      <c r="H55" s="24">
        <v>327626</v>
      </c>
      <c r="I55" s="24">
        <v>327804</v>
      </c>
      <c r="J55" s="24">
        <f t="shared" si="0"/>
        <v>178</v>
      </c>
      <c r="K55" s="24">
        <v>98</v>
      </c>
      <c r="L55" s="25">
        <v>0.375</v>
      </c>
      <c r="M55" s="25">
        <v>0.79166666666666663</v>
      </c>
      <c r="N55" s="26">
        <v>10</v>
      </c>
      <c r="O55" s="24">
        <v>2</v>
      </c>
      <c r="P55" s="24">
        <v>1700</v>
      </c>
      <c r="Q55" s="24">
        <v>13</v>
      </c>
      <c r="R55" s="24">
        <f t="shared" si="1"/>
        <v>1274</v>
      </c>
      <c r="S55" s="24">
        <v>120</v>
      </c>
      <c r="T55" s="24">
        <f t="shared" si="2"/>
        <v>240</v>
      </c>
      <c r="U55" s="24"/>
      <c r="V55" s="24">
        <v>95</v>
      </c>
      <c r="W55" s="24">
        <f t="shared" si="3"/>
        <v>3309</v>
      </c>
      <c r="X55" s="24">
        <f t="shared" si="4"/>
        <v>82.724999999999994</v>
      </c>
      <c r="Y55" s="24">
        <f t="shared" si="5"/>
        <v>82.724999999999994</v>
      </c>
      <c r="Z55" s="27">
        <f t="shared" si="6"/>
        <v>3474.45</v>
      </c>
    </row>
    <row r="56" spans="1:26" x14ac:dyDescent="0.3">
      <c r="A56" s="22">
        <v>55</v>
      </c>
      <c r="B56" s="23">
        <v>45428</v>
      </c>
      <c r="C56" s="23">
        <v>45428</v>
      </c>
      <c r="D56" s="6" t="s">
        <v>85</v>
      </c>
      <c r="E56" s="5" t="s">
        <v>97</v>
      </c>
      <c r="F56" s="6" t="s">
        <v>7</v>
      </c>
      <c r="G56" s="6" t="s">
        <v>29</v>
      </c>
      <c r="H56" s="24">
        <v>121986</v>
      </c>
      <c r="I56" s="24">
        <v>122117</v>
      </c>
      <c r="J56" s="24">
        <f t="shared" si="0"/>
        <v>131</v>
      </c>
      <c r="K56" s="24">
        <v>51</v>
      </c>
      <c r="L56" s="25">
        <v>0.3125</v>
      </c>
      <c r="M56" s="25">
        <v>0.5</v>
      </c>
      <c r="N56" s="26">
        <v>4.5</v>
      </c>
      <c r="O56" s="24"/>
      <c r="P56" s="24">
        <v>1700</v>
      </c>
      <c r="Q56" s="24">
        <v>13</v>
      </c>
      <c r="R56" s="24">
        <f t="shared" si="1"/>
        <v>663</v>
      </c>
      <c r="S56" s="24">
        <v>120</v>
      </c>
      <c r="T56" s="24">
        <f t="shared" si="2"/>
        <v>0</v>
      </c>
      <c r="U56" s="24"/>
      <c r="V56" s="24">
        <v>100</v>
      </c>
      <c r="W56" s="24">
        <f t="shared" si="3"/>
        <v>2463</v>
      </c>
      <c r="X56" s="24">
        <f t="shared" si="4"/>
        <v>61.575000000000003</v>
      </c>
      <c r="Y56" s="24">
        <f t="shared" si="5"/>
        <v>61.575000000000003</v>
      </c>
      <c r="Z56" s="27">
        <f t="shared" si="6"/>
        <v>2586.1499999999996</v>
      </c>
    </row>
    <row r="57" spans="1:26" x14ac:dyDescent="0.3">
      <c r="A57" s="22">
        <v>56</v>
      </c>
      <c r="B57" s="23">
        <v>45428</v>
      </c>
      <c r="C57" s="23">
        <v>45429</v>
      </c>
      <c r="D57" s="6" t="s">
        <v>15</v>
      </c>
      <c r="E57" s="5" t="s">
        <v>98</v>
      </c>
      <c r="F57" s="6" t="s">
        <v>7</v>
      </c>
      <c r="G57" s="6" t="s">
        <v>120</v>
      </c>
      <c r="H57" s="24">
        <v>206025</v>
      </c>
      <c r="I57" s="24">
        <v>206233</v>
      </c>
      <c r="J57" s="24">
        <f t="shared" si="0"/>
        <v>208</v>
      </c>
      <c r="K57" s="24"/>
      <c r="L57" s="25">
        <v>0.375</v>
      </c>
      <c r="M57" s="25">
        <v>0.83333333333333337</v>
      </c>
      <c r="N57" s="26" t="s">
        <v>182</v>
      </c>
      <c r="O57" s="24"/>
      <c r="P57" s="24">
        <v>6500</v>
      </c>
      <c r="Q57" s="24">
        <v>13</v>
      </c>
      <c r="R57" s="24">
        <f t="shared" si="1"/>
        <v>0</v>
      </c>
      <c r="S57" s="24"/>
      <c r="T57" s="24">
        <f t="shared" si="2"/>
        <v>0</v>
      </c>
      <c r="U57" s="24">
        <v>700</v>
      </c>
      <c r="V57" s="24">
        <v>100</v>
      </c>
      <c r="W57" s="24">
        <f t="shared" si="3"/>
        <v>7300</v>
      </c>
      <c r="X57" s="24">
        <f t="shared" si="4"/>
        <v>182.5</v>
      </c>
      <c r="Y57" s="24">
        <f t="shared" si="5"/>
        <v>182.5</v>
      </c>
      <c r="Z57" s="27">
        <f t="shared" si="6"/>
        <v>7665</v>
      </c>
    </row>
    <row r="58" spans="1:26" x14ac:dyDescent="0.3">
      <c r="A58" s="22">
        <v>57</v>
      </c>
      <c r="B58" s="23">
        <v>45428</v>
      </c>
      <c r="C58" s="23">
        <v>45428</v>
      </c>
      <c r="D58" s="6" t="s">
        <v>66</v>
      </c>
      <c r="E58" s="5" t="s">
        <v>67</v>
      </c>
      <c r="F58" s="6" t="s">
        <v>7</v>
      </c>
      <c r="G58" s="6" t="s">
        <v>29</v>
      </c>
      <c r="H58" s="24">
        <v>10332</v>
      </c>
      <c r="I58" s="24">
        <v>10376</v>
      </c>
      <c r="J58" s="24">
        <v>64</v>
      </c>
      <c r="K58" s="24"/>
      <c r="L58" s="25">
        <v>0.70833333333333337</v>
      </c>
      <c r="M58" s="25">
        <v>0.85416666666666663</v>
      </c>
      <c r="N58" s="26">
        <v>3.5</v>
      </c>
      <c r="O58" s="24"/>
      <c r="P58" s="24">
        <v>1700</v>
      </c>
      <c r="Q58" s="24">
        <v>13</v>
      </c>
      <c r="R58" s="24">
        <f t="shared" si="1"/>
        <v>0</v>
      </c>
      <c r="S58" s="24">
        <v>120</v>
      </c>
      <c r="T58" s="24">
        <f t="shared" si="2"/>
        <v>0</v>
      </c>
      <c r="U58" s="24"/>
      <c r="V58" s="24">
        <v>100</v>
      </c>
      <c r="W58" s="24">
        <f t="shared" si="3"/>
        <v>1800</v>
      </c>
      <c r="X58" s="24">
        <f t="shared" si="4"/>
        <v>45</v>
      </c>
      <c r="Y58" s="24">
        <f t="shared" si="5"/>
        <v>45</v>
      </c>
      <c r="Z58" s="27">
        <f t="shared" si="6"/>
        <v>1890</v>
      </c>
    </row>
    <row r="59" spans="1:26" x14ac:dyDescent="0.3">
      <c r="A59" s="22">
        <v>58</v>
      </c>
      <c r="B59" s="23">
        <v>45429</v>
      </c>
      <c r="C59" s="23">
        <v>45429</v>
      </c>
      <c r="D59" s="6" t="s">
        <v>85</v>
      </c>
      <c r="E59" s="5" t="s">
        <v>99</v>
      </c>
      <c r="F59" s="6" t="s">
        <v>7</v>
      </c>
      <c r="G59" s="6" t="s">
        <v>100</v>
      </c>
      <c r="H59" s="24">
        <v>122190</v>
      </c>
      <c r="I59" s="24">
        <v>122305</v>
      </c>
      <c r="J59" s="24">
        <f t="shared" si="0"/>
        <v>115</v>
      </c>
      <c r="K59" s="24">
        <v>35</v>
      </c>
      <c r="L59" s="25">
        <v>0.125</v>
      </c>
      <c r="M59" s="25">
        <v>0.29166666666666669</v>
      </c>
      <c r="N59" s="26">
        <v>4</v>
      </c>
      <c r="O59" s="24"/>
      <c r="P59" s="24">
        <v>1700</v>
      </c>
      <c r="Q59" s="24">
        <v>13</v>
      </c>
      <c r="R59" s="24">
        <f t="shared" si="1"/>
        <v>455</v>
      </c>
      <c r="S59" s="24">
        <v>120</v>
      </c>
      <c r="T59" s="24">
        <f t="shared" si="2"/>
        <v>0</v>
      </c>
      <c r="U59" s="24"/>
      <c r="V59" s="24">
        <v>95</v>
      </c>
      <c r="W59" s="24">
        <f t="shared" si="3"/>
        <v>2250</v>
      </c>
      <c r="X59" s="24">
        <f t="shared" si="4"/>
        <v>56.25</v>
      </c>
      <c r="Y59" s="24">
        <f t="shared" si="5"/>
        <v>56.25</v>
      </c>
      <c r="Z59" s="27">
        <f t="shared" si="6"/>
        <v>2362.5</v>
      </c>
    </row>
    <row r="60" spans="1:26" x14ac:dyDescent="0.3">
      <c r="A60" s="22">
        <v>59</v>
      </c>
      <c r="B60" s="23">
        <v>45429</v>
      </c>
      <c r="C60" s="23">
        <v>45429</v>
      </c>
      <c r="D60" s="6" t="s">
        <v>89</v>
      </c>
      <c r="E60" s="5" t="s">
        <v>88</v>
      </c>
      <c r="F60" s="6" t="s">
        <v>3</v>
      </c>
      <c r="G60" s="6" t="s">
        <v>29</v>
      </c>
      <c r="H60" s="24">
        <v>398393</v>
      </c>
      <c r="I60" s="24">
        <v>398556</v>
      </c>
      <c r="J60" s="24">
        <f t="shared" si="0"/>
        <v>163</v>
      </c>
      <c r="K60" s="24">
        <v>83</v>
      </c>
      <c r="L60" s="25">
        <v>0.36458333333333331</v>
      </c>
      <c r="M60" s="25">
        <v>0.79166666666666663</v>
      </c>
      <c r="N60" s="26">
        <v>10</v>
      </c>
      <c r="O60" s="24">
        <v>2</v>
      </c>
      <c r="P60" s="24">
        <v>3000</v>
      </c>
      <c r="Q60" s="24">
        <v>18</v>
      </c>
      <c r="R60" s="24">
        <f t="shared" si="1"/>
        <v>1494</v>
      </c>
      <c r="S60" s="24">
        <v>180</v>
      </c>
      <c r="T60" s="24">
        <f t="shared" si="2"/>
        <v>360</v>
      </c>
      <c r="U60" s="24"/>
      <c r="V60" s="24">
        <v>95</v>
      </c>
      <c r="W60" s="24">
        <f t="shared" si="3"/>
        <v>4949</v>
      </c>
      <c r="X60" s="24">
        <f t="shared" si="4"/>
        <v>123.72499999999999</v>
      </c>
      <c r="Y60" s="24">
        <f t="shared" si="5"/>
        <v>123.72499999999999</v>
      </c>
      <c r="Z60" s="27">
        <f t="shared" si="6"/>
        <v>5196.4500000000007</v>
      </c>
    </row>
    <row r="61" spans="1:26" x14ac:dyDescent="0.3">
      <c r="A61" s="22">
        <v>60</v>
      </c>
      <c r="B61" s="23">
        <v>45429</v>
      </c>
      <c r="C61" s="23">
        <v>45429</v>
      </c>
      <c r="D61" s="6" t="s">
        <v>102</v>
      </c>
      <c r="E61" s="5" t="s">
        <v>77</v>
      </c>
      <c r="F61" s="6" t="s">
        <v>7</v>
      </c>
      <c r="G61" s="6" t="s">
        <v>29</v>
      </c>
      <c r="H61" s="24">
        <v>24040</v>
      </c>
      <c r="I61" s="24">
        <v>24118</v>
      </c>
      <c r="J61" s="24">
        <f t="shared" si="0"/>
        <v>78</v>
      </c>
      <c r="K61" s="24"/>
      <c r="L61" s="25">
        <v>0.33333333333333331</v>
      </c>
      <c r="M61" s="25">
        <v>0.72916666666666663</v>
      </c>
      <c r="N61" s="26">
        <v>9.5</v>
      </c>
      <c r="O61" s="24">
        <v>1.5</v>
      </c>
      <c r="P61" s="24">
        <v>1700</v>
      </c>
      <c r="Q61" s="24">
        <v>13</v>
      </c>
      <c r="R61" s="24">
        <f t="shared" si="1"/>
        <v>0</v>
      </c>
      <c r="S61" s="24">
        <v>120</v>
      </c>
      <c r="T61" s="24">
        <f t="shared" si="2"/>
        <v>180</v>
      </c>
      <c r="U61" s="24"/>
      <c r="V61" s="24"/>
      <c r="W61" s="24">
        <f t="shared" si="3"/>
        <v>1880</v>
      </c>
      <c r="X61" s="24">
        <f t="shared" si="4"/>
        <v>47</v>
      </c>
      <c r="Y61" s="24">
        <f t="shared" si="5"/>
        <v>47</v>
      </c>
      <c r="Z61" s="27">
        <f t="shared" si="6"/>
        <v>1974</v>
      </c>
    </row>
    <row r="62" spans="1:26" x14ac:dyDescent="0.3">
      <c r="A62" s="22">
        <v>61</v>
      </c>
      <c r="B62" s="23">
        <v>45429</v>
      </c>
      <c r="C62" s="23">
        <v>45429</v>
      </c>
      <c r="D62" s="6" t="s">
        <v>103</v>
      </c>
      <c r="E62" s="5" t="s">
        <v>17</v>
      </c>
      <c r="F62" s="6" t="s">
        <v>3</v>
      </c>
      <c r="G62" s="6" t="s">
        <v>120</v>
      </c>
      <c r="H62" s="24">
        <v>204289</v>
      </c>
      <c r="I62" s="24">
        <v>205005</v>
      </c>
      <c r="J62" s="24">
        <f t="shared" si="0"/>
        <v>716</v>
      </c>
      <c r="K62" s="24">
        <v>416</v>
      </c>
      <c r="L62" s="25">
        <v>0.33333333333333331</v>
      </c>
      <c r="M62" s="25">
        <v>0.97916666666666663</v>
      </c>
      <c r="N62" s="26" t="s">
        <v>180</v>
      </c>
      <c r="O62" s="24"/>
      <c r="P62" s="24">
        <v>5400</v>
      </c>
      <c r="Q62" s="24">
        <v>18</v>
      </c>
      <c r="R62" s="24">
        <f t="shared" si="1"/>
        <v>7488</v>
      </c>
      <c r="S62" s="24"/>
      <c r="T62" s="24">
        <f t="shared" si="2"/>
        <v>0</v>
      </c>
      <c r="U62" s="24">
        <v>250</v>
      </c>
      <c r="V62" s="24">
        <v>735</v>
      </c>
      <c r="W62" s="24">
        <f t="shared" si="3"/>
        <v>13873</v>
      </c>
      <c r="X62" s="24">
        <f t="shared" si="4"/>
        <v>346.82499999999999</v>
      </c>
      <c r="Y62" s="24">
        <f t="shared" si="5"/>
        <v>346.82499999999999</v>
      </c>
      <c r="Z62" s="27">
        <f t="shared" si="6"/>
        <v>14566.650000000001</v>
      </c>
    </row>
    <row r="63" spans="1:26" x14ac:dyDescent="0.3">
      <c r="A63" s="22">
        <v>62</v>
      </c>
      <c r="B63" s="23">
        <v>45429</v>
      </c>
      <c r="C63" s="23">
        <v>45429</v>
      </c>
      <c r="D63" s="6" t="s">
        <v>87</v>
      </c>
      <c r="E63" s="5" t="s">
        <v>84</v>
      </c>
      <c r="F63" s="6" t="s">
        <v>7</v>
      </c>
      <c r="G63" s="6" t="s">
        <v>29</v>
      </c>
      <c r="H63" s="24">
        <v>287886</v>
      </c>
      <c r="I63" s="24">
        <v>287939</v>
      </c>
      <c r="J63" s="24">
        <f t="shared" si="0"/>
        <v>53</v>
      </c>
      <c r="K63" s="24"/>
      <c r="L63" s="25">
        <v>0.375</v>
      </c>
      <c r="M63" s="25">
        <v>0.77083333333333337</v>
      </c>
      <c r="N63" s="26">
        <v>9.5</v>
      </c>
      <c r="O63" s="24">
        <v>1.5</v>
      </c>
      <c r="P63" s="24">
        <v>1700</v>
      </c>
      <c r="Q63" s="24">
        <v>13</v>
      </c>
      <c r="R63" s="24">
        <f t="shared" si="1"/>
        <v>0</v>
      </c>
      <c r="S63" s="24">
        <v>120</v>
      </c>
      <c r="T63" s="24">
        <f t="shared" si="2"/>
        <v>180</v>
      </c>
      <c r="U63" s="24"/>
      <c r="V63" s="24"/>
      <c r="W63" s="24">
        <f t="shared" si="3"/>
        <v>1880</v>
      </c>
      <c r="X63" s="24">
        <f t="shared" si="4"/>
        <v>47</v>
      </c>
      <c r="Y63" s="24">
        <f t="shared" si="5"/>
        <v>47</v>
      </c>
      <c r="Z63" s="27">
        <f t="shared" si="6"/>
        <v>1974</v>
      </c>
    </row>
    <row r="64" spans="1:26" x14ac:dyDescent="0.3">
      <c r="A64" s="22">
        <v>63</v>
      </c>
      <c r="B64" s="23">
        <v>45430</v>
      </c>
      <c r="C64" s="23">
        <v>45430</v>
      </c>
      <c r="D64" s="6" t="s">
        <v>48</v>
      </c>
      <c r="E64" s="5" t="s">
        <v>77</v>
      </c>
      <c r="F64" s="6" t="s">
        <v>7</v>
      </c>
      <c r="G64" s="6" t="s">
        <v>104</v>
      </c>
      <c r="H64" s="24">
        <v>217543</v>
      </c>
      <c r="I64" s="24">
        <v>217743</v>
      </c>
      <c r="J64" s="24">
        <f t="shared" si="0"/>
        <v>200</v>
      </c>
      <c r="K64" s="24"/>
      <c r="L64" s="25">
        <v>0.375</v>
      </c>
      <c r="M64" s="25">
        <v>0.85416666666666663</v>
      </c>
      <c r="N64" s="26" t="s">
        <v>180</v>
      </c>
      <c r="O64" s="24"/>
      <c r="P64" s="24">
        <v>3250</v>
      </c>
      <c r="Q64" s="24">
        <v>13</v>
      </c>
      <c r="R64" s="24">
        <f t="shared" si="1"/>
        <v>0</v>
      </c>
      <c r="S64" s="24"/>
      <c r="T64" s="24">
        <f t="shared" si="2"/>
        <v>0</v>
      </c>
      <c r="U64" s="24">
        <v>250</v>
      </c>
      <c r="V64" s="24">
        <v>230</v>
      </c>
      <c r="W64" s="24">
        <f t="shared" si="3"/>
        <v>3730</v>
      </c>
      <c r="X64" s="24">
        <f t="shared" si="4"/>
        <v>93.25</v>
      </c>
      <c r="Y64" s="24">
        <f t="shared" si="5"/>
        <v>93.25</v>
      </c>
      <c r="Z64" s="27">
        <f t="shared" si="6"/>
        <v>3916.5</v>
      </c>
    </row>
    <row r="65" spans="1:26" x14ac:dyDescent="0.3">
      <c r="A65" s="22">
        <v>64</v>
      </c>
      <c r="B65" s="23">
        <v>45430</v>
      </c>
      <c r="C65" s="23">
        <v>45430</v>
      </c>
      <c r="D65" s="6" t="s">
        <v>59</v>
      </c>
      <c r="E65" s="6" t="s">
        <v>80</v>
      </c>
      <c r="F65" s="6" t="s">
        <v>3</v>
      </c>
      <c r="G65" s="6" t="s">
        <v>38</v>
      </c>
      <c r="H65" s="24">
        <v>255790</v>
      </c>
      <c r="I65" s="24">
        <v>256219</v>
      </c>
      <c r="J65" s="24">
        <f t="shared" si="0"/>
        <v>429</v>
      </c>
      <c r="K65" s="24">
        <v>129</v>
      </c>
      <c r="L65" s="25">
        <v>0.47916666666666669</v>
      </c>
      <c r="M65" s="25">
        <v>0.95833333333333337</v>
      </c>
      <c r="N65" s="26" t="s">
        <v>180</v>
      </c>
      <c r="O65" s="24"/>
      <c r="P65" s="24">
        <v>5400</v>
      </c>
      <c r="Q65" s="24">
        <v>18</v>
      </c>
      <c r="R65" s="24">
        <f t="shared" si="1"/>
        <v>2322</v>
      </c>
      <c r="S65" s="24"/>
      <c r="T65" s="24">
        <f t="shared" si="2"/>
        <v>0</v>
      </c>
      <c r="U65" s="24">
        <v>250</v>
      </c>
      <c r="V65" s="24">
        <v>445</v>
      </c>
      <c r="W65" s="24">
        <f t="shared" si="3"/>
        <v>8417</v>
      </c>
      <c r="X65" s="24">
        <f t="shared" si="4"/>
        <v>210.42500000000001</v>
      </c>
      <c r="Y65" s="24">
        <f t="shared" si="5"/>
        <v>210.42500000000001</v>
      </c>
      <c r="Z65" s="27">
        <f t="shared" si="6"/>
        <v>8837.8499999999985</v>
      </c>
    </row>
    <row r="66" spans="1:26" s="2" customFormat="1" x14ac:dyDescent="0.3">
      <c r="A66" s="22">
        <v>65</v>
      </c>
      <c r="B66" s="23">
        <v>45431</v>
      </c>
      <c r="C66" s="23">
        <v>45431</v>
      </c>
      <c r="D66" s="6" t="s">
        <v>6</v>
      </c>
      <c r="E66" s="5" t="s">
        <v>77</v>
      </c>
      <c r="F66" s="6" t="s">
        <v>7</v>
      </c>
      <c r="G66" s="5" t="s">
        <v>29</v>
      </c>
      <c r="H66" s="29">
        <v>28740</v>
      </c>
      <c r="I66" s="29">
        <v>28758</v>
      </c>
      <c r="J66" s="29">
        <f t="shared" si="0"/>
        <v>18</v>
      </c>
      <c r="K66" s="29"/>
      <c r="L66" s="30">
        <v>0.375</v>
      </c>
      <c r="M66" s="30">
        <v>0.41666666666666669</v>
      </c>
      <c r="N66" s="29">
        <v>1</v>
      </c>
      <c r="O66" s="29"/>
      <c r="P66" s="29">
        <v>1000</v>
      </c>
      <c r="Q66" s="29">
        <v>13</v>
      </c>
      <c r="R66" s="29"/>
      <c r="S66" s="29">
        <v>120</v>
      </c>
      <c r="T66" s="29"/>
      <c r="U66" s="29"/>
      <c r="V66" s="29"/>
      <c r="W66" s="24">
        <f t="shared" si="3"/>
        <v>1000</v>
      </c>
      <c r="X66" s="24">
        <f t="shared" si="4"/>
        <v>25</v>
      </c>
      <c r="Y66" s="24">
        <f t="shared" si="5"/>
        <v>25</v>
      </c>
      <c r="Z66" s="27">
        <f t="shared" si="6"/>
        <v>1050</v>
      </c>
    </row>
    <row r="67" spans="1:26" x14ac:dyDescent="0.3">
      <c r="A67" s="22">
        <v>66</v>
      </c>
      <c r="B67" s="23">
        <v>45432</v>
      </c>
      <c r="C67" s="23">
        <v>45433</v>
      </c>
      <c r="D67" s="6" t="s">
        <v>61</v>
      </c>
      <c r="E67" s="5" t="s">
        <v>105</v>
      </c>
      <c r="F67" s="6" t="s">
        <v>7</v>
      </c>
      <c r="G67" s="6" t="s">
        <v>120</v>
      </c>
      <c r="H67" s="24">
        <v>60400</v>
      </c>
      <c r="I67" s="24">
        <v>60516</v>
      </c>
      <c r="J67" s="24">
        <v>236</v>
      </c>
      <c r="K67" s="24">
        <v>0</v>
      </c>
      <c r="L67" s="25">
        <v>0.3125</v>
      </c>
      <c r="M67" s="25">
        <v>0.79166666666666663</v>
      </c>
      <c r="N67" s="26" t="s">
        <v>180</v>
      </c>
      <c r="O67" s="24">
        <v>0</v>
      </c>
      <c r="P67" s="24">
        <v>3250</v>
      </c>
      <c r="Q67" s="24">
        <v>13</v>
      </c>
      <c r="R67" s="24">
        <f t="shared" ref="R67:R117" si="7">Q67*K67</f>
        <v>0</v>
      </c>
      <c r="S67" s="24">
        <v>120</v>
      </c>
      <c r="T67" s="24">
        <f t="shared" ref="T67:T108" si="8">S67*O67</f>
        <v>0</v>
      </c>
      <c r="U67" s="24">
        <v>250</v>
      </c>
      <c r="V67" s="24">
        <v>185</v>
      </c>
      <c r="W67" s="24">
        <f t="shared" ref="W67:W117" si="9">P67+R67+T67+U67+V67</f>
        <v>3685</v>
      </c>
      <c r="X67" s="24">
        <f t="shared" ref="X67:X117" si="10">W67*2.5/100</f>
        <v>92.125</v>
      </c>
      <c r="Y67" s="24">
        <f t="shared" ref="Y67:Y117" si="11">W67*2.5/100</f>
        <v>92.125</v>
      </c>
      <c r="Z67" s="27">
        <f t="shared" ref="Z67:Z117" si="12">W67+X67+Y67</f>
        <v>3869.25</v>
      </c>
    </row>
    <row r="68" spans="1:26" x14ac:dyDescent="0.3">
      <c r="A68" s="22">
        <v>67</v>
      </c>
      <c r="B68" s="23">
        <v>45432</v>
      </c>
      <c r="C68" s="28">
        <v>45437</v>
      </c>
      <c r="D68" s="6" t="s">
        <v>41</v>
      </c>
      <c r="E68" s="6" t="s">
        <v>106</v>
      </c>
      <c r="F68" s="6" t="s">
        <v>42</v>
      </c>
      <c r="G68" s="6" t="s">
        <v>40</v>
      </c>
      <c r="H68" s="24">
        <v>38882</v>
      </c>
      <c r="I68" s="24">
        <v>40256</v>
      </c>
      <c r="J68" s="24">
        <f t="shared" ref="J68:J117" si="13">I68-H68</f>
        <v>1374</v>
      </c>
      <c r="K68" s="24"/>
      <c r="L68" s="25">
        <v>0.3125</v>
      </c>
      <c r="M68" s="25">
        <v>0.66666666666666663</v>
      </c>
      <c r="N68" s="26" t="s">
        <v>184</v>
      </c>
      <c r="O68" s="24"/>
      <c r="P68" s="24">
        <v>27000</v>
      </c>
      <c r="Q68" s="24">
        <v>15</v>
      </c>
      <c r="R68" s="24">
        <f t="shared" si="7"/>
        <v>0</v>
      </c>
      <c r="S68" s="24"/>
      <c r="T68" s="24">
        <f t="shared" si="8"/>
        <v>0</v>
      </c>
      <c r="U68" s="24">
        <v>2750</v>
      </c>
      <c r="V68" s="24">
        <v>885</v>
      </c>
      <c r="W68" s="24">
        <f t="shared" si="9"/>
        <v>30635</v>
      </c>
      <c r="X68" s="24">
        <f t="shared" si="10"/>
        <v>765.875</v>
      </c>
      <c r="Y68" s="24">
        <f t="shared" si="11"/>
        <v>765.875</v>
      </c>
      <c r="Z68" s="27">
        <f t="shared" si="12"/>
        <v>32166.75</v>
      </c>
    </row>
    <row r="69" spans="1:26" x14ac:dyDescent="0.3">
      <c r="A69" s="22">
        <v>68</v>
      </c>
      <c r="B69" s="23">
        <v>45432</v>
      </c>
      <c r="C69" s="23">
        <v>45432</v>
      </c>
      <c r="D69" s="6" t="s">
        <v>19</v>
      </c>
      <c r="E69" s="5" t="s">
        <v>77</v>
      </c>
      <c r="F69" s="6" t="s">
        <v>7</v>
      </c>
      <c r="G69" s="6" t="s">
        <v>29</v>
      </c>
      <c r="H69" s="24">
        <v>372001</v>
      </c>
      <c r="I69" s="24">
        <v>372042</v>
      </c>
      <c r="J69" s="24">
        <f t="shared" si="13"/>
        <v>41</v>
      </c>
      <c r="K69" s="24"/>
      <c r="L69" s="25">
        <v>0.33333333333333331</v>
      </c>
      <c r="M69" s="25">
        <v>0.66666666666666663</v>
      </c>
      <c r="N69" s="26">
        <v>8</v>
      </c>
      <c r="O69" s="24"/>
      <c r="P69" s="24">
        <v>1700</v>
      </c>
      <c r="Q69" s="24">
        <v>13</v>
      </c>
      <c r="R69" s="24">
        <f t="shared" si="7"/>
        <v>0</v>
      </c>
      <c r="S69" s="24">
        <v>120</v>
      </c>
      <c r="T69" s="24">
        <f t="shared" si="8"/>
        <v>0</v>
      </c>
      <c r="U69" s="24"/>
      <c r="V69" s="24"/>
      <c r="W69" s="24">
        <f t="shared" si="9"/>
        <v>1700</v>
      </c>
      <c r="X69" s="24">
        <f t="shared" si="10"/>
        <v>42.5</v>
      </c>
      <c r="Y69" s="24">
        <f t="shared" si="11"/>
        <v>42.5</v>
      </c>
      <c r="Z69" s="27">
        <f t="shared" si="12"/>
        <v>1785</v>
      </c>
    </row>
    <row r="70" spans="1:26" x14ac:dyDescent="0.3">
      <c r="A70" s="22">
        <v>69</v>
      </c>
      <c r="B70" s="23">
        <v>45433</v>
      </c>
      <c r="C70" s="23">
        <v>45433</v>
      </c>
      <c r="D70" s="6" t="s">
        <v>15</v>
      </c>
      <c r="E70" s="5" t="s">
        <v>107</v>
      </c>
      <c r="F70" s="6" t="s">
        <v>109</v>
      </c>
      <c r="G70" s="6" t="s">
        <v>108</v>
      </c>
      <c r="H70" s="24">
        <v>206265</v>
      </c>
      <c r="I70" s="24">
        <v>206871</v>
      </c>
      <c r="J70" s="24">
        <f t="shared" si="13"/>
        <v>606</v>
      </c>
      <c r="K70" s="24">
        <v>356</v>
      </c>
      <c r="L70" s="25">
        <v>0.29166666666666669</v>
      </c>
      <c r="M70" s="25">
        <v>0.95833333333333337</v>
      </c>
      <c r="N70" s="26" t="s">
        <v>180</v>
      </c>
      <c r="O70" s="24"/>
      <c r="P70" s="24">
        <v>3250</v>
      </c>
      <c r="Q70" s="24">
        <v>13</v>
      </c>
      <c r="R70" s="24">
        <f t="shared" si="7"/>
        <v>4628</v>
      </c>
      <c r="S70" s="24"/>
      <c r="T70" s="24">
        <f t="shared" si="8"/>
        <v>0</v>
      </c>
      <c r="U70" s="24">
        <v>250</v>
      </c>
      <c r="V70" s="24">
        <v>515</v>
      </c>
      <c r="W70" s="24">
        <f t="shared" si="9"/>
        <v>8643</v>
      </c>
      <c r="X70" s="24">
        <f t="shared" si="10"/>
        <v>216.07499999999999</v>
      </c>
      <c r="Y70" s="24">
        <f t="shared" si="11"/>
        <v>216.07499999999999</v>
      </c>
      <c r="Z70" s="27">
        <f t="shared" si="12"/>
        <v>9075.1500000000015</v>
      </c>
    </row>
    <row r="71" spans="1:26" x14ac:dyDescent="0.3">
      <c r="A71" s="22">
        <v>70</v>
      </c>
      <c r="B71" s="23">
        <v>45433</v>
      </c>
      <c r="C71" s="23">
        <v>45433</v>
      </c>
      <c r="D71" s="6" t="s">
        <v>111</v>
      </c>
      <c r="E71" s="5" t="s">
        <v>110</v>
      </c>
      <c r="F71" s="6" t="s">
        <v>7</v>
      </c>
      <c r="G71" s="6" t="s">
        <v>29</v>
      </c>
      <c r="H71" s="24">
        <v>33742</v>
      </c>
      <c r="I71" s="24">
        <v>33867</v>
      </c>
      <c r="J71" s="24">
        <v>125</v>
      </c>
      <c r="K71" s="24">
        <v>45</v>
      </c>
      <c r="L71" s="25">
        <v>0.41666666666666669</v>
      </c>
      <c r="M71" s="25">
        <v>0.91666666666666663</v>
      </c>
      <c r="N71" s="26">
        <v>12</v>
      </c>
      <c r="O71" s="24">
        <v>4</v>
      </c>
      <c r="P71" s="24">
        <v>1700</v>
      </c>
      <c r="Q71" s="24">
        <v>13</v>
      </c>
      <c r="R71" s="24">
        <f t="shared" si="7"/>
        <v>585</v>
      </c>
      <c r="S71" s="24">
        <v>120</v>
      </c>
      <c r="T71" s="24">
        <f t="shared" si="8"/>
        <v>480</v>
      </c>
      <c r="U71" s="24"/>
      <c r="V71" s="24"/>
      <c r="W71" s="24">
        <f t="shared" si="9"/>
        <v>2765</v>
      </c>
      <c r="X71" s="24">
        <f t="shared" si="10"/>
        <v>69.125</v>
      </c>
      <c r="Y71" s="24">
        <f t="shared" si="11"/>
        <v>69.125</v>
      </c>
      <c r="Z71" s="27">
        <f t="shared" si="12"/>
        <v>2903.25</v>
      </c>
    </row>
    <row r="72" spans="1:26" x14ac:dyDescent="0.3">
      <c r="A72" s="22">
        <v>71</v>
      </c>
      <c r="B72" s="23">
        <v>45433</v>
      </c>
      <c r="C72" s="23">
        <v>45433</v>
      </c>
      <c r="D72" s="6" t="s">
        <v>113</v>
      </c>
      <c r="E72" s="5" t="s">
        <v>112</v>
      </c>
      <c r="F72" s="6" t="s">
        <v>7</v>
      </c>
      <c r="G72" s="6" t="s">
        <v>29</v>
      </c>
      <c r="H72" s="24">
        <v>55393</v>
      </c>
      <c r="I72" s="24">
        <v>55456</v>
      </c>
      <c r="J72" s="24">
        <f t="shared" si="13"/>
        <v>63</v>
      </c>
      <c r="K72" s="24"/>
      <c r="L72" s="25">
        <v>0.20833333333333334</v>
      </c>
      <c r="M72" s="25">
        <v>0.875</v>
      </c>
      <c r="N72" s="26">
        <v>16</v>
      </c>
      <c r="O72" s="24">
        <v>8</v>
      </c>
      <c r="P72" s="24">
        <v>1700</v>
      </c>
      <c r="Q72" s="24">
        <v>13</v>
      </c>
      <c r="R72" s="24">
        <f t="shared" si="7"/>
        <v>0</v>
      </c>
      <c r="S72" s="24">
        <v>120</v>
      </c>
      <c r="T72" s="24">
        <f t="shared" si="8"/>
        <v>960</v>
      </c>
      <c r="U72" s="24"/>
      <c r="V72" s="24">
        <v>100</v>
      </c>
      <c r="W72" s="24">
        <f t="shared" si="9"/>
        <v>2760</v>
      </c>
      <c r="X72" s="24">
        <f t="shared" si="10"/>
        <v>69</v>
      </c>
      <c r="Y72" s="24">
        <f t="shared" si="11"/>
        <v>69</v>
      </c>
      <c r="Z72" s="27">
        <f t="shared" si="12"/>
        <v>2898</v>
      </c>
    </row>
    <row r="73" spans="1:26" x14ac:dyDescent="0.3">
      <c r="A73" s="22">
        <v>72</v>
      </c>
      <c r="B73" s="23">
        <v>45433</v>
      </c>
      <c r="C73" s="23">
        <v>45433</v>
      </c>
      <c r="D73" s="6" t="s">
        <v>85</v>
      </c>
      <c r="E73" s="5" t="s">
        <v>114</v>
      </c>
      <c r="F73" s="6" t="s">
        <v>7</v>
      </c>
      <c r="G73" s="6" t="s">
        <v>29</v>
      </c>
      <c r="H73" s="24">
        <v>122402</v>
      </c>
      <c r="I73" s="24">
        <v>122512</v>
      </c>
      <c r="J73" s="24">
        <f t="shared" si="13"/>
        <v>110</v>
      </c>
      <c r="K73" s="24">
        <v>30</v>
      </c>
      <c r="L73" s="25">
        <v>0.125</v>
      </c>
      <c r="M73" s="25">
        <v>0.29166666666666669</v>
      </c>
      <c r="N73" s="26">
        <v>4</v>
      </c>
      <c r="O73" s="24"/>
      <c r="P73" s="24">
        <v>1700</v>
      </c>
      <c r="Q73" s="24">
        <v>13</v>
      </c>
      <c r="R73" s="24">
        <f t="shared" si="7"/>
        <v>390</v>
      </c>
      <c r="S73" s="24"/>
      <c r="T73" s="24">
        <f t="shared" si="8"/>
        <v>0</v>
      </c>
      <c r="U73" s="24"/>
      <c r="V73" s="24">
        <v>95</v>
      </c>
      <c r="W73" s="24">
        <f t="shared" si="9"/>
        <v>2185</v>
      </c>
      <c r="X73" s="24">
        <f t="shared" si="10"/>
        <v>54.625</v>
      </c>
      <c r="Y73" s="24">
        <f t="shared" si="11"/>
        <v>54.625</v>
      </c>
      <c r="Z73" s="27">
        <f t="shared" si="12"/>
        <v>2294.25</v>
      </c>
    </row>
    <row r="74" spans="1:26" x14ac:dyDescent="0.3">
      <c r="A74" s="22">
        <v>73</v>
      </c>
      <c r="B74" s="23">
        <v>45433</v>
      </c>
      <c r="C74" s="23">
        <v>45433</v>
      </c>
      <c r="D74" s="6" t="s">
        <v>117</v>
      </c>
      <c r="E74" s="5" t="s">
        <v>115</v>
      </c>
      <c r="F74" s="6" t="s">
        <v>118</v>
      </c>
      <c r="G74" s="6" t="s">
        <v>116</v>
      </c>
      <c r="H74" s="24">
        <v>28539</v>
      </c>
      <c r="I74" s="24">
        <v>29026</v>
      </c>
      <c r="J74" s="24">
        <f t="shared" si="13"/>
        <v>487</v>
      </c>
      <c r="K74" s="24">
        <v>187</v>
      </c>
      <c r="L74" s="25">
        <v>0.3125</v>
      </c>
      <c r="M74" s="25">
        <v>0.86805555555555547</v>
      </c>
      <c r="N74" s="26" t="s">
        <v>180</v>
      </c>
      <c r="O74" s="24"/>
      <c r="P74" s="24">
        <v>5400</v>
      </c>
      <c r="Q74" s="24">
        <v>18</v>
      </c>
      <c r="R74" s="24">
        <f t="shared" si="7"/>
        <v>3366</v>
      </c>
      <c r="S74" s="24"/>
      <c r="T74" s="24">
        <f t="shared" si="8"/>
        <v>0</v>
      </c>
      <c r="U74" s="24">
        <v>250</v>
      </c>
      <c r="V74" s="24">
        <v>305</v>
      </c>
      <c r="W74" s="24">
        <f t="shared" si="9"/>
        <v>9321</v>
      </c>
      <c r="X74" s="24">
        <f t="shared" si="10"/>
        <v>233.02500000000001</v>
      </c>
      <c r="Y74" s="24">
        <f t="shared" si="11"/>
        <v>233.02500000000001</v>
      </c>
      <c r="Z74" s="27">
        <f t="shared" si="12"/>
        <v>9787.0499999999993</v>
      </c>
    </row>
    <row r="75" spans="1:26" x14ac:dyDescent="0.3">
      <c r="A75" s="22">
        <v>74</v>
      </c>
      <c r="B75" s="23">
        <v>45433</v>
      </c>
      <c r="C75" s="23">
        <v>45433</v>
      </c>
      <c r="D75" s="6" t="s">
        <v>78</v>
      </c>
      <c r="E75" s="5" t="s">
        <v>77</v>
      </c>
      <c r="F75" s="6" t="s">
        <v>7</v>
      </c>
      <c r="G75" s="6" t="s">
        <v>29</v>
      </c>
      <c r="H75" s="24">
        <v>5690</v>
      </c>
      <c r="I75" s="24">
        <v>5740</v>
      </c>
      <c r="J75" s="24">
        <f t="shared" si="13"/>
        <v>50</v>
      </c>
      <c r="K75" s="24"/>
      <c r="L75" s="25">
        <v>0.33333333333333331</v>
      </c>
      <c r="M75" s="25">
        <v>0.875</v>
      </c>
      <c r="N75" s="26">
        <v>13</v>
      </c>
      <c r="O75" s="24">
        <v>5</v>
      </c>
      <c r="P75" s="24">
        <v>1700</v>
      </c>
      <c r="Q75" s="24">
        <v>13</v>
      </c>
      <c r="R75" s="24">
        <f t="shared" si="7"/>
        <v>0</v>
      </c>
      <c r="S75" s="24">
        <v>120</v>
      </c>
      <c r="T75" s="24">
        <f t="shared" si="8"/>
        <v>600</v>
      </c>
      <c r="U75" s="24"/>
      <c r="V75" s="24"/>
      <c r="W75" s="24">
        <f t="shared" si="9"/>
        <v>2300</v>
      </c>
      <c r="X75" s="24">
        <f t="shared" si="10"/>
        <v>57.5</v>
      </c>
      <c r="Y75" s="24">
        <f t="shared" si="11"/>
        <v>57.5</v>
      </c>
      <c r="Z75" s="27">
        <f t="shared" si="12"/>
        <v>2415</v>
      </c>
    </row>
    <row r="76" spans="1:26" x14ac:dyDescent="0.3">
      <c r="A76" s="22">
        <v>75</v>
      </c>
      <c r="B76" s="23">
        <v>45433</v>
      </c>
      <c r="C76" s="23">
        <v>45433</v>
      </c>
      <c r="D76" s="6" t="s">
        <v>121</v>
      </c>
      <c r="E76" s="5" t="s">
        <v>119</v>
      </c>
      <c r="F76" s="6" t="s">
        <v>7</v>
      </c>
      <c r="G76" s="5" t="s">
        <v>120</v>
      </c>
      <c r="H76" s="24">
        <v>39215</v>
      </c>
      <c r="I76" s="24">
        <v>39451</v>
      </c>
      <c r="J76" s="24">
        <f t="shared" si="13"/>
        <v>236</v>
      </c>
      <c r="K76" s="24"/>
      <c r="L76" s="25">
        <v>0.33333333333333331</v>
      </c>
      <c r="M76" s="25">
        <v>0.78125</v>
      </c>
      <c r="N76" s="26" t="s">
        <v>180</v>
      </c>
      <c r="O76" s="24"/>
      <c r="P76" s="24">
        <v>3250</v>
      </c>
      <c r="Q76" s="24">
        <v>13</v>
      </c>
      <c r="R76" s="24">
        <f t="shared" si="7"/>
        <v>0</v>
      </c>
      <c r="S76" s="24">
        <v>120</v>
      </c>
      <c r="T76" s="24">
        <f t="shared" si="8"/>
        <v>0</v>
      </c>
      <c r="U76" s="24">
        <v>250</v>
      </c>
      <c r="V76" s="24">
        <v>60</v>
      </c>
      <c r="W76" s="24">
        <f t="shared" si="9"/>
        <v>3560</v>
      </c>
      <c r="X76" s="24">
        <f t="shared" si="10"/>
        <v>89</v>
      </c>
      <c r="Y76" s="24">
        <f t="shared" si="11"/>
        <v>89</v>
      </c>
      <c r="Z76" s="27">
        <f t="shared" si="12"/>
        <v>3738</v>
      </c>
    </row>
    <row r="77" spans="1:26" x14ac:dyDescent="0.3">
      <c r="A77" s="22">
        <v>76</v>
      </c>
      <c r="B77" s="23">
        <v>45434</v>
      </c>
      <c r="C77" s="23">
        <v>45434</v>
      </c>
      <c r="D77" s="6" t="s">
        <v>59</v>
      </c>
      <c r="E77" s="6" t="s">
        <v>122</v>
      </c>
      <c r="F77" s="6" t="s">
        <v>118</v>
      </c>
      <c r="G77" s="6" t="s">
        <v>29</v>
      </c>
      <c r="H77" s="24">
        <v>256494</v>
      </c>
      <c r="I77" s="24">
        <v>256586</v>
      </c>
      <c r="J77" s="24">
        <f t="shared" si="13"/>
        <v>92</v>
      </c>
      <c r="K77" s="24">
        <v>12</v>
      </c>
      <c r="L77" s="25">
        <v>0.27083333333333331</v>
      </c>
      <c r="M77" s="25">
        <v>0.79166666666666663</v>
      </c>
      <c r="N77" s="26">
        <v>12.5</v>
      </c>
      <c r="O77" s="24">
        <v>4.5</v>
      </c>
      <c r="P77" s="24">
        <v>3000</v>
      </c>
      <c r="Q77" s="24">
        <v>18</v>
      </c>
      <c r="R77" s="24">
        <f t="shared" si="7"/>
        <v>216</v>
      </c>
      <c r="S77" s="24">
        <v>180</v>
      </c>
      <c r="T77" s="24">
        <f t="shared" si="8"/>
        <v>810</v>
      </c>
      <c r="U77" s="24"/>
      <c r="V77" s="24">
        <v>70</v>
      </c>
      <c r="W77" s="24">
        <f t="shared" si="9"/>
        <v>4096</v>
      </c>
      <c r="X77" s="24">
        <f t="shared" si="10"/>
        <v>102.4</v>
      </c>
      <c r="Y77" s="24">
        <f t="shared" si="11"/>
        <v>102.4</v>
      </c>
      <c r="Z77" s="27">
        <f t="shared" si="12"/>
        <v>4300.7999999999993</v>
      </c>
    </row>
    <row r="78" spans="1:26" x14ac:dyDescent="0.3">
      <c r="A78" s="22">
        <v>77</v>
      </c>
      <c r="B78" s="23">
        <v>45434</v>
      </c>
      <c r="C78" s="23">
        <v>45434</v>
      </c>
      <c r="D78" s="6" t="s">
        <v>19</v>
      </c>
      <c r="E78" s="5" t="s">
        <v>123</v>
      </c>
      <c r="F78" s="6" t="s">
        <v>7</v>
      </c>
      <c r="G78" s="6" t="s">
        <v>104</v>
      </c>
      <c r="H78" s="24">
        <v>372357</v>
      </c>
      <c r="I78" s="24">
        <v>372538</v>
      </c>
      <c r="J78" s="24">
        <f t="shared" si="13"/>
        <v>181</v>
      </c>
      <c r="K78" s="24"/>
      <c r="L78" s="25">
        <v>0.29166666666666669</v>
      </c>
      <c r="M78" s="25">
        <v>0.95833333333333337</v>
      </c>
      <c r="N78" s="26" t="s">
        <v>180</v>
      </c>
      <c r="O78" s="24"/>
      <c r="P78" s="24">
        <v>3250</v>
      </c>
      <c r="Q78" s="24">
        <v>13</v>
      </c>
      <c r="R78" s="24">
        <f t="shared" si="7"/>
        <v>0</v>
      </c>
      <c r="S78" s="24"/>
      <c r="T78" s="24">
        <f t="shared" si="8"/>
        <v>0</v>
      </c>
      <c r="U78" s="24">
        <v>250</v>
      </c>
      <c r="V78" s="24">
        <v>230</v>
      </c>
      <c r="W78" s="24">
        <f t="shared" si="9"/>
        <v>3730</v>
      </c>
      <c r="X78" s="24">
        <f t="shared" si="10"/>
        <v>93.25</v>
      </c>
      <c r="Y78" s="24">
        <f t="shared" si="11"/>
        <v>93.25</v>
      </c>
      <c r="Z78" s="27">
        <f t="shared" si="12"/>
        <v>3916.5</v>
      </c>
    </row>
    <row r="79" spans="1:26" x14ac:dyDescent="0.3">
      <c r="A79" s="22">
        <v>78</v>
      </c>
      <c r="B79" s="23">
        <v>45434</v>
      </c>
      <c r="C79" s="23">
        <v>45434</v>
      </c>
      <c r="D79" s="5" t="s">
        <v>78</v>
      </c>
      <c r="E79" s="5" t="s">
        <v>77</v>
      </c>
      <c r="F79" s="6" t="s">
        <v>7</v>
      </c>
      <c r="G79" s="6" t="s">
        <v>124</v>
      </c>
      <c r="H79" s="24">
        <v>5740</v>
      </c>
      <c r="I79" s="24">
        <v>5954</v>
      </c>
      <c r="J79" s="24">
        <f t="shared" si="13"/>
        <v>214</v>
      </c>
      <c r="K79" s="24"/>
      <c r="L79" s="25">
        <v>0.39583333333333331</v>
      </c>
      <c r="M79" s="25">
        <v>0.83333333333333337</v>
      </c>
      <c r="N79" s="26" t="s">
        <v>180</v>
      </c>
      <c r="O79" s="24"/>
      <c r="P79" s="24">
        <v>3250</v>
      </c>
      <c r="Q79" s="24">
        <v>13</v>
      </c>
      <c r="R79" s="24">
        <f t="shared" si="7"/>
        <v>0</v>
      </c>
      <c r="S79" s="24"/>
      <c r="T79" s="24">
        <f t="shared" si="8"/>
        <v>0</v>
      </c>
      <c r="U79" s="24">
        <v>250</v>
      </c>
      <c r="V79" s="24">
        <v>155</v>
      </c>
      <c r="W79" s="24">
        <f t="shared" si="9"/>
        <v>3655</v>
      </c>
      <c r="X79" s="24">
        <f t="shared" si="10"/>
        <v>91.375</v>
      </c>
      <c r="Y79" s="24">
        <f t="shared" si="11"/>
        <v>91.375</v>
      </c>
      <c r="Z79" s="27">
        <f t="shared" si="12"/>
        <v>3837.75</v>
      </c>
    </row>
    <row r="80" spans="1:26" x14ac:dyDescent="0.3">
      <c r="A80" s="22">
        <v>79</v>
      </c>
      <c r="B80" s="23">
        <v>45434</v>
      </c>
      <c r="C80" s="23">
        <v>45434</v>
      </c>
      <c r="D80" s="6" t="s">
        <v>121</v>
      </c>
      <c r="E80" s="5" t="s">
        <v>125</v>
      </c>
      <c r="F80" s="6" t="s">
        <v>7</v>
      </c>
      <c r="G80" s="6" t="s">
        <v>29</v>
      </c>
      <c r="H80" s="24">
        <v>39454</v>
      </c>
      <c r="I80" s="24">
        <v>39544</v>
      </c>
      <c r="J80" s="24">
        <f t="shared" si="13"/>
        <v>90</v>
      </c>
      <c r="K80" s="24">
        <v>10</v>
      </c>
      <c r="L80" s="25">
        <v>0.375</v>
      </c>
      <c r="M80" s="25">
        <v>0.6875</v>
      </c>
      <c r="N80" s="26">
        <v>7.5</v>
      </c>
      <c r="O80" s="24"/>
      <c r="P80" s="24">
        <v>1700</v>
      </c>
      <c r="Q80" s="24">
        <v>13</v>
      </c>
      <c r="R80" s="24">
        <f t="shared" si="7"/>
        <v>130</v>
      </c>
      <c r="S80" s="24">
        <v>120</v>
      </c>
      <c r="T80" s="24">
        <f t="shared" si="8"/>
        <v>0</v>
      </c>
      <c r="U80" s="24"/>
      <c r="V80" s="24"/>
      <c r="W80" s="24">
        <f t="shared" si="9"/>
        <v>1830</v>
      </c>
      <c r="X80" s="24">
        <f t="shared" si="10"/>
        <v>45.75</v>
      </c>
      <c r="Y80" s="24">
        <f t="shared" si="11"/>
        <v>45.75</v>
      </c>
      <c r="Z80" s="27">
        <f t="shared" si="12"/>
        <v>1921.5</v>
      </c>
    </row>
    <row r="81" spans="1:26" x14ac:dyDescent="0.3">
      <c r="A81" s="22">
        <v>80</v>
      </c>
      <c r="B81" s="23">
        <v>45434</v>
      </c>
      <c r="C81" s="23">
        <v>45434</v>
      </c>
      <c r="D81" s="6" t="s">
        <v>46</v>
      </c>
      <c r="E81" s="5" t="s">
        <v>126</v>
      </c>
      <c r="F81" s="6" t="s">
        <v>7</v>
      </c>
      <c r="G81" s="6" t="s">
        <v>127</v>
      </c>
      <c r="H81" s="24">
        <v>16613</v>
      </c>
      <c r="I81" s="24">
        <v>16828</v>
      </c>
      <c r="J81" s="24">
        <f t="shared" si="13"/>
        <v>215</v>
      </c>
      <c r="K81" s="24"/>
      <c r="L81" s="25">
        <v>0.29166666666666669</v>
      </c>
      <c r="M81" s="25">
        <v>0.70833333333333337</v>
      </c>
      <c r="N81" s="26" t="s">
        <v>180</v>
      </c>
      <c r="O81" s="24"/>
      <c r="P81" s="24">
        <v>3250</v>
      </c>
      <c r="Q81" s="24">
        <v>13</v>
      </c>
      <c r="R81" s="24">
        <f t="shared" si="7"/>
        <v>0</v>
      </c>
      <c r="S81" s="24"/>
      <c r="T81" s="24">
        <f t="shared" si="8"/>
        <v>0</v>
      </c>
      <c r="U81" s="24">
        <v>250</v>
      </c>
      <c r="V81" s="24">
        <v>200</v>
      </c>
      <c r="W81" s="24">
        <f t="shared" si="9"/>
        <v>3700</v>
      </c>
      <c r="X81" s="24">
        <f t="shared" si="10"/>
        <v>92.5</v>
      </c>
      <c r="Y81" s="24">
        <f t="shared" si="11"/>
        <v>92.5</v>
      </c>
      <c r="Z81" s="27">
        <f t="shared" si="12"/>
        <v>3885</v>
      </c>
    </row>
    <row r="82" spans="1:26" x14ac:dyDescent="0.3">
      <c r="A82" s="22">
        <v>81</v>
      </c>
      <c r="B82" s="23">
        <v>45434</v>
      </c>
      <c r="C82" s="23">
        <v>45434</v>
      </c>
      <c r="D82" s="6" t="s">
        <v>113</v>
      </c>
      <c r="E82" s="5" t="s">
        <v>128</v>
      </c>
      <c r="F82" s="6" t="s">
        <v>7</v>
      </c>
      <c r="G82" s="6" t="s">
        <v>129</v>
      </c>
      <c r="H82" s="24">
        <v>55510</v>
      </c>
      <c r="I82" s="24">
        <v>55540</v>
      </c>
      <c r="J82" s="24">
        <f t="shared" si="13"/>
        <v>30</v>
      </c>
      <c r="K82" s="24"/>
      <c r="L82" s="25">
        <v>0.70833333333333337</v>
      </c>
      <c r="M82" s="25">
        <v>0.83333333333333337</v>
      </c>
      <c r="N82" s="26">
        <v>3</v>
      </c>
      <c r="O82" s="24"/>
      <c r="P82" s="24">
        <v>1000</v>
      </c>
      <c r="Q82" s="24">
        <v>13</v>
      </c>
      <c r="R82" s="24">
        <f t="shared" si="7"/>
        <v>0</v>
      </c>
      <c r="S82" s="24">
        <v>120</v>
      </c>
      <c r="T82" s="24">
        <f t="shared" si="8"/>
        <v>0</v>
      </c>
      <c r="U82" s="24"/>
      <c r="V82" s="24">
        <v>100</v>
      </c>
      <c r="W82" s="24">
        <f t="shared" si="9"/>
        <v>1100</v>
      </c>
      <c r="X82" s="24">
        <f t="shared" si="10"/>
        <v>27.5</v>
      </c>
      <c r="Y82" s="24">
        <f t="shared" si="11"/>
        <v>27.5</v>
      </c>
      <c r="Z82" s="27">
        <f t="shared" si="12"/>
        <v>1155</v>
      </c>
    </row>
    <row r="83" spans="1:26" x14ac:dyDescent="0.3">
      <c r="A83" s="22">
        <v>82</v>
      </c>
      <c r="B83" s="23">
        <v>45434</v>
      </c>
      <c r="C83" s="28">
        <v>45438</v>
      </c>
      <c r="D83" s="6" t="s">
        <v>131</v>
      </c>
      <c r="E83" s="5" t="s">
        <v>93</v>
      </c>
      <c r="F83" s="6" t="s">
        <v>3</v>
      </c>
      <c r="G83" s="5" t="s">
        <v>130</v>
      </c>
      <c r="H83" s="24">
        <v>23150</v>
      </c>
      <c r="I83" s="24">
        <v>24217</v>
      </c>
      <c r="J83" s="24">
        <f t="shared" si="13"/>
        <v>1067</v>
      </c>
      <c r="K83" s="24"/>
      <c r="L83" s="25">
        <v>0.70833333333333337</v>
      </c>
      <c r="M83" s="25">
        <v>0.58333333333333337</v>
      </c>
      <c r="N83" s="26" t="s">
        <v>181</v>
      </c>
      <c r="O83" s="24"/>
      <c r="P83" s="24">
        <v>27000</v>
      </c>
      <c r="Q83" s="24">
        <v>18</v>
      </c>
      <c r="R83" s="24">
        <f t="shared" si="7"/>
        <v>0</v>
      </c>
      <c r="S83" s="24">
        <v>180</v>
      </c>
      <c r="T83" s="24">
        <f t="shared" si="8"/>
        <v>0</v>
      </c>
      <c r="U83" s="24">
        <v>2250</v>
      </c>
      <c r="V83" s="24">
        <v>650</v>
      </c>
      <c r="W83" s="24">
        <f t="shared" si="9"/>
        <v>29900</v>
      </c>
      <c r="X83" s="24">
        <f t="shared" si="10"/>
        <v>747.5</v>
      </c>
      <c r="Y83" s="24">
        <f t="shared" si="11"/>
        <v>747.5</v>
      </c>
      <c r="Z83" s="27">
        <f t="shared" si="12"/>
        <v>31395</v>
      </c>
    </row>
    <row r="84" spans="1:26" x14ac:dyDescent="0.3">
      <c r="A84" s="22">
        <v>83</v>
      </c>
      <c r="B84" s="23">
        <v>45435</v>
      </c>
      <c r="C84" s="23">
        <v>45435</v>
      </c>
      <c r="D84" s="6" t="s">
        <v>113</v>
      </c>
      <c r="E84" s="5" t="s">
        <v>128</v>
      </c>
      <c r="F84" s="6" t="s">
        <v>7</v>
      </c>
      <c r="G84" s="6" t="s">
        <v>29</v>
      </c>
      <c r="H84" s="24">
        <v>55552</v>
      </c>
      <c r="I84" s="24">
        <v>55608</v>
      </c>
      <c r="J84" s="24">
        <f t="shared" si="13"/>
        <v>56</v>
      </c>
      <c r="K84" s="24"/>
      <c r="L84" s="25">
        <v>0.33333333333333331</v>
      </c>
      <c r="M84" s="25">
        <v>0.77083333333333337</v>
      </c>
      <c r="N84" s="26">
        <v>10.5</v>
      </c>
      <c r="O84" s="24">
        <v>2.5</v>
      </c>
      <c r="P84" s="24">
        <v>1700</v>
      </c>
      <c r="Q84" s="24">
        <v>13</v>
      </c>
      <c r="R84" s="24">
        <f t="shared" si="7"/>
        <v>0</v>
      </c>
      <c r="S84" s="24">
        <v>120</v>
      </c>
      <c r="T84" s="24">
        <f t="shared" si="8"/>
        <v>300</v>
      </c>
      <c r="U84" s="24"/>
      <c r="V84" s="24"/>
      <c r="W84" s="24">
        <f t="shared" si="9"/>
        <v>2000</v>
      </c>
      <c r="X84" s="24">
        <f t="shared" si="10"/>
        <v>50</v>
      </c>
      <c r="Y84" s="24">
        <f t="shared" si="11"/>
        <v>50</v>
      </c>
      <c r="Z84" s="27">
        <f t="shared" si="12"/>
        <v>2100</v>
      </c>
    </row>
    <row r="85" spans="1:26" x14ac:dyDescent="0.3">
      <c r="A85" s="22">
        <v>84</v>
      </c>
      <c r="B85" s="23">
        <v>45435</v>
      </c>
      <c r="C85" s="23">
        <v>45435</v>
      </c>
      <c r="D85" s="6" t="s">
        <v>27</v>
      </c>
      <c r="E85" s="5" t="s">
        <v>132</v>
      </c>
      <c r="F85" s="6" t="s">
        <v>3</v>
      </c>
      <c r="G85" s="6" t="s">
        <v>133</v>
      </c>
      <c r="H85" s="24">
        <v>111037</v>
      </c>
      <c r="I85" s="24">
        <v>111735</v>
      </c>
      <c r="J85" s="24">
        <f t="shared" si="13"/>
        <v>698</v>
      </c>
      <c r="K85" s="24">
        <v>398</v>
      </c>
      <c r="L85" s="25">
        <v>0.25</v>
      </c>
      <c r="M85" s="25">
        <v>0.97916666666666663</v>
      </c>
      <c r="N85" s="26" t="s">
        <v>180</v>
      </c>
      <c r="O85" s="24"/>
      <c r="P85" s="24">
        <v>5400</v>
      </c>
      <c r="Q85" s="24">
        <v>18</v>
      </c>
      <c r="R85" s="24">
        <f t="shared" si="7"/>
        <v>7164</v>
      </c>
      <c r="S85" s="24"/>
      <c r="T85" s="24">
        <f t="shared" si="8"/>
        <v>0</v>
      </c>
      <c r="U85" s="24">
        <v>250</v>
      </c>
      <c r="V85" s="24">
        <v>355</v>
      </c>
      <c r="W85" s="24">
        <f t="shared" si="9"/>
        <v>13169</v>
      </c>
      <c r="X85" s="24">
        <f t="shared" si="10"/>
        <v>329.22500000000002</v>
      </c>
      <c r="Y85" s="24">
        <f t="shared" si="11"/>
        <v>329.22500000000002</v>
      </c>
      <c r="Z85" s="27">
        <f t="shared" si="12"/>
        <v>13827.45</v>
      </c>
    </row>
    <row r="86" spans="1:26" x14ac:dyDescent="0.3">
      <c r="A86" s="22">
        <v>85</v>
      </c>
      <c r="B86" s="23">
        <v>45435</v>
      </c>
      <c r="C86" s="23">
        <v>45435</v>
      </c>
      <c r="D86" s="6" t="s">
        <v>135</v>
      </c>
      <c r="E86" s="6" t="s">
        <v>134</v>
      </c>
      <c r="F86" s="6" t="s">
        <v>7</v>
      </c>
      <c r="G86" s="6" t="s">
        <v>29</v>
      </c>
      <c r="H86" s="24">
        <v>441111</v>
      </c>
      <c r="I86" s="24">
        <v>441218</v>
      </c>
      <c r="J86" s="24">
        <f t="shared" si="13"/>
        <v>107</v>
      </c>
      <c r="K86" s="24">
        <v>27</v>
      </c>
      <c r="L86" s="25">
        <v>0.27083333333333331</v>
      </c>
      <c r="M86" s="25">
        <v>0.89583333333333337</v>
      </c>
      <c r="N86" s="26">
        <v>15</v>
      </c>
      <c r="O86" s="24">
        <v>7</v>
      </c>
      <c r="P86" s="24">
        <v>1700</v>
      </c>
      <c r="Q86" s="24">
        <v>13</v>
      </c>
      <c r="R86" s="24">
        <f t="shared" si="7"/>
        <v>351</v>
      </c>
      <c r="S86" s="24">
        <v>120</v>
      </c>
      <c r="T86" s="24">
        <f t="shared" si="8"/>
        <v>840</v>
      </c>
      <c r="U86" s="24"/>
      <c r="V86" s="24">
        <v>100</v>
      </c>
      <c r="W86" s="24">
        <f t="shared" si="9"/>
        <v>2991</v>
      </c>
      <c r="X86" s="24">
        <f t="shared" si="10"/>
        <v>74.775000000000006</v>
      </c>
      <c r="Y86" s="24">
        <f t="shared" si="11"/>
        <v>74.775000000000006</v>
      </c>
      <c r="Z86" s="27">
        <f t="shared" si="12"/>
        <v>3140.55</v>
      </c>
    </row>
    <row r="87" spans="1:26" x14ac:dyDescent="0.3">
      <c r="A87" s="22">
        <v>86</v>
      </c>
      <c r="B87" s="23">
        <v>45435</v>
      </c>
      <c r="C87" s="23">
        <v>45435</v>
      </c>
      <c r="D87" s="6" t="s">
        <v>70</v>
      </c>
      <c r="E87" s="5" t="s">
        <v>123</v>
      </c>
      <c r="F87" s="6" t="s">
        <v>7</v>
      </c>
      <c r="G87" s="6" t="s">
        <v>136</v>
      </c>
      <c r="H87" s="24">
        <v>177896</v>
      </c>
      <c r="I87" s="24">
        <v>178351</v>
      </c>
      <c r="J87" s="24">
        <f t="shared" si="13"/>
        <v>455</v>
      </c>
      <c r="K87" s="24">
        <v>205</v>
      </c>
      <c r="L87" s="25">
        <v>0.29166666666666669</v>
      </c>
      <c r="M87" s="25">
        <v>0.8125</v>
      </c>
      <c r="N87" s="26" t="s">
        <v>180</v>
      </c>
      <c r="O87" s="24"/>
      <c r="P87" s="24">
        <v>3250</v>
      </c>
      <c r="Q87" s="24">
        <v>13</v>
      </c>
      <c r="R87" s="24">
        <f t="shared" si="7"/>
        <v>2665</v>
      </c>
      <c r="S87" s="24"/>
      <c r="T87" s="24">
        <f t="shared" si="8"/>
        <v>0</v>
      </c>
      <c r="U87" s="24">
        <v>250</v>
      </c>
      <c r="V87" s="24">
        <v>370</v>
      </c>
      <c r="W87" s="24">
        <f t="shared" si="9"/>
        <v>6535</v>
      </c>
      <c r="X87" s="24">
        <f t="shared" si="10"/>
        <v>163.375</v>
      </c>
      <c r="Y87" s="24">
        <f t="shared" si="11"/>
        <v>163.375</v>
      </c>
      <c r="Z87" s="27">
        <f t="shared" si="12"/>
        <v>6861.75</v>
      </c>
    </row>
    <row r="88" spans="1:26" x14ac:dyDescent="0.3">
      <c r="A88" s="22">
        <v>87</v>
      </c>
      <c r="B88" s="23">
        <v>45435</v>
      </c>
      <c r="C88" s="23">
        <v>45435</v>
      </c>
      <c r="D88" s="5" t="s">
        <v>78</v>
      </c>
      <c r="E88" s="5" t="s">
        <v>77</v>
      </c>
      <c r="F88" s="6" t="s">
        <v>7</v>
      </c>
      <c r="G88" s="5" t="s">
        <v>137</v>
      </c>
      <c r="H88" s="24">
        <v>5954</v>
      </c>
      <c r="I88" s="24">
        <v>6223</v>
      </c>
      <c r="J88" s="24">
        <f t="shared" si="13"/>
        <v>269</v>
      </c>
      <c r="K88" s="24">
        <v>19</v>
      </c>
      <c r="L88" s="25">
        <v>0.29166666666666669</v>
      </c>
      <c r="M88" s="25">
        <v>0.97916666666666663</v>
      </c>
      <c r="N88" s="26" t="s">
        <v>180</v>
      </c>
      <c r="O88" s="24"/>
      <c r="P88" s="24">
        <v>3250</v>
      </c>
      <c r="Q88" s="24">
        <v>13</v>
      </c>
      <c r="R88" s="24">
        <f t="shared" si="7"/>
        <v>247</v>
      </c>
      <c r="S88" s="24"/>
      <c r="T88" s="24">
        <f t="shared" si="8"/>
        <v>0</v>
      </c>
      <c r="U88" s="24">
        <v>250</v>
      </c>
      <c r="V88" s="24">
        <v>255</v>
      </c>
      <c r="W88" s="24">
        <f t="shared" si="9"/>
        <v>4002</v>
      </c>
      <c r="X88" s="24">
        <f t="shared" si="10"/>
        <v>100.05</v>
      </c>
      <c r="Y88" s="24">
        <f t="shared" si="11"/>
        <v>100.05</v>
      </c>
      <c r="Z88" s="27">
        <f t="shared" si="12"/>
        <v>4202.1000000000004</v>
      </c>
    </row>
    <row r="89" spans="1:26" x14ac:dyDescent="0.3">
      <c r="A89" s="22">
        <v>88</v>
      </c>
      <c r="B89" s="23">
        <v>45436</v>
      </c>
      <c r="C89" s="23">
        <v>45436</v>
      </c>
      <c r="D89" s="6" t="s">
        <v>113</v>
      </c>
      <c r="E89" s="5" t="s">
        <v>128</v>
      </c>
      <c r="F89" s="6" t="s">
        <v>7</v>
      </c>
      <c r="G89" s="6" t="s">
        <v>29</v>
      </c>
      <c r="H89" s="24">
        <v>55838</v>
      </c>
      <c r="I89" s="24">
        <v>55976</v>
      </c>
      <c r="J89" s="24">
        <f t="shared" si="13"/>
        <v>138</v>
      </c>
      <c r="K89" s="24">
        <v>58</v>
      </c>
      <c r="L89" s="25">
        <v>0.35416666666666669</v>
      </c>
      <c r="M89" s="25">
        <v>0.66666666666666663</v>
      </c>
      <c r="N89" s="26">
        <v>7.5</v>
      </c>
      <c r="O89" s="24"/>
      <c r="P89" s="24">
        <v>1700</v>
      </c>
      <c r="Q89" s="24">
        <v>13</v>
      </c>
      <c r="R89" s="24">
        <f t="shared" si="7"/>
        <v>754</v>
      </c>
      <c r="S89" s="24">
        <v>120</v>
      </c>
      <c r="T89" s="24">
        <f t="shared" si="8"/>
        <v>0</v>
      </c>
      <c r="U89" s="24"/>
      <c r="V89" s="24">
        <v>95</v>
      </c>
      <c r="W89" s="24">
        <f t="shared" si="9"/>
        <v>2549</v>
      </c>
      <c r="X89" s="24">
        <f t="shared" si="10"/>
        <v>63.725000000000001</v>
      </c>
      <c r="Y89" s="24">
        <f t="shared" si="11"/>
        <v>63.725000000000001</v>
      </c>
      <c r="Z89" s="27">
        <f t="shared" si="12"/>
        <v>2676.45</v>
      </c>
    </row>
    <row r="90" spans="1:26" x14ac:dyDescent="0.3">
      <c r="A90" s="22">
        <v>89</v>
      </c>
      <c r="B90" s="23">
        <v>45436</v>
      </c>
      <c r="C90" s="23">
        <v>45438</v>
      </c>
      <c r="D90" s="5" t="s">
        <v>140</v>
      </c>
      <c r="E90" s="5" t="s">
        <v>138</v>
      </c>
      <c r="F90" s="6" t="s">
        <v>7</v>
      </c>
      <c r="G90" s="6" t="s">
        <v>139</v>
      </c>
      <c r="H90" s="24">
        <v>101755</v>
      </c>
      <c r="I90" s="24">
        <v>102414</v>
      </c>
      <c r="J90" s="24">
        <f t="shared" si="13"/>
        <v>659</v>
      </c>
      <c r="K90" s="24">
        <v>159</v>
      </c>
      <c r="L90" s="25">
        <v>0.33333333333333331</v>
      </c>
      <c r="M90" s="25">
        <v>4.1666666666666664E-2</v>
      </c>
      <c r="N90" s="26" t="s">
        <v>182</v>
      </c>
      <c r="O90" s="24"/>
      <c r="P90" s="24">
        <v>6500</v>
      </c>
      <c r="Q90" s="24">
        <v>13</v>
      </c>
      <c r="R90" s="24">
        <f t="shared" si="7"/>
        <v>2067</v>
      </c>
      <c r="S90" s="24"/>
      <c r="T90" s="24">
        <f t="shared" si="8"/>
        <v>0</v>
      </c>
      <c r="U90" s="24">
        <v>700</v>
      </c>
      <c r="V90" s="24">
        <v>615</v>
      </c>
      <c r="W90" s="24">
        <f t="shared" si="9"/>
        <v>9882</v>
      </c>
      <c r="X90" s="24">
        <f t="shared" si="10"/>
        <v>247.05</v>
      </c>
      <c r="Y90" s="24">
        <f t="shared" si="11"/>
        <v>247.05</v>
      </c>
      <c r="Z90" s="27">
        <f t="shared" si="12"/>
        <v>10376.099999999999</v>
      </c>
    </row>
    <row r="91" spans="1:26" x14ac:dyDescent="0.3">
      <c r="A91" s="22">
        <v>90</v>
      </c>
      <c r="B91" s="23">
        <v>45436</v>
      </c>
      <c r="C91" s="23">
        <v>45436</v>
      </c>
      <c r="D91" s="6" t="s">
        <v>27</v>
      </c>
      <c r="E91" s="5" t="s">
        <v>132</v>
      </c>
      <c r="F91" s="6" t="s">
        <v>3</v>
      </c>
      <c r="G91" s="6" t="s">
        <v>136</v>
      </c>
      <c r="H91" s="24">
        <v>111735</v>
      </c>
      <c r="I91" s="24">
        <v>112133</v>
      </c>
      <c r="J91" s="24">
        <f t="shared" si="13"/>
        <v>398</v>
      </c>
      <c r="K91" s="24">
        <v>98</v>
      </c>
      <c r="L91" s="25">
        <v>0.29166666666666669</v>
      </c>
      <c r="M91" s="25">
        <v>0.91666666666666663</v>
      </c>
      <c r="N91" s="26" t="s">
        <v>180</v>
      </c>
      <c r="O91" s="24"/>
      <c r="P91" s="24">
        <v>5400</v>
      </c>
      <c r="Q91" s="24">
        <v>18</v>
      </c>
      <c r="R91" s="24">
        <f t="shared" si="7"/>
        <v>1764</v>
      </c>
      <c r="S91" s="24"/>
      <c r="T91" s="24">
        <f t="shared" si="8"/>
        <v>0</v>
      </c>
      <c r="U91" s="24">
        <v>250</v>
      </c>
      <c r="V91" s="24">
        <v>370</v>
      </c>
      <c r="W91" s="24">
        <f t="shared" si="9"/>
        <v>7784</v>
      </c>
      <c r="X91" s="24">
        <f t="shared" si="10"/>
        <v>194.6</v>
      </c>
      <c r="Y91" s="24">
        <f t="shared" si="11"/>
        <v>194.6</v>
      </c>
      <c r="Z91" s="27">
        <f t="shared" si="12"/>
        <v>8173.2000000000007</v>
      </c>
    </row>
    <row r="92" spans="1:26" x14ac:dyDescent="0.3">
      <c r="A92" s="22">
        <v>91</v>
      </c>
      <c r="B92" s="23">
        <v>45436</v>
      </c>
      <c r="C92" s="23">
        <v>45436</v>
      </c>
      <c r="D92" s="6" t="s">
        <v>78</v>
      </c>
      <c r="E92" s="5" t="s">
        <v>77</v>
      </c>
      <c r="F92" s="6" t="s">
        <v>7</v>
      </c>
      <c r="G92" s="6" t="s">
        <v>141</v>
      </c>
      <c r="H92" s="24">
        <v>6223</v>
      </c>
      <c r="I92" s="24">
        <v>6751</v>
      </c>
      <c r="J92" s="24">
        <f t="shared" si="13"/>
        <v>528</v>
      </c>
      <c r="K92" s="24">
        <v>278</v>
      </c>
      <c r="L92" s="25">
        <v>0.25</v>
      </c>
      <c r="M92" s="25">
        <v>0.95833333333333337</v>
      </c>
      <c r="N92" s="26" t="s">
        <v>180</v>
      </c>
      <c r="O92" s="24"/>
      <c r="P92" s="24">
        <v>3250</v>
      </c>
      <c r="Q92" s="24">
        <v>13</v>
      </c>
      <c r="R92" s="24">
        <f t="shared" si="7"/>
        <v>3614</v>
      </c>
      <c r="S92" s="24">
        <v>120</v>
      </c>
      <c r="T92" s="24">
        <f t="shared" si="8"/>
        <v>0</v>
      </c>
      <c r="U92" s="24">
        <v>250</v>
      </c>
      <c r="V92" s="24">
        <v>320</v>
      </c>
      <c r="W92" s="24">
        <f t="shared" si="9"/>
        <v>7434</v>
      </c>
      <c r="X92" s="24">
        <f t="shared" si="10"/>
        <v>185.85</v>
      </c>
      <c r="Y92" s="24">
        <f t="shared" si="11"/>
        <v>185.85</v>
      </c>
      <c r="Z92" s="27">
        <f t="shared" si="12"/>
        <v>7805.7000000000007</v>
      </c>
    </row>
    <row r="93" spans="1:26" x14ac:dyDescent="0.3">
      <c r="A93" s="22">
        <v>92</v>
      </c>
      <c r="B93" s="23">
        <v>45436</v>
      </c>
      <c r="C93" s="23">
        <v>45436</v>
      </c>
      <c r="D93" s="6" t="s">
        <v>85</v>
      </c>
      <c r="E93" s="5" t="s">
        <v>142</v>
      </c>
      <c r="F93" s="6" t="s">
        <v>7</v>
      </c>
      <c r="G93" s="6" t="s">
        <v>51</v>
      </c>
      <c r="H93" s="24">
        <v>123040</v>
      </c>
      <c r="I93" s="24">
        <v>123080</v>
      </c>
      <c r="J93" s="24">
        <f t="shared" si="13"/>
        <v>40</v>
      </c>
      <c r="K93" s="24"/>
      <c r="L93" s="25">
        <v>0.20833333333333334</v>
      </c>
      <c r="M93" s="25">
        <v>0.33333333333333331</v>
      </c>
      <c r="N93" s="26">
        <v>3</v>
      </c>
      <c r="O93" s="24"/>
      <c r="P93" s="24">
        <v>1000</v>
      </c>
      <c r="Q93" s="24">
        <v>13</v>
      </c>
      <c r="R93" s="24">
        <f t="shared" si="7"/>
        <v>0</v>
      </c>
      <c r="S93" s="24">
        <v>120</v>
      </c>
      <c r="T93" s="24">
        <f t="shared" si="8"/>
        <v>0</v>
      </c>
      <c r="U93" s="24"/>
      <c r="V93" s="24"/>
      <c r="W93" s="24">
        <f t="shared" si="9"/>
        <v>1000</v>
      </c>
      <c r="X93" s="24">
        <f t="shared" si="10"/>
        <v>25</v>
      </c>
      <c r="Y93" s="24">
        <f t="shared" si="11"/>
        <v>25</v>
      </c>
      <c r="Z93" s="27">
        <f t="shared" si="12"/>
        <v>1050</v>
      </c>
    </row>
    <row r="94" spans="1:26" x14ac:dyDescent="0.3">
      <c r="A94" s="22">
        <v>93</v>
      </c>
      <c r="B94" s="23">
        <v>45436</v>
      </c>
      <c r="C94" s="23">
        <v>45436</v>
      </c>
      <c r="D94" s="6" t="s">
        <v>6</v>
      </c>
      <c r="E94" s="5" t="s">
        <v>143</v>
      </c>
      <c r="F94" s="6" t="s">
        <v>7</v>
      </c>
      <c r="G94" s="6" t="s">
        <v>144</v>
      </c>
      <c r="H94" s="24">
        <v>30002</v>
      </c>
      <c r="I94" s="24">
        <v>30510</v>
      </c>
      <c r="J94" s="24">
        <f t="shared" si="13"/>
        <v>508</v>
      </c>
      <c r="K94" s="24">
        <v>258</v>
      </c>
      <c r="L94" s="25">
        <v>0.29166666666666669</v>
      </c>
      <c r="M94" s="25">
        <v>0.95833333333333337</v>
      </c>
      <c r="N94" s="26" t="s">
        <v>180</v>
      </c>
      <c r="O94" s="24"/>
      <c r="P94" s="24">
        <v>3250</v>
      </c>
      <c r="Q94" s="24">
        <v>13</v>
      </c>
      <c r="R94" s="24">
        <f t="shared" si="7"/>
        <v>3354</v>
      </c>
      <c r="S94" s="24">
        <v>120</v>
      </c>
      <c r="T94" s="24">
        <f t="shared" si="8"/>
        <v>0</v>
      </c>
      <c r="U94" s="24">
        <v>250</v>
      </c>
      <c r="V94" s="24">
        <v>280</v>
      </c>
      <c r="W94" s="24">
        <f t="shared" si="9"/>
        <v>7134</v>
      </c>
      <c r="X94" s="24">
        <f t="shared" si="10"/>
        <v>178.35</v>
      </c>
      <c r="Y94" s="24">
        <f t="shared" si="11"/>
        <v>178.35</v>
      </c>
      <c r="Z94" s="27">
        <f t="shared" si="12"/>
        <v>7490.7000000000007</v>
      </c>
    </row>
    <row r="95" spans="1:26" x14ac:dyDescent="0.3">
      <c r="A95" s="22">
        <v>94</v>
      </c>
      <c r="B95" s="23">
        <v>45436</v>
      </c>
      <c r="C95" s="23">
        <v>45436</v>
      </c>
      <c r="D95" s="6" t="s">
        <v>135</v>
      </c>
      <c r="E95" s="6" t="s">
        <v>134</v>
      </c>
      <c r="F95" s="6" t="s">
        <v>7</v>
      </c>
      <c r="G95" s="6" t="s">
        <v>29</v>
      </c>
      <c r="H95" s="24">
        <v>441218</v>
      </c>
      <c r="I95" s="24">
        <v>441338</v>
      </c>
      <c r="J95" s="24">
        <f t="shared" si="13"/>
        <v>120</v>
      </c>
      <c r="K95" s="24">
        <v>40</v>
      </c>
      <c r="L95" s="25">
        <v>0.41666666666666669</v>
      </c>
      <c r="M95" s="25">
        <v>0.875</v>
      </c>
      <c r="N95" s="26">
        <v>11</v>
      </c>
      <c r="O95" s="24">
        <v>3</v>
      </c>
      <c r="P95" s="24">
        <v>1700</v>
      </c>
      <c r="Q95" s="24">
        <v>13</v>
      </c>
      <c r="R95" s="24">
        <f t="shared" si="7"/>
        <v>520</v>
      </c>
      <c r="S95" s="24">
        <v>120</v>
      </c>
      <c r="T95" s="24">
        <f t="shared" si="8"/>
        <v>360</v>
      </c>
      <c r="U95" s="24"/>
      <c r="V95" s="24"/>
      <c r="W95" s="24">
        <f t="shared" si="9"/>
        <v>2580</v>
      </c>
      <c r="X95" s="24">
        <f t="shared" si="10"/>
        <v>64.5</v>
      </c>
      <c r="Y95" s="24">
        <f t="shared" si="11"/>
        <v>64.5</v>
      </c>
      <c r="Z95" s="27">
        <f t="shared" si="12"/>
        <v>2709</v>
      </c>
    </row>
    <row r="96" spans="1:26" x14ac:dyDescent="0.3">
      <c r="A96" s="22">
        <v>95</v>
      </c>
      <c r="B96" s="23">
        <v>45437</v>
      </c>
      <c r="C96" s="23">
        <v>45437</v>
      </c>
      <c r="D96" s="6" t="s">
        <v>85</v>
      </c>
      <c r="E96" s="5" t="s">
        <v>134</v>
      </c>
      <c r="F96" s="6" t="s">
        <v>7</v>
      </c>
      <c r="G96" s="6" t="s">
        <v>29</v>
      </c>
      <c r="H96" s="24">
        <v>123454</v>
      </c>
      <c r="I96" s="24">
        <v>123476</v>
      </c>
      <c r="J96" s="24">
        <f t="shared" si="13"/>
        <v>22</v>
      </c>
      <c r="K96" s="24"/>
      <c r="L96" s="25">
        <v>0.25</v>
      </c>
      <c r="M96" s="25">
        <v>0.33333333333333331</v>
      </c>
      <c r="N96" s="26">
        <v>2</v>
      </c>
      <c r="O96" s="24"/>
      <c r="P96" s="24">
        <v>1000</v>
      </c>
      <c r="Q96" s="24">
        <v>13</v>
      </c>
      <c r="R96" s="24">
        <f t="shared" si="7"/>
        <v>0</v>
      </c>
      <c r="S96" s="24">
        <v>120</v>
      </c>
      <c r="T96" s="24">
        <f t="shared" si="8"/>
        <v>0</v>
      </c>
      <c r="U96" s="24"/>
      <c r="V96" s="24"/>
      <c r="W96" s="24">
        <f t="shared" si="9"/>
        <v>1000</v>
      </c>
      <c r="X96" s="24">
        <f t="shared" si="10"/>
        <v>25</v>
      </c>
      <c r="Y96" s="24">
        <f t="shared" si="11"/>
        <v>25</v>
      </c>
      <c r="Z96" s="27">
        <f t="shared" si="12"/>
        <v>1050</v>
      </c>
    </row>
    <row r="97" spans="1:26" x14ac:dyDescent="0.3">
      <c r="A97" s="22">
        <v>96</v>
      </c>
      <c r="B97" s="23">
        <v>45437</v>
      </c>
      <c r="C97" s="23">
        <v>45437</v>
      </c>
      <c r="D97" s="6" t="s">
        <v>48</v>
      </c>
      <c r="E97" s="5" t="s">
        <v>145</v>
      </c>
      <c r="F97" s="6" t="s">
        <v>7</v>
      </c>
      <c r="G97" s="6" t="s">
        <v>146</v>
      </c>
      <c r="H97" s="24">
        <v>220159</v>
      </c>
      <c r="I97" s="24">
        <v>220461</v>
      </c>
      <c r="J97" s="24">
        <f t="shared" si="13"/>
        <v>302</v>
      </c>
      <c r="K97" s="24">
        <v>52</v>
      </c>
      <c r="L97" s="25">
        <v>0.375</v>
      </c>
      <c r="M97" s="25">
        <v>0.86805555555555547</v>
      </c>
      <c r="N97" s="26" t="s">
        <v>180</v>
      </c>
      <c r="O97" s="24"/>
      <c r="P97" s="24">
        <v>3250</v>
      </c>
      <c r="Q97" s="24">
        <v>13</v>
      </c>
      <c r="R97" s="24">
        <f t="shared" si="7"/>
        <v>676</v>
      </c>
      <c r="S97" s="24">
        <v>120</v>
      </c>
      <c r="T97" s="24">
        <f t="shared" si="8"/>
        <v>0</v>
      </c>
      <c r="U97" s="24">
        <v>250</v>
      </c>
      <c r="V97" s="24">
        <v>150</v>
      </c>
      <c r="W97" s="24">
        <f t="shared" si="9"/>
        <v>4326</v>
      </c>
      <c r="X97" s="24">
        <f t="shared" si="10"/>
        <v>108.15</v>
      </c>
      <c r="Y97" s="24">
        <f t="shared" si="11"/>
        <v>108.15</v>
      </c>
      <c r="Z97" s="27">
        <f t="shared" si="12"/>
        <v>4542.2999999999993</v>
      </c>
    </row>
    <row r="98" spans="1:26" x14ac:dyDescent="0.3">
      <c r="A98" s="22">
        <v>97</v>
      </c>
      <c r="B98" s="23">
        <v>45437</v>
      </c>
      <c r="C98" s="23">
        <v>45437</v>
      </c>
      <c r="D98" s="6" t="s">
        <v>19</v>
      </c>
      <c r="E98" s="5" t="s">
        <v>147</v>
      </c>
      <c r="F98" s="6" t="s">
        <v>7</v>
      </c>
      <c r="G98" s="6" t="s">
        <v>29</v>
      </c>
      <c r="H98" s="24">
        <v>373053</v>
      </c>
      <c r="I98" s="24">
        <v>373161</v>
      </c>
      <c r="J98" s="24">
        <f t="shared" si="13"/>
        <v>108</v>
      </c>
      <c r="K98" s="24">
        <v>28</v>
      </c>
      <c r="L98" s="25">
        <v>0.375</v>
      </c>
      <c r="M98" s="25">
        <v>0.85416666666666663</v>
      </c>
      <c r="N98" s="26">
        <v>11.5</v>
      </c>
      <c r="O98" s="24">
        <v>3.5</v>
      </c>
      <c r="P98" s="24">
        <v>1700</v>
      </c>
      <c r="Q98" s="24">
        <v>13</v>
      </c>
      <c r="R98" s="24">
        <f t="shared" si="7"/>
        <v>364</v>
      </c>
      <c r="S98" s="24">
        <v>120</v>
      </c>
      <c r="T98" s="24">
        <f t="shared" si="8"/>
        <v>420</v>
      </c>
      <c r="U98" s="24"/>
      <c r="V98" s="24"/>
      <c r="W98" s="24">
        <f t="shared" si="9"/>
        <v>2484</v>
      </c>
      <c r="X98" s="24">
        <f t="shared" si="10"/>
        <v>62.1</v>
      </c>
      <c r="Y98" s="24">
        <f t="shared" si="11"/>
        <v>62.1</v>
      </c>
      <c r="Z98" s="27">
        <f t="shared" si="12"/>
        <v>2608.1999999999998</v>
      </c>
    </row>
    <row r="99" spans="1:26" x14ac:dyDescent="0.3">
      <c r="A99" s="22">
        <v>98</v>
      </c>
      <c r="B99" s="23">
        <v>45439</v>
      </c>
      <c r="C99" s="23">
        <v>45439</v>
      </c>
      <c r="D99" s="6" t="s">
        <v>19</v>
      </c>
      <c r="E99" s="6" t="s">
        <v>148</v>
      </c>
      <c r="F99" s="6" t="s">
        <v>7</v>
      </c>
      <c r="G99" s="6" t="s">
        <v>149</v>
      </c>
      <c r="H99" s="24">
        <v>373175</v>
      </c>
      <c r="I99" s="24">
        <v>373573</v>
      </c>
      <c r="J99" s="24">
        <f t="shared" si="13"/>
        <v>398</v>
      </c>
      <c r="K99" s="24">
        <v>148</v>
      </c>
      <c r="L99" s="25">
        <v>0.3125</v>
      </c>
      <c r="M99" s="25">
        <v>0.95833333333333337</v>
      </c>
      <c r="N99" s="26" t="s">
        <v>180</v>
      </c>
      <c r="O99" s="24"/>
      <c r="P99" s="24">
        <v>3250</v>
      </c>
      <c r="Q99" s="24">
        <v>13</v>
      </c>
      <c r="R99" s="24">
        <f t="shared" si="7"/>
        <v>1924</v>
      </c>
      <c r="S99" s="24">
        <v>120</v>
      </c>
      <c r="T99" s="24">
        <f t="shared" si="8"/>
        <v>0</v>
      </c>
      <c r="U99" s="24">
        <v>250</v>
      </c>
      <c r="V99" s="24">
        <v>370</v>
      </c>
      <c r="W99" s="24">
        <f t="shared" si="9"/>
        <v>5794</v>
      </c>
      <c r="X99" s="24">
        <f t="shared" si="10"/>
        <v>144.85</v>
      </c>
      <c r="Y99" s="24">
        <f t="shared" si="11"/>
        <v>144.85</v>
      </c>
      <c r="Z99" s="27">
        <f t="shared" si="12"/>
        <v>6083.7000000000007</v>
      </c>
    </row>
    <row r="100" spans="1:26" x14ac:dyDescent="0.3">
      <c r="A100" s="22">
        <v>99</v>
      </c>
      <c r="B100" s="23">
        <v>45439</v>
      </c>
      <c r="C100" s="23">
        <v>45439</v>
      </c>
      <c r="D100" s="6" t="s">
        <v>151</v>
      </c>
      <c r="E100" s="6" t="s">
        <v>93</v>
      </c>
      <c r="F100" s="6" t="s">
        <v>3</v>
      </c>
      <c r="G100" s="6" t="s">
        <v>150</v>
      </c>
      <c r="H100" s="24">
        <v>29765</v>
      </c>
      <c r="I100" s="24">
        <v>29985</v>
      </c>
      <c r="J100" s="24">
        <f t="shared" si="13"/>
        <v>220</v>
      </c>
      <c r="K100" s="24"/>
      <c r="L100" s="25">
        <v>0.33333333333333331</v>
      </c>
      <c r="M100" s="25">
        <v>0.91666666666666663</v>
      </c>
      <c r="N100" s="26" t="s">
        <v>180</v>
      </c>
      <c r="O100" s="24"/>
      <c r="P100" s="24">
        <v>5400</v>
      </c>
      <c r="Q100" s="24">
        <v>18</v>
      </c>
      <c r="R100" s="24">
        <f t="shared" si="7"/>
        <v>0</v>
      </c>
      <c r="S100" s="24"/>
      <c r="T100" s="24">
        <f t="shared" si="8"/>
        <v>0</v>
      </c>
      <c r="U100" s="24">
        <v>250</v>
      </c>
      <c r="V100" s="24">
        <v>150</v>
      </c>
      <c r="W100" s="24">
        <f t="shared" si="9"/>
        <v>5800</v>
      </c>
      <c r="X100" s="24">
        <f t="shared" si="10"/>
        <v>145</v>
      </c>
      <c r="Y100" s="24">
        <f t="shared" si="11"/>
        <v>145</v>
      </c>
      <c r="Z100" s="27">
        <f t="shared" si="12"/>
        <v>6090</v>
      </c>
    </row>
    <row r="101" spans="1:26" x14ac:dyDescent="0.3">
      <c r="A101" s="22">
        <v>100</v>
      </c>
      <c r="B101" s="23">
        <v>45439</v>
      </c>
      <c r="C101" s="23">
        <v>45439</v>
      </c>
      <c r="D101" s="6" t="s">
        <v>153</v>
      </c>
      <c r="E101" s="6" t="s">
        <v>152</v>
      </c>
      <c r="F101" s="6" t="s">
        <v>7</v>
      </c>
      <c r="G101" s="6" t="s">
        <v>29</v>
      </c>
      <c r="H101" s="24">
        <v>126347</v>
      </c>
      <c r="I101" s="24">
        <v>126407</v>
      </c>
      <c r="J101" s="24">
        <f t="shared" si="13"/>
        <v>60</v>
      </c>
      <c r="K101" s="24"/>
      <c r="L101" s="25">
        <v>0.5625</v>
      </c>
      <c r="M101" s="25">
        <v>0.89583333333333337</v>
      </c>
      <c r="N101" s="26">
        <v>8</v>
      </c>
      <c r="O101" s="24"/>
      <c r="P101" s="24">
        <v>1700</v>
      </c>
      <c r="Q101" s="24">
        <v>13</v>
      </c>
      <c r="R101" s="24">
        <f t="shared" si="7"/>
        <v>0</v>
      </c>
      <c r="S101" s="24">
        <v>120</v>
      </c>
      <c r="T101" s="24">
        <f t="shared" si="8"/>
        <v>0</v>
      </c>
      <c r="U101" s="24"/>
      <c r="V101" s="24">
        <v>210</v>
      </c>
      <c r="W101" s="24">
        <f t="shared" si="9"/>
        <v>1910</v>
      </c>
      <c r="X101" s="24">
        <f t="shared" si="10"/>
        <v>47.75</v>
      </c>
      <c r="Y101" s="24">
        <f t="shared" si="11"/>
        <v>47.75</v>
      </c>
      <c r="Z101" s="27">
        <f t="shared" si="12"/>
        <v>2005.5</v>
      </c>
    </row>
    <row r="102" spans="1:26" x14ac:dyDescent="0.3">
      <c r="A102" s="22">
        <v>101</v>
      </c>
      <c r="B102" s="23">
        <v>45439</v>
      </c>
      <c r="C102" s="23">
        <v>45439</v>
      </c>
      <c r="D102" s="6" t="s">
        <v>61</v>
      </c>
      <c r="E102" s="5" t="s">
        <v>188</v>
      </c>
      <c r="F102" s="6" t="s">
        <v>7</v>
      </c>
      <c r="G102" s="6" t="s">
        <v>29</v>
      </c>
      <c r="H102" s="24">
        <v>62527</v>
      </c>
      <c r="I102" s="24">
        <v>62554</v>
      </c>
      <c r="J102" s="24">
        <f t="shared" si="13"/>
        <v>27</v>
      </c>
      <c r="K102" s="24"/>
      <c r="L102" s="25">
        <v>0.83333333333333337</v>
      </c>
      <c r="M102" s="25">
        <v>0.91666666666666663</v>
      </c>
      <c r="N102" s="26">
        <v>2</v>
      </c>
      <c r="O102" s="24"/>
      <c r="P102" s="24">
        <v>1000</v>
      </c>
      <c r="Q102" s="24"/>
      <c r="R102" s="24">
        <f t="shared" si="7"/>
        <v>0</v>
      </c>
      <c r="S102" s="24"/>
      <c r="T102" s="24">
        <f t="shared" si="8"/>
        <v>0</v>
      </c>
      <c r="U102" s="24"/>
      <c r="V102" s="24">
        <v>100</v>
      </c>
      <c r="W102" s="24">
        <f t="shared" si="9"/>
        <v>1100</v>
      </c>
      <c r="X102" s="24">
        <f t="shared" si="10"/>
        <v>27.5</v>
      </c>
      <c r="Y102" s="24">
        <f t="shared" si="11"/>
        <v>27.5</v>
      </c>
      <c r="Z102" s="27">
        <f t="shared" si="12"/>
        <v>1155</v>
      </c>
    </row>
    <row r="103" spans="1:26" x14ac:dyDescent="0.3">
      <c r="A103" s="22">
        <v>102</v>
      </c>
      <c r="B103" s="23">
        <v>45440</v>
      </c>
      <c r="C103" s="23">
        <v>45440</v>
      </c>
      <c r="D103" s="6" t="s">
        <v>68</v>
      </c>
      <c r="E103" s="6" t="s">
        <v>152</v>
      </c>
      <c r="F103" s="6" t="s">
        <v>7</v>
      </c>
      <c r="G103" s="6" t="s">
        <v>29</v>
      </c>
      <c r="H103" s="24">
        <v>126407</v>
      </c>
      <c r="I103" s="24">
        <v>126537</v>
      </c>
      <c r="J103" s="24">
        <f t="shared" si="13"/>
        <v>130</v>
      </c>
      <c r="K103" s="24">
        <v>50</v>
      </c>
      <c r="L103" s="25">
        <v>0.35416666666666669</v>
      </c>
      <c r="M103" s="25">
        <v>0.75</v>
      </c>
      <c r="N103" s="26">
        <v>9.5</v>
      </c>
      <c r="O103" s="24">
        <v>1.5</v>
      </c>
      <c r="P103" s="24">
        <v>1700</v>
      </c>
      <c r="Q103" s="24">
        <v>13</v>
      </c>
      <c r="R103" s="24">
        <f t="shared" si="7"/>
        <v>650</v>
      </c>
      <c r="S103" s="24">
        <v>120</v>
      </c>
      <c r="T103" s="24">
        <f t="shared" si="8"/>
        <v>180</v>
      </c>
      <c r="U103" s="24"/>
      <c r="V103" s="24"/>
      <c r="W103" s="24">
        <f t="shared" si="9"/>
        <v>2530</v>
      </c>
      <c r="X103" s="24">
        <f t="shared" si="10"/>
        <v>63.25</v>
      </c>
      <c r="Y103" s="24">
        <f t="shared" si="11"/>
        <v>63.25</v>
      </c>
      <c r="Z103" s="27">
        <f t="shared" si="12"/>
        <v>2656.5</v>
      </c>
    </row>
    <row r="104" spans="1:26" x14ac:dyDescent="0.3">
      <c r="A104" s="22">
        <v>103</v>
      </c>
      <c r="B104" s="23">
        <v>45440</v>
      </c>
      <c r="C104" s="23">
        <v>45440</v>
      </c>
      <c r="D104" s="6" t="s">
        <v>190</v>
      </c>
      <c r="E104" s="6" t="s">
        <v>189</v>
      </c>
      <c r="F104" s="6" t="s">
        <v>7</v>
      </c>
      <c r="G104" s="6" t="s">
        <v>5</v>
      </c>
      <c r="H104" s="24">
        <v>177121</v>
      </c>
      <c r="I104" s="24">
        <v>177689</v>
      </c>
      <c r="J104" s="24">
        <f t="shared" si="13"/>
        <v>568</v>
      </c>
      <c r="K104" s="24">
        <v>318</v>
      </c>
      <c r="L104" s="25">
        <v>0.52083333333333337</v>
      </c>
      <c r="M104" s="25">
        <v>0.97916666666666663</v>
      </c>
      <c r="N104" s="26" t="s">
        <v>180</v>
      </c>
      <c r="O104" s="24"/>
      <c r="P104" s="24">
        <v>3250</v>
      </c>
      <c r="Q104" s="24">
        <v>13</v>
      </c>
      <c r="R104" s="24">
        <f t="shared" si="7"/>
        <v>4134</v>
      </c>
      <c r="S104" s="24">
        <v>120</v>
      </c>
      <c r="T104" s="24">
        <f t="shared" si="8"/>
        <v>0</v>
      </c>
      <c r="U104" s="24">
        <v>250</v>
      </c>
      <c r="V104" s="24">
        <v>250</v>
      </c>
      <c r="W104" s="24">
        <f t="shared" si="9"/>
        <v>7884</v>
      </c>
      <c r="X104" s="24">
        <f t="shared" si="10"/>
        <v>197.1</v>
      </c>
      <c r="Y104" s="24">
        <f t="shared" si="11"/>
        <v>197.1</v>
      </c>
      <c r="Z104" s="27">
        <f t="shared" si="12"/>
        <v>8278.2000000000007</v>
      </c>
    </row>
    <row r="105" spans="1:26" x14ac:dyDescent="0.3">
      <c r="A105" s="22">
        <v>104</v>
      </c>
      <c r="B105" s="23">
        <v>45440</v>
      </c>
      <c r="C105" s="23">
        <v>45440</v>
      </c>
      <c r="D105" s="6" t="s">
        <v>85</v>
      </c>
      <c r="E105" s="6" t="s">
        <v>191</v>
      </c>
      <c r="F105" s="6" t="s">
        <v>7</v>
      </c>
      <c r="G105" s="6" t="s">
        <v>192</v>
      </c>
      <c r="H105" s="24">
        <v>123547</v>
      </c>
      <c r="I105" s="24">
        <v>123867</v>
      </c>
      <c r="J105" s="24">
        <f t="shared" si="13"/>
        <v>320</v>
      </c>
      <c r="K105" s="24">
        <v>70</v>
      </c>
      <c r="L105" s="25">
        <v>0.58333333333333337</v>
      </c>
      <c r="M105" s="25">
        <v>0.9375</v>
      </c>
      <c r="N105" s="26" t="s">
        <v>180</v>
      </c>
      <c r="O105" s="24"/>
      <c r="P105" s="24">
        <v>3250</v>
      </c>
      <c r="Q105" s="24">
        <v>13</v>
      </c>
      <c r="R105" s="24">
        <f t="shared" si="7"/>
        <v>910</v>
      </c>
      <c r="S105" s="24">
        <v>120</v>
      </c>
      <c r="T105" s="24">
        <f t="shared" si="8"/>
        <v>0</v>
      </c>
      <c r="U105" s="24">
        <v>250</v>
      </c>
      <c r="V105" s="24">
        <v>628</v>
      </c>
      <c r="W105" s="24">
        <f t="shared" si="9"/>
        <v>5038</v>
      </c>
      <c r="X105" s="24">
        <f t="shared" si="10"/>
        <v>125.95</v>
      </c>
      <c r="Y105" s="24">
        <f t="shared" si="11"/>
        <v>125.95</v>
      </c>
      <c r="Z105" s="27">
        <f t="shared" si="12"/>
        <v>5289.9</v>
      </c>
    </row>
    <row r="106" spans="1:26" x14ac:dyDescent="0.3">
      <c r="A106" s="22">
        <v>105</v>
      </c>
      <c r="B106" s="23">
        <v>45440</v>
      </c>
      <c r="C106" s="23">
        <v>45440</v>
      </c>
      <c r="D106" s="6" t="s">
        <v>151</v>
      </c>
      <c r="E106" s="6" t="s">
        <v>193</v>
      </c>
      <c r="F106" s="6" t="s">
        <v>3</v>
      </c>
      <c r="G106" s="6" t="s">
        <v>38</v>
      </c>
      <c r="H106" s="24">
        <v>29985</v>
      </c>
      <c r="I106" s="24">
        <v>30439</v>
      </c>
      <c r="J106" s="24">
        <f t="shared" si="13"/>
        <v>454</v>
      </c>
      <c r="K106" s="24">
        <v>154</v>
      </c>
      <c r="L106" s="25">
        <v>0.29166666666666669</v>
      </c>
      <c r="M106" s="25">
        <v>0.97916666666666663</v>
      </c>
      <c r="N106" s="26" t="s">
        <v>180</v>
      </c>
      <c r="O106" s="24"/>
      <c r="P106" s="24">
        <v>5400</v>
      </c>
      <c r="Q106" s="24">
        <v>18</v>
      </c>
      <c r="R106" s="24">
        <f t="shared" si="7"/>
        <v>2772</v>
      </c>
      <c r="S106" s="24"/>
      <c r="T106" s="24">
        <f t="shared" si="8"/>
        <v>0</v>
      </c>
      <c r="U106" s="24">
        <v>250</v>
      </c>
      <c r="V106" s="24">
        <v>305</v>
      </c>
      <c r="W106" s="24">
        <f t="shared" si="9"/>
        <v>8727</v>
      </c>
      <c r="X106" s="24">
        <f t="shared" si="10"/>
        <v>218.17500000000001</v>
      </c>
      <c r="Y106" s="24">
        <f t="shared" si="11"/>
        <v>218.17500000000001</v>
      </c>
      <c r="Z106" s="27">
        <f t="shared" si="12"/>
        <v>9163.3499999999985</v>
      </c>
    </row>
    <row r="107" spans="1:26" x14ac:dyDescent="0.3">
      <c r="A107" s="22">
        <v>106</v>
      </c>
      <c r="B107" s="23">
        <v>45441</v>
      </c>
      <c r="C107" s="23">
        <v>45441</v>
      </c>
      <c r="D107" s="6" t="s">
        <v>70</v>
      </c>
      <c r="E107" s="6" t="s">
        <v>195</v>
      </c>
      <c r="F107" s="6" t="s">
        <v>7</v>
      </c>
      <c r="G107" s="6" t="s">
        <v>29</v>
      </c>
      <c r="H107" s="24">
        <v>179015</v>
      </c>
      <c r="I107" s="24">
        <v>179117</v>
      </c>
      <c r="J107" s="24">
        <f t="shared" si="13"/>
        <v>102</v>
      </c>
      <c r="K107" s="24">
        <v>22</v>
      </c>
      <c r="L107" s="25">
        <v>0.29166666666666669</v>
      </c>
      <c r="M107" s="25">
        <v>0.97916666666666663</v>
      </c>
      <c r="N107" s="26">
        <v>16.5</v>
      </c>
      <c r="O107" s="24">
        <v>8.5</v>
      </c>
      <c r="P107" s="24">
        <v>1700</v>
      </c>
      <c r="Q107" s="24">
        <v>13</v>
      </c>
      <c r="R107" s="24">
        <f t="shared" si="7"/>
        <v>286</v>
      </c>
      <c r="S107" s="24">
        <v>120</v>
      </c>
      <c r="T107" s="24">
        <f t="shared" si="8"/>
        <v>1020</v>
      </c>
      <c r="U107" s="24"/>
      <c r="V107" s="24">
        <v>100</v>
      </c>
      <c r="W107" s="24">
        <f t="shared" si="9"/>
        <v>3106</v>
      </c>
      <c r="X107" s="24">
        <f t="shared" si="10"/>
        <v>77.650000000000006</v>
      </c>
      <c r="Y107" s="24">
        <f t="shared" si="11"/>
        <v>77.650000000000006</v>
      </c>
      <c r="Z107" s="27">
        <f t="shared" si="12"/>
        <v>3261.3</v>
      </c>
    </row>
    <row r="108" spans="1:26" x14ac:dyDescent="0.3">
      <c r="A108" s="22">
        <v>107</v>
      </c>
      <c r="B108" s="23">
        <v>45441</v>
      </c>
      <c r="C108" s="23">
        <v>45441</v>
      </c>
      <c r="D108" s="6" t="s">
        <v>2</v>
      </c>
      <c r="E108" s="5" t="s">
        <v>196</v>
      </c>
      <c r="F108" s="6" t="s">
        <v>3</v>
      </c>
      <c r="G108" s="6" t="s">
        <v>29</v>
      </c>
      <c r="H108" s="24">
        <v>16657</v>
      </c>
      <c r="I108" s="24">
        <v>16772</v>
      </c>
      <c r="J108" s="24">
        <f t="shared" si="13"/>
        <v>115</v>
      </c>
      <c r="K108" s="24">
        <v>35</v>
      </c>
      <c r="L108" s="25">
        <v>0.33333333333333331</v>
      </c>
      <c r="M108" s="25">
        <v>0.54166666666666663</v>
      </c>
      <c r="N108" s="26">
        <v>5</v>
      </c>
      <c r="O108" s="24"/>
      <c r="P108" s="24">
        <v>3000</v>
      </c>
      <c r="Q108" s="24">
        <v>18</v>
      </c>
      <c r="R108" s="24">
        <f t="shared" si="7"/>
        <v>630</v>
      </c>
      <c r="S108" s="24">
        <v>180</v>
      </c>
      <c r="T108" s="24">
        <f t="shared" si="8"/>
        <v>0</v>
      </c>
      <c r="U108" s="24"/>
      <c r="V108" s="24">
        <v>165</v>
      </c>
      <c r="W108" s="24">
        <f t="shared" si="9"/>
        <v>3795</v>
      </c>
      <c r="X108" s="24">
        <f t="shared" si="10"/>
        <v>94.875</v>
      </c>
      <c r="Y108" s="24">
        <f t="shared" si="11"/>
        <v>94.875</v>
      </c>
      <c r="Z108" s="27">
        <f t="shared" si="12"/>
        <v>3984.75</v>
      </c>
    </row>
    <row r="109" spans="1:26" x14ac:dyDescent="0.3">
      <c r="A109" s="22">
        <v>108</v>
      </c>
      <c r="B109" s="23">
        <v>45441</v>
      </c>
      <c r="C109" s="23">
        <v>45441</v>
      </c>
      <c r="D109" s="6" t="s">
        <v>197</v>
      </c>
      <c r="E109" s="6" t="s">
        <v>93</v>
      </c>
      <c r="F109" s="6" t="s">
        <v>7</v>
      </c>
      <c r="G109" s="6" t="s">
        <v>29</v>
      </c>
      <c r="H109" s="24">
        <v>254473</v>
      </c>
      <c r="I109" s="24">
        <v>254573</v>
      </c>
      <c r="J109" s="24">
        <f t="shared" si="13"/>
        <v>100</v>
      </c>
      <c r="K109" s="24">
        <v>20</v>
      </c>
      <c r="L109" s="25">
        <v>0.44791666666666669</v>
      </c>
      <c r="M109" s="25">
        <v>0.79166666666666663</v>
      </c>
      <c r="N109" s="26">
        <v>8</v>
      </c>
      <c r="O109" s="24"/>
      <c r="P109" s="24">
        <v>1700</v>
      </c>
      <c r="Q109" s="24">
        <v>13</v>
      </c>
      <c r="R109" s="24">
        <f t="shared" si="7"/>
        <v>260</v>
      </c>
      <c r="S109" s="24">
        <v>120</v>
      </c>
      <c r="T109" s="24">
        <f>S109*O109</f>
        <v>0</v>
      </c>
      <c r="U109" s="24"/>
      <c r="V109" s="24"/>
      <c r="W109" s="24">
        <f t="shared" si="9"/>
        <v>1960</v>
      </c>
      <c r="X109" s="24">
        <f t="shared" si="10"/>
        <v>49</v>
      </c>
      <c r="Y109" s="24">
        <f t="shared" si="11"/>
        <v>49</v>
      </c>
      <c r="Z109" s="27">
        <f t="shared" si="12"/>
        <v>2058</v>
      </c>
    </row>
    <row r="110" spans="1:26" x14ac:dyDescent="0.3">
      <c r="A110" s="22">
        <v>109</v>
      </c>
      <c r="B110" s="23">
        <v>45442</v>
      </c>
      <c r="C110" s="23">
        <v>45444</v>
      </c>
      <c r="D110" s="6" t="s">
        <v>70</v>
      </c>
      <c r="E110" s="5" t="s">
        <v>75</v>
      </c>
      <c r="F110" s="6" t="s">
        <v>7</v>
      </c>
      <c r="G110" s="6" t="s">
        <v>5</v>
      </c>
      <c r="H110" s="24">
        <v>179117</v>
      </c>
      <c r="I110" s="24">
        <v>179843</v>
      </c>
      <c r="J110" s="24">
        <f t="shared" si="13"/>
        <v>726</v>
      </c>
      <c r="K110" s="24">
        <v>226</v>
      </c>
      <c r="L110" s="25">
        <v>0.33333333333333331</v>
      </c>
      <c r="M110" s="25">
        <v>8.3333333333333329E-2</v>
      </c>
      <c r="N110" s="26" t="s">
        <v>182</v>
      </c>
      <c r="O110" s="24"/>
      <c r="P110" s="24">
        <v>6500</v>
      </c>
      <c r="Q110" s="24">
        <v>13</v>
      </c>
      <c r="R110" s="24">
        <f t="shared" si="7"/>
        <v>2938</v>
      </c>
      <c r="S110" s="24"/>
      <c r="T110" s="24">
        <f t="shared" ref="T110:T117" si="14">S110*O110</f>
        <v>0</v>
      </c>
      <c r="U110" s="24">
        <v>700</v>
      </c>
      <c r="V110" s="24">
        <v>410</v>
      </c>
      <c r="W110" s="24">
        <f t="shared" si="9"/>
        <v>10548</v>
      </c>
      <c r="X110" s="24">
        <f t="shared" si="10"/>
        <v>263.7</v>
      </c>
      <c r="Y110" s="24">
        <f t="shared" si="11"/>
        <v>263.7</v>
      </c>
      <c r="Z110" s="27">
        <f t="shared" si="12"/>
        <v>11075.400000000001</v>
      </c>
    </row>
    <row r="111" spans="1:26" x14ac:dyDescent="0.3">
      <c r="A111" s="22">
        <v>110</v>
      </c>
      <c r="B111" s="23">
        <v>45442</v>
      </c>
      <c r="C111" s="23">
        <v>45442</v>
      </c>
      <c r="D111" s="6" t="s">
        <v>199</v>
      </c>
      <c r="E111" s="5" t="s">
        <v>93</v>
      </c>
      <c r="F111" s="6" t="s">
        <v>7</v>
      </c>
      <c r="G111" s="5" t="s">
        <v>198</v>
      </c>
      <c r="H111" s="24">
        <v>43095</v>
      </c>
      <c r="I111" s="24">
        <v>43417</v>
      </c>
      <c r="J111" s="24">
        <f t="shared" si="13"/>
        <v>322</v>
      </c>
      <c r="K111" s="24">
        <v>72</v>
      </c>
      <c r="L111" s="25">
        <v>0.39583333333333331</v>
      </c>
      <c r="M111" s="25">
        <v>0.76041666666666663</v>
      </c>
      <c r="N111" s="26" t="s">
        <v>180</v>
      </c>
      <c r="O111" s="24"/>
      <c r="P111" s="24">
        <v>3250</v>
      </c>
      <c r="Q111" s="24">
        <v>13</v>
      </c>
      <c r="R111" s="24">
        <f t="shared" si="7"/>
        <v>936</v>
      </c>
      <c r="S111" s="24"/>
      <c r="T111" s="24">
        <f t="shared" si="14"/>
        <v>0</v>
      </c>
      <c r="U111" s="24">
        <v>250</v>
      </c>
      <c r="V111" s="24">
        <v>230</v>
      </c>
      <c r="W111" s="24">
        <f t="shared" si="9"/>
        <v>4666</v>
      </c>
      <c r="X111" s="24">
        <f t="shared" si="10"/>
        <v>116.65</v>
      </c>
      <c r="Y111" s="24">
        <f t="shared" si="11"/>
        <v>116.65</v>
      </c>
      <c r="Z111" s="27">
        <f t="shared" si="12"/>
        <v>4899.2999999999993</v>
      </c>
    </row>
    <row r="112" spans="1:26" x14ac:dyDescent="0.3">
      <c r="A112" s="22">
        <v>111</v>
      </c>
      <c r="B112" s="23">
        <v>45442</v>
      </c>
      <c r="C112" s="23">
        <v>45442</v>
      </c>
      <c r="D112" s="6" t="s">
        <v>19</v>
      </c>
      <c r="E112" s="5" t="s">
        <v>200</v>
      </c>
      <c r="F112" s="6" t="s">
        <v>16</v>
      </c>
      <c r="G112" s="5" t="s">
        <v>201</v>
      </c>
      <c r="H112" s="24">
        <v>374110</v>
      </c>
      <c r="I112" s="24">
        <v>374297</v>
      </c>
      <c r="J112" s="24">
        <f t="shared" si="13"/>
        <v>187</v>
      </c>
      <c r="K112" s="24">
        <v>107</v>
      </c>
      <c r="L112" s="25">
        <v>0.375</v>
      </c>
      <c r="M112" s="25">
        <v>0.77083333333333337</v>
      </c>
      <c r="N112" s="26">
        <v>9.5</v>
      </c>
      <c r="O112" s="24">
        <v>1.5</v>
      </c>
      <c r="P112" s="24">
        <v>1700</v>
      </c>
      <c r="Q112" s="24">
        <v>13</v>
      </c>
      <c r="R112" s="24">
        <f t="shared" si="7"/>
        <v>1391</v>
      </c>
      <c r="S112" s="24">
        <v>120</v>
      </c>
      <c r="T112" s="24">
        <f t="shared" si="14"/>
        <v>180</v>
      </c>
      <c r="U112" s="24"/>
      <c r="V112" s="24">
        <v>120</v>
      </c>
      <c r="W112" s="24">
        <f t="shared" si="9"/>
        <v>3391</v>
      </c>
      <c r="X112" s="24">
        <f t="shared" si="10"/>
        <v>84.775000000000006</v>
      </c>
      <c r="Y112" s="24">
        <f t="shared" si="11"/>
        <v>84.775000000000006</v>
      </c>
      <c r="Z112" s="27">
        <f t="shared" si="12"/>
        <v>3560.55</v>
      </c>
    </row>
    <row r="113" spans="1:26" x14ac:dyDescent="0.3">
      <c r="A113" s="22">
        <v>112</v>
      </c>
      <c r="B113" s="23">
        <v>45443</v>
      </c>
      <c r="C113" s="23">
        <v>45444</v>
      </c>
      <c r="D113" s="6" t="s">
        <v>34</v>
      </c>
      <c r="E113" s="5" t="s">
        <v>202</v>
      </c>
      <c r="F113" s="6" t="s">
        <v>7</v>
      </c>
      <c r="G113" s="6" t="s">
        <v>203</v>
      </c>
      <c r="H113" s="24">
        <v>161861</v>
      </c>
      <c r="I113" s="24">
        <v>162137</v>
      </c>
      <c r="J113" s="24">
        <f t="shared" si="13"/>
        <v>276</v>
      </c>
      <c r="K113" s="24"/>
      <c r="L113" s="25">
        <v>0.25</v>
      </c>
      <c r="M113" s="25">
        <v>0.79166666666666663</v>
      </c>
      <c r="N113" s="26" t="s">
        <v>182</v>
      </c>
      <c r="O113" s="24"/>
      <c r="P113" s="24">
        <v>6500</v>
      </c>
      <c r="Q113" s="24">
        <v>13</v>
      </c>
      <c r="R113" s="24">
        <f t="shared" si="7"/>
        <v>0</v>
      </c>
      <c r="S113" s="24"/>
      <c r="T113" s="24">
        <f t="shared" si="14"/>
        <v>0</v>
      </c>
      <c r="U113" s="24">
        <v>700</v>
      </c>
      <c r="V113" s="24">
        <v>400</v>
      </c>
      <c r="W113" s="24">
        <f t="shared" si="9"/>
        <v>7600</v>
      </c>
      <c r="X113" s="24">
        <f t="shared" si="10"/>
        <v>190</v>
      </c>
      <c r="Y113" s="24">
        <f t="shared" si="11"/>
        <v>190</v>
      </c>
      <c r="Z113" s="27">
        <f t="shared" si="12"/>
        <v>7980</v>
      </c>
    </row>
    <row r="114" spans="1:26" x14ac:dyDescent="0.3">
      <c r="A114" s="22">
        <v>113</v>
      </c>
      <c r="B114" s="23">
        <v>45443</v>
      </c>
      <c r="C114" s="23">
        <v>45443</v>
      </c>
      <c r="D114" s="6" t="s">
        <v>70</v>
      </c>
      <c r="E114" s="5" t="s">
        <v>196</v>
      </c>
      <c r="F114" s="6" t="s">
        <v>7</v>
      </c>
      <c r="G114" s="6" t="s">
        <v>204</v>
      </c>
      <c r="H114" s="24">
        <v>180094</v>
      </c>
      <c r="I114" s="24">
        <v>180210</v>
      </c>
      <c r="J114" s="24">
        <f t="shared" si="13"/>
        <v>116</v>
      </c>
      <c r="K114" s="24">
        <v>36</v>
      </c>
      <c r="L114" s="25">
        <v>0.75</v>
      </c>
      <c r="M114" s="25">
        <v>0.91666666666666663</v>
      </c>
      <c r="N114" s="26">
        <v>4</v>
      </c>
      <c r="O114" s="24"/>
      <c r="P114" s="24">
        <v>1700</v>
      </c>
      <c r="Q114" s="24">
        <v>13</v>
      </c>
      <c r="R114" s="24">
        <f t="shared" si="7"/>
        <v>468</v>
      </c>
      <c r="S114" s="24">
        <v>120</v>
      </c>
      <c r="T114" s="24">
        <f t="shared" si="14"/>
        <v>0</v>
      </c>
      <c r="U114" s="24"/>
      <c r="V114" s="24">
        <v>95</v>
      </c>
      <c r="W114" s="24">
        <f t="shared" si="9"/>
        <v>2263</v>
      </c>
      <c r="X114" s="24">
        <f t="shared" si="10"/>
        <v>56.575000000000003</v>
      </c>
      <c r="Y114" s="24">
        <f t="shared" si="11"/>
        <v>56.575000000000003</v>
      </c>
      <c r="Z114" s="27">
        <f t="shared" si="12"/>
        <v>2376.1499999999996</v>
      </c>
    </row>
    <row r="115" spans="1:26" x14ac:dyDescent="0.3">
      <c r="A115" s="22">
        <v>114</v>
      </c>
      <c r="B115" s="23">
        <v>45443</v>
      </c>
      <c r="C115" s="23">
        <v>45443</v>
      </c>
      <c r="D115" s="6" t="s">
        <v>2</v>
      </c>
      <c r="E115" s="5" t="s">
        <v>193</v>
      </c>
      <c r="F115" s="6" t="s">
        <v>3</v>
      </c>
      <c r="G115" s="6" t="s">
        <v>149</v>
      </c>
      <c r="H115" s="24">
        <v>17115</v>
      </c>
      <c r="I115" s="24">
        <v>17604</v>
      </c>
      <c r="J115" s="24">
        <f t="shared" si="13"/>
        <v>489</v>
      </c>
      <c r="K115" s="24">
        <v>189</v>
      </c>
      <c r="L115" s="25">
        <v>0.29166666666666669</v>
      </c>
      <c r="M115" s="25">
        <v>0.875</v>
      </c>
      <c r="N115" s="26" t="s">
        <v>180</v>
      </c>
      <c r="O115" s="24"/>
      <c r="P115" s="24">
        <v>5400</v>
      </c>
      <c r="Q115" s="24">
        <v>18</v>
      </c>
      <c r="R115" s="24">
        <f t="shared" si="7"/>
        <v>3402</v>
      </c>
      <c r="S115" s="24"/>
      <c r="T115" s="24">
        <f t="shared" si="14"/>
        <v>0</v>
      </c>
      <c r="U115" s="24">
        <v>250</v>
      </c>
      <c r="V115" s="24">
        <v>385</v>
      </c>
      <c r="W115" s="24">
        <f t="shared" si="9"/>
        <v>9437</v>
      </c>
      <c r="X115" s="24">
        <f t="shared" si="10"/>
        <v>235.92500000000001</v>
      </c>
      <c r="Y115" s="24">
        <f t="shared" si="11"/>
        <v>235.92500000000001</v>
      </c>
      <c r="Z115" s="27">
        <f t="shared" si="12"/>
        <v>9908.8499999999985</v>
      </c>
    </row>
    <row r="116" spans="1:26" x14ac:dyDescent="0.3">
      <c r="A116" s="22">
        <v>115</v>
      </c>
      <c r="B116" s="23">
        <v>45443</v>
      </c>
      <c r="C116" s="23">
        <v>45444</v>
      </c>
      <c r="D116" s="6" t="s">
        <v>101</v>
      </c>
      <c r="E116" s="5" t="s">
        <v>52</v>
      </c>
      <c r="F116" s="6" t="s">
        <v>3</v>
      </c>
      <c r="G116" s="6" t="s">
        <v>69</v>
      </c>
      <c r="H116" s="24">
        <v>89817</v>
      </c>
      <c r="I116" s="24">
        <v>90241</v>
      </c>
      <c r="J116" s="24">
        <f t="shared" si="13"/>
        <v>424</v>
      </c>
      <c r="K116" s="24"/>
      <c r="L116" s="25">
        <v>0.33333333333333331</v>
      </c>
      <c r="M116" s="25">
        <v>0.75</v>
      </c>
      <c r="N116" s="26" t="s">
        <v>182</v>
      </c>
      <c r="O116" s="24"/>
      <c r="P116" s="24">
        <v>10800</v>
      </c>
      <c r="Q116" s="24">
        <v>18</v>
      </c>
      <c r="R116" s="24">
        <f t="shared" si="7"/>
        <v>0</v>
      </c>
      <c r="S116" s="24"/>
      <c r="T116" s="24">
        <f t="shared" si="14"/>
        <v>0</v>
      </c>
      <c r="U116" s="24">
        <v>700</v>
      </c>
      <c r="V116" s="24">
        <v>540</v>
      </c>
      <c r="W116" s="24">
        <f t="shared" si="9"/>
        <v>12040</v>
      </c>
      <c r="X116" s="24">
        <f t="shared" si="10"/>
        <v>301</v>
      </c>
      <c r="Y116" s="24">
        <f t="shared" si="11"/>
        <v>301</v>
      </c>
      <c r="Z116" s="27">
        <f t="shared" si="12"/>
        <v>12642</v>
      </c>
    </row>
    <row r="117" spans="1:26" ht="15" thickBot="1" x14ac:dyDescent="0.35">
      <c r="A117" s="31">
        <v>116</v>
      </c>
      <c r="B117" s="32">
        <v>45443</v>
      </c>
      <c r="C117" s="32">
        <v>45443</v>
      </c>
      <c r="D117" s="33" t="s">
        <v>19</v>
      </c>
      <c r="E117" s="34" t="s">
        <v>200</v>
      </c>
      <c r="F117" s="33" t="s">
        <v>7</v>
      </c>
      <c r="G117" s="33" t="s">
        <v>29</v>
      </c>
      <c r="H117" s="35">
        <v>374297</v>
      </c>
      <c r="I117" s="35">
        <v>374415</v>
      </c>
      <c r="J117" s="35">
        <f t="shared" si="13"/>
        <v>118</v>
      </c>
      <c r="K117" s="35">
        <v>38</v>
      </c>
      <c r="L117" s="36">
        <v>0.41666666666666669</v>
      </c>
      <c r="M117" s="36">
        <v>0.9375</v>
      </c>
      <c r="N117" s="37">
        <v>12.5</v>
      </c>
      <c r="O117" s="35">
        <v>4.5</v>
      </c>
      <c r="P117" s="35">
        <v>1700</v>
      </c>
      <c r="Q117" s="35">
        <v>13</v>
      </c>
      <c r="R117" s="35">
        <f t="shared" si="7"/>
        <v>494</v>
      </c>
      <c r="S117" s="35">
        <v>120</v>
      </c>
      <c r="T117" s="35">
        <f t="shared" si="14"/>
        <v>540</v>
      </c>
      <c r="U117" s="35"/>
      <c r="V117" s="35"/>
      <c r="W117" s="35">
        <f t="shared" si="9"/>
        <v>2734</v>
      </c>
      <c r="X117" s="35">
        <f t="shared" si="10"/>
        <v>68.349999999999994</v>
      </c>
      <c r="Y117" s="35">
        <f t="shared" si="11"/>
        <v>68.349999999999994</v>
      </c>
      <c r="Z117" s="38">
        <f t="shared" si="12"/>
        <v>2870.7</v>
      </c>
    </row>
    <row r="118" spans="1:26" x14ac:dyDescent="0.3">
      <c r="Z118" s="39">
        <f>SUM(Z2:Z117)</f>
        <v>784055.99999999988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90"/>
  <sheetViews>
    <sheetView tabSelected="1" topLeftCell="A66" workbookViewId="0">
      <selection activeCell="W90" sqref="W90"/>
    </sheetView>
  </sheetViews>
  <sheetFormatPr defaultRowHeight="14.4" x14ac:dyDescent="0.3"/>
  <cols>
    <col min="3" max="3" width="9.5546875" bestFit="1" customWidth="1"/>
    <col min="4" max="4" width="12.5546875" bestFit="1" customWidth="1"/>
    <col min="11" max="11" width="6.21875" bestFit="1" customWidth="1"/>
    <col min="12" max="12" width="9" bestFit="1" customWidth="1"/>
    <col min="14" max="14" width="8" bestFit="1" customWidth="1"/>
  </cols>
  <sheetData>
    <row r="1" spans="1:23" ht="57.6" x14ac:dyDescent="0.3">
      <c r="A1" s="45" t="s">
        <v>167</v>
      </c>
      <c r="B1" s="182" t="s">
        <v>168</v>
      </c>
      <c r="C1" s="182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137" t="s">
        <v>173</v>
      </c>
      <c r="I1" s="137" t="s">
        <v>174</v>
      </c>
      <c r="J1" s="47" t="s">
        <v>157</v>
      </c>
      <c r="K1" s="47" t="s">
        <v>175</v>
      </c>
      <c r="L1" s="183" t="s">
        <v>176</v>
      </c>
      <c r="M1" s="184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185" t="s">
        <v>162</v>
      </c>
      <c r="W1" s="49" t="s">
        <v>163</v>
      </c>
    </row>
    <row r="2" spans="1:23" x14ac:dyDescent="0.3">
      <c r="A2" s="50">
        <v>1</v>
      </c>
      <c r="B2" s="217" t="s">
        <v>1148</v>
      </c>
      <c r="C2" s="218">
        <v>45689</v>
      </c>
      <c r="D2" s="203" t="s">
        <v>615</v>
      </c>
      <c r="E2" s="144" t="s">
        <v>1147</v>
      </c>
      <c r="F2" s="203" t="s">
        <v>7</v>
      </c>
      <c r="G2" s="203" t="s">
        <v>244</v>
      </c>
      <c r="H2" s="203">
        <v>26450</v>
      </c>
      <c r="I2">
        <v>26535</v>
      </c>
      <c r="J2" s="24">
        <f>I2-H2</f>
        <v>85</v>
      </c>
      <c r="K2">
        <v>5</v>
      </c>
      <c r="L2" s="51">
        <v>0.33333333333333331</v>
      </c>
      <c r="M2" s="51">
        <v>0.95833333333333337</v>
      </c>
      <c r="N2" s="143">
        <v>15</v>
      </c>
      <c r="O2" s="50">
        <v>7</v>
      </c>
      <c r="P2" s="50">
        <v>1700</v>
      </c>
      <c r="Q2" s="55">
        <v>13</v>
      </c>
      <c r="R2" s="50">
        <f>K2*Q2</f>
        <v>65</v>
      </c>
      <c r="S2" s="50">
        <v>130</v>
      </c>
      <c r="T2" s="203">
        <f>O2*S2</f>
        <v>910</v>
      </c>
      <c r="U2" s="50"/>
      <c r="V2" s="50"/>
      <c r="W2" s="50">
        <f>P2+R2+T2+U2+V2</f>
        <v>2675</v>
      </c>
    </row>
    <row r="3" spans="1:23" x14ac:dyDescent="0.3">
      <c r="A3" s="50">
        <v>2</v>
      </c>
      <c r="B3" s="219" t="s">
        <v>1149</v>
      </c>
      <c r="C3" s="57" t="s">
        <v>1150</v>
      </c>
      <c r="D3" s="50" t="s">
        <v>652</v>
      </c>
      <c r="E3" s="201" t="s">
        <v>407</v>
      </c>
      <c r="F3" s="50" t="s">
        <v>7</v>
      </c>
      <c r="G3" s="200" t="s">
        <v>244</v>
      </c>
      <c r="H3" s="203">
        <v>47229</v>
      </c>
      <c r="I3">
        <v>47277</v>
      </c>
      <c r="J3" s="24">
        <f>I3-H3</f>
        <v>48</v>
      </c>
      <c r="L3" s="51">
        <v>0.29166666666666669</v>
      </c>
      <c r="M3" s="51" t="s">
        <v>1151</v>
      </c>
      <c r="N3" s="143">
        <v>5.5</v>
      </c>
      <c r="O3" s="50">
        <v>0</v>
      </c>
      <c r="P3" s="50">
        <v>1700</v>
      </c>
      <c r="Q3" s="55">
        <v>13</v>
      </c>
      <c r="R3" s="50">
        <f t="shared" ref="R3:R66" si="0">K3*Q3</f>
        <v>0</v>
      </c>
      <c r="S3" s="50">
        <v>130</v>
      </c>
      <c r="T3" s="203">
        <f t="shared" ref="T3:T66" si="1">O3*S3</f>
        <v>0</v>
      </c>
      <c r="U3" s="50"/>
      <c r="V3" s="50"/>
      <c r="W3" s="50">
        <f t="shared" ref="W3:W66" si="2">P3+R3+T3+U3+V3</f>
        <v>1700</v>
      </c>
    </row>
    <row r="4" spans="1:23" x14ac:dyDescent="0.3">
      <c r="A4" s="50">
        <v>3</v>
      </c>
      <c r="B4" s="219" t="s">
        <v>1149</v>
      </c>
      <c r="C4" s="53">
        <v>45691</v>
      </c>
      <c r="D4" s="50" t="s">
        <v>652</v>
      </c>
      <c r="E4" s="201" t="s">
        <v>407</v>
      </c>
      <c r="F4" s="50" t="s">
        <v>7</v>
      </c>
      <c r="G4" s="50" t="s">
        <v>259</v>
      </c>
      <c r="H4" s="50">
        <v>47277</v>
      </c>
      <c r="I4">
        <v>48363</v>
      </c>
      <c r="J4" s="24">
        <f t="shared" ref="J4:J69" si="3">I4-H4</f>
        <v>1086</v>
      </c>
      <c r="K4">
        <v>586</v>
      </c>
      <c r="L4" s="50" t="s">
        <v>1151</v>
      </c>
      <c r="M4" s="50" t="s">
        <v>366</v>
      </c>
      <c r="N4" s="143"/>
      <c r="O4" s="50"/>
      <c r="P4" s="50">
        <v>6500</v>
      </c>
      <c r="Q4">
        <v>13</v>
      </c>
      <c r="R4" s="50">
        <f t="shared" si="0"/>
        <v>7618</v>
      </c>
      <c r="S4" s="50"/>
      <c r="T4" s="203">
        <f t="shared" si="1"/>
        <v>0</v>
      </c>
      <c r="U4" s="50">
        <v>750</v>
      </c>
      <c r="V4" s="50">
        <v>1515</v>
      </c>
      <c r="W4" s="50">
        <f t="shared" si="2"/>
        <v>16383</v>
      </c>
    </row>
    <row r="5" spans="1:23" s="205" customFormat="1" x14ac:dyDescent="0.3">
      <c r="A5" s="50">
        <v>4</v>
      </c>
      <c r="B5" s="220" t="s">
        <v>1152</v>
      </c>
      <c r="C5" s="221">
        <v>45691</v>
      </c>
      <c r="D5" s="161" t="s">
        <v>1153</v>
      </c>
      <c r="E5" s="202" t="s">
        <v>1053</v>
      </c>
      <c r="F5" s="96" t="s">
        <v>7</v>
      </c>
      <c r="G5" s="96" t="s">
        <v>1154</v>
      </c>
      <c r="H5" s="161">
        <v>166355</v>
      </c>
      <c r="I5" s="190">
        <v>166932</v>
      </c>
      <c r="J5" s="24">
        <f t="shared" si="3"/>
        <v>577</v>
      </c>
      <c r="K5" s="205">
        <v>277</v>
      </c>
      <c r="L5" s="96" t="s">
        <v>462</v>
      </c>
      <c r="M5" s="96" t="s">
        <v>381</v>
      </c>
      <c r="N5" s="207"/>
      <c r="O5" s="96"/>
      <c r="P5" s="96">
        <v>4500</v>
      </c>
      <c r="Q5" s="205">
        <v>15</v>
      </c>
      <c r="R5" s="50">
        <f t="shared" si="0"/>
        <v>4155</v>
      </c>
      <c r="S5" s="96"/>
      <c r="T5" s="203">
        <f t="shared" si="1"/>
        <v>0</v>
      </c>
      <c r="U5" s="96">
        <v>250</v>
      </c>
      <c r="V5" s="96">
        <v>435</v>
      </c>
      <c r="W5" s="50">
        <f t="shared" si="2"/>
        <v>9340</v>
      </c>
    </row>
    <row r="6" spans="1:23" x14ac:dyDescent="0.3">
      <c r="A6" s="50">
        <v>5</v>
      </c>
      <c r="B6" s="219" t="s">
        <v>1152</v>
      </c>
      <c r="C6" s="53">
        <v>45691</v>
      </c>
      <c r="D6" s="50" t="s">
        <v>551</v>
      </c>
      <c r="E6" s="144" t="s">
        <v>1155</v>
      </c>
      <c r="F6" s="50" t="s">
        <v>7</v>
      </c>
      <c r="G6" s="50" t="s">
        <v>244</v>
      </c>
      <c r="H6" s="50">
        <v>47389</v>
      </c>
      <c r="I6">
        <v>47467</v>
      </c>
      <c r="J6" s="24">
        <f t="shared" si="3"/>
        <v>78</v>
      </c>
      <c r="L6" s="50" t="s">
        <v>1156</v>
      </c>
      <c r="M6" s="51">
        <v>0.91666666666666663</v>
      </c>
      <c r="N6" s="143">
        <v>11</v>
      </c>
      <c r="O6" s="50">
        <v>3</v>
      </c>
      <c r="P6" s="50">
        <v>1700</v>
      </c>
      <c r="R6" s="50">
        <f t="shared" si="0"/>
        <v>0</v>
      </c>
      <c r="S6" s="50">
        <v>130</v>
      </c>
      <c r="T6" s="203">
        <f t="shared" si="1"/>
        <v>390</v>
      </c>
      <c r="U6" s="50"/>
      <c r="V6" s="50"/>
      <c r="W6" s="50">
        <f t="shared" si="2"/>
        <v>2090</v>
      </c>
    </row>
    <row r="7" spans="1:23" x14ac:dyDescent="0.3">
      <c r="A7" s="50">
        <v>6</v>
      </c>
      <c r="B7" s="222" t="s">
        <v>1152</v>
      </c>
      <c r="C7" s="53">
        <v>45691</v>
      </c>
      <c r="D7" s="50" t="s">
        <v>1157</v>
      </c>
      <c r="E7" s="144" t="s">
        <v>1158</v>
      </c>
      <c r="F7" s="50" t="s">
        <v>7</v>
      </c>
      <c r="G7" s="50" t="s">
        <v>244</v>
      </c>
      <c r="H7" s="50">
        <v>96574</v>
      </c>
      <c r="I7">
        <v>96644</v>
      </c>
      <c r="J7" s="24">
        <f t="shared" si="3"/>
        <v>70</v>
      </c>
      <c r="L7" s="51">
        <v>0.29166666666666669</v>
      </c>
      <c r="M7" s="50" t="s">
        <v>353</v>
      </c>
      <c r="N7" s="143">
        <v>14.5</v>
      </c>
      <c r="O7" s="50">
        <v>6.5</v>
      </c>
      <c r="P7" s="50">
        <v>1700</v>
      </c>
      <c r="R7" s="50">
        <f t="shared" si="0"/>
        <v>0</v>
      </c>
      <c r="S7" s="50">
        <v>130</v>
      </c>
      <c r="T7" s="203">
        <f t="shared" si="1"/>
        <v>845</v>
      </c>
      <c r="U7" s="50"/>
      <c r="V7" s="50">
        <v>200</v>
      </c>
      <c r="W7" s="50">
        <f t="shared" si="2"/>
        <v>2745</v>
      </c>
    </row>
    <row r="8" spans="1:23" x14ac:dyDescent="0.3">
      <c r="A8" s="50">
        <v>7</v>
      </c>
      <c r="B8" s="217" t="s">
        <v>1152</v>
      </c>
      <c r="C8" s="53">
        <v>45692</v>
      </c>
      <c r="D8" s="50" t="s">
        <v>1159</v>
      </c>
      <c r="E8" s="211" t="s">
        <v>1160</v>
      </c>
      <c r="F8" s="50" t="s">
        <v>3</v>
      </c>
      <c r="G8" s="50" t="s">
        <v>244</v>
      </c>
      <c r="H8" s="50">
        <v>65645</v>
      </c>
      <c r="I8">
        <v>65719</v>
      </c>
      <c r="J8" s="24">
        <f t="shared" si="3"/>
        <v>74</v>
      </c>
      <c r="L8" s="51">
        <v>0.70833333333333337</v>
      </c>
      <c r="M8" s="51">
        <v>4.1666666666666664E-2</v>
      </c>
      <c r="N8" s="143">
        <v>8</v>
      </c>
      <c r="O8" s="50"/>
      <c r="P8" s="50">
        <v>3000</v>
      </c>
      <c r="R8" s="50">
        <f t="shared" si="0"/>
        <v>0</v>
      </c>
      <c r="S8" s="50"/>
      <c r="T8" s="203">
        <f t="shared" si="1"/>
        <v>0</v>
      </c>
      <c r="U8" s="50"/>
      <c r="V8" s="50">
        <v>300</v>
      </c>
      <c r="W8" s="50">
        <f t="shared" si="2"/>
        <v>3300</v>
      </c>
    </row>
    <row r="9" spans="1:23" x14ac:dyDescent="0.3">
      <c r="A9" s="50">
        <v>8</v>
      </c>
      <c r="B9" s="219" t="s">
        <v>1152</v>
      </c>
      <c r="C9" s="53">
        <v>45691</v>
      </c>
      <c r="D9" s="50" t="s">
        <v>140</v>
      </c>
      <c r="E9" s="144" t="s">
        <v>1161</v>
      </c>
      <c r="F9" s="50" t="s">
        <v>7</v>
      </c>
      <c r="G9" s="50" t="s">
        <v>51</v>
      </c>
      <c r="H9" s="50">
        <v>158478</v>
      </c>
      <c r="I9">
        <v>158505</v>
      </c>
      <c r="J9" s="24">
        <f t="shared" si="3"/>
        <v>27</v>
      </c>
      <c r="L9" s="51">
        <v>0.875</v>
      </c>
      <c r="M9" s="51">
        <v>0.95833333333333337</v>
      </c>
      <c r="N9" s="143"/>
      <c r="O9" s="50"/>
      <c r="P9" s="50">
        <v>1000</v>
      </c>
      <c r="R9" s="50">
        <f t="shared" si="0"/>
        <v>0</v>
      </c>
      <c r="S9" s="50"/>
      <c r="T9" s="203">
        <f t="shared" si="1"/>
        <v>0</v>
      </c>
      <c r="U9" s="50"/>
      <c r="V9" s="50">
        <v>100</v>
      </c>
      <c r="W9" s="50">
        <f t="shared" si="2"/>
        <v>1100</v>
      </c>
    </row>
    <row r="10" spans="1:23" x14ac:dyDescent="0.3">
      <c r="A10" s="50">
        <v>9</v>
      </c>
      <c r="B10" s="219" t="s">
        <v>1162</v>
      </c>
      <c r="C10" s="53">
        <v>45692</v>
      </c>
      <c r="D10" s="50" t="s">
        <v>382</v>
      </c>
      <c r="E10" s="144" t="s">
        <v>644</v>
      </c>
      <c r="F10" s="50" t="s">
        <v>7</v>
      </c>
      <c r="G10" s="50" t="s">
        <v>244</v>
      </c>
      <c r="H10" s="50">
        <v>41679</v>
      </c>
      <c r="I10">
        <v>41764</v>
      </c>
      <c r="J10" s="24">
        <f t="shared" si="3"/>
        <v>85</v>
      </c>
      <c r="K10">
        <v>5</v>
      </c>
      <c r="L10" s="50" t="s">
        <v>761</v>
      </c>
      <c r="M10" s="51">
        <v>0.79166666666666663</v>
      </c>
      <c r="N10" s="143">
        <v>12.5</v>
      </c>
      <c r="O10" s="50">
        <v>4.5</v>
      </c>
      <c r="P10" s="50">
        <v>1700</v>
      </c>
      <c r="Q10" s="55">
        <v>13</v>
      </c>
      <c r="R10" s="50">
        <f t="shared" si="0"/>
        <v>65</v>
      </c>
      <c r="S10" s="50">
        <v>130</v>
      </c>
      <c r="T10" s="203">
        <f t="shared" si="1"/>
        <v>585</v>
      </c>
      <c r="U10" s="50"/>
      <c r="V10" s="50">
        <v>100</v>
      </c>
      <c r="W10" s="50">
        <f t="shared" si="2"/>
        <v>2450</v>
      </c>
    </row>
    <row r="11" spans="1:23" x14ac:dyDescent="0.3">
      <c r="A11" s="50">
        <v>10</v>
      </c>
      <c r="B11" s="219" t="s">
        <v>1162</v>
      </c>
      <c r="C11" s="53">
        <v>45692</v>
      </c>
      <c r="D11" s="50" t="s">
        <v>939</v>
      </c>
      <c r="E11" s="144" t="s">
        <v>1161</v>
      </c>
      <c r="F11" s="50" t="s">
        <v>7</v>
      </c>
      <c r="G11" s="50" t="s">
        <v>244</v>
      </c>
      <c r="H11" s="50">
        <v>29260</v>
      </c>
      <c r="I11">
        <v>29380</v>
      </c>
      <c r="J11" s="24">
        <f t="shared" si="3"/>
        <v>120</v>
      </c>
      <c r="K11">
        <v>40</v>
      </c>
      <c r="L11" s="50" t="s">
        <v>364</v>
      </c>
      <c r="M11" s="51">
        <v>0.875</v>
      </c>
      <c r="N11" s="143">
        <v>11.5</v>
      </c>
      <c r="O11" s="50">
        <v>3.5</v>
      </c>
      <c r="P11" s="50">
        <v>1700</v>
      </c>
      <c r="Q11" s="55">
        <v>13</v>
      </c>
      <c r="R11" s="50">
        <f t="shared" si="0"/>
        <v>520</v>
      </c>
      <c r="S11" s="50">
        <v>130</v>
      </c>
      <c r="T11" s="203">
        <f t="shared" si="1"/>
        <v>455</v>
      </c>
      <c r="U11" s="50"/>
      <c r="V11" s="50"/>
      <c r="W11" s="50">
        <f t="shared" si="2"/>
        <v>2675</v>
      </c>
    </row>
    <row r="12" spans="1:23" x14ac:dyDescent="0.3">
      <c r="A12" s="50">
        <v>11</v>
      </c>
      <c r="B12" s="217" t="s">
        <v>1162</v>
      </c>
      <c r="C12" s="53">
        <v>45692</v>
      </c>
      <c r="D12" s="50" t="s">
        <v>378</v>
      </c>
      <c r="E12" s="144" t="s">
        <v>1163</v>
      </c>
      <c r="F12" s="50" t="s">
        <v>7</v>
      </c>
      <c r="G12" s="50" t="s">
        <v>244</v>
      </c>
      <c r="H12" s="50">
        <v>38980</v>
      </c>
      <c r="I12">
        <v>39095</v>
      </c>
      <c r="J12" s="24">
        <f t="shared" si="3"/>
        <v>115</v>
      </c>
      <c r="K12">
        <v>35</v>
      </c>
      <c r="L12" s="51">
        <v>0.33333333333333331</v>
      </c>
      <c r="M12" s="51">
        <v>0.91666666666666663</v>
      </c>
      <c r="N12" s="143">
        <v>14</v>
      </c>
      <c r="O12" s="50">
        <v>6</v>
      </c>
      <c r="P12" s="50">
        <v>1700</v>
      </c>
      <c r="Q12" s="55">
        <v>13</v>
      </c>
      <c r="R12" s="50">
        <f t="shared" si="0"/>
        <v>455</v>
      </c>
      <c r="S12" s="50">
        <v>130</v>
      </c>
      <c r="T12" s="203">
        <f t="shared" si="1"/>
        <v>780</v>
      </c>
      <c r="U12" s="50"/>
      <c r="V12" s="50"/>
      <c r="W12" s="50">
        <f t="shared" si="2"/>
        <v>2935</v>
      </c>
    </row>
    <row r="13" spans="1:23" x14ac:dyDescent="0.3">
      <c r="A13" s="50">
        <v>12</v>
      </c>
      <c r="B13" s="219" t="s">
        <v>1162</v>
      </c>
      <c r="C13" s="53">
        <v>45692</v>
      </c>
      <c r="D13" s="50" t="s">
        <v>101</v>
      </c>
      <c r="E13" s="144" t="s">
        <v>1164</v>
      </c>
      <c r="F13" s="50" t="s">
        <v>3</v>
      </c>
      <c r="G13" s="50" t="s">
        <v>244</v>
      </c>
      <c r="H13" s="50">
        <v>146764</v>
      </c>
      <c r="I13">
        <v>146836</v>
      </c>
      <c r="J13" s="24">
        <f t="shared" si="3"/>
        <v>72</v>
      </c>
      <c r="L13" s="50" t="s">
        <v>366</v>
      </c>
      <c r="M13" s="50" t="s">
        <v>353</v>
      </c>
      <c r="N13" s="143">
        <v>13</v>
      </c>
      <c r="O13" s="50">
        <v>5</v>
      </c>
      <c r="P13" s="50">
        <v>3000</v>
      </c>
      <c r="Q13" s="55">
        <v>18</v>
      </c>
      <c r="R13" s="50">
        <f t="shared" si="0"/>
        <v>0</v>
      </c>
      <c r="S13" s="50">
        <v>180</v>
      </c>
      <c r="T13" s="203">
        <f t="shared" si="1"/>
        <v>900</v>
      </c>
      <c r="U13" s="50"/>
      <c r="V13" s="50"/>
      <c r="W13" s="50">
        <f t="shared" si="2"/>
        <v>3900</v>
      </c>
    </row>
    <row r="14" spans="1:23" x14ac:dyDescent="0.3">
      <c r="A14" s="50">
        <v>13</v>
      </c>
      <c r="B14" s="219" t="s">
        <v>1162</v>
      </c>
      <c r="C14" s="53">
        <v>45692</v>
      </c>
      <c r="D14" t="s">
        <v>1165</v>
      </c>
      <c r="E14" s="144" t="s">
        <v>1166</v>
      </c>
      <c r="F14" s="50" t="s">
        <v>7</v>
      </c>
      <c r="G14" s="50" t="s">
        <v>244</v>
      </c>
      <c r="H14" s="50">
        <v>48432</v>
      </c>
      <c r="I14">
        <v>48480</v>
      </c>
      <c r="J14" s="24">
        <f t="shared" si="3"/>
        <v>48</v>
      </c>
      <c r="L14" s="50" t="s">
        <v>366</v>
      </c>
      <c r="M14" s="50" t="s">
        <v>353</v>
      </c>
      <c r="N14" s="143">
        <v>13</v>
      </c>
      <c r="O14" s="50">
        <v>5</v>
      </c>
      <c r="P14" s="50">
        <v>1700</v>
      </c>
      <c r="R14" s="50">
        <f t="shared" si="0"/>
        <v>0</v>
      </c>
      <c r="S14" s="50">
        <v>130</v>
      </c>
      <c r="T14" s="203">
        <f t="shared" si="1"/>
        <v>650</v>
      </c>
      <c r="U14" s="50"/>
      <c r="V14" s="50"/>
      <c r="W14" s="50">
        <f t="shared" si="2"/>
        <v>2350</v>
      </c>
    </row>
    <row r="15" spans="1:23" s="205" customFormat="1" x14ac:dyDescent="0.3">
      <c r="A15" s="50">
        <v>14</v>
      </c>
      <c r="B15" s="220" t="s">
        <v>1162</v>
      </c>
      <c r="C15" s="221">
        <v>45693</v>
      </c>
      <c r="D15" s="96" t="s">
        <v>742</v>
      </c>
      <c r="E15" s="202" t="s">
        <v>1053</v>
      </c>
      <c r="F15" s="96" t="s">
        <v>1167</v>
      </c>
      <c r="G15" s="96" t="s">
        <v>56</v>
      </c>
      <c r="H15" s="96">
        <v>189952</v>
      </c>
      <c r="I15" s="205">
        <v>190240</v>
      </c>
      <c r="J15" s="24">
        <f t="shared" si="3"/>
        <v>288</v>
      </c>
      <c r="L15" s="96" t="s">
        <v>430</v>
      </c>
      <c r="M15" s="96" t="s">
        <v>770</v>
      </c>
      <c r="N15" s="207"/>
      <c r="O15" s="96"/>
      <c r="P15" s="96">
        <v>4500</v>
      </c>
      <c r="R15" s="50">
        <f t="shared" si="0"/>
        <v>0</v>
      </c>
      <c r="S15" s="96"/>
      <c r="T15" s="203">
        <f t="shared" si="1"/>
        <v>0</v>
      </c>
      <c r="U15" s="96">
        <v>500</v>
      </c>
      <c r="V15" s="96">
        <v>0</v>
      </c>
      <c r="W15" s="50">
        <f t="shared" si="2"/>
        <v>5000</v>
      </c>
    </row>
    <row r="16" spans="1:23" x14ac:dyDescent="0.3">
      <c r="A16" s="50">
        <v>15</v>
      </c>
      <c r="B16" s="217" t="s">
        <v>1168</v>
      </c>
      <c r="C16" s="53">
        <v>45696</v>
      </c>
      <c r="D16" s="50" t="s">
        <v>1169</v>
      </c>
      <c r="E16" s="144" t="s">
        <v>1170</v>
      </c>
      <c r="F16" s="50" t="s">
        <v>7</v>
      </c>
      <c r="G16" s="50" t="s">
        <v>1171</v>
      </c>
      <c r="H16" s="50">
        <v>109847</v>
      </c>
      <c r="I16">
        <v>110757</v>
      </c>
      <c r="J16" s="24">
        <f t="shared" si="3"/>
        <v>910</v>
      </c>
      <c r="L16" s="51">
        <v>0.5</v>
      </c>
      <c r="M16" s="51">
        <v>0.91666666666666663</v>
      </c>
      <c r="N16" s="143"/>
      <c r="O16" s="50"/>
      <c r="P16" s="50">
        <v>13000</v>
      </c>
      <c r="R16" s="50">
        <f t="shared" si="0"/>
        <v>0</v>
      </c>
      <c r="S16" s="50"/>
      <c r="T16" s="203">
        <f t="shared" si="1"/>
        <v>0</v>
      </c>
      <c r="U16" s="50">
        <v>1600</v>
      </c>
      <c r="V16" s="50">
        <v>250</v>
      </c>
      <c r="W16" s="50">
        <f t="shared" si="2"/>
        <v>14850</v>
      </c>
    </row>
    <row r="17" spans="1:23" x14ac:dyDescent="0.3">
      <c r="A17" s="50">
        <v>16</v>
      </c>
      <c r="B17" s="219" t="s">
        <v>1168</v>
      </c>
      <c r="C17" s="53">
        <v>45693</v>
      </c>
      <c r="D17" s="50" t="s">
        <v>813</v>
      </c>
      <c r="E17" s="144" t="s">
        <v>1155</v>
      </c>
      <c r="F17" s="50" t="s">
        <v>7</v>
      </c>
      <c r="G17" s="50" t="s">
        <v>244</v>
      </c>
      <c r="H17" s="50">
        <v>332248</v>
      </c>
      <c r="I17">
        <v>332279</v>
      </c>
      <c r="J17" s="24">
        <f t="shared" si="3"/>
        <v>31</v>
      </c>
      <c r="L17" s="51">
        <v>0.375</v>
      </c>
      <c r="M17" s="50" t="s">
        <v>353</v>
      </c>
      <c r="N17" s="143">
        <v>12.5</v>
      </c>
      <c r="O17" s="50">
        <v>4.5</v>
      </c>
      <c r="P17" s="50">
        <v>1700</v>
      </c>
      <c r="Q17" s="55">
        <v>13</v>
      </c>
      <c r="R17" s="50">
        <f t="shared" si="0"/>
        <v>0</v>
      </c>
      <c r="S17" s="50">
        <v>130</v>
      </c>
      <c r="T17" s="203">
        <f t="shared" si="1"/>
        <v>585</v>
      </c>
      <c r="U17" s="50"/>
      <c r="V17" s="50"/>
      <c r="W17" s="50">
        <f t="shared" si="2"/>
        <v>2285</v>
      </c>
    </row>
    <row r="18" spans="1:23" x14ac:dyDescent="0.3">
      <c r="A18" s="50">
        <v>17</v>
      </c>
      <c r="B18" s="219" t="s">
        <v>1168</v>
      </c>
      <c r="C18" s="53">
        <v>45694</v>
      </c>
      <c r="D18" s="50" t="s">
        <v>61</v>
      </c>
      <c r="E18" s="144" t="s">
        <v>148</v>
      </c>
      <c r="F18" s="50" t="s">
        <v>7</v>
      </c>
      <c r="G18" s="50" t="s">
        <v>576</v>
      </c>
      <c r="H18" s="50">
        <v>129027</v>
      </c>
      <c r="I18">
        <v>129612</v>
      </c>
      <c r="J18" s="24">
        <f t="shared" si="3"/>
        <v>585</v>
      </c>
      <c r="K18">
        <v>335</v>
      </c>
      <c r="L18" s="50" t="s">
        <v>462</v>
      </c>
      <c r="M18" s="51">
        <v>4.1666666666666664E-2</v>
      </c>
      <c r="N18" s="143"/>
      <c r="O18" s="50"/>
      <c r="P18" s="50">
        <v>3250</v>
      </c>
      <c r="Q18">
        <v>13</v>
      </c>
      <c r="R18" s="50">
        <f t="shared" si="0"/>
        <v>4355</v>
      </c>
      <c r="S18" s="50"/>
      <c r="T18" s="203">
        <f t="shared" si="1"/>
        <v>0</v>
      </c>
      <c r="U18" s="50">
        <v>450</v>
      </c>
      <c r="V18" s="50">
        <v>375</v>
      </c>
      <c r="W18" s="50">
        <f t="shared" si="2"/>
        <v>8430</v>
      </c>
    </row>
    <row r="19" spans="1:23" x14ac:dyDescent="0.3">
      <c r="A19" s="50">
        <v>18</v>
      </c>
      <c r="B19" s="217" t="s">
        <v>1168</v>
      </c>
      <c r="C19" s="53">
        <v>45693</v>
      </c>
      <c r="D19" s="50" t="s">
        <v>649</v>
      </c>
      <c r="E19" s="144" t="s">
        <v>644</v>
      </c>
      <c r="F19" s="50" t="s">
        <v>7</v>
      </c>
      <c r="G19" s="50" t="s">
        <v>244</v>
      </c>
      <c r="H19" s="50">
        <v>305184</v>
      </c>
      <c r="I19">
        <v>305278</v>
      </c>
      <c r="J19" s="24">
        <f t="shared" si="3"/>
        <v>94</v>
      </c>
      <c r="K19">
        <v>14</v>
      </c>
      <c r="L19" s="51">
        <v>0.375</v>
      </c>
      <c r="M19" s="50" t="s">
        <v>1172</v>
      </c>
      <c r="N19" s="143">
        <v>11</v>
      </c>
      <c r="O19" s="50">
        <v>3</v>
      </c>
      <c r="P19" s="50">
        <v>1700</v>
      </c>
      <c r="Q19" s="55">
        <v>13</v>
      </c>
      <c r="R19" s="50">
        <f t="shared" si="0"/>
        <v>182</v>
      </c>
      <c r="S19" s="50">
        <v>130</v>
      </c>
      <c r="T19" s="203">
        <f t="shared" si="1"/>
        <v>390</v>
      </c>
      <c r="U19" s="50"/>
      <c r="V19" s="50"/>
      <c r="W19" s="50">
        <f t="shared" si="2"/>
        <v>2272</v>
      </c>
    </row>
    <row r="20" spans="1:23" x14ac:dyDescent="0.3">
      <c r="A20" s="50">
        <v>19</v>
      </c>
      <c r="B20" s="219" t="s">
        <v>1168</v>
      </c>
      <c r="C20" s="53">
        <v>45694</v>
      </c>
      <c r="D20" s="50" t="s">
        <v>151</v>
      </c>
      <c r="E20" s="144" t="s">
        <v>295</v>
      </c>
      <c r="F20" s="50" t="s">
        <v>568</v>
      </c>
      <c r="G20" s="50" t="s">
        <v>260</v>
      </c>
      <c r="H20" s="50">
        <v>102465</v>
      </c>
      <c r="I20">
        <v>102936</v>
      </c>
      <c r="J20" s="24">
        <f t="shared" si="3"/>
        <v>471</v>
      </c>
      <c r="K20">
        <v>171</v>
      </c>
      <c r="L20" s="50" t="s">
        <v>462</v>
      </c>
      <c r="M20" s="50" t="s">
        <v>361</v>
      </c>
      <c r="N20" s="143"/>
      <c r="O20" s="50"/>
      <c r="P20" s="50">
        <v>5400</v>
      </c>
      <c r="Q20" s="55">
        <v>18</v>
      </c>
      <c r="R20" s="50">
        <f t="shared" si="0"/>
        <v>3078</v>
      </c>
      <c r="S20" s="50"/>
      <c r="T20" s="203">
        <f t="shared" si="1"/>
        <v>0</v>
      </c>
      <c r="U20" s="50">
        <v>450</v>
      </c>
      <c r="V20" s="50">
        <v>733</v>
      </c>
      <c r="W20" s="50">
        <f t="shared" si="2"/>
        <v>9661</v>
      </c>
    </row>
    <row r="21" spans="1:23" x14ac:dyDescent="0.3">
      <c r="A21" s="50">
        <v>20</v>
      </c>
      <c r="B21" s="220" t="s">
        <v>1168</v>
      </c>
      <c r="C21" s="221">
        <v>45693</v>
      </c>
      <c r="D21" s="223" t="s">
        <v>839</v>
      </c>
      <c r="E21" s="202" t="s">
        <v>1173</v>
      </c>
      <c r="F21" s="96" t="s">
        <v>7</v>
      </c>
      <c r="G21" s="96" t="s">
        <v>11</v>
      </c>
      <c r="H21" s="96">
        <v>33345</v>
      </c>
      <c r="I21">
        <v>33632</v>
      </c>
      <c r="J21" s="24">
        <f t="shared" si="3"/>
        <v>287</v>
      </c>
      <c r="L21" s="51">
        <v>0.33333333333333331</v>
      </c>
      <c r="M21" s="50" t="s">
        <v>465</v>
      </c>
      <c r="N21" s="143"/>
      <c r="O21" s="50"/>
      <c r="P21" s="50">
        <v>4500</v>
      </c>
      <c r="Q21" s="55">
        <v>15</v>
      </c>
      <c r="R21" s="50">
        <f t="shared" si="0"/>
        <v>0</v>
      </c>
      <c r="S21" s="50"/>
      <c r="T21" s="203">
        <f t="shared" si="1"/>
        <v>0</v>
      </c>
      <c r="U21" s="50">
        <v>250</v>
      </c>
      <c r="V21" s="50">
        <v>130</v>
      </c>
      <c r="W21" s="50">
        <f t="shared" si="2"/>
        <v>4880</v>
      </c>
    </row>
    <row r="22" spans="1:23" x14ac:dyDescent="0.3">
      <c r="A22" s="50">
        <v>21</v>
      </c>
      <c r="B22" s="224" t="s">
        <v>1174</v>
      </c>
      <c r="C22" s="221">
        <v>45694</v>
      </c>
      <c r="D22" s="223" t="s">
        <v>839</v>
      </c>
      <c r="E22" s="202" t="s">
        <v>1173</v>
      </c>
      <c r="F22" s="96" t="s">
        <v>7</v>
      </c>
      <c r="G22" s="96" t="s">
        <v>11</v>
      </c>
      <c r="H22" s="96">
        <v>33632</v>
      </c>
      <c r="I22">
        <v>33774</v>
      </c>
      <c r="J22" s="24">
        <f t="shared" si="3"/>
        <v>142</v>
      </c>
      <c r="L22" s="51">
        <v>0.33333333333333331</v>
      </c>
      <c r="M22" s="50" t="s">
        <v>404</v>
      </c>
      <c r="N22" s="143"/>
      <c r="O22" s="50"/>
      <c r="P22" s="50">
        <v>4500</v>
      </c>
      <c r="Q22">
        <v>15</v>
      </c>
      <c r="R22" s="50">
        <f t="shared" si="0"/>
        <v>0</v>
      </c>
      <c r="S22" s="50"/>
      <c r="T22" s="203">
        <f t="shared" si="1"/>
        <v>0</v>
      </c>
      <c r="U22" s="50">
        <v>250</v>
      </c>
      <c r="V22" s="50"/>
      <c r="W22" s="50">
        <f t="shared" si="2"/>
        <v>4750</v>
      </c>
    </row>
    <row r="23" spans="1:23" x14ac:dyDescent="0.3">
      <c r="A23" s="50">
        <v>22</v>
      </c>
      <c r="B23" s="220" t="s">
        <v>1175</v>
      </c>
      <c r="C23" s="221">
        <v>45695</v>
      </c>
      <c r="D23" s="223" t="s">
        <v>839</v>
      </c>
      <c r="E23" s="202" t="s">
        <v>1173</v>
      </c>
      <c r="F23" s="96" t="s">
        <v>7</v>
      </c>
      <c r="G23" s="96" t="s">
        <v>11</v>
      </c>
      <c r="H23" s="96">
        <v>33774</v>
      </c>
      <c r="I23">
        <v>34151</v>
      </c>
      <c r="J23" s="24">
        <f t="shared" si="3"/>
        <v>377</v>
      </c>
      <c r="K23">
        <v>77</v>
      </c>
      <c r="L23" s="51">
        <v>0.33333333333333331</v>
      </c>
      <c r="M23" s="50" t="s">
        <v>377</v>
      </c>
      <c r="N23" s="143"/>
      <c r="O23" s="50"/>
      <c r="P23" s="50">
        <v>4500</v>
      </c>
      <c r="Q23">
        <v>15</v>
      </c>
      <c r="R23" s="50">
        <f t="shared" si="0"/>
        <v>1155</v>
      </c>
      <c r="S23" s="50"/>
      <c r="T23" s="203">
        <f t="shared" si="1"/>
        <v>0</v>
      </c>
      <c r="U23" s="50">
        <v>250</v>
      </c>
      <c r="V23" s="50">
        <v>85</v>
      </c>
      <c r="W23" s="50">
        <f t="shared" si="2"/>
        <v>5990</v>
      </c>
    </row>
    <row r="24" spans="1:23" x14ac:dyDescent="0.3">
      <c r="A24" s="50">
        <v>23</v>
      </c>
      <c r="B24" s="220" t="s">
        <v>1168</v>
      </c>
      <c r="C24" s="221">
        <v>45693</v>
      </c>
      <c r="D24" s="96" t="s">
        <v>742</v>
      </c>
      <c r="E24" s="202" t="s">
        <v>1176</v>
      </c>
      <c r="F24" s="96" t="s">
        <v>7</v>
      </c>
      <c r="G24" s="96" t="s">
        <v>1177</v>
      </c>
      <c r="H24" s="96">
        <v>190241</v>
      </c>
      <c r="I24">
        <v>190840</v>
      </c>
      <c r="J24" s="24">
        <f t="shared" si="3"/>
        <v>599</v>
      </c>
      <c r="K24">
        <v>299</v>
      </c>
      <c r="L24" s="51">
        <v>0.25</v>
      </c>
      <c r="M24" s="50" t="s">
        <v>404</v>
      </c>
      <c r="N24" s="143"/>
      <c r="O24" s="50"/>
      <c r="P24" s="50">
        <v>4500</v>
      </c>
      <c r="Q24">
        <v>15</v>
      </c>
      <c r="R24" s="50">
        <f t="shared" si="0"/>
        <v>4485</v>
      </c>
      <c r="S24" s="50"/>
      <c r="T24" s="203">
        <f t="shared" si="1"/>
        <v>0</v>
      </c>
      <c r="U24" s="50">
        <v>250</v>
      </c>
      <c r="V24" s="50">
        <v>450</v>
      </c>
      <c r="W24" s="50">
        <f t="shared" si="2"/>
        <v>9685</v>
      </c>
    </row>
    <row r="25" spans="1:23" x14ac:dyDescent="0.3">
      <c r="A25" s="50">
        <v>24</v>
      </c>
      <c r="B25" s="217" t="s">
        <v>1174</v>
      </c>
      <c r="C25" s="53">
        <v>45694</v>
      </c>
      <c r="D25" s="50" t="s">
        <v>1125</v>
      </c>
      <c r="E25" s="144" t="s">
        <v>1178</v>
      </c>
      <c r="F25" s="50" t="s">
        <v>7</v>
      </c>
      <c r="G25" s="50" t="s">
        <v>244</v>
      </c>
      <c r="H25" s="50">
        <v>109582</v>
      </c>
      <c r="I25">
        <v>109696</v>
      </c>
      <c r="J25" s="24">
        <f t="shared" si="3"/>
        <v>114</v>
      </c>
      <c r="K25">
        <v>34</v>
      </c>
      <c r="L25" s="51">
        <v>0.29166666666666669</v>
      </c>
      <c r="M25" s="51">
        <v>0.79166666666666663</v>
      </c>
      <c r="N25" s="143">
        <v>12</v>
      </c>
      <c r="O25" s="50">
        <v>4</v>
      </c>
      <c r="P25" s="50">
        <v>1700</v>
      </c>
      <c r="Q25" s="55">
        <v>13</v>
      </c>
      <c r="R25" s="50">
        <f t="shared" si="0"/>
        <v>442</v>
      </c>
      <c r="S25" s="50">
        <v>130</v>
      </c>
      <c r="T25" s="203">
        <f t="shared" si="1"/>
        <v>520</v>
      </c>
      <c r="U25" s="50"/>
      <c r="V25" s="50"/>
      <c r="W25" s="50">
        <f t="shared" si="2"/>
        <v>2662</v>
      </c>
    </row>
    <row r="26" spans="1:23" x14ac:dyDescent="0.3">
      <c r="A26" s="50">
        <v>25</v>
      </c>
      <c r="B26" s="217" t="s">
        <v>1174</v>
      </c>
      <c r="C26" s="53">
        <v>45694</v>
      </c>
      <c r="D26" s="50" t="s">
        <v>1179</v>
      </c>
      <c r="E26" s="144" t="s">
        <v>1180</v>
      </c>
      <c r="F26" s="50" t="s">
        <v>3</v>
      </c>
      <c r="G26" s="50" t="s">
        <v>244</v>
      </c>
      <c r="H26" s="50">
        <v>61863</v>
      </c>
      <c r="I26">
        <v>61987</v>
      </c>
      <c r="J26" s="24">
        <f t="shared" si="3"/>
        <v>124</v>
      </c>
      <c r="K26">
        <v>44</v>
      </c>
      <c r="L26" s="50" t="s">
        <v>366</v>
      </c>
      <c r="M26" s="50" t="s">
        <v>1127</v>
      </c>
      <c r="N26" s="143">
        <v>7</v>
      </c>
      <c r="O26" s="50"/>
      <c r="P26" s="50">
        <v>3000</v>
      </c>
      <c r="Q26" s="55">
        <v>18</v>
      </c>
      <c r="R26" s="50">
        <f t="shared" si="0"/>
        <v>792</v>
      </c>
      <c r="S26" s="50"/>
      <c r="T26" s="203">
        <f t="shared" si="1"/>
        <v>0</v>
      </c>
      <c r="U26" s="50"/>
      <c r="V26" s="50">
        <v>100</v>
      </c>
      <c r="W26" s="50">
        <f t="shared" si="2"/>
        <v>3892</v>
      </c>
    </row>
    <row r="27" spans="1:23" x14ac:dyDescent="0.3">
      <c r="A27" s="50">
        <v>26</v>
      </c>
      <c r="B27" s="219" t="s">
        <v>1174</v>
      </c>
      <c r="C27" s="53">
        <v>45694</v>
      </c>
      <c r="D27" s="50" t="s">
        <v>140</v>
      </c>
      <c r="E27" s="144" t="s">
        <v>1181</v>
      </c>
      <c r="F27" s="50" t="s">
        <v>7</v>
      </c>
      <c r="G27" s="50" t="s">
        <v>1182</v>
      </c>
      <c r="H27" s="50">
        <v>159144</v>
      </c>
      <c r="I27">
        <v>159708</v>
      </c>
      <c r="J27" s="24">
        <f t="shared" si="3"/>
        <v>564</v>
      </c>
      <c r="K27">
        <v>314</v>
      </c>
      <c r="L27" s="50" t="s">
        <v>370</v>
      </c>
      <c r="M27" s="50" t="s">
        <v>381</v>
      </c>
      <c r="N27" s="143"/>
      <c r="O27" s="50"/>
      <c r="P27" s="50">
        <v>3250</v>
      </c>
      <c r="Q27" s="55">
        <v>13</v>
      </c>
      <c r="R27" s="50">
        <f t="shared" si="0"/>
        <v>4082</v>
      </c>
      <c r="S27" s="50"/>
      <c r="T27" s="203">
        <f t="shared" si="1"/>
        <v>0</v>
      </c>
      <c r="U27" s="50">
        <v>250</v>
      </c>
      <c r="V27" s="50">
        <v>435</v>
      </c>
      <c r="W27" s="50">
        <f t="shared" si="2"/>
        <v>8017</v>
      </c>
    </row>
    <row r="28" spans="1:23" x14ac:dyDescent="0.3">
      <c r="A28" s="50">
        <v>27</v>
      </c>
      <c r="B28" s="219" t="s">
        <v>1174</v>
      </c>
      <c r="C28" s="53">
        <v>45694</v>
      </c>
      <c r="D28" s="50" t="s">
        <v>813</v>
      </c>
      <c r="E28" s="144" t="s">
        <v>1166</v>
      </c>
      <c r="F28" s="50" t="s">
        <v>7</v>
      </c>
      <c r="G28" s="50" t="s">
        <v>244</v>
      </c>
      <c r="H28" s="50">
        <v>332285</v>
      </c>
      <c r="I28">
        <v>332317</v>
      </c>
      <c r="J28" s="24">
        <f t="shared" si="3"/>
        <v>32</v>
      </c>
      <c r="L28" s="51">
        <v>0.375</v>
      </c>
      <c r="M28" s="50" t="s">
        <v>356</v>
      </c>
      <c r="N28" s="143">
        <v>9</v>
      </c>
      <c r="O28" s="50">
        <v>1</v>
      </c>
      <c r="P28" s="50">
        <v>1700</v>
      </c>
      <c r="R28" s="50">
        <f t="shared" si="0"/>
        <v>0</v>
      </c>
      <c r="S28" s="50">
        <v>130</v>
      </c>
      <c r="T28" s="203">
        <f t="shared" si="1"/>
        <v>130</v>
      </c>
      <c r="U28" s="50"/>
      <c r="V28" s="50"/>
      <c r="W28" s="50">
        <f t="shared" si="2"/>
        <v>1830</v>
      </c>
    </row>
    <row r="29" spans="1:23" x14ac:dyDescent="0.3">
      <c r="A29" s="50">
        <v>28</v>
      </c>
      <c r="B29" s="224" t="s">
        <v>1174</v>
      </c>
      <c r="C29" s="218">
        <v>45695</v>
      </c>
      <c r="D29" s="200" t="s">
        <v>57</v>
      </c>
      <c r="E29" s="144" t="s">
        <v>1183</v>
      </c>
      <c r="F29" s="203" t="s">
        <v>16</v>
      </c>
      <c r="G29" s="203" t="s">
        <v>243</v>
      </c>
      <c r="H29" s="203">
        <v>168458</v>
      </c>
      <c r="I29">
        <v>168776</v>
      </c>
      <c r="J29" s="24">
        <f t="shared" si="3"/>
        <v>318</v>
      </c>
      <c r="K29">
        <v>18</v>
      </c>
      <c r="L29" s="51">
        <v>0.79166666666666663</v>
      </c>
      <c r="M29" s="50" t="s">
        <v>759</v>
      </c>
      <c r="N29" s="143"/>
      <c r="O29" s="50"/>
      <c r="P29" s="50">
        <v>4500</v>
      </c>
      <c r="Q29">
        <v>15</v>
      </c>
      <c r="R29" s="50">
        <f t="shared" si="0"/>
        <v>270</v>
      </c>
      <c r="S29" s="50"/>
      <c r="T29" s="203">
        <f t="shared" si="1"/>
        <v>0</v>
      </c>
      <c r="U29" s="50">
        <v>500</v>
      </c>
      <c r="V29" s="50">
        <v>85</v>
      </c>
      <c r="W29" s="50">
        <f t="shared" si="2"/>
        <v>5355</v>
      </c>
    </row>
    <row r="30" spans="1:23" x14ac:dyDescent="0.3">
      <c r="A30" s="50">
        <v>29</v>
      </c>
      <c r="B30" s="217" t="s">
        <v>1175</v>
      </c>
      <c r="C30" s="53">
        <v>45695</v>
      </c>
      <c r="D30" s="50" t="s">
        <v>440</v>
      </c>
      <c r="E30" s="144" t="s">
        <v>1184</v>
      </c>
      <c r="F30" s="50" t="s">
        <v>3</v>
      </c>
      <c r="G30" s="50" t="s">
        <v>244</v>
      </c>
      <c r="H30" s="50">
        <v>344882</v>
      </c>
      <c r="I30">
        <v>344933</v>
      </c>
      <c r="J30" s="24">
        <f t="shared" si="3"/>
        <v>51</v>
      </c>
      <c r="L30" s="50" t="s">
        <v>355</v>
      </c>
      <c r="M30" s="51">
        <v>0.70833333333333337</v>
      </c>
      <c r="N30" s="143">
        <v>10</v>
      </c>
      <c r="O30" s="50">
        <v>2</v>
      </c>
      <c r="P30" s="50">
        <v>3000</v>
      </c>
      <c r="Q30" s="55">
        <v>18</v>
      </c>
      <c r="R30" s="50">
        <f t="shared" si="0"/>
        <v>0</v>
      </c>
      <c r="S30" s="50">
        <v>180</v>
      </c>
      <c r="T30" s="203">
        <f t="shared" si="1"/>
        <v>360</v>
      </c>
      <c r="U30" s="50"/>
      <c r="V30" s="50">
        <v>100</v>
      </c>
      <c r="W30" s="50">
        <f t="shared" si="2"/>
        <v>3460</v>
      </c>
    </row>
    <row r="31" spans="1:23" x14ac:dyDescent="0.3">
      <c r="A31" s="50">
        <v>30</v>
      </c>
      <c r="B31" s="217" t="s">
        <v>1175</v>
      </c>
      <c r="C31" s="53">
        <v>45695</v>
      </c>
      <c r="D31" s="50" t="s">
        <v>1185</v>
      </c>
      <c r="E31" s="144" t="s">
        <v>1186</v>
      </c>
      <c r="F31" s="50" t="s">
        <v>7</v>
      </c>
      <c r="G31" s="50" t="s">
        <v>244</v>
      </c>
      <c r="H31" s="50">
        <v>109710</v>
      </c>
      <c r="I31">
        <v>109788</v>
      </c>
      <c r="J31" s="24">
        <f t="shared" si="3"/>
        <v>78</v>
      </c>
      <c r="L31" s="50" t="s">
        <v>370</v>
      </c>
      <c r="M31" s="51">
        <v>0.75</v>
      </c>
      <c r="N31" s="143">
        <v>10.5</v>
      </c>
      <c r="O31" s="50">
        <v>2.5</v>
      </c>
      <c r="P31" s="50">
        <v>1700</v>
      </c>
      <c r="Q31" s="55">
        <v>13</v>
      </c>
      <c r="R31" s="50">
        <f t="shared" si="0"/>
        <v>0</v>
      </c>
      <c r="S31" s="50">
        <v>130</v>
      </c>
      <c r="T31" s="203">
        <f t="shared" si="1"/>
        <v>325</v>
      </c>
      <c r="U31" s="50"/>
      <c r="V31" s="50"/>
      <c r="W31" s="50">
        <f t="shared" si="2"/>
        <v>2025</v>
      </c>
    </row>
    <row r="32" spans="1:23" x14ac:dyDescent="0.3">
      <c r="A32" s="50">
        <v>31</v>
      </c>
      <c r="B32" s="220" t="s">
        <v>1175</v>
      </c>
      <c r="C32" s="221">
        <v>45696</v>
      </c>
      <c r="D32" s="96" t="s">
        <v>57</v>
      </c>
      <c r="E32" s="202" t="s">
        <v>1072</v>
      </c>
      <c r="F32" s="96" t="s">
        <v>7</v>
      </c>
      <c r="G32" s="96" t="s">
        <v>1187</v>
      </c>
      <c r="H32" s="96">
        <v>168776</v>
      </c>
      <c r="I32">
        <v>169454</v>
      </c>
      <c r="J32" s="24">
        <f t="shared" si="3"/>
        <v>678</v>
      </c>
      <c r="K32">
        <v>78</v>
      </c>
      <c r="L32" s="51">
        <v>0.79166666666666663</v>
      </c>
      <c r="M32" s="50" t="s">
        <v>327</v>
      </c>
      <c r="N32" s="143"/>
      <c r="O32" s="50"/>
      <c r="P32" s="50">
        <v>9000</v>
      </c>
      <c r="Q32" s="55">
        <v>15</v>
      </c>
      <c r="R32" s="50">
        <f t="shared" si="0"/>
        <v>1170</v>
      </c>
      <c r="S32" s="50"/>
      <c r="T32" s="203">
        <f t="shared" si="1"/>
        <v>0</v>
      </c>
      <c r="U32" s="50">
        <v>750</v>
      </c>
      <c r="V32" s="50">
        <v>725</v>
      </c>
      <c r="W32" s="50">
        <f t="shared" si="2"/>
        <v>11645</v>
      </c>
    </row>
    <row r="33" spans="1:23" x14ac:dyDescent="0.3">
      <c r="A33" s="50">
        <v>32</v>
      </c>
      <c r="B33" s="217" t="s">
        <v>1188</v>
      </c>
      <c r="C33" s="53">
        <v>45698</v>
      </c>
      <c r="D33" s="50" t="s">
        <v>92</v>
      </c>
      <c r="E33" s="211" t="s">
        <v>1189</v>
      </c>
      <c r="F33" s="50" t="s">
        <v>7</v>
      </c>
      <c r="G33" s="50" t="s">
        <v>244</v>
      </c>
      <c r="H33" s="50">
        <v>75095</v>
      </c>
      <c r="I33">
        <v>75220</v>
      </c>
      <c r="J33" s="24">
        <f t="shared" si="3"/>
        <v>125</v>
      </c>
      <c r="K33">
        <v>45</v>
      </c>
      <c r="L33" s="50" t="s">
        <v>366</v>
      </c>
      <c r="M33" s="50" t="s">
        <v>381</v>
      </c>
      <c r="N33" s="143">
        <v>14</v>
      </c>
      <c r="O33" s="50">
        <v>6</v>
      </c>
      <c r="P33" s="50">
        <v>1700</v>
      </c>
      <c r="Q33" s="55">
        <v>13</v>
      </c>
      <c r="R33" s="50">
        <f t="shared" si="0"/>
        <v>585</v>
      </c>
      <c r="S33" s="50">
        <v>130</v>
      </c>
      <c r="T33" s="203">
        <f t="shared" si="1"/>
        <v>780</v>
      </c>
      <c r="U33" s="50"/>
      <c r="V33" s="50"/>
      <c r="W33" s="50">
        <f t="shared" si="2"/>
        <v>3065</v>
      </c>
    </row>
    <row r="34" spans="1:23" x14ac:dyDescent="0.3">
      <c r="A34" s="50">
        <v>33</v>
      </c>
      <c r="B34" s="217" t="s">
        <v>1190</v>
      </c>
      <c r="C34" s="53">
        <v>45699</v>
      </c>
      <c r="D34" s="50" t="s">
        <v>48</v>
      </c>
      <c r="E34" s="144" t="s">
        <v>623</v>
      </c>
      <c r="F34" s="50" t="s">
        <v>7</v>
      </c>
      <c r="G34" s="50" t="s">
        <v>661</v>
      </c>
      <c r="H34" s="50">
        <v>292598</v>
      </c>
      <c r="I34">
        <v>292955</v>
      </c>
      <c r="J34" s="24">
        <f t="shared" si="3"/>
        <v>357</v>
      </c>
      <c r="K34">
        <v>107</v>
      </c>
      <c r="L34" s="51">
        <v>0.25</v>
      </c>
      <c r="M34" s="51">
        <v>0.83333333333333337</v>
      </c>
      <c r="N34" s="143"/>
      <c r="O34" s="50"/>
      <c r="P34" s="50">
        <v>3250</v>
      </c>
      <c r="Q34" s="55">
        <v>13</v>
      </c>
      <c r="R34" s="50">
        <f t="shared" si="0"/>
        <v>1391</v>
      </c>
      <c r="S34" s="50"/>
      <c r="T34" s="203">
        <f t="shared" si="1"/>
        <v>0</v>
      </c>
      <c r="U34" s="50">
        <v>250</v>
      </c>
      <c r="V34" s="50">
        <v>375</v>
      </c>
      <c r="W34" s="50">
        <f t="shared" si="2"/>
        <v>5266</v>
      </c>
    </row>
    <row r="35" spans="1:23" x14ac:dyDescent="0.3">
      <c r="A35" s="50">
        <v>34</v>
      </c>
      <c r="B35" s="220" t="s">
        <v>1190</v>
      </c>
      <c r="C35" s="221">
        <v>45699</v>
      </c>
      <c r="D35" s="96" t="s">
        <v>1061</v>
      </c>
      <c r="E35" s="202" t="s">
        <v>1053</v>
      </c>
      <c r="F35" s="96" t="s">
        <v>7</v>
      </c>
      <c r="G35" s="96" t="s">
        <v>243</v>
      </c>
      <c r="H35" s="96">
        <v>15770</v>
      </c>
      <c r="I35">
        <v>16100</v>
      </c>
      <c r="J35" s="24">
        <f t="shared" si="3"/>
        <v>330</v>
      </c>
      <c r="K35">
        <v>30</v>
      </c>
      <c r="L35" s="50" t="s">
        <v>430</v>
      </c>
      <c r="M35" s="50" t="s">
        <v>431</v>
      </c>
      <c r="N35" s="143"/>
      <c r="O35" s="50"/>
      <c r="P35" s="50">
        <v>4500</v>
      </c>
      <c r="Q35" s="55">
        <v>15</v>
      </c>
      <c r="R35" s="50">
        <f t="shared" si="0"/>
        <v>450</v>
      </c>
      <c r="S35" s="50"/>
      <c r="T35" s="203">
        <f t="shared" si="1"/>
        <v>0</v>
      </c>
      <c r="U35" s="50">
        <v>250</v>
      </c>
      <c r="V35" s="50"/>
      <c r="W35" s="50">
        <f t="shared" si="2"/>
        <v>5200</v>
      </c>
    </row>
    <row r="36" spans="1:23" x14ac:dyDescent="0.3">
      <c r="A36" s="50">
        <v>35</v>
      </c>
      <c r="B36" s="217" t="s">
        <v>1190</v>
      </c>
      <c r="C36" s="53">
        <v>45699</v>
      </c>
      <c r="D36" s="50" t="s">
        <v>140</v>
      </c>
      <c r="E36" s="144" t="s">
        <v>295</v>
      </c>
      <c r="F36" s="50" t="s">
        <v>7</v>
      </c>
      <c r="G36" s="50" t="s">
        <v>661</v>
      </c>
      <c r="H36" s="50">
        <v>160123</v>
      </c>
      <c r="I36">
        <v>160494</v>
      </c>
      <c r="J36" s="24">
        <f t="shared" si="3"/>
        <v>371</v>
      </c>
      <c r="K36">
        <v>121</v>
      </c>
      <c r="L36" s="50" t="s">
        <v>462</v>
      </c>
      <c r="M36" s="50" t="s">
        <v>353</v>
      </c>
      <c r="N36" s="143"/>
      <c r="O36" s="50"/>
      <c r="P36" s="50">
        <v>3250</v>
      </c>
      <c r="Q36" s="55">
        <v>13</v>
      </c>
      <c r="R36" s="50">
        <f t="shared" si="0"/>
        <v>1573</v>
      </c>
      <c r="S36" s="50"/>
      <c r="T36" s="203">
        <f t="shared" si="1"/>
        <v>0</v>
      </c>
      <c r="U36" s="50">
        <v>250</v>
      </c>
      <c r="V36" s="50">
        <v>375</v>
      </c>
      <c r="W36" s="50">
        <f t="shared" si="2"/>
        <v>5448</v>
      </c>
    </row>
    <row r="37" spans="1:23" x14ac:dyDescent="0.3">
      <c r="A37" s="50">
        <v>36</v>
      </c>
      <c r="B37" s="217" t="s">
        <v>1190</v>
      </c>
      <c r="C37" s="53">
        <v>45699</v>
      </c>
      <c r="D37" s="50" t="s">
        <v>813</v>
      </c>
      <c r="E37" s="144" t="s">
        <v>1191</v>
      </c>
      <c r="F37" s="50" t="s">
        <v>7</v>
      </c>
      <c r="G37" s="50" t="s">
        <v>244</v>
      </c>
      <c r="H37" s="50">
        <v>332547</v>
      </c>
      <c r="I37">
        <v>332720</v>
      </c>
      <c r="J37" s="24">
        <f t="shared" si="3"/>
        <v>173</v>
      </c>
      <c r="K37">
        <v>93</v>
      </c>
      <c r="L37" s="51">
        <v>0.25</v>
      </c>
      <c r="M37" s="50" t="s">
        <v>431</v>
      </c>
      <c r="N37" s="143">
        <v>15.5</v>
      </c>
      <c r="O37" s="50">
        <v>7.5</v>
      </c>
      <c r="P37" s="50">
        <v>1700</v>
      </c>
      <c r="Q37" s="55">
        <v>13</v>
      </c>
      <c r="R37" s="50">
        <f t="shared" si="0"/>
        <v>1209</v>
      </c>
      <c r="S37" s="50">
        <v>130</v>
      </c>
      <c r="T37" s="203">
        <f t="shared" si="1"/>
        <v>975</v>
      </c>
      <c r="U37" s="50"/>
      <c r="V37" s="50">
        <v>50</v>
      </c>
      <c r="W37" s="50">
        <f t="shared" si="2"/>
        <v>3934</v>
      </c>
    </row>
    <row r="38" spans="1:23" x14ac:dyDescent="0.3">
      <c r="A38" s="50">
        <v>37</v>
      </c>
      <c r="B38" s="217" t="s">
        <v>1190</v>
      </c>
      <c r="C38" s="53">
        <v>45699</v>
      </c>
      <c r="D38" s="50" t="s">
        <v>92</v>
      </c>
      <c r="E38" s="211" t="s">
        <v>1189</v>
      </c>
      <c r="F38" s="50" t="s">
        <v>7</v>
      </c>
      <c r="G38" s="50" t="s">
        <v>244</v>
      </c>
      <c r="H38" s="50">
        <v>75280</v>
      </c>
      <c r="I38">
        <v>75392</v>
      </c>
      <c r="J38" s="24">
        <f t="shared" si="3"/>
        <v>112</v>
      </c>
      <c r="K38">
        <v>32</v>
      </c>
      <c r="L38" s="51">
        <v>0.33333333333333331</v>
      </c>
      <c r="M38" s="51">
        <v>0.79166666666666663</v>
      </c>
      <c r="N38" s="143">
        <v>11</v>
      </c>
      <c r="O38" s="50">
        <v>3</v>
      </c>
      <c r="P38" s="50">
        <v>1700</v>
      </c>
      <c r="Q38" s="55">
        <v>13</v>
      </c>
      <c r="R38" s="50">
        <f t="shared" si="0"/>
        <v>416</v>
      </c>
      <c r="S38" s="50">
        <v>130</v>
      </c>
      <c r="T38" s="203">
        <f t="shared" si="1"/>
        <v>390</v>
      </c>
      <c r="U38" s="50"/>
      <c r="V38" s="50"/>
      <c r="W38" s="50">
        <f t="shared" si="2"/>
        <v>2506</v>
      </c>
    </row>
    <row r="39" spans="1:23" x14ac:dyDescent="0.3">
      <c r="A39" s="50">
        <v>38</v>
      </c>
      <c r="B39" s="217" t="s">
        <v>1190</v>
      </c>
      <c r="C39" s="53">
        <v>45700</v>
      </c>
      <c r="D39" s="50" t="s">
        <v>190</v>
      </c>
      <c r="E39" s="144" t="s">
        <v>1192</v>
      </c>
      <c r="F39" s="50" t="s">
        <v>7</v>
      </c>
      <c r="G39" s="50" t="s">
        <v>1193</v>
      </c>
      <c r="H39" s="50">
        <v>232202</v>
      </c>
      <c r="I39">
        <v>232980</v>
      </c>
      <c r="J39" s="24">
        <f t="shared" si="3"/>
        <v>778</v>
      </c>
      <c r="K39">
        <v>278</v>
      </c>
      <c r="L39" s="51">
        <v>0.33333333333333331</v>
      </c>
      <c r="M39" s="51">
        <v>0.875</v>
      </c>
      <c r="N39" s="143"/>
      <c r="O39" s="50"/>
      <c r="P39" s="50">
        <v>6500</v>
      </c>
      <c r="Q39" s="55">
        <v>13</v>
      </c>
      <c r="R39" s="50">
        <f t="shared" si="0"/>
        <v>3614</v>
      </c>
      <c r="S39" s="50"/>
      <c r="T39" s="203">
        <f t="shared" si="1"/>
        <v>0</v>
      </c>
      <c r="U39" s="50">
        <v>700</v>
      </c>
      <c r="V39" s="50">
        <v>545</v>
      </c>
      <c r="W39" s="50">
        <f t="shared" si="2"/>
        <v>11359</v>
      </c>
    </row>
    <row r="40" spans="1:23" x14ac:dyDescent="0.3">
      <c r="A40" s="50">
        <v>39</v>
      </c>
      <c r="B40" s="219" t="s">
        <v>1190</v>
      </c>
      <c r="C40" s="197">
        <v>45699</v>
      </c>
      <c r="D40" s="50" t="s">
        <v>66</v>
      </c>
      <c r="E40" s="144" t="s">
        <v>1194</v>
      </c>
      <c r="F40" s="50" t="s">
        <v>7</v>
      </c>
      <c r="G40" s="50" t="s">
        <v>51</v>
      </c>
      <c r="H40" s="50">
        <v>50631</v>
      </c>
      <c r="I40">
        <v>50658</v>
      </c>
      <c r="J40" s="24">
        <f t="shared" si="3"/>
        <v>27</v>
      </c>
      <c r="L40" s="51">
        <v>0.75</v>
      </c>
      <c r="M40" s="51">
        <v>0.83333333333333337</v>
      </c>
      <c r="N40" s="143"/>
      <c r="O40" s="50"/>
      <c r="P40" s="50">
        <v>1000</v>
      </c>
      <c r="R40" s="50">
        <f t="shared" si="0"/>
        <v>0</v>
      </c>
      <c r="S40" s="50"/>
      <c r="T40" s="203">
        <f t="shared" si="1"/>
        <v>0</v>
      </c>
      <c r="U40" s="50"/>
      <c r="V40" s="50"/>
      <c r="W40" s="50">
        <f t="shared" si="2"/>
        <v>1000</v>
      </c>
    </row>
    <row r="41" spans="1:23" x14ac:dyDescent="0.3">
      <c r="A41" s="50">
        <v>40</v>
      </c>
      <c r="B41" s="217" t="s">
        <v>1195</v>
      </c>
      <c r="C41" s="197">
        <v>45700</v>
      </c>
      <c r="D41" s="50" t="s">
        <v>813</v>
      </c>
      <c r="E41" s="144" t="s">
        <v>1191</v>
      </c>
      <c r="F41" s="50" t="s">
        <v>7</v>
      </c>
      <c r="G41" s="50" t="s">
        <v>244</v>
      </c>
      <c r="H41" s="50">
        <v>332721</v>
      </c>
      <c r="I41">
        <v>332908</v>
      </c>
      <c r="J41" s="24">
        <f t="shared" si="3"/>
        <v>187</v>
      </c>
      <c r="K41">
        <v>107</v>
      </c>
      <c r="L41" s="50" t="s">
        <v>330</v>
      </c>
      <c r="M41" s="51">
        <v>0.91666666666666663</v>
      </c>
      <c r="N41" s="143">
        <v>13.5</v>
      </c>
      <c r="O41" s="50">
        <v>5.5</v>
      </c>
      <c r="P41" s="50">
        <v>1700</v>
      </c>
      <c r="Q41" s="55">
        <v>13</v>
      </c>
      <c r="R41" s="50">
        <f t="shared" si="0"/>
        <v>1391</v>
      </c>
      <c r="S41" s="50">
        <v>130</v>
      </c>
      <c r="T41" s="203">
        <f t="shared" si="1"/>
        <v>715</v>
      </c>
      <c r="U41" s="50"/>
      <c r="V41" s="50"/>
      <c r="W41" s="50">
        <f t="shared" si="2"/>
        <v>3806</v>
      </c>
    </row>
    <row r="42" spans="1:23" x14ac:dyDescent="0.3">
      <c r="A42" s="50">
        <v>41</v>
      </c>
      <c r="B42" s="225" t="s">
        <v>1195</v>
      </c>
      <c r="C42" s="197">
        <v>45700</v>
      </c>
      <c r="D42" s="161" t="s">
        <v>1196</v>
      </c>
      <c r="E42" s="201" t="s">
        <v>741</v>
      </c>
      <c r="F42" s="161" t="s">
        <v>7</v>
      </c>
      <c r="G42" s="161" t="s">
        <v>214</v>
      </c>
      <c r="H42" s="161">
        <v>170084</v>
      </c>
      <c r="I42">
        <v>170340</v>
      </c>
      <c r="J42" s="24">
        <f t="shared" si="3"/>
        <v>256</v>
      </c>
      <c r="L42" s="51">
        <v>0.33333333333333331</v>
      </c>
      <c r="M42" s="51">
        <v>0.79166666666666663</v>
      </c>
      <c r="N42" s="143"/>
      <c r="O42" s="50"/>
      <c r="P42" s="50">
        <v>4500</v>
      </c>
      <c r="R42" s="50">
        <f t="shared" si="0"/>
        <v>0</v>
      </c>
      <c r="S42" s="50"/>
      <c r="T42" s="203">
        <f t="shared" si="1"/>
        <v>0</v>
      </c>
      <c r="U42" s="50">
        <v>250</v>
      </c>
      <c r="V42" s="50"/>
      <c r="W42" s="50">
        <f t="shared" si="2"/>
        <v>4750</v>
      </c>
    </row>
    <row r="43" spans="1:23" x14ac:dyDescent="0.3">
      <c r="A43" s="50">
        <v>42</v>
      </c>
      <c r="B43" s="217" t="s">
        <v>1197</v>
      </c>
      <c r="C43" s="197">
        <v>45701</v>
      </c>
      <c r="D43" s="50" t="s">
        <v>742</v>
      </c>
      <c r="E43" s="144" t="s">
        <v>741</v>
      </c>
      <c r="F43" s="50" t="s">
        <v>7</v>
      </c>
      <c r="G43" s="50" t="s">
        <v>214</v>
      </c>
      <c r="H43" s="50">
        <v>191345</v>
      </c>
      <c r="I43">
        <v>191672</v>
      </c>
      <c r="J43" s="24">
        <f t="shared" si="3"/>
        <v>327</v>
      </c>
      <c r="K43">
        <v>27</v>
      </c>
      <c r="L43" s="51">
        <v>0.33333333333333331</v>
      </c>
      <c r="M43" s="51" t="s">
        <v>328</v>
      </c>
      <c r="N43" s="143"/>
      <c r="O43" s="50"/>
      <c r="P43" s="50">
        <v>4500</v>
      </c>
      <c r="Q43">
        <v>15</v>
      </c>
      <c r="R43" s="50">
        <f t="shared" si="0"/>
        <v>405</v>
      </c>
      <c r="S43" s="50"/>
      <c r="T43" s="203">
        <f t="shared" si="1"/>
        <v>0</v>
      </c>
      <c r="U43" s="50">
        <v>250</v>
      </c>
      <c r="V43" s="50"/>
      <c r="W43" s="50">
        <f t="shared" si="2"/>
        <v>5155</v>
      </c>
    </row>
    <row r="44" spans="1:23" x14ac:dyDescent="0.3">
      <c r="A44" s="50">
        <v>43</v>
      </c>
      <c r="B44" s="217" t="s">
        <v>1197</v>
      </c>
      <c r="C44" s="197">
        <v>45701</v>
      </c>
      <c r="D44" s="50" t="s">
        <v>1198</v>
      </c>
      <c r="E44" s="211" t="s">
        <v>1199</v>
      </c>
      <c r="F44" s="50" t="s">
        <v>7</v>
      </c>
      <c r="G44" s="50" t="s">
        <v>244</v>
      </c>
      <c r="H44" s="50">
        <v>49105</v>
      </c>
      <c r="I44">
        <v>49172</v>
      </c>
      <c r="J44" s="24">
        <f t="shared" si="3"/>
        <v>67</v>
      </c>
      <c r="L44" s="50" t="s">
        <v>364</v>
      </c>
      <c r="M44" s="50" t="s">
        <v>465</v>
      </c>
      <c r="N44" s="143">
        <v>10</v>
      </c>
      <c r="O44" s="50">
        <v>2</v>
      </c>
      <c r="P44" s="50">
        <v>1700</v>
      </c>
      <c r="R44" s="50">
        <f t="shared" si="0"/>
        <v>0</v>
      </c>
      <c r="S44" s="50">
        <v>130</v>
      </c>
      <c r="T44" s="203">
        <f t="shared" si="1"/>
        <v>260</v>
      </c>
      <c r="U44" s="50"/>
      <c r="V44" s="50"/>
      <c r="W44" s="50">
        <f t="shared" si="2"/>
        <v>1960</v>
      </c>
    </row>
    <row r="45" spans="1:23" x14ac:dyDescent="0.3">
      <c r="A45" s="50">
        <v>44</v>
      </c>
      <c r="B45" s="219" t="s">
        <v>1200</v>
      </c>
      <c r="C45" s="53">
        <v>45702</v>
      </c>
      <c r="D45" s="50" t="s">
        <v>1198</v>
      </c>
      <c r="E45" s="211" t="s">
        <v>1201</v>
      </c>
      <c r="F45" s="50" t="s">
        <v>7</v>
      </c>
      <c r="G45" s="50" t="s">
        <v>244</v>
      </c>
      <c r="H45" s="50">
        <v>49175</v>
      </c>
      <c r="I45">
        <v>49227</v>
      </c>
      <c r="J45" s="24">
        <f t="shared" si="3"/>
        <v>52</v>
      </c>
      <c r="L45" s="50" t="s">
        <v>1202</v>
      </c>
      <c r="M45" s="51">
        <v>0.875</v>
      </c>
      <c r="N45" s="143">
        <v>9.5</v>
      </c>
      <c r="O45" s="50">
        <v>1.5</v>
      </c>
      <c r="P45" s="50">
        <v>1700</v>
      </c>
      <c r="Q45" s="55">
        <v>13</v>
      </c>
      <c r="R45" s="50">
        <f t="shared" si="0"/>
        <v>0</v>
      </c>
      <c r="S45" s="50">
        <v>130</v>
      </c>
      <c r="T45" s="203">
        <f t="shared" si="1"/>
        <v>195</v>
      </c>
      <c r="U45" s="50"/>
      <c r="V45" s="50"/>
      <c r="W45" s="50">
        <f t="shared" si="2"/>
        <v>1895</v>
      </c>
    </row>
    <row r="46" spans="1:23" x14ac:dyDescent="0.3">
      <c r="A46" s="50">
        <v>45</v>
      </c>
      <c r="B46" s="219" t="s">
        <v>1200</v>
      </c>
      <c r="C46" s="53">
        <v>45703</v>
      </c>
      <c r="D46" s="50" t="s">
        <v>140</v>
      </c>
      <c r="E46" s="144" t="s">
        <v>593</v>
      </c>
      <c r="F46" s="50" t="s">
        <v>7</v>
      </c>
      <c r="G46" s="50" t="s">
        <v>993</v>
      </c>
      <c r="H46" s="50">
        <v>161163</v>
      </c>
      <c r="I46">
        <v>161520</v>
      </c>
      <c r="J46" s="24">
        <f t="shared" si="3"/>
        <v>357</v>
      </c>
      <c r="L46" s="51">
        <v>0.29166666666666669</v>
      </c>
      <c r="M46" s="50" t="s">
        <v>995</v>
      </c>
      <c r="N46" s="143"/>
      <c r="O46" s="50"/>
      <c r="P46" s="50">
        <v>6500</v>
      </c>
      <c r="R46" s="50">
        <f t="shared" si="0"/>
        <v>0</v>
      </c>
      <c r="S46" s="50"/>
      <c r="T46" s="203">
        <f t="shared" si="1"/>
        <v>0</v>
      </c>
      <c r="U46" s="50">
        <v>700</v>
      </c>
      <c r="V46" s="50">
        <v>290</v>
      </c>
      <c r="W46" s="50">
        <f t="shared" si="2"/>
        <v>7490</v>
      </c>
    </row>
    <row r="47" spans="1:23" x14ac:dyDescent="0.3">
      <c r="A47" s="50">
        <v>46</v>
      </c>
      <c r="B47" s="219" t="s">
        <v>1200</v>
      </c>
      <c r="C47" s="53">
        <v>45702</v>
      </c>
      <c r="D47" s="50" t="s">
        <v>841</v>
      </c>
      <c r="E47" s="211" t="s">
        <v>422</v>
      </c>
      <c r="F47" s="50" t="s">
        <v>7</v>
      </c>
      <c r="G47" s="50" t="s">
        <v>244</v>
      </c>
      <c r="H47" s="50">
        <v>11409</v>
      </c>
      <c r="I47">
        <v>11528</v>
      </c>
      <c r="J47" s="24">
        <f t="shared" si="3"/>
        <v>119</v>
      </c>
      <c r="K47">
        <v>39</v>
      </c>
      <c r="L47" s="50" t="s">
        <v>330</v>
      </c>
      <c r="M47" s="50" t="s">
        <v>765</v>
      </c>
      <c r="N47" s="143">
        <v>15</v>
      </c>
      <c r="O47" s="50">
        <v>7</v>
      </c>
      <c r="P47" s="50">
        <v>1700</v>
      </c>
      <c r="Q47" s="55">
        <v>13</v>
      </c>
      <c r="R47" s="50">
        <f t="shared" si="0"/>
        <v>507</v>
      </c>
      <c r="S47" s="50">
        <v>130</v>
      </c>
      <c r="T47" s="203">
        <f t="shared" si="1"/>
        <v>910</v>
      </c>
      <c r="U47" s="50"/>
      <c r="V47" s="50"/>
      <c r="W47" s="50">
        <f t="shared" si="2"/>
        <v>3117</v>
      </c>
    </row>
    <row r="48" spans="1:23" x14ac:dyDescent="0.3">
      <c r="A48" s="50">
        <v>47</v>
      </c>
      <c r="B48" s="219" t="s">
        <v>1200</v>
      </c>
      <c r="C48" s="53">
        <v>45703</v>
      </c>
      <c r="D48" s="50" t="s">
        <v>6</v>
      </c>
      <c r="E48" s="144" t="s">
        <v>1203</v>
      </c>
      <c r="F48" s="50" t="s">
        <v>7</v>
      </c>
      <c r="G48" s="50" t="s">
        <v>1204</v>
      </c>
      <c r="H48" s="50">
        <v>78050</v>
      </c>
      <c r="I48">
        <v>78862</v>
      </c>
      <c r="J48" s="24">
        <f t="shared" si="3"/>
        <v>812</v>
      </c>
      <c r="K48">
        <v>312</v>
      </c>
      <c r="L48" s="50" t="s">
        <v>367</v>
      </c>
      <c r="M48" s="50" t="s">
        <v>400</v>
      </c>
      <c r="N48" s="143"/>
      <c r="O48" s="50"/>
      <c r="P48" s="50">
        <v>6500</v>
      </c>
      <c r="Q48" s="55">
        <v>13</v>
      </c>
      <c r="R48" s="50">
        <f t="shared" si="0"/>
        <v>4056</v>
      </c>
      <c r="S48" s="203"/>
      <c r="T48" s="203">
        <f t="shared" si="1"/>
        <v>0</v>
      </c>
      <c r="U48" s="50">
        <v>700</v>
      </c>
      <c r="V48" s="50">
        <v>860</v>
      </c>
      <c r="W48" s="50">
        <f t="shared" si="2"/>
        <v>12116</v>
      </c>
    </row>
    <row r="49" spans="1:23" x14ac:dyDescent="0.3">
      <c r="A49" s="50">
        <v>48</v>
      </c>
      <c r="B49" s="219" t="s">
        <v>1205</v>
      </c>
      <c r="C49" s="53">
        <v>45703</v>
      </c>
      <c r="D49" s="50" t="s">
        <v>61</v>
      </c>
      <c r="E49" s="211" t="s">
        <v>422</v>
      </c>
      <c r="F49" s="50" t="s">
        <v>7</v>
      </c>
      <c r="G49" s="50" t="s">
        <v>244</v>
      </c>
      <c r="H49" s="50">
        <v>131654</v>
      </c>
      <c r="I49">
        <v>131739</v>
      </c>
      <c r="J49" s="24">
        <f t="shared" si="3"/>
        <v>85</v>
      </c>
      <c r="K49">
        <v>5</v>
      </c>
      <c r="L49" s="50" t="s">
        <v>330</v>
      </c>
      <c r="M49" s="51">
        <v>0.95833333333333337</v>
      </c>
      <c r="N49" s="143">
        <v>14.5</v>
      </c>
      <c r="O49" s="203">
        <v>6.5</v>
      </c>
      <c r="P49" s="203">
        <v>1700</v>
      </c>
      <c r="Q49" s="55">
        <v>13</v>
      </c>
      <c r="R49" s="50">
        <f t="shared" si="0"/>
        <v>65</v>
      </c>
      <c r="S49" s="203">
        <v>130</v>
      </c>
      <c r="T49" s="203">
        <f t="shared" si="1"/>
        <v>845</v>
      </c>
      <c r="U49" s="50"/>
      <c r="V49" s="50"/>
      <c r="W49" s="50">
        <f t="shared" si="2"/>
        <v>2610</v>
      </c>
    </row>
    <row r="50" spans="1:23" x14ac:dyDescent="0.3">
      <c r="A50" s="50">
        <v>49</v>
      </c>
      <c r="B50" s="219" t="s">
        <v>1205</v>
      </c>
      <c r="C50" s="53">
        <v>45704</v>
      </c>
      <c r="D50" s="50" t="s">
        <v>34</v>
      </c>
      <c r="E50" s="144" t="s">
        <v>1206</v>
      </c>
      <c r="F50" s="50" t="s">
        <v>7</v>
      </c>
      <c r="G50" s="50" t="s">
        <v>1</v>
      </c>
      <c r="H50" s="50">
        <v>267392</v>
      </c>
      <c r="I50">
        <v>268146</v>
      </c>
      <c r="J50" s="24">
        <f t="shared" si="3"/>
        <v>754</v>
      </c>
      <c r="K50">
        <v>254</v>
      </c>
      <c r="L50" s="51">
        <v>0.45833333333333331</v>
      </c>
      <c r="M50" s="51">
        <v>0.29166666666666669</v>
      </c>
      <c r="N50" s="143"/>
      <c r="O50" s="203"/>
      <c r="P50" s="203">
        <v>6500</v>
      </c>
      <c r="Q50" s="55">
        <v>13</v>
      </c>
      <c r="R50" s="50">
        <f t="shared" si="0"/>
        <v>3302</v>
      </c>
      <c r="S50" s="203"/>
      <c r="T50" s="203">
        <f t="shared" si="1"/>
        <v>0</v>
      </c>
      <c r="U50" s="50">
        <v>700</v>
      </c>
      <c r="V50" s="50">
        <v>565</v>
      </c>
      <c r="W50" s="50">
        <f t="shared" si="2"/>
        <v>11067</v>
      </c>
    </row>
    <row r="51" spans="1:23" x14ac:dyDescent="0.3">
      <c r="A51" s="50">
        <v>50</v>
      </c>
      <c r="B51" s="219" t="s">
        <v>1205</v>
      </c>
      <c r="C51" s="53">
        <v>45704</v>
      </c>
      <c r="D51" s="50" t="s">
        <v>101</v>
      </c>
      <c r="E51" s="144" t="s">
        <v>1120</v>
      </c>
      <c r="F51" s="50" t="s">
        <v>3</v>
      </c>
      <c r="G51" s="50" t="s">
        <v>260</v>
      </c>
      <c r="H51" s="50">
        <v>149604</v>
      </c>
      <c r="I51">
        <v>150045</v>
      </c>
      <c r="J51" s="24">
        <f t="shared" si="3"/>
        <v>441</v>
      </c>
      <c r="K51">
        <v>141</v>
      </c>
      <c r="L51" s="50" t="s">
        <v>462</v>
      </c>
      <c r="M51" s="50" t="s">
        <v>361</v>
      </c>
      <c r="N51" s="143"/>
      <c r="O51" s="203"/>
      <c r="P51" s="203">
        <v>5400</v>
      </c>
      <c r="Q51" s="55">
        <v>18</v>
      </c>
      <c r="R51" s="50">
        <f t="shared" si="0"/>
        <v>2538</v>
      </c>
      <c r="S51" s="203"/>
      <c r="T51" s="203">
        <f t="shared" si="1"/>
        <v>0</v>
      </c>
      <c r="U51" s="50">
        <v>450</v>
      </c>
      <c r="V51" s="50">
        <v>65</v>
      </c>
      <c r="W51" s="50">
        <f t="shared" si="2"/>
        <v>8453</v>
      </c>
    </row>
    <row r="52" spans="1:23" x14ac:dyDescent="0.3">
      <c r="A52" s="50">
        <v>51</v>
      </c>
      <c r="B52" s="219" t="s">
        <v>1205</v>
      </c>
      <c r="C52" s="53">
        <v>45703</v>
      </c>
      <c r="D52" s="50" t="s">
        <v>46</v>
      </c>
      <c r="E52" s="211" t="s">
        <v>1201</v>
      </c>
      <c r="F52" s="50" t="s">
        <v>7</v>
      </c>
      <c r="G52" s="50" t="s">
        <v>244</v>
      </c>
      <c r="H52" s="50">
        <v>60384</v>
      </c>
      <c r="I52">
        <v>60421</v>
      </c>
      <c r="J52" s="24">
        <f t="shared" si="3"/>
        <v>37</v>
      </c>
      <c r="L52" s="50" t="s">
        <v>1207</v>
      </c>
      <c r="M52" s="51">
        <v>0.83333333333333337</v>
      </c>
      <c r="N52" s="143">
        <v>10</v>
      </c>
      <c r="O52" s="203">
        <v>2</v>
      </c>
      <c r="P52" s="203">
        <v>1700</v>
      </c>
      <c r="Q52" s="55">
        <v>13</v>
      </c>
      <c r="R52" s="50">
        <f t="shared" si="0"/>
        <v>0</v>
      </c>
      <c r="S52" s="203">
        <v>130</v>
      </c>
      <c r="T52" s="203">
        <f t="shared" si="1"/>
        <v>260</v>
      </c>
      <c r="U52" s="50"/>
      <c r="V52" s="50"/>
      <c r="W52" s="50">
        <f t="shared" si="2"/>
        <v>1960</v>
      </c>
    </row>
    <row r="53" spans="1:23" x14ac:dyDescent="0.3">
      <c r="A53" s="50">
        <v>52</v>
      </c>
      <c r="B53" s="217" t="s">
        <v>1208</v>
      </c>
      <c r="C53" s="53">
        <v>45704</v>
      </c>
      <c r="D53" s="50" t="s">
        <v>6</v>
      </c>
      <c r="E53" s="211" t="s">
        <v>1209</v>
      </c>
      <c r="F53" s="50" t="s">
        <v>7</v>
      </c>
      <c r="G53" s="50" t="s">
        <v>244</v>
      </c>
      <c r="H53" s="50">
        <v>78872</v>
      </c>
      <c r="I53">
        <v>78925</v>
      </c>
      <c r="J53" s="24">
        <f t="shared" si="3"/>
        <v>53</v>
      </c>
      <c r="L53" s="50" t="s">
        <v>971</v>
      </c>
      <c r="M53" s="51">
        <v>0.66666666666666663</v>
      </c>
      <c r="N53" s="143">
        <v>9</v>
      </c>
      <c r="O53" s="50">
        <v>1</v>
      </c>
      <c r="P53" s="50">
        <v>1700</v>
      </c>
      <c r="Q53">
        <v>13</v>
      </c>
      <c r="R53" s="50">
        <f>K53*Q53</f>
        <v>0</v>
      </c>
      <c r="S53">
        <v>130</v>
      </c>
      <c r="T53" s="203">
        <f t="shared" si="1"/>
        <v>130</v>
      </c>
      <c r="W53" s="50">
        <f t="shared" si="2"/>
        <v>1830</v>
      </c>
    </row>
    <row r="54" spans="1:23" x14ac:dyDescent="0.3">
      <c r="A54" s="50">
        <v>53</v>
      </c>
      <c r="B54" s="219" t="s">
        <v>1210</v>
      </c>
      <c r="C54" s="197">
        <v>45706</v>
      </c>
      <c r="D54" s="50" t="s">
        <v>6</v>
      </c>
      <c r="E54" s="144" t="s">
        <v>907</v>
      </c>
      <c r="F54" s="50" t="s">
        <v>7</v>
      </c>
      <c r="G54" s="50" t="s">
        <v>1211</v>
      </c>
      <c r="H54" s="50">
        <v>78935</v>
      </c>
      <c r="I54">
        <v>79595</v>
      </c>
      <c r="J54" s="98">
        <f t="shared" si="3"/>
        <v>660</v>
      </c>
      <c r="K54">
        <v>160</v>
      </c>
      <c r="L54" s="50" t="s">
        <v>853</v>
      </c>
      <c r="M54" s="50" t="s">
        <v>330</v>
      </c>
      <c r="N54" s="143"/>
      <c r="O54" s="50"/>
      <c r="P54" s="50">
        <v>6500</v>
      </c>
      <c r="Q54">
        <v>13</v>
      </c>
      <c r="R54" s="50">
        <f t="shared" si="0"/>
        <v>2080</v>
      </c>
      <c r="S54" s="50"/>
      <c r="T54" s="203">
        <f t="shared" si="1"/>
        <v>0</v>
      </c>
      <c r="U54" s="50">
        <v>700</v>
      </c>
      <c r="V54" s="50">
        <v>530</v>
      </c>
      <c r="W54" s="50">
        <f t="shared" si="2"/>
        <v>9810</v>
      </c>
    </row>
    <row r="55" spans="1:23" x14ac:dyDescent="0.3">
      <c r="A55" s="50">
        <v>54</v>
      </c>
      <c r="B55" s="219" t="s">
        <v>1210</v>
      </c>
      <c r="C55" s="197">
        <v>45705</v>
      </c>
      <c r="D55" s="50" t="s">
        <v>34</v>
      </c>
      <c r="E55" s="144" t="s">
        <v>724</v>
      </c>
      <c r="F55" s="50" t="s">
        <v>7</v>
      </c>
      <c r="G55" s="50" t="s">
        <v>607</v>
      </c>
      <c r="H55" s="50">
        <v>268148</v>
      </c>
      <c r="I55">
        <v>268496</v>
      </c>
      <c r="J55" s="98">
        <f t="shared" si="3"/>
        <v>348</v>
      </c>
      <c r="K55">
        <v>98</v>
      </c>
      <c r="L55" s="51">
        <v>0.29166666666666669</v>
      </c>
      <c r="M55" s="50" t="s">
        <v>381</v>
      </c>
      <c r="N55" s="143"/>
      <c r="O55" s="50"/>
      <c r="P55" s="50">
        <v>3250</v>
      </c>
      <c r="Q55">
        <v>13</v>
      </c>
      <c r="R55" s="50">
        <f t="shared" si="0"/>
        <v>1274</v>
      </c>
      <c r="S55" s="50"/>
      <c r="T55" s="203">
        <f t="shared" si="1"/>
        <v>0</v>
      </c>
      <c r="U55" s="50">
        <v>250</v>
      </c>
      <c r="V55" s="50">
        <v>315</v>
      </c>
      <c r="W55" s="50">
        <f t="shared" si="2"/>
        <v>5089</v>
      </c>
    </row>
    <row r="56" spans="1:23" x14ac:dyDescent="0.3">
      <c r="A56" s="50">
        <v>55</v>
      </c>
      <c r="B56" s="220" t="s">
        <v>1210</v>
      </c>
      <c r="C56" s="197">
        <v>45706</v>
      </c>
      <c r="D56" s="96" t="s">
        <v>847</v>
      </c>
      <c r="E56" s="202" t="s">
        <v>1212</v>
      </c>
      <c r="F56" s="96" t="s">
        <v>7</v>
      </c>
      <c r="G56" s="96" t="s">
        <v>11</v>
      </c>
      <c r="H56" s="96">
        <v>163673</v>
      </c>
      <c r="I56">
        <v>164380</v>
      </c>
      <c r="J56" s="98">
        <f t="shared" si="3"/>
        <v>707</v>
      </c>
      <c r="K56">
        <v>107</v>
      </c>
      <c r="L56" s="50" t="s">
        <v>330</v>
      </c>
      <c r="M56" s="51">
        <v>0.91666666666666663</v>
      </c>
      <c r="N56" s="143"/>
      <c r="O56" s="50"/>
      <c r="P56" s="50">
        <v>9000</v>
      </c>
      <c r="Q56">
        <v>15</v>
      </c>
      <c r="R56" s="50">
        <f t="shared" si="0"/>
        <v>1605</v>
      </c>
      <c r="S56" s="50"/>
      <c r="T56" s="203">
        <f t="shared" si="1"/>
        <v>0</v>
      </c>
      <c r="U56" s="50">
        <v>750</v>
      </c>
      <c r="V56" s="50">
        <v>310</v>
      </c>
      <c r="W56" s="50">
        <f t="shared" si="2"/>
        <v>11665</v>
      </c>
    </row>
    <row r="57" spans="1:23" x14ac:dyDescent="0.3">
      <c r="A57" s="50">
        <v>56</v>
      </c>
      <c r="B57" s="217" t="s">
        <v>1213</v>
      </c>
      <c r="C57" s="197">
        <v>45706</v>
      </c>
      <c r="D57" s="50" t="s">
        <v>1214</v>
      </c>
      <c r="E57" s="144" t="s">
        <v>1215</v>
      </c>
      <c r="F57" s="50" t="s">
        <v>7</v>
      </c>
      <c r="G57" s="50" t="s">
        <v>244</v>
      </c>
      <c r="H57" s="50">
        <v>30660</v>
      </c>
      <c r="I57">
        <v>30790</v>
      </c>
      <c r="J57" s="98">
        <f t="shared" si="3"/>
        <v>130</v>
      </c>
      <c r="K57">
        <v>50</v>
      </c>
      <c r="L57" s="51">
        <v>0.25</v>
      </c>
      <c r="M57" s="51">
        <v>0.83333333333333337</v>
      </c>
      <c r="N57" s="143">
        <v>14</v>
      </c>
      <c r="O57" s="50">
        <v>6</v>
      </c>
      <c r="P57" s="50">
        <v>1700</v>
      </c>
      <c r="Q57" s="55">
        <v>13</v>
      </c>
      <c r="R57" s="50">
        <f t="shared" si="0"/>
        <v>650</v>
      </c>
      <c r="S57" s="50">
        <v>130</v>
      </c>
      <c r="T57" s="203">
        <f t="shared" si="1"/>
        <v>780</v>
      </c>
      <c r="U57" s="50"/>
      <c r="V57" s="50">
        <v>100</v>
      </c>
      <c r="W57" s="50">
        <f t="shared" si="2"/>
        <v>3230</v>
      </c>
    </row>
    <row r="58" spans="1:23" x14ac:dyDescent="0.3">
      <c r="A58" s="50">
        <v>57</v>
      </c>
      <c r="B58" s="226" t="s">
        <v>1213</v>
      </c>
      <c r="C58" s="227">
        <v>45706</v>
      </c>
      <c r="D58" s="228" t="s">
        <v>57</v>
      </c>
      <c r="E58" s="202" t="s">
        <v>741</v>
      </c>
      <c r="F58" s="228" t="s">
        <v>7</v>
      </c>
      <c r="G58" s="228" t="s">
        <v>120</v>
      </c>
      <c r="H58" s="228">
        <v>169460</v>
      </c>
      <c r="I58">
        <v>169670</v>
      </c>
      <c r="J58" s="24">
        <f t="shared" si="3"/>
        <v>210</v>
      </c>
      <c r="L58" s="50" t="s">
        <v>430</v>
      </c>
      <c r="M58" s="50" t="s">
        <v>349</v>
      </c>
      <c r="N58" s="143"/>
      <c r="O58" s="203"/>
      <c r="P58" s="203">
        <v>4500</v>
      </c>
      <c r="R58" s="50">
        <f t="shared" si="0"/>
        <v>0</v>
      </c>
      <c r="S58" s="203"/>
      <c r="T58" s="203">
        <f t="shared" si="1"/>
        <v>0</v>
      </c>
      <c r="U58" s="50">
        <v>250</v>
      </c>
      <c r="V58" s="50"/>
      <c r="W58" s="50">
        <f t="shared" si="2"/>
        <v>4750</v>
      </c>
    </row>
    <row r="59" spans="1:23" x14ac:dyDescent="0.3">
      <c r="A59" s="50">
        <v>58</v>
      </c>
      <c r="B59" s="220" t="s">
        <v>1216</v>
      </c>
      <c r="C59" s="221">
        <v>45707</v>
      </c>
      <c r="D59" s="96" t="s">
        <v>847</v>
      </c>
      <c r="E59" s="202" t="s">
        <v>1053</v>
      </c>
      <c r="F59" s="96" t="s">
        <v>7</v>
      </c>
      <c r="G59" s="96" t="s">
        <v>243</v>
      </c>
      <c r="H59" s="96">
        <v>164380</v>
      </c>
      <c r="I59">
        <v>164710</v>
      </c>
      <c r="J59" s="98">
        <f t="shared" si="3"/>
        <v>330</v>
      </c>
      <c r="K59">
        <v>30</v>
      </c>
      <c r="L59" s="50" t="s">
        <v>753</v>
      </c>
      <c r="M59" s="50" t="s">
        <v>340</v>
      </c>
      <c r="N59" s="143"/>
      <c r="O59" s="50"/>
      <c r="P59" s="50">
        <v>4500</v>
      </c>
      <c r="Q59">
        <v>15</v>
      </c>
      <c r="R59" s="50">
        <f t="shared" si="0"/>
        <v>450</v>
      </c>
      <c r="S59" s="50"/>
      <c r="T59" s="203">
        <f t="shared" si="1"/>
        <v>0</v>
      </c>
      <c r="U59" s="50">
        <v>250</v>
      </c>
      <c r="V59" s="50"/>
      <c r="W59" s="50">
        <f t="shared" si="2"/>
        <v>5200</v>
      </c>
    </row>
    <row r="60" spans="1:23" x14ac:dyDescent="0.3">
      <c r="A60" s="50">
        <v>59</v>
      </c>
      <c r="B60" s="220" t="s">
        <v>1216</v>
      </c>
      <c r="C60" s="221">
        <v>45707</v>
      </c>
      <c r="D60" s="96" t="s">
        <v>57</v>
      </c>
      <c r="E60" s="202" t="s">
        <v>1217</v>
      </c>
      <c r="F60" s="96" t="s">
        <v>7</v>
      </c>
      <c r="G60" s="96" t="s">
        <v>214</v>
      </c>
      <c r="H60" s="96">
        <v>169670</v>
      </c>
      <c r="I60">
        <v>169835</v>
      </c>
      <c r="J60" s="98">
        <f t="shared" si="3"/>
        <v>165</v>
      </c>
      <c r="L60" s="50" t="s">
        <v>370</v>
      </c>
      <c r="M60" s="50" t="s">
        <v>368</v>
      </c>
      <c r="N60" s="143"/>
      <c r="O60" s="50"/>
      <c r="P60" s="50">
        <v>4500</v>
      </c>
      <c r="Q60">
        <v>15</v>
      </c>
      <c r="R60" s="50">
        <f t="shared" si="0"/>
        <v>0</v>
      </c>
      <c r="S60" s="50"/>
      <c r="T60" s="203">
        <f t="shared" si="1"/>
        <v>0</v>
      </c>
      <c r="U60" s="50">
        <v>250</v>
      </c>
      <c r="V60" s="50"/>
      <c r="W60" s="50">
        <f t="shared" si="2"/>
        <v>4750</v>
      </c>
    </row>
    <row r="61" spans="1:23" x14ac:dyDescent="0.3">
      <c r="A61" s="50">
        <v>60</v>
      </c>
      <c r="B61" s="220" t="s">
        <v>1216</v>
      </c>
      <c r="C61" s="221">
        <v>45709</v>
      </c>
      <c r="D61" s="96" t="s">
        <v>742</v>
      </c>
      <c r="E61" s="202" t="s">
        <v>1218</v>
      </c>
      <c r="F61" s="96" t="s">
        <v>7</v>
      </c>
      <c r="G61" s="96" t="s">
        <v>11</v>
      </c>
      <c r="H61" s="96">
        <v>191918</v>
      </c>
      <c r="I61">
        <v>192528</v>
      </c>
      <c r="J61" s="98">
        <f t="shared" si="3"/>
        <v>610</v>
      </c>
      <c r="L61" s="51">
        <v>0.29166666666666669</v>
      </c>
      <c r="M61" s="50" t="s">
        <v>770</v>
      </c>
      <c r="N61" s="143"/>
      <c r="O61" s="50"/>
      <c r="P61" s="50">
        <v>13500</v>
      </c>
      <c r="R61" s="50">
        <f t="shared" si="0"/>
        <v>0</v>
      </c>
      <c r="S61" s="50"/>
      <c r="T61" s="203">
        <f t="shared" si="1"/>
        <v>0</v>
      </c>
      <c r="U61" s="50">
        <v>1250</v>
      </c>
      <c r="V61" s="50"/>
      <c r="W61" s="50">
        <f t="shared" si="2"/>
        <v>14750</v>
      </c>
    </row>
    <row r="62" spans="1:23" x14ac:dyDescent="0.3">
      <c r="A62" s="50">
        <v>61</v>
      </c>
      <c r="B62" s="219" t="s">
        <v>1216</v>
      </c>
      <c r="C62" s="53">
        <v>45707</v>
      </c>
      <c r="D62" s="50" t="s">
        <v>1219</v>
      </c>
      <c r="E62" s="144" t="s">
        <v>1220</v>
      </c>
      <c r="F62" s="50" t="s">
        <v>3</v>
      </c>
      <c r="G62" s="50" t="s">
        <v>244</v>
      </c>
      <c r="H62" s="50">
        <v>147742</v>
      </c>
      <c r="I62">
        <v>147838</v>
      </c>
      <c r="J62" s="98">
        <f t="shared" si="3"/>
        <v>96</v>
      </c>
      <c r="K62">
        <v>17</v>
      </c>
      <c r="L62" s="51">
        <v>0.33333333333333331</v>
      </c>
      <c r="M62" s="50" t="s">
        <v>328</v>
      </c>
      <c r="N62" s="143">
        <v>11.5</v>
      </c>
      <c r="O62" s="50">
        <v>3.5</v>
      </c>
      <c r="P62" s="50">
        <v>3000</v>
      </c>
      <c r="Q62" s="55">
        <v>18</v>
      </c>
      <c r="R62" s="50">
        <f t="shared" si="0"/>
        <v>306</v>
      </c>
      <c r="S62" s="50">
        <v>180</v>
      </c>
      <c r="T62" s="203">
        <f t="shared" si="1"/>
        <v>630</v>
      </c>
      <c r="U62" s="50"/>
      <c r="V62" s="50"/>
      <c r="W62" s="50">
        <f t="shared" si="2"/>
        <v>3936</v>
      </c>
    </row>
    <row r="63" spans="1:23" x14ac:dyDescent="0.3">
      <c r="A63" s="50">
        <v>62</v>
      </c>
      <c r="B63" s="217" t="s">
        <v>1221</v>
      </c>
      <c r="C63" s="221">
        <v>45709</v>
      </c>
      <c r="D63" s="96" t="s">
        <v>847</v>
      </c>
      <c r="E63" s="202" t="s">
        <v>865</v>
      </c>
      <c r="F63" s="96" t="s">
        <v>7</v>
      </c>
      <c r="G63" s="96" t="s">
        <v>1222</v>
      </c>
      <c r="H63" s="96">
        <v>164710</v>
      </c>
      <c r="I63">
        <v>165479</v>
      </c>
      <c r="J63" s="98">
        <f t="shared" si="3"/>
        <v>769</v>
      </c>
      <c r="K63">
        <v>169</v>
      </c>
      <c r="L63" s="51">
        <v>0.25</v>
      </c>
      <c r="M63" s="50" t="s">
        <v>340</v>
      </c>
      <c r="N63" s="143"/>
      <c r="O63" s="50"/>
      <c r="P63" s="50">
        <v>9000</v>
      </c>
      <c r="Q63" s="55">
        <v>15</v>
      </c>
      <c r="R63" s="50">
        <f t="shared" si="0"/>
        <v>2535</v>
      </c>
      <c r="S63" s="50"/>
      <c r="T63" s="203">
        <f t="shared" si="1"/>
        <v>0</v>
      </c>
      <c r="U63" s="50">
        <v>750</v>
      </c>
      <c r="V63" s="50">
        <v>480</v>
      </c>
      <c r="W63" s="50">
        <f t="shared" si="2"/>
        <v>12765</v>
      </c>
    </row>
    <row r="64" spans="1:23" x14ac:dyDescent="0.3">
      <c r="A64" s="50">
        <v>63</v>
      </c>
      <c r="B64" s="217" t="s">
        <v>1221</v>
      </c>
      <c r="C64" s="221">
        <v>45709</v>
      </c>
      <c r="D64" s="96" t="s">
        <v>824</v>
      </c>
      <c r="E64" s="202" t="s">
        <v>1223</v>
      </c>
      <c r="F64" s="96" t="s">
        <v>3</v>
      </c>
      <c r="G64" s="96" t="s">
        <v>1224</v>
      </c>
      <c r="H64" s="96">
        <v>170898</v>
      </c>
      <c r="I64">
        <v>172244</v>
      </c>
      <c r="J64" s="98">
        <f t="shared" si="3"/>
        <v>1346</v>
      </c>
      <c r="K64">
        <v>746</v>
      </c>
      <c r="L64" s="50" t="s">
        <v>759</v>
      </c>
      <c r="M64" s="50" t="s">
        <v>763</v>
      </c>
      <c r="N64" s="143"/>
      <c r="O64" s="50"/>
      <c r="P64" s="50">
        <v>12000</v>
      </c>
      <c r="Q64" s="55">
        <v>20</v>
      </c>
      <c r="R64" s="50">
        <f t="shared" si="0"/>
        <v>14920</v>
      </c>
      <c r="S64" s="50"/>
      <c r="T64" s="203">
        <f t="shared" si="1"/>
        <v>0</v>
      </c>
      <c r="U64" s="50">
        <v>750</v>
      </c>
      <c r="V64" s="50">
        <v>600</v>
      </c>
      <c r="W64" s="50">
        <f t="shared" si="2"/>
        <v>28270</v>
      </c>
    </row>
    <row r="65" spans="1:24" x14ac:dyDescent="0.3">
      <c r="A65" s="50">
        <v>64</v>
      </c>
      <c r="B65" s="217" t="s">
        <v>1221</v>
      </c>
      <c r="C65" s="221">
        <v>45708</v>
      </c>
      <c r="D65" s="96" t="s">
        <v>57</v>
      </c>
      <c r="E65" s="202" t="s">
        <v>1217</v>
      </c>
      <c r="F65" s="96" t="s">
        <v>7</v>
      </c>
      <c r="G65" s="96" t="s">
        <v>214</v>
      </c>
      <c r="H65" s="96">
        <v>169840</v>
      </c>
      <c r="I65">
        <v>170056</v>
      </c>
      <c r="J65" s="98">
        <f t="shared" si="3"/>
        <v>216</v>
      </c>
      <c r="L65" s="50" t="s">
        <v>430</v>
      </c>
      <c r="M65" s="51">
        <v>0.83333333333333337</v>
      </c>
      <c r="N65" s="143"/>
      <c r="O65" s="50"/>
      <c r="P65" s="50">
        <v>4500</v>
      </c>
      <c r="Q65" s="55">
        <v>15</v>
      </c>
      <c r="R65" s="50">
        <f t="shared" si="0"/>
        <v>0</v>
      </c>
      <c r="S65" s="50"/>
      <c r="T65" s="203">
        <f t="shared" si="1"/>
        <v>0</v>
      </c>
      <c r="U65" s="50">
        <v>250</v>
      </c>
      <c r="V65" s="50"/>
      <c r="W65" s="50">
        <f t="shared" si="2"/>
        <v>4750</v>
      </c>
    </row>
    <row r="66" spans="1:24" x14ac:dyDescent="0.3">
      <c r="A66" s="50">
        <v>65</v>
      </c>
      <c r="B66" s="217" t="s">
        <v>1225</v>
      </c>
      <c r="C66" s="221">
        <v>45709</v>
      </c>
      <c r="D66" s="96" t="s">
        <v>1226</v>
      </c>
      <c r="E66" s="202" t="s">
        <v>741</v>
      </c>
      <c r="F66" s="96" t="s">
        <v>7</v>
      </c>
      <c r="G66" s="96" t="s">
        <v>214</v>
      </c>
      <c r="H66" s="96">
        <v>62355</v>
      </c>
      <c r="I66">
        <v>62673</v>
      </c>
      <c r="J66" s="98">
        <f t="shared" si="3"/>
        <v>318</v>
      </c>
      <c r="K66">
        <v>18</v>
      </c>
      <c r="L66" s="50" t="s">
        <v>430</v>
      </c>
      <c r="M66" s="51">
        <v>0.875</v>
      </c>
      <c r="N66" s="50"/>
      <c r="O66" s="50"/>
      <c r="P66" s="50">
        <v>4500</v>
      </c>
      <c r="Q66">
        <v>15</v>
      </c>
      <c r="R66" s="50">
        <f t="shared" si="0"/>
        <v>270</v>
      </c>
      <c r="S66" s="50"/>
      <c r="T66" s="203">
        <f t="shared" si="1"/>
        <v>0</v>
      </c>
      <c r="U66" s="50">
        <v>250</v>
      </c>
      <c r="V66" s="50"/>
      <c r="W66" s="50">
        <f t="shared" si="2"/>
        <v>5020</v>
      </c>
    </row>
    <row r="67" spans="1:24" x14ac:dyDescent="0.3">
      <c r="A67" s="50">
        <v>66</v>
      </c>
      <c r="B67" s="217" t="s">
        <v>1225</v>
      </c>
      <c r="C67" s="221">
        <v>45709</v>
      </c>
      <c r="D67" s="96" t="s">
        <v>1227</v>
      </c>
      <c r="E67" s="202" t="s">
        <v>1053</v>
      </c>
      <c r="F67" s="96" t="s">
        <v>7</v>
      </c>
      <c r="G67" s="96" t="s">
        <v>243</v>
      </c>
      <c r="H67" s="96">
        <v>34085</v>
      </c>
      <c r="I67">
        <v>34480</v>
      </c>
      <c r="J67" s="98">
        <f t="shared" si="3"/>
        <v>395</v>
      </c>
      <c r="K67">
        <v>95</v>
      </c>
      <c r="L67" s="50" t="s">
        <v>753</v>
      </c>
      <c r="M67" s="51">
        <v>0.95833333333333337</v>
      </c>
      <c r="N67" s="50"/>
      <c r="O67" s="50"/>
      <c r="P67" s="50">
        <v>4500</v>
      </c>
      <c r="Q67">
        <v>15</v>
      </c>
      <c r="R67" s="50">
        <f t="shared" ref="R67:R68" si="4">K67*Q67</f>
        <v>1425</v>
      </c>
      <c r="S67" s="50"/>
      <c r="T67" s="203">
        <f t="shared" ref="T67:T88" si="5">O67*S67</f>
        <v>0</v>
      </c>
      <c r="U67" s="50">
        <v>250</v>
      </c>
      <c r="V67" s="50">
        <v>220</v>
      </c>
      <c r="W67" s="50">
        <f t="shared" ref="W67:W88" si="6">P67+R67+T67+U67+V67</f>
        <v>6395</v>
      </c>
    </row>
    <row r="68" spans="1:24" s="208" customFormat="1" x14ac:dyDescent="0.3">
      <c r="A68" s="50">
        <v>67</v>
      </c>
      <c r="B68" s="224" t="s">
        <v>1228</v>
      </c>
      <c r="C68" s="57">
        <v>45710</v>
      </c>
      <c r="D68" s="98" t="s">
        <v>824</v>
      </c>
      <c r="E68" s="135" t="s">
        <v>1030</v>
      </c>
      <c r="F68" s="98" t="s">
        <v>3</v>
      </c>
      <c r="G68" s="98" t="s">
        <v>1224</v>
      </c>
      <c r="H68" s="98">
        <v>172244</v>
      </c>
      <c r="I68" s="208">
        <v>172854</v>
      </c>
      <c r="J68" s="98">
        <f t="shared" si="3"/>
        <v>610</v>
      </c>
      <c r="K68" s="208">
        <v>310</v>
      </c>
      <c r="L68" s="157">
        <v>0.41666666666666669</v>
      </c>
      <c r="M68" s="98" t="s">
        <v>763</v>
      </c>
      <c r="N68" s="98"/>
      <c r="O68" s="98"/>
      <c r="P68" s="98">
        <v>6000</v>
      </c>
      <c r="Q68" s="208">
        <v>20</v>
      </c>
      <c r="R68" s="50">
        <f t="shared" si="4"/>
        <v>6200</v>
      </c>
      <c r="S68" s="98"/>
      <c r="T68" s="203">
        <f t="shared" si="5"/>
        <v>0</v>
      </c>
      <c r="U68" s="98">
        <v>250</v>
      </c>
      <c r="V68" s="98">
        <v>480</v>
      </c>
      <c r="W68" s="50">
        <f t="shared" si="6"/>
        <v>12930</v>
      </c>
    </row>
    <row r="69" spans="1:24" x14ac:dyDescent="0.3">
      <c r="A69" s="50">
        <v>68</v>
      </c>
      <c r="B69" s="224" t="s">
        <v>1228</v>
      </c>
      <c r="C69" s="218">
        <v>45710</v>
      </c>
      <c r="D69" s="203" t="s">
        <v>46</v>
      </c>
      <c r="E69" s="144" t="s">
        <v>1209</v>
      </c>
      <c r="F69" s="203" t="s">
        <v>7</v>
      </c>
      <c r="G69" s="203" t="s">
        <v>244</v>
      </c>
      <c r="H69" s="203">
        <v>61016</v>
      </c>
      <c r="I69">
        <v>61094</v>
      </c>
      <c r="J69" s="98">
        <f t="shared" si="3"/>
        <v>78</v>
      </c>
      <c r="L69" s="50" t="s">
        <v>927</v>
      </c>
      <c r="M69" s="50" t="s">
        <v>763</v>
      </c>
      <c r="N69" s="50">
        <v>12</v>
      </c>
      <c r="O69" s="50">
        <v>4</v>
      </c>
      <c r="P69" s="50">
        <v>1700</v>
      </c>
      <c r="R69" s="50">
        <f>K69*Q69</f>
        <v>0</v>
      </c>
      <c r="S69" s="55">
        <v>130</v>
      </c>
      <c r="T69" s="203">
        <f t="shared" si="5"/>
        <v>520</v>
      </c>
      <c r="V69">
        <v>100</v>
      </c>
      <c r="W69" s="50">
        <f t="shared" si="6"/>
        <v>2320</v>
      </c>
    </row>
    <row r="70" spans="1:24" x14ac:dyDescent="0.3">
      <c r="A70" s="50">
        <v>69</v>
      </c>
      <c r="B70" s="226" t="s">
        <v>1228</v>
      </c>
      <c r="C70" s="229">
        <v>45710</v>
      </c>
      <c r="D70" s="203" t="s">
        <v>1229</v>
      </c>
      <c r="E70" s="144" t="s">
        <v>1230</v>
      </c>
      <c r="F70" s="203" t="s">
        <v>7</v>
      </c>
      <c r="G70" s="203" t="s">
        <v>51</v>
      </c>
      <c r="H70" s="203">
        <v>6878</v>
      </c>
      <c r="I70">
        <v>6916</v>
      </c>
      <c r="J70" s="98">
        <f t="shared" ref="J70:J89" si="7">I70-H70</f>
        <v>38</v>
      </c>
      <c r="L70" s="50" t="s">
        <v>759</v>
      </c>
      <c r="M70" s="51">
        <v>0.29166666666666669</v>
      </c>
      <c r="N70" s="50"/>
      <c r="O70" s="203"/>
      <c r="P70" s="203">
        <v>1000</v>
      </c>
      <c r="R70" s="50">
        <f t="shared" ref="R70:R88" si="8">K70*Q70</f>
        <v>0</v>
      </c>
      <c r="S70" s="230"/>
      <c r="T70" s="203">
        <f t="shared" si="5"/>
        <v>0</v>
      </c>
      <c r="W70" s="50">
        <f t="shared" si="6"/>
        <v>1000</v>
      </c>
    </row>
    <row r="71" spans="1:24" x14ac:dyDescent="0.3">
      <c r="A71" s="50">
        <v>70</v>
      </c>
      <c r="B71" s="226" t="s">
        <v>1231</v>
      </c>
      <c r="C71" s="53">
        <v>45711</v>
      </c>
      <c r="D71" s="50" t="s">
        <v>939</v>
      </c>
      <c r="E71" s="144" t="s">
        <v>1209</v>
      </c>
      <c r="F71" s="50" t="s">
        <v>7</v>
      </c>
      <c r="G71" s="50" t="s">
        <v>244</v>
      </c>
      <c r="H71" s="50">
        <v>34178</v>
      </c>
      <c r="I71">
        <v>34316</v>
      </c>
      <c r="J71" s="98">
        <f t="shared" si="7"/>
        <v>138</v>
      </c>
      <c r="K71">
        <v>58</v>
      </c>
      <c r="L71" s="51">
        <v>0.25</v>
      </c>
      <c r="M71" s="50" t="s">
        <v>431</v>
      </c>
      <c r="N71" s="50">
        <v>15.5</v>
      </c>
      <c r="O71" s="50">
        <v>7.5</v>
      </c>
      <c r="P71" s="50">
        <v>1700</v>
      </c>
      <c r="Q71" s="55">
        <v>13</v>
      </c>
      <c r="R71" s="50">
        <f t="shared" si="8"/>
        <v>754</v>
      </c>
      <c r="S71" s="50">
        <v>130</v>
      </c>
      <c r="T71" s="203">
        <f t="shared" si="5"/>
        <v>975</v>
      </c>
      <c r="U71" s="50"/>
      <c r="V71" s="50">
        <v>100</v>
      </c>
      <c r="W71" s="50">
        <f t="shared" si="6"/>
        <v>3529</v>
      </c>
    </row>
    <row r="72" spans="1:24" x14ac:dyDescent="0.3">
      <c r="A72" s="50">
        <v>71</v>
      </c>
      <c r="B72" s="226" t="s">
        <v>1232</v>
      </c>
      <c r="C72" s="53">
        <v>45712</v>
      </c>
      <c r="D72" s="50" t="s">
        <v>15</v>
      </c>
      <c r="E72" s="144" t="s">
        <v>1233</v>
      </c>
      <c r="F72" s="50" t="s">
        <v>16</v>
      </c>
      <c r="G72" s="50" t="s">
        <v>266</v>
      </c>
      <c r="H72" s="50">
        <v>245856</v>
      </c>
      <c r="I72">
        <v>245978</v>
      </c>
      <c r="J72" s="98">
        <f t="shared" si="7"/>
        <v>122</v>
      </c>
      <c r="L72" s="51">
        <v>0.16666666666666666</v>
      </c>
      <c r="M72" s="51">
        <v>0.33333333333333331</v>
      </c>
      <c r="N72" s="50"/>
      <c r="O72" s="50"/>
      <c r="P72" s="50">
        <v>3250</v>
      </c>
      <c r="R72" s="50">
        <f t="shared" si="8"/>
        <v>0</v>
      </c>
      <c r="S72" s="50"/>
      <c r="T72" s="203">
        <f t="shared" si="5"/>
        <v>0</v>
      </c>
      <c r="U72" s="50">
        <v>250</v>
      </c>
      <c r="V72" s="50">
        <v>100</v>
      </c>
      <c r="W72" s="50">
        <f t="shared" si="6"/>
        <v>3600</v>
      </c>
      <c r="X72" s="50"/>
    </row>
    <row r="73" spans="1:24" x14ac:dyDescent="0.3">
      <c r="A73" s="50">
        <v>72</v>
      </c>
      <c r="B73" s="224" t="s">
        <v>1232</v>
      </c>
      <c r="C73" s="53">
        <v>45712</v>
      </c>
      <c r="D73" s="50" t="s">
        <v>61</v>
      </c>
      <c r="E73" s="144" t="s">
        <v>702</v>
      </c>
      <c r="F73" s="50" t="s">
        <v>7</v>
      </c>
      <c r="G73" s="50" t="s">
        <v>65</v>
      </c>
      <c r="H73" s="50">
        <v>134131</v>
      </c>
      <c r="I73">
        <v>134474</v>
      </c>
      <c r="J73" s="98">
        <f t="shared" si="7"/>
        <v>343</v>
      </c>
      <c r="K73">
        <v>93</v>
      </c>
      <c r="L73" s="51">
        <v>0.25</v>
      </c>
      <c r="M73" s="51">
        <v>0.91666666666666663</v>
      </c>
      <c r="N73" s="50"/>
      <c r="O73" s="50"/>
      <c r="P73" s="50">
        <v>3250</v>
      </c>
      <c r="Q73" s="55">
        <v>13</v>
      </c>
      <c r="R73" s="50">
        <f t="shared" si="8"/>
        <v>1209</v>
      </c>
      <c r="S73" s="50"/>
      <c r="T73" s="203">
        <f t="shared" si="5"/>
        <v>0</v>
      </c>
      <c r="U73" s="50">
        <v>250</v>
      </c>
      <c r="V73" s="50">
        <v>235</v>
      </c>
      <c r="W73" s="50">
        <f t="shared" si="6"/>
        <v>4944</v>
      </c>
      <c r="X73" s="50"/>
    </row>
    <row r="74" spans="1:24" x14ac:dyDescent="0.3">
      <c r="A74" s="50">
        <v>73</v>
      </c>
      <c r="B74" s="224" t="s">
        <v>1232</v>
      </c>
      <c r="C74" s="221">
        <v>45712</v>
      </c>
      <c r="D74" s="96" t="s">
        <v>1234</v>
      </c>
      <c r="E74" s="202" t="s">
        <v>1030</v>
      </c>
      <c r="F74" s="96" t="s">
        <v>3</v>
      </c>
      <c r="G74" s="96" t="s">
        <v>1224</v>
      </c>
      <c r="H74" s="96">
        <v>238618</v>
      </c>
      <c r="I74">
        <v>239327</v>
      </c>
      <c r="J74" s="98">
        <f t="shared" si="7"/>
        <v>709</v>
      </c>
      <c r="K74">
        <v>409</v>
      </c>
      <c r="L74" s="50" t="s">
        <v>759</v>
      </c>
      <c r="M74" s="50" t="s">
        <v>765</v>
      </c>
      <c r="N74" s="50"/>
      <c r="O74" s="50"/>
      <c r="P74" s="50">
        <v>6000</v>
      </c>
      <c r="Q74">
        <v>20</v>
      </c>
      <c r="R74" s="50">
        <f t="shared" si="8"/>
        <v>8180</v>
      </c>
      <c r="S74" s="50"/>
      <c r="T74" s="203">
        <f t="shared" si="5"/>
        <v>0</v>
      </c>
      <c r="U74" s="50">
        <v>250</v>
      </c>
      <c r="V74" s="50">
        <v>340</v>
      </c>
      <c r="W74" s="50">
        <f t="shared" si="6"/>
        <v>14770</v>
      </c>
      <c r="X74" s="50"/>
    </row>
    <row r="75" spans="1:24" x14ac:dyDescent="0.3">
      <c r="A75" s="50">
        <v>74</v>
      </c>
      <c r="B75" s="224" t="s">
        <v>1232</v>
      </c>
      <c r="C75" s="221">
        <v>45712</v>
      </c>
      <c r="D75" s="96" t="s">
        <v>57</v>
      </c>
      <c r="E75" s="202" t="s">
        <v>741</v>
      </c>
      <c r="F75" s="96" t="s">
        <v>7</v>
      </c>
      <c r="G75" s="96" t="s">
        <v>11</v>
      </c>
      <c r="H75" s="96">
        <v>172288</v>
      </c>
      <c r="I75">
        <v>172480</v>
      </c>
      <c r="J75" s="98">
        <f t="shared" si="7"/>
        <v>192</v>
      </c>
      <c r="L75" s="50" t="s">
        <v>430</v>
      </c>
      <c r="M75" s="50" t="s">
        <v>340</v>
      </c>
      <c r="N75" s="50"/>
      <c r="O75" s="50"/>
      <c r="P75" s="50">
        <v>4500</v>
      </c>
      <c r="Q75">
        <v>15</v>
      </c>
      <c r="R75" s="50">
        <f t="shared" si="8"/>
        <v>0</v>
      </c>
      <c r="S75" s="50"/>
      <c r="T75" s="203">
        <f t="shared" si="5"/>
        <v>0</v>
      </c>
      <c r="U75" s="50">
        <v>250</v>
      </c>
      <c r="V75" s="50"/>
      <c r="W75" s="50">
        <f t="shared" si="6"/>
        <v>4750</v>
      </c>
      <c r="X75" s="50"/>
    </row>
    <row r="76" spans="1:24" x14ac:dyDescent="0.3">
      <c r="A76" s="50">
        <v>75</v>
      </c>
      <c r="B76" s="224" t="s">
        <v>1232</v>
      </c>
      <c r="C76" s="221">
        <v>45712</v>
      </c>
      <c r="D76" s="96" t="s">
        <v>847</v>
      </c>
      <c r="E76" s="202" t="s">
        <v>1176</v>
      </c>
      <c r="F76" s="96" t="s">
        <v>7</v>
      </c>
      <c r="G76" s="96" t="s">
        <v>243</v>
      </c>
      <c r="H76" s="96">
        <v>168462</v>
      </c>
      <c r="I76">
        <v>168834</v>
      </c>
      <c r="J76" s="98">
        <f t="shared" si="7"/>
        <v>372</v>
      </c>
      <c r="K76">
        <v>72</v>
      </c>
      <c r="L76" s="50" t="s">
        <v>795</v>
      </c>
      <c r="M76" s="51" t="s">
        <v>340</v>
      </c>
      <c r="N76" s="50"/>
      <c r="O76" s="50"/>
      <c r="P76" s="50">
        <v>4500</v>
      </c>
      <c r="Q76">
        <v>15</v>
      </c>
      <c r="R76" s="50">
        <f t="shared" si="8"/>
        <v>1080</v>
      </c>
      <c r="S76" s="50"/>
      <c r="T76" s="203">
        <f t="shared" si="5"/>
        <v>0</v>
      </c>
      <c r="U76" s="50">
        <v>250</v>
      </c>
      <c r="V76" s="50">
        <v>130</v>
      </c>
      <c r="W76" s="50">
        <f t="shared" si="6"/>
        <v>5960</v>
      </c>
      <c r="X76" s="50"/>
    </row>
    <row r="77" spans="1:24" x14ac:dyDescent="0.3">
      <c r="A77" s="50">
        <v>76</v>
      </c>
      <c r="B77" s="224" t="s">
        <v>1235</v>
      </c>
      <c r="C77" s="221">
        <v>45713</v>
      </c>
      <c r="D77" s="96" t="s">
        <v>847</v>
      </c>
      <c r="E77" s="202" t="s">
        <v>1053</v>
      </c>
      <c r="F77" s="96" t="s">
        <v>7</v>
      </c>
      <c r="G77" s="96" t="s">
        <v>1236</v>
      </c>
      <c r="H77" s="96">
        <v>168840</v>
      </c>
      <c r="I77">
        <v>169249</v>
      </c>
      <c r="J77" s="98">
        <f t="shared" si="7"/>
        <v>409</v>
      </c>
      <c r="K77">
        <v>109</v>
      </c>
      <c r="L77" s="50" t="s">
        <v>753</v>
      </c>
      <c r="M77" s="50" t="s">
        <v>763</v>
      </c>
      <c r="N77" s="143"/>
      <c r="O77" s="50"/>
      <c r="P77" s="50">
        <v>4500</v>
      </c>
      <c r="Q77">
        <v>15</v>
      </c>
      <c r="R77" s="50">
        <f t="shared" si="8"/>
        <v>1635</v>
      </c>
      <c r="S77" s="50"/>
      <c r="T77" s="203">
        <f t="shared" si="5"/>
        <v>0</v>
      </c>
      <c r="U77" s="50">
        <v>250</v>
      </c>
      <c r="V77" s="50">
        <v>65</v>
      </c>
      <c r="W77" s="50">
        <f t="shared" si="6"/>
        <v>6450</v>
      </c>
      <c r="X77" s="50"/>
    </row>
    <row r="78" spans="1:24" x14ac:dyDescent="0.3">
      <c r="A78" s="50">
        <v>77</v>
      </c>
      <c r="B78" s="224" t="s">
        <v>1235</v>
      </c>
      <c r="C78" s="53">
        <v>45713</v>
      </c>
      <c r="D78" s="50" t="s">
        <v>1237</v>
      </c>
      <c r="E78" s="144" t="s">
        <v>1238</v>
      </c>
      <c r="F78" s="50" t="s">
        <v>568</v>
      </c>
      <c r="G78" s="50" t="s">
        <v>244</v>
      </c>
      <c r="H78" s="50">
        <v>12172</v>
      </c>
      <c r="I78">
        <v>12278</v>
      </c>
      <c r="J78" s="98">
        <f t="shared" si="7"/>
        <v>106</v>
      </c>
      <c r="K78">
        <v>26</v>
      </c>
      <c r="L78" s="51">
        <v>0.375</v>
      </c>
      <c r="M78" s="51">
        <v>0.66666666666666663</v>
      </c>
      <c r="N78" s="143">
        <v>7</v>
      </c>
      <c r="O78" s="50"/>
      <c r="P78" s="50">
        <v>3000</v>
      </c>
      <c r="Q78" s="55">
        <v>18</v>
      </c>
      <c r="R78" s="50">
        <f t="shared" si="8"/>
        <v>468</v>
      </c>
      <c r="S78" s="50"/>
      <c r="T78" s="203">
        <f t="shared" si="5"/>
        <v>0</v>
      </c>
      <c r="U78" s="50"/>
      <c r="V78" s="50"/>
      <c r="W78" s="50">
        <f t="shared" si="6"/>
        <v>3468</v>
      </c>
      <c r="X78" s="50"/>
    </row>
    <row r="79" spans="1:24" x14ac:dyDescent="0.3">
      <c r="A79" s="50">
        <v>78</v>
      </c>
      <c r="B79" s="224" t="s">
        <v>1235</v>
      </c>
      <c r="C79" s="53">
        <v>45713</v>
      </c>
      <c r="D79" s="50" t="s">
        <v>61</v>
      </c>
      <c r="E79" s="144" t="s">
        <v>702</v>
      </c>
      <c r="F79" s="50" t="s">
        <v>7</v>
      </c>
      <c r="G79" s="50" t="s">
        <v>1239</v>
      </c>
      <c r="H79" s="50">
        <v>134475</v>
      </c>
      <c r="I79">
        <v>134916</v>
      </c>
      <c r="J79" s="98">
        <f t="shared" si="7"/>
        <v>441</v>
      </c>
      <c r="K79">
        <v>191</v>
      </c>
      <c r="L79" s="50" t="s">
        <v>462</v>
      </c>
      <c r="M79" s="50" t="s">
        <v>381</v>
      </c>
      <c r="N79" s="143"/>
      <c r="O79" s="50"/>
      <c r="P79" s="50">
        <v>3250</v>
      </c>
      <c r="Q79" s="55">
        <v>13</v>
      </c>
      <c r="R79" s="50">
        <f t="shared" si="8"/>
        <v>2483</v>
      </c>
      <c r="S79" s="50"/>
      <c r="T79" s="203">
        <f t="shared" si="5"/>
        <v>0</v>
      </c>
      <c r="U79" s="50">
        <v>250</v>
      </c>
      <c r="V79" s="50">
        <v>310</v>
      </c>
      <c r="W79" s="50">
        <f t="shared" si="6"/>
        <v>6293</v>
      </c>
      <c r="X79" s="50"/>
    </row>
    <row r="80" spans="1:24" x14ac:dyDescent="0.3">
      <c r="A80" s="50">
        <v>79</v>
      </c>
      <c r="B80" s="224" t="s">
        <v>1235</v>
      </c>
      <c r="C80" s="221">
        <v>45713</v>
      </c>
      <c r="D80" s="96" t="s">
        <v>742</v>
      </c>
      <c r="E80" s="202" t="s">
        <v>741</v>
      </c>
      <c r="F80" s="96" t="s">
        <v>7</v>
      </c>
      <c r="G80" s="96" t="s">
        <v>214</v>
      </c>
      <c r="H80" s="96">
        <v>193204</v>
      </c>
      <c r="I80">
        <v>193389</v>
      </c>
      <c r="J80" s="98">
        <f t="shared" si="7"/>
        <v>185</v>
      </c>
      <c r="L80" s="50" t="s">
        <v>430</v>
      </c>
      <c r="M80" s="51">
        <v>0.875</v>
      </c>
      <c r="N80" s="143"/>
      <c r="O80" s="50"/>
      <c r="P80" s="50">
        <v>4500</v>
      </c>
      <c r="R80" s="50">
        <f t="shared" si="8"/>
        <v>0</v>
      </c>
      <c r="S80" s="50"/>
      <c r="T80" s="203">
        <f t="shared" si="5"/>
        <v>0</v>
      </c>
      <c r="U80" s="50">
        <v>250</v>
      </c>
      <c r="V80" s="50"/>
      <c r="W80" s="50">
        <f t="shared" si="6"/>
        <v>4750</v>
      </c>
      <c r="X80" s="50"/>
    </row>
    <row r="81" spans="1:24" x14ac:dyDescent="0.3">
      <c r="A81" s="50">
        <v>80</v>
      </c>
      <c r="B81" s="217" t="s">
        <v>1240</v>
      </c>
      <c r="C81" s="231">
        <v>45714</v>
      </c>
      <c r="D81" s="223" t="s">
        <v>847</v>
      </c>
      <c r="E81" s="202" t="s">
        <v>741</v>
      </c>
      <c r="F81" s="223" t="s">
        <v>7</v>
      </c>
      <c r="G81" s="223" t="s">
        <v>214</v>
      </c>
      <c r="H81" s="202">
        <v>169255</v>
      </c>
      <c r="I81">
        <v>169470</v>
      </c>
      <c r="J81" s="98">
        <f t="shared" si="7"/>
        <v>215</v>
      </c>
      <c r="L81" s="50" t="s">
        <v>430</v>
      </c>
      <c r="M81" s="50" t="s">
        <v>340</v>
      </c>
      <c r="N81" s="143"/>
      <c r="O81" s="50"/>
      <c r="P81" s="50">
        <v>4500</v>
      </c>
      <c r="R81" s="50">
        <f t="shared" si="8"/>
        <v>0</v>
      </c>
      <c r="S81" s="50"/>
      <c r="T81" s="203">
        <f t="shared" si="5"/>
        <v>0</v>
      </c>
      <c r="U81" s="50">
        <v>250</v>
      </c>
      <c r="V81" s="50">
        <v>85</v>
      </c>
      <c r="W81" s="50">
        <f t="shared" si="6"/>
        <v>4835</v>
      </c>
      <c r="X81" s="50"/>
    </row>
    <row r="82" spans="1:24" x14ac:dyDescent="0.3">
      <c r="A82" s="50">
        <v>81</v>
      </c>
      <c r="B82" s="217" t="s">
        <v>1240</v>
      </c>
      <c r="C82" s="231">
        <v>45715</v>
      </c>
      <c r="D82" s="223" t="s">
        <v>1029</v>
      </c>
      <c r="E82" s="202" t="s">
        <v>1241</v>
      </c>
      <c r="F82" s="223" t="s">
        <v>1031</v>
      </c>
      <c r="G82" s="223" t="s">
        <v>1224</v>
      </c>
      <c r="H82" s="202">
        <v>348515</v>
      </c>
      <c r="I82">
        <v>349231</v>
      </c>
      <c r="J82" s="98">
        <f t="shared" si="7"/>
        <v>716</v>
      </c>
      <c r="K82">
        <v>316</v>
      </c>
      <c r="L82" s="51">
        <v>0.20833333333333334</v>
      </c>
      <c r="M82" s="50" t="s">
        <v>796</v>
      </c>
      <c r="N82" s="143"/>
      <c r="O82" s="50"/>
      <c r="P82" s="50">
        <v>6000</v>
      </c>
      <c r="Q82">
        <v>20</v>
      </c>
      <c r="R82" s="50">
        <f t="shared" si="8"/>
        <v>6320</v>
      </c>
      <c r="S82" s="50"/>
      <c r="T82" s="203">
        <f t="shared" si="5"/>
        <v>0</v>
      </c>
      <c r="U82" s="50">
        <v>250</v>
      </c>
      <c r="V82" s="50">
        <v>430</v>
      </c>
      <c r="W82" s="50">
        <f t="shared" si="6"/>
        <v>13000</v>
      </c>
      <c r="X82" s="50"/>
    </row>
    <row r="83" spans="1:24" x14ac:dyDescent="0.3">
      <c r="A83" s="50">
        <v>82</v>
      </c>
      <c r="B83" s="224" t="s">
        <v>1242</v>
      </c>
      <c r="C83" s="227">
        <v>45715</v>
      </c>
      <c r="D83" s="228" t="s">
        <v>824</v>
      </c>
      <c r="E83" s="202" t="s">
        <v>1243</v>
      </c>
      <c r="F83" s="228" t="s">
        <v>3</v>
      </c>
      <c r="G83" s="228" t="s">
        <v>1224</v>
      </c>
      <c r="H83" s="228">
        <v>173059</v>
      </c>
      <c r="I83">
        <v>173643</v>
      </c>
      <c r="J83" s="98">
        <f t="shared" si="7"/>
        <v>584</v>
      </c>
      <c r="K83">
        <v>284</v>
      </c>
      <c r="L83" s="50" t="s">
        <v>759</v>
      </c>
      <c r="M83" s="50" t="s">
        <v>763</v>
      </c>
      <c r="N83" s="143"/>
      <c r="O83" s="50"/>
      <c r="P83" s="50">
        <v>6000</v>
      </c>
      <c r="Q83">
        <v>20</v>
      </c>
      <c r="R83" s="50">
        <f t="shared" si="8"/>
        <v>5680</v>
      </c>
      <c r="S83" s="50"/>
      <c r="T83" s="203">
        <f t="shared" si="5"/>
        <v>0</v>
      </c>
      <c r="U83" s="50">
        <v>250</v>
      </c>
      <c r="V83" s="50">
        <v>370</v>
      </c>
      <c r="W83" s="50">
        <f t="shared" si="6"/>
        <v>12300</v>
      </c>
      <c r="X83" s="50"/>
    </row>
    <row r="84" spans="1:24" x14ac:dyDescent="0.3">
      <c r="A84" s="50">
        <v>83</v>
      </c>
      <c r="B84" s="224" t="s">
        <v>1242</v>
      </c>
      <c r="C84" s="53">
        <v>45715</v>
      </c>
      <c r="D84" s="203" t="s">
        <v>54</v>
      </c>
      <c r="E84" s="144" t="s">
        <v>1244</v>
      </c>
      <c r="F84" s="203" t="s">
        <v>3</v>
      </c>
      <c r="G84" s="203" t="s">
        <v>244</v>
      </c>
      <c r="H84" s="203">
        <v>112456</v>
      </c>
      <c r="I84">
        <v>112518</v>
      </c>
      <c r="J84" s="98">
        <f t="shared" si="7"/>
        <v>62</v>
      </c>
      <c r="L84" s="51">
        <v>0.29166666666666669</v>
      </c>
      <c r="M84" s="50" t="s">
        <v>349</v>
      </c>
      <c r="N84" s="143">
        <v>11.5</v>
      </c>
      <c r="O84" s="50">
        <v>3.5</v>
      </c>
      <c r="P84" s="50">
        <v>3000</v>
      </c>
      <c r="Q84" s="55">
        <v>18</v>
      </c>
      <c r="R84" s="50">
        <f t="shared" si="8"/>
        <v>0</v>
      </c>
      <c r="S84" s="50">
        <v>180</v>
      </c>
      <c r="T84" s="203">
        <f t="shared" si="5"/>
        <v>630</v>
      </c>
      <c r="U84" s="50"/>
      <c r="V84" s="50">
        <v>100</v>
      </c>
      <c r="W84" s="50">
        <f t="shared" si="6"/>
        <v>3730</v>
      </c>
      <c r="X84" s="50"/>
    </row>
    <row r="85" spans="1:24" x14ac:dyDescent="0.3">
      <c r="A85" s="50">
        <v>84</v>
      </c>
      <c r="B85" s="224" t="s">
        <v>1242</v>
      </c>
      <c r="C85" s="218">
        <v>45715</v>
      </c>
      <c r="D85" s="203" t="s">
        <v>438</v>
      </c>
      <c r="E85" s="144" t="s">
        <v>1245</v>
      </c>
      <c r="F85" s="203" t="s">
        <v>3</v>
      </c>
      <c r="G85" s="203" t="s">
        <v>244</v>
      </c>
      <c r="H85" s="203">
        <v>32972</v>
      </c>
      <c r="I85">
        <v>33015</v>
      </c>
      <c r="J85" s="98">
        <f t="shared" si="7"/>
        <v>43</v>
      </c>
      <c r="L85" s="50" t="s">
        <v>370</v>
      </c>
      <c r="M85" s="50" t="s">
        <v>1246</v>
      </c>
      <c r="N85" s="143">
        <v>10.5</v>
      </c>
      <c r="O85" s="50">
        <v>2.5</v>
      </c>
      <c r="P85" s="50">
        <v>3000</v>
      </c>
      <c r="R85" s="50">
        <f t="shared" si="8"/>
        <v>0</v>
      </c>
      <c r="S85" s="50">
        <v>180</v>
      </c>
      <c r="T85" s="203">
        <f t="shared" si="5"/>
        <v>450</v>
      </c>
      <c r="U85" s="50"/>
      <c r="V85" s="50">
        <v>100</v>
      </c>
      <c r="W85" s="50">
        <f t="shared" si="6"/>
        <v>3550</v>
      </c>
      <c r="X85" s="50"/>
    </row>
    <row r="86" spans="1:24" x14ac:dyDescent="0.3">
      <c r="A86" s="50">
        <v>85</v>
      </c>
      <c r="B86" s="226" t="s">
        <v>1242</v>
      </c>
      <c r="C86" s="218">
        <v>45715</v>
      </c>
      <c r="D86" s="203" t="s">
        <v>140</v>
      </c>
      <c r="E86" s="144" t="s">
        <v>623</v>
      </c>
      <c r="F86" s="203" t="s">
        <v>7</v>
      </c>
      <c r="G86" s="203" t="s">
        <v>65</v>
      </c>
      <c r="H86" s="203">
        <v>163624</v>
      </c>
      <c r="I86">
        <v>163943</v>
      </c>
      <c r="J86" s="98">
        <f t="shared" si="7"/>
        <v>319</v>
      </c>
      <c r="K86">
        <v>19</v>
      </c>
      <c r="L86" s="51">
        <v>0.25</v>
      </c>
      <c r="M86" s="50" t="s">
        <v>377</v>
      </c>
      <c r="N86" s="143"/>
      <c r="O86" s="50"/>
      <c r="P86" s="50">
        <v>4500</v>
      </c>
      <c r="Q86">
        <v>15</v>
      </c>
      <c r="R86" s="50">
        <f t="shared" si="8"/>
        <v>285</v>
      </c>
      <c r="S86" s="50"/>
      <c r="T86" s="203">
        <f t="shared" si="5"/>
        <v>0</v>
      </c>
      <c r="U86" s="50">
        <v>250</v>
      </c>
      <c r="V86" s="50">
        <v>235</v>
      </c>
      <c r="W86" s="50">
        <f t="shared" si="6"/>
        <v>5270</v>
      </c>
      <c r="X86" s="50"/>
    </row>
    <row r="87" spans="1:24" x14ac:dyDescent="0.3">
      <c r="A87" s="50">
        <v>86</v>
      </c>
      <c r="B87" s="224" t="s">
        <v>1242</v>
      </c>
      <c r="C87" s="232" t="s">
        <v>1247</v>
      </c>
      <c r="D87" s="228" t="s">
        <v>742</v>
      </c>
      <c r="E87" s="223" t="s">
        <v>741</v>
      </c>
      <c r="F87" s="228" t="s">
        <v>7</v>
      </c>
      <c r="G87" s="228" t="s">
        <v>11</v>
      </c>
      <c r="H87" s="228"/>
      <c r="J87" s="98">
        <f t="shared" si="7"/>
        <v>0</v>
      </c>
      <c r="L87" s="50"/>
      <c r="M87" s="50"/>
      <c r="N87" s="143"/>
      <c r="O87" s="50"/>
      <c r="P87" s="50"/>
      <c r="R87" s="50">
        <f t="shared" si="8"/>
        <v>0</v>
      </c>
      <c r="S87" s="50"/>
      <c r="T87" s="203">
        <f t="shared" si="5"/>
        <v>0</v>
      </c>
      <c r="U87" s="50"/>
      <c r="V87" s="50"/>
      <c r="W87" s="50">
        <f t="shared" si="6"/>
        <v>0</v>
      </c>
      <c r="X87" s="50"/>
    </row>
    <row r="88" spans="1:24" x14ac:dyDescent="0.3">
      <c r="A88" s="50">
        <v>87</v>
      </c>
      <c r="B88" s="217" t="s">
        <v>1248</v>
      </c>
      <c r="C88" s="221">
        <v>45718</v>
      </c>
      <c r="D88" s="96" t="s">
        <v>824</v>
      </c>
      <c r="E88" s="202" t="s">
        <v>1030</v>
      </c>
      <c r="F88" s="96" t="s">
        <v>568</v>
      </c>
      <c r="G88" s="96" t="s">
        <v>1224</v>
      </c>
      <c r="H88" s="96">
        <v>173650</v>
      </c>
      <c r="I88">
        <v>174569</v>
      </c>
      <c r="J88" s="98">
        <f t="shared" si="7"/>
        <v>919</v>
      </c>
      <c r="K88">
        <v>19</v>
      </c>
      <c r="L88" s="50" t="s">
        <v>759</v>
      </c>
      <c r="M88" s="50" t="s">
        <v>796</v>
      </c>
      <c r="N88" s="143"/>
      <c r="O88" s="50"/>
      <c r="P88" s="50">
        <v>18000</v>
      </c>
      <c r="Q88">
        <v>20</v>
      </c>
      <c r="R88" s="50">
        <f t="shared" si="8"/>
        <v>380</v>
      </c>
      <c r="S88" s="50"/>
      <c r="T88" s="203">
        <f t="shared" si="5"/>
        <v>0</v>
      </c>
      <c r="U88" s="50">
        <v>1250</v>
      </c>
      <c r="V88" s="50">
        <v>805</v>
      </c>
      <c r="W88" s="50">
        <f t="shared" si="6"/>
        <v>20435</v>
      </c>
      <c r="X88" s="50"/>
    </row>
    <row r="89" spans="1:24" x14ac:dyDescent="0.3">
      <c r="B89" s="1"/>
      <c r="C89" s="197"/>
      <c r="D89" s="186"/>
      <c r="E89" s="139"/>
      <c r="J89" s="98">
        <f t="shared" si="7"/>
        <v>0</v>
      </c>
      <c r="N89" s="138"/>
      <c r="O89" s="138"/>
      <c r="W89" s="55">
        <f>SUM(W2:W88)</f>
        <v>522583</v>
      </c>
    </row>
    <row r="90" spans="1:24" x14ac:dyDescent="0.3">
      <c r="B90" s="1"/>
      <c r="C90" s="197"/>
      <c r="D90" s="186"/>
      <c r="E90" s="139"/>
      <c r="J90" s="208"/>
      <c r="N90" s="138"/>
      <c r="O90" s="13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W91"/>
  <sheetViews>
    <sheetView workbookViewId="0">
      <selection activeCell="Q3" sqref="Q3:Q16"/>
    </sheetView>
  </sheetViews>
  <sheetFormatPr defaultRowHeight="14.4" x14ac:dyDescent="0.3"/>
  <sheetData>
    <row r="1" spans="1:23" ht="57.6" x14ac:dyDescent="0.3">
      <c r="A1" s="45" t="s">
        <v>167</v>
      </c>
      <c r="B1" s="182" t="s">
        <v>168</v>
      </c>
      <c r="C1" s="182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137" t="s">
        <v>173</v>
      </c>
      <c r="I1" s="137" t="s">
        <v>174</v>
      </c>
      <c r="J1" s="47" t="s">
        <v>157</v>
      </c>
      <c r="K1" s="47" t="s">
        <v>175</v>
      </c>
      <c r="L1" s="183" t="s">
        <v>176</v>
      </c>
      <c r="M1" s="184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185" t="s">
        <v>162</v>
      </c>
      <c r="W1" s="49" t="s">
        <v>163</v>
      </c>
    </row>
    <row r="2" spans="1:23" x14ac:dyDescent="0.3">
      <c r="A2" s="50">
        <v>1</v>
      </c>
      <c r="B2" s="226" t="s">
        <v>1249</v>
      </c>
      <c r="C2" s="221">
        <v>45717</v>
      </c>
      <c r="D2" s="96" t="s">
        <v>742</v>
      </c>
      <c r="E2" s="233" t="s">
        <v>741</v>
      </c>
      <c r="F2" s="96" t="s">
        <v>7</v>
      </c>
      <c r="G2" s="96" t="s">
        <v>11</v>
      </c>
      <c r="H2" s="96">
        <v>193390</v>
      </c>
      <c r="I2" s="50">
        <v>193562</v>
      </c>
      <c r="J2" s="98">
        <f>I2-H2</f>
        <v>172</v>
      </c>
      <c r="K2" s="51">
        <v>0.33333333333333331</v>
      </c>
      <c r="L2" s="50" t="s">
        <v>340</v>
      </c>
      <c r="M2" s="50"/>
      <c r="N2" s="50"/>
      <c r="O2" s="50"/>
      <c r="P2" s="50"/>
      <c r="Q2" s="50"/>
      <c r="R2" s="50"/>
      <c r="S2" s="50"/>
    </row>
    <row r="3" spans="1:23" x14ac:dyDescent="0.3">
      <c r="A3" s="50">
        <v>2</v>
      </c>
      <c r="B3" s="224" t="s">
        <v>1250</v>
      </c>
      <c r="C3" s="221">
        <v>45719</v>
      </c>
      <c r="D3" s="96" t="s">
        <v>1029</v>
      </c>
      <c r="E3" s="233" t="s">
        <v>1030</v>
      </c>
      <c r="F3" s="96" t="s">
        <v>1031</v>
      </c>
      <c r="G3" s="96" t="s">
        <v>214</v>
      </c>
      <c r="H3" s="96">
        <v>349546</v>
      </c>
      <c r="I3" s="50">
        <v>350030</v>
      </c>
      <c r="J3" s="98">
        <f t="shared" ref="J3:J66" si="0">I3-H3</f>
        <v>484</v>
      </c>
      <c r="K3" s="50" t="s">
        <v>509</v>
      </c>
      <c r="L3" s="51" t="s">
        <v>377</v>
      </c>
      <c r="M3" s="143"/>
      <c r="N3" s="50"/>
      <c r="O3" s="50"/>
      <c r="P3" s="50"/>
      <c r="Q3" s="50">
        <v>560</v>
      </c>
      <c r="S3" s="50"/>
    </row>
    <row r="4" spans="1:23" x14ac:dyDescent="0.3">
      <c r="A4" s="50">
        <v>3</v>
      </c>
      <c r="B4" s="234" t="s">
        <v>1251</v>
      </c>
      <c r="C4" s="53">
        <v>45720</v>
      </c>
      <c r="D4" s="50" t="s">
        <v>151</v>
      </c>
      <c r="E4" s="233" t="s">
        <v>897</v>
      </c>
      <c r="F4" s="50" t="s">
        <v>3</v>
      </c>
      <c r="G4" s="50" t="s">
        <v>244</v>
      </c>
      <c r="H4" s="50">
        <v>108607</v>
      </c>
      <c r="I4" s="50">
        <v>108657</v>
      </c>
      <c r="J4" s="98">
        <f t="shared" si="0"/>
        <v>50</v>
      </c>
      <c r="K4" s="51">
        <v>0.33333333333333331</v>
      </c>
      <c r="L4" s="50" t="s">
        <v>465</v>
      </c>
      <c r="M4" s="143"/>
      <c r="N4" s="203"/>
      <c r="O4" s="203"/>
      <c r="P4" s="50"/>
      <c r="Q4" s="50"/>
      <c r="S4" s="50"/>
    </row>
    <row r="5" spans="1:23" x14ac:dyDescent="0.3">
      <c r="A5" s="50">
        <v>4</v>
      </c>
      <c r="B5" s="224" t="s">
        <v>1251</v>
      </c>
      <c r="C5" s="53">
        <v>45720</v>
      </c>
      <c r="D5" s="50" t="s">
        <v>382</v>
      </c>
      <c r="E5" s="233" t="s">
        <v>1252</v>
      </c>
      <c r="F5" s="50" t="s">
        <v>7</v>
      </c>
      <c r="G5" s="50" t="s">
        <v>244</v>
      </c>
      <c r="H5" s="50">
        <v>42517</v>
      </c>
      <c r="I5" s="50">
        <v>42565</v>
      </c>
      <c r="J5" s="98">
        <f t="shared" si="0"/>
        <v>48</v>
      </c>
      <c r="K5" s="50" t="s">
        <v>755</v>
      </c>
      <c r="L5" s="50" t="s">
        <v>1253</v>
      </c>
      <c r="M5" s="143"/>
      <c r="N5" s="203"/>
      <c r="O5" s="203"/>
      <c r="P5" s="50"/>
      <c r="Q5" s="50"/>
      <c r="S5" s="50"/>
    </row>
    <row r="6" spans="1:23" x14ac:dyDescent="0.3">
      <c r="A6" s="50">
        <v>5</v>
      </c>
      <c r="B6" s="234" t="s">
        <v>1254</v>
      </c>
      <c r="C6" s="53">
        <v>45721</v>
      </c>
      <c r="D6" s="50" t="s">
        <v>151</v>
      </c>
      <c r="E6" s="233" t="s">
        <v>897</v>
      </c>
      <c r="F6" s="50" t="s">
        <v>3</v>
      </c>
      <c r="G6" s="50" t="s">
        <v>72</v>
      </c>
      <c r="H6" s="50">
        <v>108660</v>
      </c>
      <c r="I6" s="50">
        <v>108856</v>
      </c>
      <c r="J6" s="98">
        <f t="shared" si="0"/>
        <v>196</v>
      </c>
      <c r="K6" s="51">
        <v>0.33333333333333331</v>
      </c>
      <c r="L6" s="50" t="s">
        <v>465</v>
      </c>
      <c r="M6" s="143"/>
      <c r="N6" s="203"/>
      <c r="O6" s="203"/>
      <c r="P6" s="50"/>
      <c r="Q6" s="50">
        <v>100</v>
      </c>
      <c r="S6" s="50"/>
    </row>
    <row r="7" spans="1:23" x14ac:dyDescent="0.3">
      <c r="A7" s="50">
        <v>6</v>
      </c>
      <c r="B7" s="224" t="s">
        <v>1254</v>
      </c>
      <c r="C7" s="53">
        <v>45721</v>
      </c>
      <c r="D7" s="50" t="s">
        <v>382</v>
      </c>
      <c r="E7" s="233" t="s">
        <v>1252</v>
      </c>
      <c r="F7" s="50" t="s">
        <v>7</v>
      </c>
      <c r="G7" s="50" t="s">
        <v>244</v>
      </c>
      <c r="H7" s="50">
        <v>42591</v>
      </c>
      <c r="I7" s="50">
        <v>42640</v>
      </c>
      <c r="J7" s="98">
        <f t="shared" si="0"/>
        <v>49</v>
      </c>
      <c r="K7" s="51">
        <v>0.41666666666666669</v>
      </c>
      <c r="L7" s="50" t="s">
        <v>431</v>
      </c>
      <c r="M7" s="143"/>
      <c r="N7" s="203"/>
      <c r="O7" s="203"/>
      <c r="P7" s="50"/>
      <c r="Q7" s="50"/>
      <c r="S7" s="50"/>
    </row>
    <row r="8" spans="1:23" x14ac:dyDescent="0.3">
      <c r="A8" s="50">
        <v>7</v>
      </c>
      <c r="B8" s="224" t="s">
        <v>1254</v>
      </c>
      <c r="C8" s="53">
        <v>45724</v>
      </c>
      <c r="D8" s="50" t="s">
        <v>652</v>
      </c>
      <c r="E8" s="233" t="s">
        <v>290</v>
      </c>
      <c r="F8" s="50" t="s">
        <v>7</v>
      </c>
      <c r="G8" s="50" t="s">
        <v>1255</v>
      </c>
      <c r="H8" s="50">
        <v>56480</v>
      </c>
      <c r="I8" s="50">
        <v>58155</v>
      </c>
      <c r="J8" s="98">
        <f t="shared" si="0"/>
        <v>1675</v>
      </c>
      <c r="K8" s="50" t="s">
        <v>523</v>
      </c>
      <c r="L8" s="51">
        <v>0.125</v>
      </c>
      <c r="M8" s="143"/>
      <c r="N8" s="50"/>
      <c r="O8" s="50"/>
      <c r="P8" s="50"/>
      <c r="Q8" s="50">
        <v>1240</v>
      </c>
      <c r="S8" s="50"/>
    </row>
    <row r="9" spans="1:23" x14ac:dyDescent="0.3">
      <c r="A9" s="50">
        <v>8</v>
      </c>
      <c r="B9" s="224" t="s">
        <v>1254</v>
      </c>
      <c r="C9" s="53">
        <v>45721</v>
      </c>
      <c r="D9" s="50" t="s">
        <v>965</v>
      </c>
      <c r="E9" s="233" t="s">
        <v>623</v>
      </c>
      <c r="F9" s="50" t="s">
        <v>7</v>
      </c>
      <c r="G9" s="50" t="s">
        <v>1256</v>
      </c>
      <c r="H9" s="50">
        <v>42392</v>
      </c>
      <c r="I9" s="50">
        <v>42564</v>
      </c>
      <c r="J9" s="98">
        <f t="shared" si="0"/>
        <v>172</v>
      </c>
      <c r="K9" s="51">
        <v>0.29166666666666669</v>
      </c>
      <c r="L9" s="50" t="s">
        <v>1257</v>
      </c>
      <c r="M9" s="143"/>
      <c r="N9" s="50"/>
      <c r="O9" s="50"/>
      <c r="P9" s="50"/>
      <c r="Q9" s="50">
        <v>100</v>
      </c>
      <c r="S9" s="50"/>
    </row>
    <row r="10" spans="1:23" x14ac:dyDescent="0.3">
      <c r="A10" s="50">
        <v>9</v>
      </c>
      <c r="B10" s="224" t="s">
        <v>1254</v>
      </c>
      <c r="C10" s="221">
        <v>45721</v>
      </c>
      <c r="D10" s="96" t="s">
        <v>847</v>
      </c>
      <c r="E10" s="233" t="s">
        <v>741</v>
      </c>
      <c r="F10" s="96" t="s">
        <v>7</v>
      </c>
      <c r="G10" s="96" t="s">
        <v>11</v>
      </c>
      <c r="H10" s="96">
        <v>169804</v>
      </c>
      <c r="I10" s="50">
        <v>169968</v>
      </c>
      <c r="J10" s="98">
        <f t="shared" si="0"/>
        <v>164</v>
      </c>
      <c r="K10" s="51">
        <v>0.33333333333333331</v>
      </c>
      <c r="L10" s="50" t="s">
        <v>404</v>
      </c>
      <c r="M10" s="143"/>
      <c r="N10" s="50"/>
      <c r="O10" s="50"/>
      <c r="P10" s="50"/>
      <c r="Q10" s="50"/>
      <c r="S10" s="50"/>
    </row>
    <row r="11" spans="1:23" x14ac:dyDescent="0.3">
      <c r="A11" s="50">
        <v>10</v>
      </c>
      <c r="B11" s="224" t="s">
        <v>1258</v>
      </c>
      <c r="C11" s="53">
        <v>45722</v>
      </c>
      <c r="D11" s="50" t="s">
        <v>87</v>
      </c>
      <c r="E11" s="233" t="s">
        <v>1259</v>
      </c>
      <c r="F11" s="50" t="s">
        <v>7</v>
      </c>
      <c r="G11" s="50" t="s">
        <v>244</v>
      </c>
      <c r="H11" s="50">
        <v>313847</v>
      </c>
      <c r="I11" s="50">
        <v>313936</v>
      </c>
      <c r="J11" s="98">
        <f t="shared" si="0"/>
        <v>89</v>
      </c>
      <c r="K11" s="51">
        <v>0.33333333333333331</v>
      </c>
      <c r="L11" s="50" t="s">
        <v>353</v>
      </c>
      <c r="M11" s="143"/>
      <c r="N11" s="50"/>
      <c r="O11" s="50"/>
      <c r="P11" s="50"/>
      <c r="Q11" s="50">
        <v>100</v>
      </c>
      <c r="S11" s="50"/>
    </row>
    <row r="12" spans="1:23" x14ac:dyDescent="0.3">
      <c r="A12" s="50">
        <v>11</v>
      </c>
      <c r="B12" s="224" t="s">
        <v>1258</v>
      </c>
      <c r="C12" s="53">
        <v>45722</v>
      </c>
      <c r="D12" s="50" t="s">
        <v>151</v>
      </c>
      <c r="E12" s="233" t="s">
        <v>897</v>
      </c>
      <c r="F12" s="50" t="s">
        <v>3</v>
      </c>
      <c r="G12" s="50" t="s">
        <v>18</v>
      </c>
      <c r="H12" s="50">
        <v>108859</v>
      </c>
      <c r="I12" s="50">
        <v>109100</v>
      </c>
      <c r="J12" s="98">
        <f t="shared" si="0"/>
        <v>241</v>
      </c>
      <c r="K12" s="51">
        <v>0.33333333333333331</v>
      </c>
      <c r="L12" s="50" t="s">
        <v>353</v>
      </c>
      <c r="M12" s="143"/>
      <c r="N12" s="50"/>
      <c r="O12" s="50"/>
      <c r="P12" s="50"/>
      <c r="Q12" s="50">
        <v>200</v>
      </c>
      <c r="S12" s="50"/>
    </row>
    <row r="13" spans="1:23" x14ac:dyDescent="0.3">
      <c r="A13" s="50">
        <v>12</v>
      </c>
      <c r="B13" s="224" t="s">
        <v>1258</v>
      </c>
      <c r="C13" s="53">
        <v>45722</v>
      </c>
      <c r="D13" s="50" t="s">
        <v>382</v>
      </c>
      <c r="E13" s="233" t="s">
        <v>1252</v>
      </c>
      <c r="F13" s="50" t="s">
        <v>7</v>
      </c>
      <c r="G13" s="50" t="s">
        <v>244</v>
      </c>
      <c r="H13" s="50">
        <v>42640</v>
      </c>
      <c r="I13" s="50">
        <v>42698</v>
      </c>
      <c r="J13" s="98">
        <f t="shared" si="0"/>
        <v>58</v>
      </c>
      <c r="K13" s="51">
        <v>0.41666666666666669</v>
      </c>
      <c r="L13" s="50" t="s">
        <v>765</v>
      </c>
      <c r="M13" s="143"/>
      <c r="N13" s="203"/>
      <c r="O13" s="203"/>
      <c r="P13" s="50"/>
      <c r="Q13" s="50"/>
      <c r="S13" s="50"/>
    </row>
    <row r="14" spans="1:23" x14ac:dyDescent="0.3">
      <c r="A14" s="50">
        <v>13</v>
      </c>
      <c r="B14" s="224" t="s">
        <v>1258</v>
      </c>
      <c r="C14" s="221">
        <v>45722</v>
      </c>
      <c r="D14" s="96" t="s">
        <v>824</v>
      </c>
      <c r="E14" s="233" t="s">
        <v>1260</v>
      </c>
      <c r="F14" s="96" t="s">
        <v>3</v>
      </c>
      <c r="G14" s="96" t="s">
        <v>11</v>
      </c>
      <c r="H14" s="96">
        <v>176255</v>
      </c>
      <c r="I14" s="50">
        <v>176910</v>
      </c>
      <c r="J14" s="98">
        <f t="shared" si="0"/>
        <v>655</v>
      </c>
      <c r="K14" s="51">
        <v>0.16666666666666666</v>
      </c>
      <c r="L14" s="50" t="s">
        <v>377</v>
      </c>
      <c r="M14" s="143"/>
      <c r="N14" s="50"/>
      <c r="O14" s="50"/>
      <c r="P14" s="50"/>
      <c r="Q14" s="50">
        <v>290</v>
      </c>
      <c r="S14" s="50"/>
    </row>
    <row r="15" spans="1:23" x14ac:dyDescent="0.3">
      <c r="A15" s="50">
        <v>14</v>
      </c>
      <c r="B15" s="224" t="s">
        <v>1261</v>
      </c>
      <c r="C15" s="235">
        <v>45723</v>
      </c>
      <c r="D15" s="50" t="s">
        <v>151</v>
      </c>
      <c r="E15" s="236" t="s">
        <v>468</v>
      </c>
      <c r="F15" s="50" t="s">
        <v>3</v>
      </c>
      <c r="G15" s="94" t="s">
        <v>244</v>
      </c>
      <c r="H15" s="50">
        <v>109108</v>
      </c>
      <c r="I15" s="50">
        <v>109180</v>
      </c>
      <c r="J15" s="98">
        <f t="shared" si="0"/>
        <v>72</v>
      </c>
      <c r="K15" s="51">
        <v>0.29166666666666669</v>
      </c>
      <c r="L15" s="51">
        <v>0.875</v>
      </c>
      <c r="M15" s="143"/>
      <c r="N15" s="50"/>
      <c r="O15" s="50"/>
      <c r="P15" s="50"/>
      <c r="Q15" s="50"/>
      <c r="S15" s="50"/>
    </row>
    <row r="16" spans="1:23" x14ac:dyDescent="0.3">
      <c r="A16" s="50">
        <v>15</v>
      </c>
      <c r="B16" s="224" t="s">
        <v>1261</v>
      </c>
      <c r="C16" s="237">
        <v>45723</v>
      </c>
      <c r="D16" s="96" t="s">
        <v>742</v>
      </c>
      <c r="E16" s="236" t="s">
        <v>1053</v>
      </c>
      <c r="F16" s="96" t="s">
        <v>7</v>
      </c>
      <c r="G16" s="194" t="s">
        <v>1262</v>
      </c>
      <c r="H16" s="96">
        <v>64046</v>
      </c>
      <c r="I16" s="50">
        <v>64330</v>
      </c>
      <c r="J16" s="98">
        <f t="shared" si="0"/>
        <v>284</v>
      </c>
      <c r="K16" s="50" t="s">
        <v>509</v>
      </c>
      <c r="L16" s="50" t="s">
        <v>381</v>
      </c>
      <c r="M16" s="143"/>
      <c r="N16" s="50"/>
      <c r="O16" s="50"/>
      <c r="P16" s="50"/>
      <c r="Q16" s="50">
        <v>155</v>
      </c>
      <c r="S16" s="50"/>
    </row>
    <row r="17" spans="1:19" x14ac:dyDescent="0.3">
      <c r="A17" s="98">
        <v>16</v>
      </c>
      <c r="B17" s="238" t="s">
        <v>1261</v>
      </c>
      <c r="C17" s="239">
        <v>45723</v>
      </c>
      <c r="D17" s="98" t="s">
        <v>57</v>
      </c>
      <c r="E17" s="195" t="s">
        <v>741</v>
      </c>
      <c r="F17" s="98" t="s">
        <v>7</v>
      </c>
      <c r="G17" s="240" t="s">
        <v>11</v>
      </c>
      <c r="H17" s="98">
        <v>93236</v>
      </c>
      <c r="I17" s="98">
        <v>93384</v>
      </c>
      <c r="J17" s="98">
        <f t="shared" si="0"/>
        <v>148</v>
      </c>
      <c r="K17" s="98" t="s">
        <v>430</v>
      </c>
      <c r="L17" s="157">
        <v>0.70833333333333337</v>
      </c>
      <c r="M17" s="209"/>
      <c r="N17" s="98"/>
      <c r="O17" s="98"/>
      <c r="P17" s="98"/>
      <c r="Q17" s="98"/>
      <c r="R17" s="98"/>
      <c r="S17" s="98"/>
    </row>
    <row r="18" spans="1:19" x14ac:dyDescent="0.3">
      <c r="A18" s="50">
        <v>17</v>
      </c>
      <c r="B18" s="224" t="s">
        <v>1263</v>
      </c>
      <c r="C18" s="237">
        <v>45724</v>
      </c>
      <c r="D18" s="96" t="s">
        <v>742</v>
      </c>
      <c r="E18" s="236" t="s">
        <v>741</v>
      </c>
      <c r="F18" s="96" t="s">
        <v>7</v>
      </c>
      <c r="G18" s="194" t="s">
        <v>11</v>
      </c>
      <c r="H18" s="96">
        <v>64330</v>
      </c>
      <c r="I18" s="50">
        <v>64658</v>
      </c>
      <c r="J18" s="98">
        <f t="shared" si="0"/>
        <v>328</v>
      </c>
      <c r="K18" s="50" t="s">
        <v>753</v>
      </c>
      <c r="L18" s="51" t="s">
        <v>756</v>
      </c>
      <c r="M18" s="143"/>
      <c r="N18" s="50"/>
      <c r="O18" s="50"/>
      <c r="P18" s="50"/>
      <c r="Q18" s="50"/>
      <c r="R18" s="50"/>
      <c r="S18" s="50"/>
    </row>
    <row r="19" spans="1:19" x14ac:dyDescent="0.3">
      <c r="A19" s="50">
        <v>18</v>
      </c>
      <c r="B19" s="224" t="s">
        <v>1263</v>
      </c>
      <c r="C19" s="235">
        <v>45724</v>
      </c>
      <c r="D19" s="50" t="s">
        <v>48</v>
      </c>
      <c r="E19" s="236" t="s">
        <v>1264</v>
      </c>
      <c r="F19" s="50" t="s">
        <v>7</v>
      </c>
      <c r="G19" s="94" t="s">
        <v>51</v>
      </c>
      <c r="H19" s="50">
        <v>301550</v>
      </c>
      <c r="I19" s="50">
        <v>301579</v>
      </c>
      <c r="J19" s="98">
        <f t="shared" si="0"/>
        <v>29</v>
      </c>
      <c r="K19" s="50" t="s">
        <v>392</v>
      </c>
      <c r="L19" s="51">
        <v>0.91666666666666663</v>
      </c>
      <c r="M19" s="143"/>
      <c r="N19" s="50"/>
      <c r="O19" s="50"/>
      <c r="P19" s="50"/>
      <c r="Q19" s="50"/>
      <c r="R19" s="50"/>
      <c r="S19" s="50"/>
    </row>
    <row r="20" spans="1:19" x14ac:dyDescent="0.3">
      <c r="A20" s="50">
        <v>19</v>
      </c>
      <c r="B20" s="224" t="s">
        <v>1265</v>
      </c>
      <c r="C20" s="235">
        <v>45725</v>
      </c>
      <c r="D20" s="50" t="s">
        <v>551</v>
      </c>
      <c r="E20" s="236" t="s">
        <v>1006</v>
      </c>
      <c r="F20" s="50" t="s">
        <v>7</v>
      </c>
      <c r="G20" s="94" t="s">
        <v>244</v>
      </c>
      <c r="H20" s="50">
        <v>56606</v>
      </c>
      <c r="I20" s="50">
        <v>56738</v>
      </c>
      <c r="J20" s="98">
        <f t="shared" si="0"/>
        <v>132</v>
      </c>
      <c r="K20" s="51">
        <v>0.20833333333333334</v>
      </c>
      <c r="L20" s="50" t="s">
        <v>340</v>
      </c>
      <c r="M20" s="143"/>
      <c r="N20" s="50"/>
      <c r="O20" s="50"/>
      <c r="P20" s="50"/>
      <c r="Q20" s="50"/>
      <c r="R20" s="50"/>
      <c r="S20" s="50"/>
    </row>
    <row r="21" spans="1:19" x14ac:dyDescent="0.3">
      <c r="A21" s="50">
        <v>20</v>
      </c>
      <c r="B21" s="224" t="s">
        <v>1265</v>
      </c>
      <c r="C21" s="235">
        <v>45726</v>
      </c>
      <c r="D21" s="50" t="s">
        <v>70</v>
      </c>
      <c r="E21" s="236" t="s">
        <v>1266</v>
      </c>
      <c r="F21" s="50" t="s">
        <v>7</v>
      </c>
      <c r="G21" s="94" t="s">
        <v>51</v>
      </c>
      <c r="H21" s="50">
        <v>12192</v>
      </c>
      <c r="I21" s="50">
        <v>12220</v>
      </c>
      <c r="J21" s="98">
        <f t="shared" si="0"/>
        <v>28</v>
      </c>
      <c r="K21" s="50" t="s">
        <v>1253</v>
      </c>
      <c r="L21" s="50" t="s">
        <v>1267</v>
      </c>
      <c r="M21" s="143"/>
      <c r="N21" s="50"/>
      <c r="O21" s="50"/>
      <c r="P21" s="50"/>
      <c r="Q21" s="50">
        <v>100</v>
      </c>
      <c r="R21" s="50"/>
      <c r="S21" s="50"/>
    </row>
    <row r="22" spans="1:19" x14ac:dyDescent="0.3">
      <c r="A22" s="50">
        <v>21</v>
      </c>
      <c r="B22" s="224" t="s">
        <v>1268</v>
      </c>
      <c r="C22" s="53">
        <v>45726</v>
      </c>
      <c r="D22" s="50" t="s">
        <v>70</v>
      </c>
      <c r="E22" s="233" t="s">
        <v>263</v>
      </c>
      <c r="F22" s="50" t="s">
        <v>7</v>
      </c>
      <c r="G22" s="50" t="s">
        <v>51</v>
      </c>
      <c r="H22" s="50">
        <v>12220</v>
      </c>
      <c r="I22" s="50">
        <v>12248</v>
      </c>
      <c r="J22" s="98">
        <f t="shared" si="0"/>
        <v>28</v>
      </c>
      <c r="K22" s="51">
        <v>4.1666666666666664E-2</v>
      </c>
      <c r="L22" s="51">
        <v>0.125</v>
      </c>
      <c r="M22" s="143"/>
      <c r="N22" s="50"/>
      <c r="O22" s="50"/>
      <c r="P22" s="50"/>
      <c r="Q22" s="50">
        <v>100</v>
      </c>
      <c r="R22" s="50"/>
      <c r="S22" s="50"/>
    </row>
    <row r="23" spans="1:19" x14ac:dyDescent="0.3">
      <c r="A23" s="50">
        <v>22</v>
      </c>
      <c r="B23" s="224" t="s">
        <v>1268</v>
      </c>
      <c r="C23" s="53">
        <v>45727</v>
      </c>
      <c r="D23" s="50" t="s">
        <v>615</v>
      </c>
      <c r="E23" s="233" t="s">
        <v>1266</v>
      </c>
      <c r="F23" s="50" t="s">
        <v>7</v>
      </c>
      <c r="G23" s="50" t="s">
        <v>244</v>
      </c>
      <c r="H23" s="50">
        <v>29483</v>
      </c>
      <c r="I23" s="50">
        <v>29575</v>
      </c>
      <c r="J23" s="98">
        <f t="shared" si="0"/>
        <v>92</v>
      </c>
      <c r="K23" s="50" t="s">
        <v>366</v>
      </c>
      <c r="L23" s="50" t="s">
        <v>502</v>
      </c>
      <c r="M23" s="143"/>
      <c r="N23" s="50"/>
      <c r="O23" s="50"/>
      <c r="P23" s="50"/>
      <c r="Q23" s="50"/>
      <c r="R23" s="50"/>
      <c r="S23" s="50"/>
    </row>
    <row r="24" spans="1:19" x14ac:dyDescent="0.3">
      <c r="A24" s="50">
        <v>23</v>
      </c>
      <c r="B24" s="224" t="s">
        <v>1268</v>
      </c>
      <c r="C24" s="53">
        <v>45726</v>
      </c>
      <c r="D24" s="203" t="s">
        <v>1269</v>
      </c>
      <c r="E24" s="233" t="s">
        <v>1270</v>
      </c>
      <c r="F24" s="203" t="s">
        <v>3</v>
      </c>
      <c r="G24" s="203" t="s">
        <v>51</v>
      </c>
      <c r="H24" s="203">
        <v>8777</v>
      </c>
      <c r="I24" s="50">
        <v>8787</v>
      </c>
      <c r="J24" s="98">
        <f t="shared" si="0"/>
        <v>10</v>
      </c>
      <c r="K24" s="51">
        <v>0.79166666666666663</v>
      </c>
      <c r="L24" s="50" t="s">
        <v>404</v>
      </c>
      <c r="M24" s="143"/>
      <c r="N24" s="50"/>
      <c r="O24" s="50"/>
      <c r="P24" s="50"/>
      <c r="Q24" s="50">
        <v>360</v>
      </c>
      <c r="R24" s="50"/>
      <c r="S24" s="50"/>
    </row>
    <row r="25" spans="1:19" x14ac:dyDescent="0.3">
      <c r="A25" s="50">
        <v>24</v>
      </c>
      <c r="B25" s="224" t="s">
        <v>1268</v>
      </c>
      <c r="C25" s="53">
        <v>45726</v>
      </c>
      <c r="D25" s="203" t="s">
        <v>1271</v>
      </c>
      <c r="E25" s="233" t="s">
        <v>1270</v>
      </c>
      <c r="F25" s="203" t="s">
        <v>3</v>
      </c>
      <c r="G25" s="203" t="s">
        <v>51</v>
      </c>
      <c r="H25" s="203">
        <v>11339</v>
      </c>
      <c r="I25" s="50">
        <v>11356</v>
      </c>
      <c r="J25" s="98">
        <f t="shared" si="0"/>
        <v>17</v>
      </c>
      <c r="K25" s="50" t="s">
        <v>477</v>
      </c>
      <c r="L25" s="51">
        <v>0.91666666666666663</v>
      </c>
      <c r="M25" s="143"/>
      <c r="N25" s="50"/>
      <c r="O25" s="50"/>
      <c r="P25" s="50"/>
      <c r="Q25" s="50">
        <v>460</v>
      </c>
      <c r="R25" s="50"/>
      <c r="S25" s="50"/>
    </row>
    <row r="26" spans="1:19" x14ac:dyDescent="0.3">
      <c r="A26" s="50">
        <v>25</v>
      </c>
      <c r="B26" s="224" t="s">
        <v>1268</v>
      </c>
      <c r="C26" s="53">
        <v>45726</v>
      </c>
      <c r="D26" s="203" t="s">
        <v>1060</v>
      </c>
      <c r="E26" s="233" t="s">
        <v>1270</v>
      </c>
      <c r="F26" s="203" t="s">
        <v>3</v>
      </c>
      <c r="G26" s="203" t="s">
        <v>51</v>
      </c>
      <c r="H26" s="203">
        <v>20020</v>
      </c>
      <c r="I26" s="50">
        <v>20038</v>
      </c>
      <c r="J26" s="98">
        <f t="shared" si="0"/>
        <v>18</v>
      </c>
      <c r="K26" s="51">
        <v>0.79166666666666663</v>
      </c>
      <c r="L26" s="50" t="s">
        <v>404</v>
      </c>
      <c r="M26" s="143"/>
      <c r="N26" s="50"/>
      <c r="O26" s="50"/>
      <c r="P26" s="50"/>
      <c r="Q26" s="50">
        <v>360</v>
      </c>
      <c r="R26" s="50"/>
      <c r="S26" s="50"/>
    </row>
    <row r="27" spans="1:19" x14ac:dyDescent="0.3">
      <c r="A27" s="50">
        <v>26</v>
      </c>
      <c r="B27" s="224" t="s">
        <v>1268</v>
      </c>
      <c r="C27" s="53">
        <v>45726</v>
      </c>
      <c r="D27" s="203" t="s">
        <v>1272</v>
      </c>
      <c r="E27" s="233" t="s">
        <v>1270</v>
      </c>
      <c r="F27" s="203" t="s">
        <v>3</v>
      </c>
      <c r="G27" s="203" t="s">
        <v>51</v>
      </c>
      <c r="H27" s="203">
        <v>5170</v>
      </c>
      <c r="I27" s="50">
        <v>5194</v>
      </c>
      <c r="J27" s="98">
        <f t="shared" si="0"/>
        <v>24</v>
      </c>
      <c r="K27" s="51">
        <v>0.79166666666666663</v>
      </c>
      <c r="L27" s="50" t="s">
        <v>404</v>
      </c>
      <c r="M27" s="143"/>
      <c r="N27" s="50"/>
      <c r="O27" s="50"/>
      <c r="P27" s="50"/>
      <c r="Q27" s="50">
        <v>460</v>
      </c>
      <c r="R27" s="50"/>
      <c r="S27" s="50"/>
    </row>
    <row r="28" spans="1:19" x14ac:dyDescent="0.3">
      <c r="A28" s="50">
        <v>27</v>
      </c>
      <c r="B28" s="224" t="s">
        <v>1268</v>
      </c>
      <c r="C28" s="221">
        <v>45726</v>
      </c>
      <c r="D28" s="96" t="s">
        <v>847</v>
      </c>
      <c r="E28" s="233" t="s">
        <v>741</v>
      </c>
      <c r="F28" s="96" t="s">
        <v>7</v>
      </c>
      <c r="G28" s="96" t="s">
        <v>11</v>
      </c>
      <c r="H28" s="96">
        <v>169974</v>
      </c>
      <c r="I28" s="50">
        <v>170612</v>
      </c>
      <c r="J28" s="98">
        <f t="shared" si="0"/>
        <v>638</v>
      </c>
      <c r="K28" s="50" t="s">
        <v>430</v>
      </c>
      <c r="L28" s="50" t="s">
        <v>763</v>
      </c>
      <c r="M28" s="143"/>
      <c r="N28" s="50"/>
      <c r="O28" s="50"/>
      <c r="P28" s="50"/>
      <c r="Q28" s="50">
        <v>640</v>
      </c>
      <c r="R28" s="50"/>
      <c r="S28" s="50"/>
    </row>
    <row r="29" spans="1:19" x14ac:dyDescent="0.3">
      <c r="A29" s="50">
        <v>28</v>
      </c>
      <c r="B29" s="224" t="s">
        <v>1268</v>
      </c>
      <c r="C29" s="221">
        <v>45726</v>
      </c>
      <c r="D29" s="96" t="s">
        <v>847</v>
      </c>
      <c r="E29" s="233" t="s">
        <v>1176</v>
      </c>
      <c r="F29" s="96" t="s">
        <v>7</v>
      </c>
      <c r="G29" s="96" t="s">
        <v>11</v>
      </c>
      <c r="H29" s="96">
        <v>170620</v>
      </c>
      <c r="I29" s="50">
        <v>170956</v>
      </c>
      <c r="J29" s="98">
        <f t="shared" si="0"/>
        <v>336</v>
      </c>
      <c r="K29" s="50" t="s">
        <v>753</v>
      </c>
      <c r="L29" s="51">
        <v>0.75</v>
      </c>
      <c r="M29" s="143"/>
      <c r="N29" s="50"/>
      <c r="O29" s="50"/>
      <c r="P29" s="50"/>
      <c r="Q29" s="50">
        <v>85</v>
      </c>
      <c r="R29" s="50"/>
      <c r="S29" s="50"/>
    </row>
    <row r="30" spans="1:19" x14ac:dyDescent="0.3">
      <c r="A30" s="50">
        <v>29</v>
      </c>
      <c r="B30" s="224" t="s">
        <v>1273</v>
      </c>
      <c r="C30" s="218">
        <v>45727</v>
      </c>
      <c r="D30" s="203" t="s">
        <v>1271</v>
      </c>
      <c r="E30" s="233" t="s">
        <v>1270</v>
      </c>
      <c r="F30" s="203" t="s">
        <v>3</v>
      </c>
      <c r="G30" s="203" t="s">
        <v>72</v>
      </c>
      <c r="H30" s="203">
        <v>11357</v>
      </c>
      <c r="I30" s="50">
        <v>11533</v>
      </c>
      <c r="J30" s="98">
        <f t="shared" si="0"/>
        <v>176</v>
      </c>
      <c r="K30" s="51">
        <v>0.29166666666666669</v>
      </c>
      <c r="L30" s="50" t="s">
        <v>442</v>
      </c>
      <c r="M30" s="143"/>
      <c r="N30" s="50"/>
      <c r="O30" s="50"/>
      <c r="P30" s="50"/>
      <c r="Q30" s="50">
        <v>100</v>
      </c>
      <c r="R30" s="50"/>
      <c r="S30" s="50"/>
    </row>
    <row r="31" spans="1:19" x14ac:dyDescent="0.3">
      <c r="A31" s="66">
        <v>30</v>
      </c>
      <c r="B31" s="224" t="s">
        <v>1273</v>
      </c>
      <c r="C31" s="218">
        <v>45727</v>
      </c>
      <c r="D31" s="203" t="s">
        <v>1060</v>
      </c>
      <c r="E31" s="233" t="s">
        <v>1270</v>
      </c>
      <c r="F31" s="203" t="s">
        <v>3</v>
      </c>
      <c r="G31" s="203" t="s">
        <v>72</v>
      </c>
      <c r="H31" s="203">
        <v>20039</v>
      </c>
      <c r="I31" s="50">
        <v>20278</v>
      </c>
      <c r="J31" s="98">
        <f t="shared" si="0"/>
        <v>239</v>
      </c>
      <c r="K31" s="51">
        <v>0.29166666666666669</v>
      </c>
      <c r="L31" s="50" t="s">
        <v>377</v>
      </c>
      <c r="M31" s="143"/>
      <c r="N31" s="50"/>
      <c r="O31" s="50"/>
      <c r="P31" s="50"/>
      <c r="Q31" s="50">
        <v>100</v>
      </c>
      <c r="R31" s="50"/>
      <c r="S31" s="50"/>
    </row>
    <row r="32" spans="1:19" x14ac:dyDescent="0.3">
      <c r="A32" s="50">
        <v>31</v>
      </c>
      <c r="B32" s="224" t="s">
        <v>1273</v>
      </c>
      <c r="C32" s="218">
        <v>45727</v>
      </c>
      <c r="D32" s="203" t="s">
        <v>1269</v>
      </c>
      <c r="E32" s="233" t="s">
        <v>1270</v>
      </c>
      <c r="F32" s="203" t="s">
        <v>3</v>
      </c>
      <c r="G32" s="203" t="s">
        <v>72</v>
      </c>
      <c r="H32" s="203">
        <v>8787</v>
      </c>
      <c r="I32" s="50">
        <v>8995</v>
      </c>
      <c r="J32" s="98">
        <f t="shared" si="0"/>
        <v>208</v>
      </c>
      <c r="K32" s="51">
        <v>0.29166666666666669</v>
      </c>
      <c r="L32" s="50" t="s">
        <v>377</v>
      </c>
      <c r="M32" s="143"/>
      <c r="N32" s="50"/>
      <c r="O32" s="50"/>
      <c r="P32" s="50"/>
      <c r="Q32" s="50">
        <v>100</v>
      </c>
      <c r="R32" s="50"/>
      <c r="S32" s="50"/>
    </row>
    <row r="33" spans="1:19" x14ac:dyDescent="0.3">
      <c r="A33" s="50">
        <v>32</v>
      </c>
      <c r="B33" s="224" t="s">
        <v>1273</v>
      </c>
      <c r="C33" s="218">
        <v>45727</v>
      </c>
      <c r="D33" s="203" t="s">
        <v>1272</v>
      </c>
      <c r="E33" s="233" t="s">
        <v>1270</v>
      </c>
      <c r="F33" s="203" t="s">
        <v>3</v>
      </c>
      <c r="G33" s="203" t="s">
        <v>72</v>
      </c>
      <c r="H33" s="203">
        <v>5194</v>
      </c>
      <c r="I33" s="50">
        <v>5372</v>
      </c>
      <c r="J33" s="98">
        <f t="shared" si="0"/>
        <v>178</v>
      </c>
      <c r="K33" s="51">
        <v>0.29166666666666669</v>
      </c>
      <c r="L33" s="50" t="s">
        <v>404</v>
      </c>
      <c r="M33" s="143"/>
      <c r="N33" s="50"/>
      <c r="O33" s="50"/>
      <c r="P33" s="50"/>
      <c r="Q33" s="50">
        <v>100</v>
      </c>
      <c r="R33" s="50"/>
      <c r="S33" s="50"/>
    </row>
    <row r="34" spans="1:19" x14ac:dyDescent="0.3">
      <c r="A34" s="50">
        <v>33</v>
      </c>
      <c r="B34" s="224" t="s">
        <v>1273</v>
      </c>
      <c r="C34" s="218">
        <v>45727</v>
      </c>
      <c r="D34" s="203" t="s">
        <v>151</v>
      </c>
      <c r="E34" s="233" t="s">
        <v>1270</v>
      </c>
      <c r="F34" s="203" t="s">
        <v>3</v>
      </c>
      <c r="G34" s="203" t="s">
        <v>72</v>
      </c>
      <c r="H34" s="203">
        <v>109463</v>
      </c>
      <c r="I34" s="50">
        <v>109637</v>
      </c>
      <c r="J34" s="98">
        <f t="shared" si="0"/>
        <v>174</v>
      </c>
      <c r="K34" s="51">
        <v>0.29166666666666669</v>
      </c>
      <c r="L34" s="50" t="s">
        <v>442</v>
      </c>
      <c r="M34" s="143"/>
      <c r="N34" s="50"/>
      <c r="O34" s="50"/>
      <c r="P34" s="50"/>
      <c r="Q34" s="50">
        <v>100</v>
      </c>
      <c r="R34" s="50"/>
      <c r="S34" s="50"/>
    </row>
    <row r="35" spans="1:19" x14ac:dyDescent="0.3">
      <c r="A35" s="161">
        <v>34</v>
      </c>
      <c r="B35" s="241" t="s">
        <v>1273</v>
      </c>
      <c r="C35" s="242">
        <v>45727</v>
      </c>
      <c r="D35" s="243" t="s">
        <v>385</v>
      </c>
      <c r="E35" s="233" t="s">
        <v>1270</v>
      </c>
      <c r="F35" s="243" t="s">
        <v>3</v>
      </c>
      <c r="G35" s="243" t="s">
        <v>72</v>
      </c>
      <c r="H35" s="243">
        <v>70288</v>
      </c>
      <c r="I35" s="161">
        <v>70485</v>
      </c>
      <c r="J35" s="98">
        <f t="shared" si="0"/>
        <v>197</v>
      </c>
      <c r="K35" s="244">
        <v>0.29166666666666669</v>
      </c>
      <c r="L35" s="161" t="s">
        <v>442</v>
      </c>
      <c r="M35" s="245"/>
      <c r="N35" s="161"/>
      <c r="O35" s="161"/>
      <c r="P35" s="161"/>
      <c r="Q35" s="161">
        <v>100</v>
      </c>
      <c r="R35" s="161"/>
      <c r="S35" s="161"/>
    </row>
    <row r="36" spans="1:19" x14ac:dyDescent="0.3">
      <c r="A36" s="50"/>
      <c r="B36" s="224" t="s">
        <v>1273</v>
      </c>
      <c r="C36" s="218">
        <v>45727</v>
      </c>
      <c r="D36" s="203" t="s">
        <v>615</v>
      </c>
      <c r="E36" s="233" t="s">
        <v>1266</v>
      </c>
      <c r="F36" s="203" t="s">
        <v>7</v>
      </c>
      <c r="G36" s="203" t="s">
        <v>244</v>
      </c>
      <c r="H36" s="203">
        <v>29575</v>
      </c>
      <c r="I36" s="50">
        <v>29673</v>
      </c>
      <c r="J36" s="98">
        <f t="shared" si="0"/>
        <v>98</v>
      </c>
      <c r="K36" s="50" t="s">
        <v>366</v>
      </c>
      <c r="L36" s="50" t="s">
        <v>381</v>
      </c>
      <c r="M36" s="143"/>
      <c r="N36" s="50"/>
      <c r="O36" s="50"/>
      <c r="P36" s="50"/>
      <c r="Q36" s="50"/>
      <c r="R36" s="50"/>
      <c r="S36" s="50"/>
    </row>
    <row r="37" spans="1:19" x14ac:dyDescent="0.3">
      <c r="A37" s="161"/>
      <c r="B37" s="241" t="s">
        <v>1273</v>
      </c>
      <c r="C37" s="242">
        <v>45727</v>
      </c>
      <c r="D37" s="243" t="s">
        <v>385</v>
      </c>
      <c r="E37" s="233" t="s">
        <v>1274</v>
      </c>
      <c r="F37" s="243" t="s">
        <v>3</v>
      </c>
      <c r="G37" s="243" t="s">
        <v>51</v>
      </c>
      <c r="H37" s="190">
        <v>70485</v>
      </c>
      <c r="I37" s="190">
        <v>70513</v>
      </c>
      <c r="J37" s="98">
        <f t="shared" si="0"/>
        <v>28</v>
      </c>
      <c r="K37" s="190" t="s">
        <v>441</v>
      </c>
      <c r="L37" s="246">
        <v>0.95833333333333337</v>
      </c>
      <c r="M37" s="190"/>
      <c r="N37" s="247"/>
      <c r="O37" s="247"/>
      <c r="P37" s="190"/>
      <c r="Q37" s="190">
        <v>100</v>
      </c>
      <c r="R37" s="161"/>
      <c r="S37" s="161"/>
    </row>
    <row r="38" spans="1:19" x14ac:dyDescent="0.3">
      <c r="A38" s="50"/>
      <c r="B38" s="224" t="s">
        <v>1273</v>
      </c>
      <c r="C38" s="227">
        <v>45728</v>
      </c>
      <c r="D38" s="228" t="s">
        <v>57</v>
      </c>
      <c r="E38" s="233" t="s">
        <v>1053</v>
      </c>
      <c r="F38" s="228" t="s">
        <v>7</v>
      </c>
      <c r="G38" s="228" t="s">
        <v>1275</v>
      </c>
      <c r="H38" s="228">
        <v>174815</v>
      </c>
      <c r="I38" s="50">
        <v>175542</v>
      </c>
      <c r="J38" s="98">
        <f t="shared" si="0"/>
        <v>727</v>
      </c>
      <c r="K38" s="50" t="s">
        <v>753</v>
      </c>
      <c r="L38" s="50" t="s">
        <v>471</v>
      </c>
      <c r="M38" s="143"/>
      <c r="N38" s="50"/>
      <c r="O38" s="50"/>
      <c r="P38" s="50"/>
      <c r="Q38" s="50">
        <v>470</v>
      </c>
      <c r="R38" s="50"/>
      <c r="S38" s="50"/>
    </row>
    <row r="39" spans="1:19" x14ac:dyDescent="0.3">
      <c r="A39" s="50"/>
      <c r="B39" s="224" t="s">
        <v>1273</v>
      </c>
      <c r="C39" s="227">
        <v>45729</v>
      </c>
      <c r="D39" s="228" t="s">
        <v>824</v>
      </c>
      <c r="E39" s="233" t="s">
        <v>1276</v>
      </c>
      <c r="F39" s="228" t="s">
        <v>3</v>
      </c>
      <c r="G39" s="228" t="s">
        <v>723</v>
      </c>
      <c r="H39" s="228">
        <v>177212</v>
      </c>
      <c r="I39" s="50">
        <v>178232</v>
      </c>
      <c r="J39" s="98">
        <f t="shared" si="0"/>
        <v>1020</v>
      </c>
      <c r="K39" s="51">
        <v>0.33333333333333331</v>
      </c>
      <c r="L39" s="50" t="s">
        <v>763</v>
      </c>
      <c r="M39" s="143"/>
      <c r="N39" s="50"/>
      <c r="O39" s="50"/>
      <c r="P39" s="50"/>
      <c r="Q39" s="50">
        <v>760</v>
      </c>
      <c r="R39" s="50"/>
      <c r="S39" s="50"/>
    </row>
    <row r="40" spans="1:19" x14ac:dyDescent="0.3">
      <c r="A40" s="50"/>
      <c r="B40" s="224" t="s">
        <v>1277</v>
      </c>
      <c r="C40" s="218">
        <v>45729</v>
      </c>
      <c r="D40" s="24" t="s">
        <v>1271</v>
      </c>
      <c r="E40" s="233" t="s">
        <v>1270</v>
      </c>
      <c r="F40" s="203" t="s">
        <v>3</v>
      </c>
      <c r="G40" s="203" t="s">
        <v>244</v>
      </c>
      <c r="H40" s="203">
        <v>11534</v>
      </c>
      <c r="I40" s="50">
        <v>11648</v>
      </c>
      <c r="J40" s="98">
        <f t="shared" si="0"/>
        <v>114</v>
      </c>
      <c r="K40" s="50" t="s">
        <v>355</v>
      </c>
      <c r="L40" s="51">
        <v>8.3333333333333329E-2</v>
      </c>
      <c r="M40" s="143"/>
      <c r="N40" s="50"/>
      <c r="O40" s="50"/>
      <c r="P40" s="50"/>
      <c r="Q40" s="50"/>
      <c r="R40" s="50"/>
      <c r="S40" s="50"/>
    </row>
    <row r="41" spans="1:19" x14ac:dyDescent="0.3">
      <c r="A41" s="50"/>
      <c r="B41" s="224" t="s">
        <v>1277</v>
      </c>
      <c r="C41" s="218">
        <v>45729</v>
      </c>
      <c r="D41" s="203" t="s">
        <v>1060</v>
      </c>
      <c r="E41" s="233" t="s">
        <v>1270</v>
      </c>
      <c r="F41" s="203" t="s">
        <v>3</v>
      </c>
      <c r="G41" s="203" t="s">
        <v>244</v>
      </c>
      <c r="H41" s="203">
        <v>20278</v>
      </c>
      <c r="I41" s="50">
        <v>20405</v>
      </c>
      <c r="J41" s="98">
        <f t="shared" si="0"/>
        <v>127</v>
      </c>
      <c r="K41" s="50" t="s">
        <v>355</v>
      </c>
      <c r="L41" s="50" t="s">
        <v>361</v>
      </c>
      <c r="M41" s="143"/>
      <c r="N41" s="50"/>
      <c r="O41" s="50"/>
      <c r="P41" s="50"/>
      <c r="Q41" s="50"/>
      <c r="R41" s="50"/>
      <c r="S41" s="50"/>
    </row>
    <row r="42" spans="1:19" x14ac:dyDescent="0.3">
      <c r="A42" s="50"/>
      <c r="B42" s="224" t="s">
        <v>1277</v>
      </c>
      <c r="C42" s="218">
        <v>45728</v>
      </c>
      <c r="D42" s="203" t="s">
        <v>1269</v>
      </c>
      <c r="E42" s="233" t="s">
        <v>1270</v>
      </c>
      <c r="F42" s="203" t="s">
        <v>3</v>
      </c>
      <c r="G42" s="203" t="s">
        <v>244</v>
      </c>
      <c r="H42" s="203">
        <v>8998</v>
      </c>
      <c r="I42" s="50">
        <v>9110</v>
      </c>
      <c r="J42" s="98">
        <f t="shared" si="0"/>
        <v>112</v>
      </c>
      <c r="K42" s="50" t="s">
        <v>355</v>
      </c>
      <c r="L42" s="50" t="s">
        <v>390</v>
      </c>
      <c r="M42" s="143"/>
      <c r="N42" s="50"/>
      <c r="O42" s="50"/>
      <c r="P42" s="50"/>
      <c r="Q42" s="50">
        <v>360</v>
      </c>
      <c r="R42" s="50"/>
      <c r="S42" s="50"/>
    </row>
    <row r="43" spans="1:19" x14ac:dyDescent="0.3">
      <c r="A43" s="50"/>
      <c r="B43" s="224" t="s">
        <v>1277</v>
      </c>
      <c r="C43" s="218">
        <v>45729</v>
      </c>
      <c r="D43" s="248" t="s">
        <v>1272</v>
      </c>
      <c r="E43" s="233" t="s">
        <v>1270</v>
      </c>
      <c r="F43" s="203" t="s">
        <v>3</v>
      </c>
      <c r="G43" s="203" t="s">
        <v>244</v>
      </c>
      <c r="H43" s="203">
        <v>5372</v>
      </c>
      <c r="I43" s="50">
        <v>5453</v>
      </c>
      <c r="J43" s="98">
        <f t="shared" si="0"/>
        <v>81</v>
      </c>
      <c r="K43" s="50" t="s">
        <v>370</v>
      </c>
      <c r="L43" s="50" t="s">
        <v>361</v>
      </c>
      <c r="M43" s="143"/>
      <c r="N43" s="50"/>
      <c r="O43" s="50"/>
      <c r="P43" s="50"/>
      <c r="Q43" s="50"/>
      <c r="R43" s="50"/>
      <c r="S43" s="50"/>
    </row>
    <row r="44" spans="1:19" x14ac:dyDescent="0.3">
      <c r="A44" s="50"/>
      <c r="B44" s="224" t="s">
        <v>1277</v>
      </c>
      <c r="C44" s="218">
        <v>45729</v>
      </c>
      <c r="D44" s="203" t="s">
        <v>151</v>
      </c>
      <c r="E44" s="233" t="s">
        <v>1270</v>
      </c>
      <c r="F44" s="203" t="s">
        <v>3</v>
      </c>
      <c r="G44" s="203" t="s">
        <v>244</v>
      </c>
      <c r="H44" s="203">
        <v>109638</v>
      </c>
      <c r="I44" s="50">
        <v>109716</v>
      </c>
      <c r="J44" s="98">
        <f t="shared" si="0"/>
        <v>78</v>
      </c>
      <c r="K44" s="50" t="s">
        <v>370</v>
      </c>
      <c r="L44" s="51" t="s">
        <v>361</v>
      </c>
      <c r="M44" s="143"/>
      <c r="N44" s="50"/>
      <c r="O44" s="50"/>
      <c r="P44" s="50"/>
      <c r="Q44" s="50"/>
      <c r="R44" s="50"/>
      <c r="S44" s="50"/>
    </row>
    <row r="45" spans="1:19" x14ac:dyDescent="0.3">
      <c r="A45" s="161"/>
      <c r="B45" s="241" t="s">
        <v>1277</v>
      </c>
      <c r="C45" s="242">
        <v>45729</v>
      </c>
      <c r="D45" s="24" t="s">
        <v>385</v>
      </c>
      <c r="E45" s="233" t="s">
        <v>1270</v>
      </c>
      <c r="F45" s="243" t="s">
        <v>3</v>
      </c>
      <c r="G45" s="243" t="s">
        <v>244</v>
      </c>
      <c r="H45" s="243">
        <v>70490</v>
      </c>
      <c r="I45" s="161">
        <v>70587</v>
      </c>
      <c r="J45" s="98">
        <f t="shared" si="0"/>
        <v>97</v>
      </c>
      <c r="K45" s="161" t="s">
        <v>370</v>
      </c>
      <c r="L45" s="244">
        <v>8.3333333333333329E-2</v>
      </c>
      <c r="M45" s="245"/>
      <c r="N45" s="161"/>
      <c r="O45" s="161"/>
      <c r="P45" s="161"/>
      <c r="Q45" s="161"/>
      <c r="R45" s="161"/>
      <c r="S45" s="161"/>
    </row>
    <row r="46" spans="1:19" x14ac:dyDescent="0.3">
      <c r="A46" s="50"/>
      <c r="B46" s="224" t="s">
        <v>1277</v>
      </c>
      <c r="C46" s="218">
        <v>45728</v>
      </c>
      <c r="D46" s="203" t="s">
        <v>1278</v>
      </c>
      <c r="E46" s="233" t="s">
        <v>944</v>
      </c>
      <c r="F46" s="203" t="s">
        <v>7</v>
      </c>
      <c r="G46" s="203" t="s">
        <v>244</v>
      </c>
      <c r="H46" s="203">
        <v>696</v>
      </c>
      <c r="I46" s="50">
        <v>757</v>
      </c>
      <c r="J46" s="98">
        <f t="shared" si="0"/>
        <v>61</v>
      </c>
      <c r="K46" s="50" t="s">
        <v>523</v>
      </c>
      <c r="L46" s="51">
        <v>0.70833333333333337</v>
      </c>
      <c r="M46" s="143"/>
      <c r="N46" s="50"/>
      <c r="O46" s="50"/>
      <c r="P46" s="50"/>
      <c r="Q46" s="50"/>
      <c r="R46" s="50"/>
      <c r="S46" s="50"/>
    </row>
    <row r="47" spans="1:19" x14ac:dyDescent="0.3">
      <c r="A47" s="50"/>
      <c r="B47" s="224" t="s">
        <v>1277</v>
      </c>
      <c r="C47" s="218">
        <v>45728</v>
      </c>
      <c r="D47" s="203" t="s">
        <v>46</v>
      </c>
      <c r="E47" s="233" t="s">
        <v>105</v>
      </c>
      <c r="F47" s="203" t="s">
        <v>7</v>
      </c>
      <c r="G47" s="203" t="s">
        <v>205</v>
      </c>
      <c r="H47" s="203">
        <v>63805</v>
      </c>
      <c r="I47" s="50">
        <v>64228</v>
      </c>
      <c r="J47" s="98">
        <f t="shared" si="0"/>
        <v>423</v>
      </c>
      <c r="K47" s="51">
        <v>0.375</v>
      </c>
      <c r="L47" s="50" t="s">
        <v>465</v>
      </c>
      <c r="M47" s="143"/>
      <c r="N47" s="50"/>
      <c r="O47" s="50"/>
      <c r="P47" s="50"/>
      <c r="Q47" s="50">
        <v>335</v>
      </c>
      <c r="R47" s="50"/>
      <c r="S47" s="50"/>
    </row>
    <row r="48" spans="1:19" x14ac:dyDescent="0.3">
      <c r="A48" s="50"/>
      <c r="B48" s="224" t="s">
        <v>1277</v>
      </c>
      <c r="C48" s="218">
        <v>45728</v>
      </c>
      <c r="D48" s="203" t="s">
        <v>417</v>
      </c>
      <c r="E48" s="233" t="s">
        <v>1279</v>
      </c>
      <c r="F48" s="203" t="s">
        <v>7</v>
      </c>
      <c r="G48" s="203" t="s">
        <v>18</v>
      </c>
      <c r="H48" s="203">
        <v>65896</v>
      </c>
      <c r="I48" s="50">
        <v>66203</v>
      </c>
      <c r="J48" s="98">
        <f t="shared" si="0"/>
        <v>307</v>
      </c>
      <c r="K48" s="51">
        <v>0.29166666666666669</v>
      </c>
      <c r="L48" s="51">
        <v>0.95833333333333337</v>
      </c>
      <c r="M48" s="143"/>
      <c r="N48" s="50"/>
      <c r="O48" s="50"/>
      <c r="P48" s="50"/>
      <c r="Q48" s="50">
        <v>200</v>
      </c>
      <c r="R48" s="50"/>
      <c r="S48" s="50"/>
    </row>
    <row r="49" spans="1:19" x14ac:dyDescent="0.3">
      <c r="A49" s="50"/>
      <c r="B49" s="224" t="s">
        <v>1277</v>
      </c>
      <c r="C49" s="227">
        <v>45728</v>
      </c>
      <c r="D49" s="228" t="s">
        <v>839</v>
      </c>
      <c r="E49" s="233" t="s">
        <v>1176</v>
      </c>
      <c r="F49" s="228" t="s">
        <v>7</v>
      </c>
      <c r="G49" s="228" t="s">
        <v>259</v>
      </c>
      <c r="H49" s="228">
        <v>34804</v>
      </c>
      <c r="I49" s="50">
        <v>35086</v>
      </c>
      <c r="J49" s="98">
        <f t="shared" si="0"/>
        <v>282</v>
      </c>
      <c r="K49" s="50" t="s">
        <v>761</v>
      </c>
      <c r="L49" s="51">
        <v>0.875</v>
      </c>
      <c r="M49" s="143"/>
      <c r="N49" s="50"/>
      <c r="O49" s="50"/>
      <c r="P49" s="50"/>
      <c r="Q49" s="50"/>
      <c r="R49" s="50"/>
      <c r="S49" s="50"/>
    </row>
    <row r="50" spans="1:19" x14ac:dyDescent="0.3">
      <c r="A50" s="50"/>
      <c r="B50" s="217" t="s">
        <v>1280</v>
      </c>
      <c r="C50" s="218">
        <v>45729</v>
      </c>
      <c r="D50" s="203" t="s">
        <v>1271</v>
      </c>
      <c r="E50" s="233" t="s">
        <v>1270</v>
      </c>
      <c r="F50" s="203" t="s">
        <v>3</v>
      </c>
      <c r="G50" s="200" t="s">
        <v>120</v>
      </c>
      <c r="H50" s="203">
        <v>11649</v>
      </c>
      <c r="I50" s="50">
        <v>11862</v>
      </c>
      <c r="J50" s="98">
        <f t="shared" si="0"/>
        <v>213</v>
      </c>
      <c r="K50" s="50" t="s">
        <v>355</v>
      </c>
      <c r="L50" s="50" t="s">
        <v>465</v>
      </c>
      <c r="M50" s="143"/>
      <c r="N50" s="50"/>
      <c r="O50" s="50"/>
      <c r="P50" s="50"/>
      <c r="Q50" s="50">
        <v>150</v>
      </c>
      <c r="R50" s="50"/>
      <c r="S50" s="50"/>
    </row>
    <row r="51" spans="1:19" x14ac:dyDescent="0.3">
      <c r="A51" s="50"/>
      <c r="B51" s="217" t="s">
        <v>1280</v>
      </c>
      <c r="C51" s="218">
        <v>45729</v>
      </c>
      <c r="D51" s="203" t="s">
        <v>1060</v>
      </c>
      <c r="E51" s="233" t="s">
        <v>1270</v>
      </c>
      <c r="F51" s="203" t="s">
        <v>3</v>
      </c>
      <c r="G51" s="200" t="s">
        <v>120</v>
      </c>
      <c r="H51" s="203">
        <v>20405</v>
      </c>
      <c r="I51" s="50">
        <v>20639</v>
      </c>
      <c r="J51" s="98">
        <f t="shared" si="0"/>
        <v>234</v>
      </c>
      <c r="K51" s="50" t="s">
        <v>370</v>
      </c>
      <c r="L51" s="51">
        <v>0.79166666666666663</v>
      </c>
      <c r="M51" s="143"/>
      <c r="N51" s="50"/>
      <c r="O51" s="50"/>
      <c r="P51" s="50"/>
      <c r="Q51" s="50">
        <v>205</v>
      </c>
      <c r="R51" s="50"/>
      <c r="S51" s="50"/>
    </row>
    <row r="52" spans="1:19" x14ac:dyDescent="0.3">
      <c r="A52" s="50"/>
      <c r="B52" s="217" t="s">
        <v>1280</v>
      </c>
      <c r="C52" s="218">
        <v>45729</v>
      </c>
      <c r="D52" s="203" t="s">
        <v>1269</v>
      </c>
      <c r="E52" s="233" t="s">
        <v>1270</v>
      </c>
      <c r="F52" s="203" t="s">
        <v>3</v>
      </c>
      <c r="G52" s="200" t="s">
        <v>120</v>
      </c>
      <c r="H52" s="203">
        <v>9110</v>
      </c>
      <c r="I52" s="50">
        <v>9290</v>
      </c>
      <c r="J52" s="98">
        <f t="shared" si="0"/>
        <v>180</v>
      </c>
      <c r="K52" s="50" t="s">
        <v>355</v>
      </c>
      <c r="L52" s="50" t="s">
        <v>404</v>
      </c>
      <c r="M52" s="143"/>
      <c r="N52" s="50"/>
      <c r="O52" s="50"/>
      <c r="P52" s="50"/>
      <c r="Q52" s="50">
        <v>205</v>
      </c>
      <c r="R52" s="50"/>
      <c r="S52" s="50"/>
    </row>
    <row r="53" spans="1:19" x14ac:dyDescent="0.3">
      <c r="A53" s="50"/>
      <c r="B53" s="217" t="s">
        <v>1280</v>
      </c>
      <c r="C53" s="218">
        <v>45729</v>
      </c>
      <c r="D53" s="203" t="s">
        <v>1272</v>
      </c>
      <c r="E53" s="233" t="s">
        <v>1270</v>
      </c>
      <c r="F53" s="203" t="s">
        <v>3</v>
      </c>
      <c r="G53" s="200" t="s">
        <v>120</v>
      </c>
      <c r="H53" s="203">
        <v>5453</v>
      </c>
      <c r="I53" s="50">
        <v>5667</v>
      </c>
      <c r="J53" s="98">
        <f t="shared" si="0"/>
        <v>214</v>
      </c>
      <c r="K53" s="50" t="s">
        <v>370</v>
      </c>
      <c r="L53" s="51">
        <v>0.70833333333333337</v>
      </c>
      <c r="M53" s="143"/>
      <c r="N53" s="50"/>
      <c r="O53" s="50"/>
      <c r="P53" s="50"/>
      <c r="Q53" s="50">
        <v>205</v>
      </c>
      <c r="R53" s="50"/>
      <c r="S53" s="50"/>
    </row>
    <row r="54" spans="1:19" x14ac:dyDescent="0.3">
      <c r="A54" s="50"/>
      <c r="B54" s="217" t="s">
        <v>1280</v>
      </c>
      <c r="C54" s="218">
        <v>45729</v>
      </c>
      <c r="D54" s="203" t="s">
        <v>151</v>
      </c>
      <c r="E54" s="233" t="s">
        <v>1270</v>
      </c>
      <c r="F54" s="203" t="s">
        <v>3</v>
      </c>
      <c r="G54" s="200" t="s">
        <v>120</v>
      </c>
      <c r="H54" s="203">
        <v>109716</v>
      </c>
      <c r="I54" s="50">
        <v>109918</v>
      </c>
      <c r="J54" s="98">
        <f t="shared" si="0"/>
        <v>202</v>
      </c>
      <c r="K54" s="50" t="s">
        <v>370</v>
      </c>
      <c r="L54" s="50" t="s">
        <v>404</v>
      </c>
      <c r="M54" s="143"/>
      <c r="N54" s="50"/>
      <c r="O54" s="50"/>
      <c r="P54" s="50"/>
      <c r="Q54" s="50">
        <v>205</v>
      </c>
      <c r="R54" s="50"/>
      <c r="S54" s="50"/>
    </row>
    <row r="55" spans="1:19" x14ac:dyDescent="0.3">
      <c r="A55" s="161"/>
      <c r="B55" s="225" t="s">
        <v>1280</v>
      </c>
      <c r="C55" s="242">
        <v>45729</v>
      </c>
      <c r="D55" s="243" t="s">
        <v>385</v>
      </c>
      <c r="E55" s="233" t="s">
        <v>1270</v>
      </c>
      <c r="F55" s="243" t="s">
        <v>3</v>
      </c>
      <c r="G55" s="249" t="s">
        <v>120</v>
      </c>
      <c r="H55" s="243">
        <v>70587</v>
      </c>
      <c r="I55" s="161">
        <v>70799</v>
      </c>
      <c r="J55" s="98">
        <f t="shared" si="0"/>
        <v>212</v>
      </c>
      <c r="K55" s="161" t="s">
        <v>370</v>
      </c>
      <c r="L55" s="161" t="s">
        <v>404</v>
      </c>
      <c r="M55" s="245"/>
      <c r="N55" s="161"/>
      <c r="O55" s="161"/>
      <c r="P55" s="161"/>
      <c r="Q55" s="161">
        <v>205</v>
      </c>
      <c r="R55" s="161"/>
      <c r="S55" s="161"/>
    </row>
    <row r="56" spans="1:19" x14ac:dyDescent="0.3">
      <c r="A56" s="50"/>
      <c r="B56" s="217" t="s">
        <v>1280</v>
      </c>
      <c r="C56" s="218">
        <v>45729</v>
      </c>
      <c r="D56" s="203" t="s">
        <v>652</v>
      </c>
      <c r="E56" s="233" t="s">
        <v>1281</v>
      </c>
      <c r="F56" s="203" t="s">
        <v>7</v>
      </c>
      <c r="G56" s="203" t="s">
        <v>1282</v>
      </c>
      <c r="H56" s="203">
        <v>59185</v>
      </c>
      <c r="I56" s="50">
        <v>59293</v>
      </c>
      <c r="J56" s="98">
        <f t="shared" si="0"/>
        <v>108</v>
      </c>
      <c r="K56" s="50" t="s">
        <v>434</v>
      </c>
      <c r="L56" s="51">
        <v>0.79166666666666663</v>
      </c>
      <c r="M56" s="143"/>
      <c r="N56" s="50"/>
      <c r="O56" s="50"/>
      <c r="P56" s="50"/>
      <c r="Q56" s="50">
        <v>185</v>
      </c>
      <c r="R56" s="50"/>
      <c r="S56" s="50"/>
    </row>
    <row r="57" spans="1:19" x14ac:dyDescent="0.3">
      <c r="A57" s="50"/>
      <c r="B57" s="217" t="s">
        <v>1280</v>
      </c>
      <c r="C57" s="228"/>
      <c r="D57" s="228" t="s">
        <v>742</v>
      </c>
      <c r="E57" s="228" t="s">
        <v>1283</v>
      </c>
      <c r="F57" s="228" t="s">
        <v>7</v>
      </c>
      <c r="G57" s="228" t="s">
        <v>214</v>
      </c>
      <c r="H57" s="228"/>
      <c r="I57" s="50"/>
      <c r="J57" s="98">
        <f t="shared" si="0"/>
        <v>0</v>
      </c>
      <c r="K57" s="50"/>
      <c r="L57" s="50"/>
      <c r="M57" s="143"/>
      <c r="N57" s="50"/>
      <c r="O57" s="50"/>
      <c r="P57" s="50"/>
      <c r="Q57" s="50"/>
      <c r="R57" s="50"/>
      <c r="S57" s="50"/>
    </row>
    <row r="58" spans="1:19" x14ac:dyDescent="0.3">
      <c r="A58" s="250">
        <v>8</v>
      </c>
      <c r="B58" s="251" t="s">
        <v>1284</v>
      </c>
      <c r="C58" s="252">
        <v>45747</v>
      </c>
      <c r="D58" s="250" t="s">
        <v>824</v>
      </c>
      <c r="E58" s="250" t="s">
        <v>1285</v>
      </c>
      <c r="F58" s="250" t="s">
        <v>3</v>
      </c>
      <c r="G58" s="250" t="s">
        <v>1286</v>
      </c>
      <c r="H58" s="250" t="s">
        <v>1287</v>
      </c>
      <c r="I58" s="250"/>
      <c r="J58" s="98" t="e">
        <f t="shared" si="0"/>
        <v>#VALUE!</v>
      </c>
      <c r="K58" s="250"/>
      <c r="L58" s="250"/>
      <c r="M58" s="253"/>
      <c r="N58" s="250"/>
      <c r="O58" s="250"/>
      <c r="P58" s="250"/>
      <c r="Q58" s="250"/>
      <c r="R58" s="250"/>
      <c r="S58" s="250"/>
    </row>
    <row r="59" spans="1:19" x14ac:dyDescent="0.3">
      <c r="A59" s="50">
        <v>35</v>
      </c>
      <c r="B59" s="217" t="s">
        <v>1288</v>
      </c>
      <c r="C59" s="96"/>
      <c r="D59" s="96" t="s">
        <v>57</v>
      </c>
      <c r="E59" s="96" t="s">
        <v>865</v>
      </c>
      <c r="F59" s="96" t="s">
        <v>7</v>
      </c>
      <c r="G59" s="96" t="s">
        <v>214</v>
      </c>
      <c r="H59" s="96"/>
      <c r="I59" s="50"/>
      <c r="J59" s="98">
        <f t="shared" si="0"/>
        <v>0</v>
      </c>
      <c r="K59" s="50"/>
      <c r="L59" s="50"/>
      <c r="M59" s="143"/>
      <c r="N59" s="50"/>
      <c r="O59" s="50"/>
      <c r="P59" s="50"/>
      <c r="Q59" s="50"/>
      <c r="R59" s="50"/>
      <c r="S59" s="50"/>
    </row>
    <row r="60" spans="1:19" x14ac:dyDescent="0.3">
      <c r="A60" s="50">
        <v>37</v>
      </c>
      <c r="B60" s="217" t="s">
        <v>1288</v>
      </c>
      <c r="C60" s="53">
        <v>45734</v>
      </c>
      <c r="D60" s="50" t="s">
        <v>1289</v>
      </c>
      <c r="E60" s="233" t="s">
        <v>1252</v>
      </c>
      <c r="F60" s="50" t="s">
        <v>7</v>
      </c>
      <c r="G60" s="50" t="s">
        <v>244</v>
      </c>
      <c r="H60" s="50">
        <v>11706</v>
      </c>
      <c r="I60" s="50">
        <v>11754</v>
      </c>
      <c r="J60" s="98">
        <f t="shared" si="0"/>
        <v>48</v>
      </c>
      <c r="K60" s="50" t="s">
        <v>409</v>
      </c>
      <c r="L60" s="50" t="s">
        <v>368</v>
      </c>
      <c r="M60" s="143"/>
      <c r="N60" s="50"/>
      <c r="O60" s="50"/>
      <c r="P60" s="50"/>
      <c r="Q60" s="50"/>
      <c r="R60" s="50"/>
      <c r="S60" s="50"/>
    </row>
    <row r="61" spans="1:19" x14ac:dyDescent="0.3">
      <c r="A61" s="50"/>
      <c r="B61" s="217" t="s">
        <v>1290</v>
      </c>
      <c r="C61" s="53">
        <v>45735</v>
      </c>
      <c r="D61" s="50" t="s">
        <v>1289</v>
      </c>
      <c r="E61" s="233" t="s">
        <v>1291</v>
      </c>
      <c r="F61" s="50" t="s">
        <v>7</v>
      </c>
      <c r="G61" s="50" t="s">
        <v>244</v>
      </c>
      <c r="H61" s="50">
        <v>11755</v>
      </c>
      <c r="I61" s="50">
        <v>11819</v>
      </c>
      <c r="J61" s="98">
        <f t="shared" si="0"/>
        <v>64</v>
      </c>
      <c r="K61" s="50" t="s">
        <v>409</v>
      </c>
      <c r="L61" s="50" t="s">
        <v>477</v>
      </c>
      <c r="M61" s="143"/>
      <c r="N61" s="50"/>
      <c r="O61" s="50"/>
      <c r="P61" s="50"/>
      <c r="Q61" s="50"/>
      <c r="R61" s="50"/>
      <c r="S61" s="50"/>
    </row>
    <row r="62" spans="1:19" x14ac:dyDescent="0.3">
      <c r="A62" s="50">
        <v>46</v>
      </c>
      <c r="B62" s="217" t="s">
        <v>1292</v>
      </c>
      <c r="C62" s="53">
        <v>45736</v>
      </c>
      <c r="D62" s="50" t="s">
        <v>382</v>
      </c>
      <c r="E62" s="233" t="s">
        <v>1252</v>
      </c>
      <c r="F62" s="50" t="s">
        <v>7</v>
      </c>
      <c r="G62" s="50" t="s">
        <v>244</v>
      </c>
      <c r="H62" s="50">
        <v>43570</v>
      </c>
      <c r="I62" s="50">
        <v>43616</v>
      </c>
      <c r="J62" s="98">
        <f t="shared" si="0"/>
        <v>46</v>
      </c>
      <c r="K62" s="50" t="s">
        <v>1293</v>
      </c>
      <c r="L62" s="50" t="s">
        <v>404</v>
      </c>
      <c r="M62" s="143"/>
      <c r="N62" s="50"/>
      <c r="O62" s="50"/>
      <c r="P62" s="50"/>
      <c r="Q62" s="50"/>
      <c r="R62" s="50"/>
      <c r="S62" s="50"/>
    </row>
    <row r="63" spans="1:19" x14ac:dyDescent="0.3">
      <c r="A63" s="50">
        <v>47</v>
      </c>
      <c r="B63" s="217" t="s">
        <v>1292</v>
      </c>
      <c r="C63" s="161"/>
      <c r="D63" s="161" t="s">
        <v>1294</v>
      </c>
      <c r="E63" s="161" t="s">
        <v>290</v>
      </c>
      <c r="F63" s="161" t="s">
        <v>7</v>
      </c>
      <c r="G63" s="161" t="s">
        <v>244</v>
      </c>
      <c r="H63" s="161"/>
      <c r="I63" s="50"/>
      <c r="J63" s="98">
        <f t="shared" si="0"/>
        <v>0</v>
      </c>
      <c r="K63" s="50"/>
      <c r="L63" s="50"/>
      <c r="M63" s="143"/>
      <c r="N63" s="50"/>
      <c r="O63" s="50"/>
      <c r="P63" s="50"/>
      <c r="Q63" s="50"/>
      <c r="R63" s="50"/>
      <c r="S63" s="50"/>
    </row>
    <row r="64" spans="1:19" x14ac:dyDescent="0.3">
      <c r="A64" s="50">
        <v>20</v>
      </c>
      <c r="B64" s="217" t="s">
        <v>1295</v>
      </c>
      <c r="C64" s="53">
        <v>45737</v>
      </c>
      <c r="D64" s="50" t="s">
        <v>2</v>
      </c>
      <c r="E64" s="233" t="s">
        <v>468</v>
      </c>
      <c r="F64" s="50" t="s">
        <v>3</v>
      </c>
      <c r="G64" s="50" t="s">
        <v>232</v>
      </c>
      <c r="H64" s="50">
        <v>79355</v>
      </c>
      <c r="I64" s="50">
        <v>79723</v>
      </c>
      <c r="J64" s="98">
        <f t="shared" si="0"/>
        <v>368</v>
      </c>
      <c r="K64" s="50" t="s">
        <v>370</v>
      </c>
      <c r="L64" s="50" t="s">
        <v>381</v>
      </c>
      <c r="M64" s="143"/>
      <c r="N64" s="50"/>
      <c r="O64" s="50"/>
      <c r="P64" s="50"/>
      <c r="Q64" s="50">
        <v>375</v>
      </c>
      <c r="R64" s="50"/>
      <c r="S64" s="50"/>
    </row>
    <row r="65" spans="1:19" x14ac:dyDescent="0.3">
      <c r="A65" s="50">
        <v>21</v>
      </c>
      <c r="B65" s="217" t="s">
        <v>1295</v>
      </c>
      <c r="C65" s="53">
        <v>45737</v>
      </c>
      <c r="D65" s="50" t="s">
        <v>899</v>
      </c>
      <c r="E65" s="144" t="s">
        <v>1296</v>
      </c>
      <c r="F65" s="50" t="s">
        <v>3</v>
      </c>
      <c r="G65" s="50" t="s">
        <v>244</v>
      </c>
      <c r="H65" s="50">
        <v>22130</v>
      </c>
      <c r="I65" s="50">
        <v>22190</v>
      </c>
      <c r="J65" s="98">
        <f t="shared" si="0"/>
        <v>60</v>
      </c>
      <c r="K65" s="51">
        <v>0.33333333333333331</v>
      </c>
      <c r="L65" s="51">
        <v>0.83333333333333337</v>
      </c>
      <c r="M65" s="143"/>
      <c r="N65" s="50"/>
      <c r="O65" s="50"/>
      <c r="P65" s="50"/>
      <c r="Q65" s="50"/>
      <c r="R65" s="50"/>
      <c r="S65" s="50"/>
    </row>
    <row r="66" spans="1:19" x14ac:dyDescent="0.3">
      <c r="A66" s="50">
        <v>22</v>
      </c>
      <c r="B66" s="217" t="s">
        <v>1295</v>
      </c>
      <c r="C66" s="96"/>
      <c r="D66" s="96" t="s">
        <v>1297</v>
      </c>
      <c r="E66" s="96" t="s">
        <v>1298</v>
      </c>
      <c r="F66" s="96" t="s">
        <v>7</v>
      </c>
      <c r="G66" s="96" t="s">
        <v>1177</v>
      </c>
      <c r="H66" s="96"/>
      <c r="I66" s="50"/>
      <c r="J66" s="98">
        <f t="shared" si="0"/>
        <v>0</v>
      </c>
      <c r="K66" s="50"/>
      <c r="L66" s="50"/>
      <c r="M66" s="143"/>
      <c r="N66" s="50"/>
      <c r="O66" s="50"/>
      <c r="P66" s="50"/>
      <c r="Q66" s="50"/>
      <c r="R66" s="50"/>
      <c r="S66" s="50"/>
    </row>
    <row r="67" spans="1:19" x14ac:dyDescent="0.3">
      <c r="A67" s="50"/>
      <c r="B67" s="222" t="s">
        <v>1299</v>
      </c>
      <c r="C67" s="53">
        <v>45739</v>
      </c>
      <c r="D67" s="50" t="s">
        <v>1061</v>
      </c>
      <c r="E67" s="144" t="s">
        <v>1300</v>
      </c>
      <c r="F67" s="50" t="s">
        <v>7</v>
      </c>
      <c r="G67" s="50" t="s">
        <v>1301</v>
      </c>
      <c r="H67" s="50">
        <v>16300</v>
      </c>
      <c r="I67" s="50">
        <v>17061</v>
      </c>
      <c r="J67" s="98">
        <f t="shared" ref="J67:J90" si="1">I67-H67</f>
        <v>761</v>
      </c>
      <c r="K67" s="51">
        <v>0.54166666666666663</v>
      </c>
      <c r="L67" s="50" t="s">
        <v>399</v>
      </c>
      <c r="M67" s="143"/>
      <c r="N67" s="203"/>
      <c r="O67" s="203"/>
      <c r="P67" s="50"/>
      <c r="Q67" s="50">
        <v>640</v>
      </c>
      <c r="R67" s="50"/>
      <c r="S67" s="50"/>
    </row>
    <row r="68" spans="1:19" x14ac:dyDescent="0.3">
      <c r="A68" s="50"/>
      <c r="B68" s="238" t="s">
        <v>1302</v>
      </c>
      <c r="C68" s="218">
        <v>45739</v>
      </c>
      <c r="D68" s="228" t="s">
        <v>1061</v>
      </c>
      <c r="E68" s="202" t="s">
        <v>1303</v>
      </c>
      <c r="F68" s="228" t="s">
        <v>7</v>
      </c>
      <c r="G68" s="228" t="s">
        <v>296</v>
      </c>
      <c r="H68" s="203">
        <v>17061</v>
      </c>
      <c r="I68" s="50">
        <v>17369</v>
      </c>
      <c r="J68" s="98">
        <f t="shared" si="1"/>
        <v>308</v>
      </c>
      <c r="K68" s="50" t="s">
        <v>459</v>
      </c>
      <c r="L68" s="50" t="s">
        <v>390</v>
      </c>
      <c r="M68" s="143"/>
      <c r="N68" s="50"/>
      <c r="O68" s="50"/>
      <c r="P68" s="50"/>
      <c r="Q68" s="50">
        <v>195</v>
      </c>
      <c r="R68" s="50"/>
      <c r="S68" s="50"/>
    </row>
    <row r="69" spans="1:19" x14ac:dyDescent="0.3">
      <c r="A69" s="50"/>
      <c r="B69" s="219" t="s">
        <v>1304</v>
      </c>
      <c r="C69" s="53">
        <v>45740</v>
      </c>
      <c r="D69" s="50" t="s">
        <v>736</v>
      </c>
      <c r="E69" s="233" t="s">
        <v>1305</v>
      </c>
      <c r="F69" s="50" t="s">
        <v>7</v>
      </c>
      <c r="G69" s="50" t="s">
        <v>244</v>
      </c>
      <c r="H69" s="50">
        <v>37085</v>
      </c>
      <c r="I69" s="50">
        <v>37507</v>
      </c>
      <c r="J69" s="98">
        <f t="shared" si="1"/>
        <v>422</v>
      </c>
      <c r="K69" s="50" t="s">
        <v>433</v>
      </c>
      <c r="L69" s="51">
        <v>0.875</v>
      </c>
      <c r="M69" s="143"/>
      <c r="N69" s="50"/>
      <c r="O69" s="50"/>
      <c r="P69" s="50"/>
      <c r="Q69" s="50">
        <v>245</v>
      </c>
      <c r="R69" s="50"/>
      <c r="S69" s="50"/>
    </row>
    <row r="70" spans="1:19" x14ac:dyDescent="0.3">
      <c r="A70" s="50"/>
      <c r="B70" s="217" t="s">
        <v>1304</v>
      </c>
      <c r="C70" s="53">
        <v>45740</v>
      </c>
      <c r="D70" s="50" t="s">
        <v>1229</v>
      </c>
      <c r="E70" s="144" t="s">
        <v>1306</v>
      </c>
      <c r="F70" s="50" t="s">
        <v>7</v>
      </c>
      <c r="G70" s="50" t="s">
        <v>244</v>
      </c>
      <c r="H70" s="50">
        <v>12872</v>
      </c>
      <c r="I70" s="50">
        <v>12919</v>
      </c>
      <c r="J70" s="98">
        <f t="shared" si="1"/>
        <v>47</v>
      </c>
      <c r="K70" s="50" t="s">
        <v>462</v>
      </c>
      <c r="L70" s="50" t="s">
        <v>465</v>
      </c>
      <c r="M70" s="143"/>
      <c r="N70" s="50"/>
      <c r="O70" s="50"/>
      <c r="P70" s="50"/>
      <c r="Q70" s="50">
        <v>100</v>
      </c>
      <c r="R70" s="50"/>
      <c r="S70" s="50"/>
    </row>
    <row r="71" spans="1:19" x14ac:dyDescent="0.3">
      <c r="A71" s="50"/>
      <c r="B71" s="217" t="s">
        <v>1304</v>
      </c>
      <c r="C71" s="50"/>
      <c r="D71" s="50" t="s">
        <v>1029</v>
      </c>
      <c r="E71" s="50" t="s">
        <v>1307</v>
      </c>
      <c r="F71" s="50" t="s">
        <v>1308</v>
      </c>
      <c r="G71" s="50" t="s">
        <v>296</v>
      </c>
      <c r="H71" s="50"/>
      <c r="I71" s="50"/>
      <c r="J71" s="98">
        <f t="shared" si="1"/>
        <v>0</v>
      </c>
      <c r="K71" s="50"/>
      <c r="L71" s="50"/>
      <c r="M71" s="143"/>
      <c r="N71" s="50"/>
      <c r="O71" s="50"/>
      <c r="P71" s="50"/>
      <c r="Q71" s="50"/>
      <c r="R71" s="50"/>
      <c r="S71" s="50"/>
    </row>
    <row r="72" spans="1:19" x14ac:dyDescent="0.3">
      <c r="A72" s="50">
        <v>1</v>
      </c>
      <c r="B72" s="217" t="s">
        <v>1309</v>
      </c>
      <c r="C72" s="53">
        <v>45741</v>
      </c>
      <c r="D72" s="50" t="s">
        <v>1229</v>
      </c>
      <c r="E72" s="144" t="s">
        <v>215</v>
      </c>
      <c r="F72" s="50" t="s">
        <v>7</v>
      </c>
      <c r="G72" s="50" t="s">
        <v>244</v>
      </c>
      <c r="H72" s="50">
        <v>12919</v>
      </c>
      <c r="I72" s="50">
        <v>12971</v>
      </c>
      <c r="J72" s="98">
        <f t="shared" si="1"/>
        <v>52</v>
      </c>
      <c r="K72" s="50" t="s">
        <v>370</v>
      </c>
      <c r="L72" s="51">
        <v>0.66666666666666663</v>
      </c>
      <c r="M72" s="143"/>
      <c r="N72" s="50"/>
      <c r="O72" s="50"/>
      <c r="P72" s="50"/>
      <c r="Q72" s="50"/>
      <c r="R72" s="50"/>
      <c r="S72" s="50"/>
    </row>
    <row r="73" spans="1:19" x14ac:dyDescent="0.3">
      <c r="A73" s="50">
        <v>33</v>
      </c>
      <c r="B73" s="217" t="s">
        <v>1309</v>
      </c>
      <c r="C73" s="50"/>
      <c r="D73" s="96" t="s">
        <v>57</v>
      </c>
      <c r="E73" s="96" t="s">
        <v>1310</v>
      </c>
      <c r="F73" s="96" t="s">
        <v>7</v>
      </c>
      <c r="G73" s="96" t="s">
        <v>296</v>
      </c>
      <c r="H73" s="50"/>
      <c r="I73" s="50"/>
      <c r="J73" s="98">
        <f t="shared" si="1"/>
        <v>0</v>
      </c>
      <c r="K73" s="50"/>
      <c r="L73" s="50"/>
      <c r="M73" s="143"/>
      <c r="N73" s="50"/>
      <c r="O73" s="50"/>
      <c r="P73" s="50"/>
      <c r="Q73" s="50"/>
      <c r="R73" s="50"/>
      <c r="S73" s="50"/>
    </row>
    <row r="74" spans="1:19" x14ac:dyDescent="0.3">
      <c r="A74" s="50">
        <v>34</v>
      </c>
      <c r="B74" s="217" t="s">
        <v>1309</v>
      </c>
      <c r="C74" s="50"/>
      <c r="D74" s="96" t="s">
        <v>824</v>
      </c>
      <c r="E74" s="96" t="s">
        <v>1311</v>
      </c>
      <c r="F74" s="96" t="s">
        <v>3</v>
      </c>
      <c r="G74" s="96" t="s">
        <v>296</v>
      </c>
      <c r="H74" s="50"/>
      <c r="I74" s="50"/>
      <c r="J74" s="98">
        <f t="shared" si="1"/>
        <v>0</v>
      </c>
      <c r="K74" s="50"/>
      <c r="L74" s="50"/>
      <c r="M74" s="143"/>
      <c r="N74" s="50"/>
      <c r="O74" s="50"/>
      <c r="P74" s="50"/>
      <c r="Q74" s="50"/>
      <c r="R74" s="50"/>
      <c r="S74" s="50"/>
    </row>
    <row r="75" spans="1:19" x14ac:dyDescent="0.3">
      <c r="A75" s="50">
        <v>31</v>
      </c>
      <c r="B75" s="217" t="s">
        <v>1312</v>
      </c>
      <c r="C75" s="53">
        <v>45742</v>
      </c>
      <c r="D75" s="50" t="s">
        <v>1313</v>
      </c>
      <c r="E75" s="144" t="s">
        <v>1314</v>
      </c>
      <c r="F75" s="50" t="s">
        <v>287</v>
      </c>
      <c r="G75" s="50" t="s">
        <v>244</v>
      </c>
      <c r="H75" s="50">
        <v>26675</v>
      </c>
      <c r="I75" s="50">
        <v>26740</v>
      </c>
      <c r="J75" s="98">
        <f t="shared" si="1"/>
        <v>65</v>
      </c>
      <c r="K75" s="50" t="s">
        <v>462</v>
      </c>
      <c r="L75" s="51">
        <v>0.75</v>
      </c>
      <c r="M75" s="143"/>
      <c r="N75" s="50"/>
      <c r="O75" s="50"/>
      <c r="P75" s="50"/>
      <c r="Q75" s="50"/>
      <c r="R75" s="50"/>
      <c r="S75" s="50"/>
    </row>
    <row r="76" spans="1:19" x14ac:dyDescent="0.3">
      <c r="A76" s="50">
        <v>32</v>
      </c>
      <c r="B76" s="217" t="s">
        <v>1312</v>
      </c>
      <c r="C76" s="96"/>
      <c r="D76" s="96" t="s">
        <v>742</v>
      </c>
      <c r="E76" s="96" t="s">
        <v>865</v>
      </c>
      <c r="F76" s="96" t="s">
        <v>7</v>
      </c>
      <c r="G76" s="96" t="s">
        <v>11</v>
      </c>
      <c r="H76" s="96"/>
      <c r="I76" s="50"/>
      <c r="J76" s="98">
        <f t="shared" si="1"/>
        <v>0</v>
      </c>
      <c r="K76" s="50"/>
      <c r="L76" s="50"/>
      <c r="M76" s="143"/>
      <c r="N76" s="50"/>
      <c r="O76" s="50"/>
      <c r="P76" s="50"/>
      <c r="Q76" s="50"/>
      <c r="R76" s="50"/>
      <c r="S76" s="50"/>
    </row>
    <row r="77" spans="1:19" x14ac:dyDescent="0.3">
      <c r="A77" s="50">
        <v>33</v>
      </c>
      <c r="B77" s="217" t="s">
        <v>1312</v>
      </c>
      <c r="C77" s="53">
        <v>45742</v>
      </c>
      <c r="D77" s="50" t="s">
        <v>1315</v>
      </c>
      <c r="E77" s="144" t="s">
        <v>407</v>
      </c>
      <c r="F77" s="50" t="s">
        <v>7</v>
      </c>
      <c r="G77" s="50" t="s">
        <v>244</v>
      </c>
      <c r="H77" s="50">
        <v>10192</v>
      </c>
      <c r="I77" s="50">
        <v>10292</v>
      </c>
      <c r="J77" s="98">
        <f t="shared" si="1"/>
        <v>100</v>
      </c>
      <c r="K77" s="51">
        <v>8.3333333333333329E-2</v>
      </c>
      <c r="L77" s="51">
        <v>0.91666666666666663</v>
      </c>
      <c r="M77" s="143"/>
      <c r="N77" s="50"/>
      <c r="O77" s="50"/>
      <c r="P77" s="50"/>
      <c r="Q77" s="50"/>
      <c r="R77" s="50"/>
      <c r="S77" s="50"/>
    </row>
    <row r="78" spans="1:19" x14ac:dyDescent="0.3">
      <c r="A78" s="50">
        <v>34</v>
      </c>
      <c r="B78" s="217" t="s">
        <v>1312</v>
      </c>
      <c r="C78" s="50"/>
      <c r="D78" s="50" t="s">
        <v>615</v>
      </c>
      <c r="E78" s="144" t="s">
        <v>1291</v>
      </c>
      <c r="F78" s="50" t="s">
        <v>7</v>
      </c>
      <c r="G78" s="50" t="s">
        <v>244</v>
      </c>
      <c r="H78" s="50">
        <v>31300</v>
      </c>
      <c r="I78" s="50">
        <v>31368</v>
      </c>
      <c r="J78" s="98">
        <f t="shared" si="1"/>
        <v>68</v>
      </c>
      <c r="K78" s="50" t="s">
        <v>1293</v>
      </c>
      <c r="L78" s="50" t="s">
        <v>465</v>
      </c>
      <c r="M78" s="143"/>
      <c r="N78" s="50"/>
      <c r="O78" s="50"/>
      <c r="P78" s="50"/>
      <c r="Q78" s="50"/>
      <c r="R78" s="50"/>
      <c r="S78" s="50"/>
    </row>
    <row r="79" spans="1:19" x14ac:dyDescent="0.3">
      <c r="A79" s="50">
        <v>36</v>
      </c>
      <c r="B79" s="219" t="s">
        <v>1312</v>
      </c>
      <c r="C79" s="53">
        <v>45742</v>
      </c>
      <c r="D79" s="50" t="s">
        <v>1316</v>
      </c>
      <c r="E79" s="144" t="s">
        <v>391</v>
      </c>
      <c r="F79" s="50" t="s">
        <v>7</v>
      </c>
      <c r="G79" s="50" t="s">
        <v>1317</v>
      </c>
      <c r="H79" s="50">
        <v>143903</v>
      </c>
      <c r="I79" s="50">
        <v>144248</v>
      </c>
      <c r="J79" s="98">
        <f t="shared" si="1"/>
        <v>345</v>
      </c>
      <c r="K79" s="51">
        <v>0.33333333333333331</v>
      </c>
      <c r="L79" s="51">
        <v>0.875</v>
      </c>
      <c r="M79" s="143"/>
      <c r="N79" s="50"/>
      <c r="O79" s="50"/>
      <c r="P79" s="50"/>
      <c r="Q79" s="50">
        <v>315</v>
      </c>
      <c r="R79" s="50"/>
      <c r="S79" s="50"/>
    </row>
    <row r="80" spans="1:19" x14ac:dyDescent="0.3">
      <c r="A80" s="50">
        <v>32</v>
      </c>
      <c r="B80" s="217" t="s">
        <v>1318</v>
      </c>
      <c r="C80" s="53">
        <v>45743</v>
      </c>
      <c r="D80" s="50" t="s">
        <v>615</v>
      </c>
      <c r="E80" s="144" t="s">
        <v>1252</v>
      </c>
      <c r="F80" s="50" t="s">
        <v>7</v>
      </c>
      <c r="G80" s="50" t="s">
        <v>244</v>
      </c>
      <c r="H80" s="50">
        <v>31368</v>
      </c>
      <c r="I80" s="50">
        <v>31440</v>
      </c>
      <c r="J80" s="98">
        <f t="shared" si="1"/>
        <v>72</v>
      </c>
      <c r="K80" s="50" t="s">
        <v>1293</v>
      </c>
      <c r="L80" s="50" t="s">
        <v>353</v>
      </c>
      <c r="M80" s="143"/>
      <c r="N80" s="50"/>
      <c r="O80" s="50"/>
      <c r="P80" s="50"/>
      <c r="Q80" s="50"/>
      <c r="R80" s="50"/>
      <c r="S80" s="50"/>
    </row>
    <row r="81" spans="1:19" x14ac:dyDescent="0.3">
      <c r="A81" s="50">
        <v>33</v>
      </c>
      <c r="B81" s="217" t="s">
        <v>1318</v>
      </c>
      <c r="C81" s="53">
        <v>45744</v>
      </c>
      <c r="D81" s="50" t="s">
        <v>467</v>
      </c>
      <c r="E81" s="144" t="s">
        <v>1319</v>
      </c>
      <c r="F81" s="50" t="s">
        <v>3</v>
      </c>
      <c r="G81" s="50" t="s">
        <v>244</v>
      </c>
      <c r="H81" s="50">
        <v>345270</v>
      </c>
      <c r="I81" s="50">
        <v>345328</v>
      </c>
      <c r="J81" s="98">
        <f t="shared" si="1"/>
        <v>58</v>
      </c>
      <c r="K81" s="50" t="s">
        <v>1320</v>
      </c>
      <c r="L81" s="50" t="s">
        <v>1321</v>
      </c>
      <c r="M81" s="143"/>
      <c r="N81" s="50"/>
      <c r="O81" s="50"/>
      <c r="P81" s="50"/>
      <c r="Q81" s="50"/>
      <c r="R81" s="50"/>
      <c r="S81" s="50"/>
    </row>
    <row r="82" spans="1:19" x14ac:dyDescent="0.3">
      <c r="A82" s="50">
        <v>34</v>
      </c>
      <c r="B82" s="217" t="s">
        <v>1318</v>
      </c>
      <c r="C82" s="53">
        <v>45743</v>
      </c>
      <c r="D82" s="50" t="s">
        <v>87</v>
      </c>
      <c r="E82" s="144" t="s">
        <v>422</v>
      </c>
      <c r="F82" s="50" t="s">
        <v>7</v>
      </c>
      <c r="G82" s="50" t="s">
        <v>244</v>
      </c>
      <c r="H82" s="50">
        <v>316291</v>
      </c>
      <c r="I82" s="50">
        <v>316352</v>
      </c>
      <c r="J82" s="98">
        <f t="shared" si="1"/>
        <v>61</v>
      </c>
      <c r="K82" s="50" t="s">
        <v>364</v>
      </c>
      <c r="L82" s="50" t="s">
        <v>381</v>
      </c>
      <c r="M82" s="143"/>
      <c r="N82" s="50"/>
      <c r="O82" s="50"/>
      <c r="P82" s="50"/>
      <c r="Q82" s="50"/>
      <c r="R82" s="50"/>
      <c r="S82" s="50"/>
    </row>
    <row r="83" spans="1:19" x14ac:dyDescent="0.3">
      <c r="A83" s="50">
        <v>36</v>
      </c>
      <c r="B83" s="217" t="s">
        <v>1322</v>
      </c>
      <c r="C83" s="53">
        <v>45744</v>
      </c>
      <c r="D83" s="50" t="s">
        <v>382</v>
      </c>
      <c r="E83" s="144" t="s">
        <v>1252</v>
      </c>
      <c r="F83" s="50" t="s">
        <v>7</v>
      </c>
      <c r="G83" s="50" t="s">
        <v>244</v>
      </c>
      <c r="H83" s="50">
        <v>44115</v>
      </c>
      <c r="I83" s="50">
        <v>44167</v>
      </c>
      <c r="J83" s="98">
        <f t="shared" si="1"/>
        <v>52</v>
      </c>
      <c r="K83" s="51">
        <v>0.45833333333333331</v>
      </c>
      <c r="L83" s="51" t="s">
        <v>465</v>
      </c>
      <c r="M83" s="143"/>
      <c r="N83" s="50"/>
      <c r="O83" s="50"/>
      <c r="P83" s="50"/>
      <c r="Q83" s="50"/>
      <c r="R83" s="50"/>
      <c r="S83" s="50"/>
    </row>
    <row r="84" spans="1:19" x14ac:dyDescent="0.3">
      <c r="A84" s="50">
        <v>37</v>
      </c>
      <c r="B84" s="217" t="s">
        <v>1322</v>
      </c>
      <c r="C84" s="53">
        <v>45744</v>
      </c>
      <c r="D84" s="50" t="s">
        <v>1323</v>
      </c>
      <c r="E84" s="144" t="s">
        <v>1324</v>
      </c>
      <c r="F84" s="50" t="s">
        <v>3</v>
      </c>
      <c r="G84" s="50" t="s">
        <v>244</v>
      </c>
      <c r="H84" s="50">
        <v>22831</v>
      </c>
      <c r="I84" s="50">
        <v>22907</v>
      </c>
      <c r="J84" s="98">
        <f t="shared" si="1"/>
        <v>76</v>
      </c>
      <c r="K84" s="51">
        <v>0.91666666666666663</v>
      </c>
      <c r="L84" s="51">
        <v>0.83333333333333337</v>
      </c>
      <c r="M84" s="143"/>
      <c r="N84" s="50"/>
      <c r="O84" s="50"/>
      <c r="P84" s="50"/>
      <c r="Q84" s="50"/>
      <c r="R84" s="50"/>
      <c r="S84" s="50"/>
    </row>
    <row r="85" spans="1:19" x14ac:dyDescent="0.3">
      <c r="A85" s="50">
        <v>38</v>
      </c>
      <c r="B85" s="217" t="s">
        <v>1322</v>
      </c>
      <c r="C85" s="53">
        <v>45744</v>
      </c>
      <c r="D85" s="50" t="s">
        <v>87</v>
      </c>
      <c r="E85" s="144" t="s">
        <v>422</v>
      </c>
      <c r="F85" s="50" t="s">
        <v>7</v>
      </c>
      <c r="G85" s="50" t="s">
        <v>244</v>
      </c>
      <c r="H85" s="50">
        <v>316353</v>
      </c>
      <c r="I85" s="50">
        <v>316434</v>
      </c>
      <c r="J85" s="98">
        <f t="shared" si="1"/>
        <v>81</v>
      </c>
      <c r="K85" s="50" t="s">
        <v>364</v>
      </c>
      <c r="L85" s="50" t="s">
        <v>377</v>
      </c>
      <c r="M85" s="143"/>
      <c r="N85" s="50"/>
      <c r="O85" s="50"/>
      <c r="P85" s="50"/>
      <c r="Q85" s="50"/>
      <c r="R85" s="50"/>
      <c r="S85" s="50"/>
    </row>
    <row r="86" spans="1:19" x14ac:dyDescent="0.3">
      <c r="A86" s="50">
        <v>39</v>
      </c>
      <c r="B86" s="217" t="s">
        <v>1322</v>
      </c>
      <c r="C86" s="53">
        <v>45744</v>
      </c>
      <c r="D86" s="50" t="s">
        <v>46</v>
      </c>
      <c r="E86" s="144" t="s">
        <v>391</v>
      </c>
      <c r="F86" s="50" t="s">
        <v>7</v>
      </c>
      <c r="G86" s="50" t="s">
        <v>260</v>
      </c>
      <c r="H86" s="50">
        <v>67468</v>
      </c>
      <c r="I86" s="50">
        <v>67824</v>
      </c>
      <c r="J86" s="98">
        <f t="shared" si="1"/>
        <v>356</v>
      </c>
      <c r="K86" s="51">
        <v>0.33333333333333331</v>
      </c>
      <c r="L86" s="50" t="s">
        <v>381</v>
      </c>
      <c r="M86" s="143"/>
      <c r="N86" s="50"/>
      <c r="O86" s="50"/>
      <c r="P86" s="50"/>
      <c r="Q86" s="50"/>
      <c r="R86" s="50"/>
      <c r="S86" s="50"/>
    </row>
    <row r="87" spans="1:19" x14ac:dyDescent="0.3">
      <c r="A87" s="50">
        <v>23</v>
      </c>
      <c r="B87" s="217" t="s">
        <v>1325</v>
      </c>
      <c r="C87" s="50"/>
      <c r="D87" s="50" t="s">
        <v>48</v>
      </c>
      <c r="E87" s="144" t="s">
        <v>422</v>
      </c>
      <c r="F87" s="50" t="s">
        <v>7</v>
      </c>
      <c r="G87" s="50" t="s">
        <v>260</v>
      </c>
      <c r="H87" s="50">
        <v>308070</v>
      </c>
      <c r="I87" s="50">
        <v>308468</v>
      </c>
      <c r="J87" s="50">
        <f t="shared" si="1"/>
        <v>398</v>
      </c>
      <c r="K87" s="50" t="s">
        <v>430</v>
      </c>
      <c r="L87" s="50" t="s">
        <v>340</v>
      </c>
      <c r="M87" s="143"/>
      <c r="N87" s="50"/>
      <c r="O87" s="50"/>
      <c r="P87" s="50"/>
      <c r="Q87" s="50">
        <v>245</v>
      </c>
      <c r="R87" s="50"/>
      <c r="S87" s="50"/>
    </row>
    <row r="88" spans="1:19" x14ac:dyDescent="0.3">
      <c r="A88" s="50">
        <v>24</v>
      </c>
      <c r="B88" s="217" t="s">
        <v>1325</v>
      </c>
      <c r="C88" s="96"/>
      <c r="D88" s="96" t="s">
        <v>57</v>
      </c>
      <c r="E88" s="96" t="s">
        <v>1068</v>
      </c>
      <c r="F88" s="96" t="s">
        <v>7</v>
      </c>
      <c r="G88" s="96" t="s">
        <v>11</v>
      </c>
      <c r="H88" s="96"/>
      <c r="I88" s="50"/>
      <c r="J88" s="50">
        <f t="shared" si="1"/>
        <v>0</v>
      </c>
      <c r="K88" s="50"/>
      <c r="L88" s="50"/>
      <c r="M88" s="143"/>
      <c r="N88" s="50"/>
      <c r="O88" s="50"/>
      <c r="P88" s="50"/>
      <c r="Q88" s="50"/>
      <c r="R88" s="50"/>
      <c r="S88" s="50"/>
    </row>
    <row r="89" spans="1:19" x14ac:dyDescent="0.3">
      <c r="A89" s="50">
        <v>17</v>
      </c>
      <c r="B89" s="217" t="s">
        <v>1326</v>
      </c>
      <c r="C89" s="96"/>
      <c r="D89" s="96" t="s">
        <v>1061</v>
      </c>
      <c r="E89" s="96" t="s">
        <v>1176</v>
      </c>
      <c r="F89" s="96" t="s">
        <v>7</v>
      </c>
      <c r="G89" s="96" t="s">
        <v>1177</v>
      </c>
      <c r="H89" s="96"/>
      <c r="I89" s="50"/>
      <c r="J89" s="50">
        <f t="shared" si="1"/>
        <v>0</v>
      </c>
      <c r="K89" s="50"/>
      <c r="L89" s="50"/>
      <c r="M89" s="143"/>
      <c r="N89" s="50"/>
      <c r="O89" s="50"/>
      <c r="P89" s="50"/>
      <c r="Q89" s="50"/>
      <c r="R89" s="50"/>
      <c r="S89" s="50"/>
    </row>
    <row r="90" spans="1:19" x14ac:dyDescent="0.3">
      <c r="A90" s="50">
        <v>15</v>
      </c>
      <c r="B90" s="217" t="s">
        <v>1327</v>
      </c>
      <c r="C90" s="53">
        <v>45749</v>
      </c>
      <c r="D90" s="50" t="s">
        <v>151</v>
      </c>
      <c r="E90" s="144" t="s">
        <v>842</v>
      </c>
      <c r="F90" s="50" t="s">
        <v>3</v>
      </c>
      <c r="G90" s="50" t="s">
        <v>470</v>
      </c>
      <c r="H90" s="50">
        <v>115303</v>
      </c>
      <c r="I90" s="50">
        <v>115584</v>
      </c>
      <c r="J90" s="50">
        <f t="shared" si="1"/>
        <v>281</v>
      </c>
      <c r="K90" s="50" t="s">
        <v>477</v>
      </c>
      <c r="L90" s="50" t="s">
        <v>404</v>
      </c>
      <c r="M90" s="143"/>
      <c r="N90" s="50"/>
      <c r="O90" s="50"/>
      <c r="P90" s="50"/>
      <c r="Q90" s="50">
        <v>310</v>
      </c>
      <c r="R90" s="50"/>
      <c r="S90" s="50"/>
    </row>
    <row r="91" spans="1:19" x14ac:dyDescent="0.3">
      <c r="B91" s="1"/>
      <c r="C91" s="197"/>
      <c r="D91" s="186"/>
      <c r="E91" s="139"/>
      <c r="J91" s="208"/>
      <c r="N91" s="138"/>
      <c r="O91" s="13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4:I21"/>
  <sheetViews>
    <sheetView topLeftCell="A4" workbookViewId="0">
      <selection activeCell="D5" sqref="D5:J22"/>
    </sheetView>
  </sheetViews>
  <sheetFormatPr defaultRowHeight="14.4" x14ac:dyDescent="0.3"/>
  <cols>
    <col min="4" max="4" width="29.88671875" bestFit="1" customWidth="1"/>
  </cols>
  <sheetData>
    <row r="4" spans="4:9" ht="15" thickBot="1" x14ac:dyDescent="0.35"/>
    <row r="5" spans="4:9" ht="15" thickBot="1" x14ac:dyDescent="0.35">
      <c r="D5" s="69" t="s">
        <v>579</v>
      </c>
      <c r="E5" s="70" t="s">
        <v>580</v>
      </c>
      <c r="F5" s="70" t="s">
        <v>3</v>
      </c>
      <c r="G5" s="70" t="s">
        <v>581</v>
      </c>
    </row>
    <row r="6" spans="4:9" ht="15" thickBot="1" x14ac:dyDescent="0.35">
      <c r="D6" s="71" t="s">
        <v>582</v>
      </c>
      <c r="E6" s="72"/>
      <c r="F6" s="72"/>
      <c r="G6" s="72"/>
    </row>
    <row r="7" spans="4:9" ht="15" thickBot="1" x14ac:dyDescent="0.35">
      <c r="D7" s="71" t="s">
        <v>583</v>
      </c>
      <c r="E7" s="72"/>
      <c r="F7" s="72"/>
      <c r="G7" s="72"/>
    </row>
    <row r="8" spans="4:9" ht="15" thickBot="1" x14ac:dyDescent="0.35">
      <c r="D8" s="71" t="s">
        <v>584</v>
      </c>
      <c r="E8" s="72"/>
      <c r="F8" s="72"/>
      <c r="G8" s="72"/>
    </row>
    <row r="9" spans="4:9" ht="15" thickBot="1" x14ac:dyDescent="0.35">
      <c r="D9" s="71" t="s">
        <v>585</v>
      </c>
      <c r="E9" s="72"/>
      <c r="F9" s="72"/>
      <c r="G9" s="72"/>
    </row>
    <row r="14" spans="4:9" ht="15" thickBot="1" x14ac:dyDescent="0.35"/>
    <row r="15" spans="4:9" ht="15" thickBot="1" x14ac:dyDescent="0.35">
      <c r="D15" s="73" t="s">
        <v>586</v>
      </c>
      <c r="E15" s="74" t="s">
        <v>587</v>
      </c>
      <c r="F15" s="74" t="s">
        <v>588</v>
      </c>
      <c r="G15" s="74" t="s">
        <v>589</v>
      </c>
      <c r="H15" s="74" t="s">
        <v>590</v>
      </c>
      <c r="I15" s="74" t="s">
        <v>591</v>
      </c>
    </row>
    <row r="16" spans="4:9" ht="15" thickBot="1" x14ac:dyDescent="0.35">
      <c r="D16" s="75"/>
      <c r="E16" s="76"/>
      <c r="F16" s="76"/>
      <c r="G16" s="76"/>
      <c r="H16" s="76"/>
      <c r="I16" s="76"/>
    </row>
    <row r="17" spans="4:9" ht="15" thickBot="1" x14ac:dyDescent="0.35">
      <c r="D17" s="77"/>
      <c r="E17" s="78"/>
      <c r="F17" s="78"/>
      <c r="G17" s="78"/>
      <c r="H17" s="78"/>
      <c r="I17" s="78"/>
    </row>
    <row r="18" spans="4:9" ht="15" thickBot="1" x14ac:dyDescent="0.35">
      <c r="D18" s="77"/>
      <c r="E18" s="78"/>
      <c r="F18" s="78"/>
      <c r="G18" s="78"/>
      <c r="H18" s="78"/>
      <c r="I18" s="78"/>
    </row>
    <row r="19" spans="4:9" ht="15" thickBot="1" x14ac:dyDescent="0.35">
      <c r="D19" s="77"/>
      <c r="E19" s="78"/>
      <c r="F19" s="78"/>
      <c r="G19" s="78"/>
      <c r="H19" s="78"/>
      <c r="I19" s="78"/>
    </row>
    <row r="20" spans="4:9" ht="15" thickBot="1" x14ac:dyDescent="0.35">
      <c r="D20" s="71"/>
      <c r="E20" s="79"/>
      <c r="F20" s="79"/>
      <c r="G20" s="79"/>
      <c r="H20" s="79"/>
      <c r="I20" s="79"/>
    </row>
    <row r="21" spans="4:9" ht="15" thickBot="1" x14ac:dyDescent="0.35">
      <c r="D21" s="77"/>
      <c r="E21" s="78"/>
      <c r="F21" s="78"/>
      <c r="G21" s="78"/>
      <c r="H21" s="78"/>
      <c r="I21" s="7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9"/>
  <sheetViews>
    <sheetView topLeftCell="A61" workbookViewId="0">
      <selection activeCell="V99" sqref="V99"/>
    </sheetView>
  </sheetViews>
  <sheetFormatPr defaultRowHeight="14.4" x14ac:dyDescent="0.3"/>
  <cols>
    <col min="1" max="1" width="5" customWidth="1"/>
    <col min="2" max="2" width="10.6640625" customWidth="1"/>
    <col min="3" max="3" width="10.44140625" bestFit="1" customWidth="1"/>
    <col min="4" max="4" width="12.6640625" customWidth="1"/>
    <col min="5" max="5" width="19.109375" customWidth="1"/>
    <col min="7" max="7" width="12.44140625" customWidth="1"/>
    <col min="10" max="10" width="5.88671875" customWidth="1"/>
    <col min="11" max="11" width="5.5546875" customWidth="1"/>
    <col min="14" max="14" width="7.44140625" style="1" customWidth="1"/>
    <col min="15" max="15" width="5.33203125" customWidth="1"/>
    <col min="16" max="16" width="8.33203125" customWidth="1"/>
    <col min="17" max="17" width="5.88671875" customWidth="1"/>
    <col min="18" max="18" width="6.44140625" customWidth="1"/>
    <col min="19" max="19" width="6.109375" customWidth="1"/>
    <col min="20" max="20" width="6.88671875" customWidth="1"/>
  </cols>
  <sheetData>
    <row r="1" spans="1:28" s="4" customFormat="1" ht="60" customHeight="1" thickBot="1" x14ac:dyDescent="0.35">
      <c r="A1" s="45" t="s">
        <v>167</v>
      </c>
      <c r="B1" s="45" t="s">
        <v>168</v>
      </c>
      <c r="C1" s="45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47" t="s">
        <v>173</v>
      </c>
      <c r="I1" s="47" t="s">
        <v>174</v>
      </c>
      <c r="J1" s="47" t="s">
        <v>157</v>
      </c>
      <c r="K1" s="47" t="s">
        <v>175</v>
      </c>
      <c r="L1" s="47" t="s">
        <v>176</v>
      </c>
      <c r="M1" s="47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49" t="s">
        <v>162</v>
      </c>
      <c r="W1" s="49" t="s">
        <v>163</v>
      </c>
      <c r="X1" s="49" t="s">
        <v>164</v>
      </c>
      <c r="Y1" s="49" t="s">
        <v>165</v>
      </c>
      <c r="Z1" s="49" t="s">
        <v>166</v>
      </c>
      <c r="AA1" s="3"/>
      <c r="AB1" s="3"/>
    </row>
    <row r="2" spans="1:28" x14ac:dyDescent="0.3">
      <c r="A2" s="40">
        <v>1</v>
      </c>
      <c r="B2" s="56">
        <v>45444</v>
      </c>
      <c r="C2" s="56">
        <v>45444</v>
      </c>
      <c r="D2" s="40" t="s">
        <v>48</v>
      </c>
      <c r="E2" s="41" t="s">
        <v>75</v>
      </c>
      <c r="F2" s="40" t="s">
        <v>7</v>
      </c>
      <c r="G2" s="40" t="s">
        <v>205</v>
      </c>
      <c r="H2" s="50">
        <v>222486</v>
      </c>
      <c r="I2" s="50">
        <v>222904</v>
      </c>
      <c r="J2" s="50">
        <f>I2-H2</f>
        <v>418</v>
      </c>
      <c r="K2" s="50">
        <v>168</v>
      </c>
      <c r="L2" s="51">
        <v>0.25</v>
      </c>
      <c r="M2" s="51">
        <v>0.97916666666666663</v>
      </c>
      <c r="N2" s="52" t="s">
        <v>180</v>
      </c>
      <c r="O2" s="50"/>
      <c r="P2" s="50">
        <v>3250</v>
      </c>
      <c r="Q2" s="50">
        <v>13</v>
      </c>
      <c r="R2" s="50">
        <f>Q2*K2</f>
        <v>2184</v>
      </c>
      <c r="S2" s="50"/>
      <c r="T2" s="50">
        <f>S2*O2</f>
        <v>0</v>
      </c>
      <c r="U2" s="50">
        <v>250</v>
      </c>
      <c r="V2" s="50">
        <v>230</v>
      </c>
      <c r="W2" s="50">
        <f>P2+R2+T2+U2+V2</f>
        <v>5914</v>
      </c>
      <c r="X2" s="50">
        <f>W2*2.5/100</f>
        <v>147.85</v>
      </c>
      <c r="Y2" s="50">
        <f>W2*2.5/100</f>
        <v>147.85</v>
      </c>
      <c r="Z2" s="50">
        <f>W2+X2+Y2</f>
        <v>6209.7000000000007</v>
      </c>
    </row>
    <row r="3" spans="1:28" x14ac:dyDescent="0.3">
      <c r="A3" s="40">
        <v>2</v>
      </c>
      <c r="B3" s="56">
        <v>45444</v>
      </c>
      <c r="C3" s="56">
        <v>45444</v>
      </c>
      <c r="D3" s="40" t="s">
        <v>140</v>
      </c>
      <c r="E3" s="41" t="s">
        <v>206</v>
      </c>
      <c r="F3" s="40" t="s">
        <v>7</v>
      </c>
      <c r="G3" s="40" t="s">
        <v>207</v>
      </c>
      <c r="H3" s="50">
        <v>104256</v>
      </c>
      <c r="I3" s="50">
        <v>104466</v>
      </c>
      <c r="J3" s="50">
        <f t="shared" ref="J3:J66" si="0">I3-H3</f>
        <v>210</v>
      </c>
      <c r="K3" s="50"/>
      <c r="L3" s="51">
        <v>0.41666666666666669</v>
      </c>
      <c r="M3" s="51">
        <v>0.66666666666666663</v>
      </c>
      <c r="N3" s="52" t="s">
        <v>180</v>
      </c>
      <c r="O3" s="50"/>
      <c r="P3" s="50">
        <v>3250</v>
      </c>
      <c r="Q3" s="50">
        <v>13</v>
      </c>
      <c r="R3" s="50">
        <f t="shared" ref="R3:R66" si="1">Q3*K3</f>
        <v>0</v>
      </c>
      <c r="S3" s="50"/>
      <c r="T3" s="50">
        <f t="shared" ref="T3:T66" si="2">S3*O3</f>
        <v>0</v>
      </c>
      <c r="U3" s="50">
        <v>250</v>
      </c>
      <c r="V3" s="50">
        <v>100</v>
      </c>
      <c r="W3" s="50">
        <f t="shared" ref="W3:W66" si="3">P3+R3+T3+U3+V3</f>
        <v>3600</v>
      </c>
      <c r="X3" s="50">
        <f t="shared" ref="X3:X66" si="4">W3*2.5/100</f>
        <v>90</v>
      </c>
      <c r="Y3" s="50">
        <f t="shared" ref="Y3:Y66" si="5">W3*2.5/100</f>
        <v>90</v>
      </c>
      <c r="Z3" s="50">
        <f t="shared" ref="Z3:Z66" si="6">W3+X3+Y3</f>
        <v>3780</v>
      </c>
    </row>
    <row r="4" spans="1:28" x14ac:dyDescent="0.3">
      <c r="A4" s="40">
        <v>3</v>
      </c>
      <c r="B4" s="56">
        <v>45444</v>
      </c>
      <c r="C4" s="56">
        <v>45444</v>
      </c>
      <c r="D4" s="40" t="s">
        <v>61</v>
      </c>
      <c r="E4" s="41" t="s">
        <v>200</v>
      </c>
      <c r="F4" s="40" t="s">
        <v>7</v>
      </c>
      <c r="G4" s="40" t="s">
        <v>29</v>
      </c>
      <c r="H4" s="50">
        <v>63488</v>
      </c>
      <c r="I4" s="50">
        <v>63622</v>
      </c>
      <c r="J4" s="50">
        <f t="shared" si="0"/>
        <v>134</v>
      </c>
      <c r="K4" s="50">
        <v>54</v>
      </c>
      <c r="L4" s="51">
        <v>0.41666666666666669</v>
      </c>
      <c r="M4" s="51">
        <v>0.75</v>
      </c>
      <c r="N4" s="52">
        <v>8</v>
      </c>
      <c r="O4" s="50"/>
      <c r="P4" s="50">
        <v>1700</v>
      </c>
      <c r="Q4" s="50">
        <v>13</v>
      </c>
      <c r="R4" s="50">
        <f t="shared" si="1"/>
        <v>702</v>
      </c>
      <c r="S4" s="50">
        <v>120</v>
      </c>
      <c r="T4" s="50">
        <f t="shared" si="2"/>
        <v>0</v>
      </c>
      <c r="U4" s="50"/>
      <c r="V4" s="50"/>
      <c r="W4" s="50">
        <f t="shared" si="3"/>
        <v>2402</v>
      </c>
      <c r="X4" s="50">
        <f t="shared" si="4"/>
        <v>60.05</v>
      </c>
      <c r="Y4" s="50">
        <f t="shared" si="5"/>
        <v>60.05</v>
      </c>
      <c r="Z4" s="50">
        <f t="shared" si="6"/>
        <v>2522.1000000000004</v>
      </c>
    </row>
    <row r="5" spans="1:28" x14ac:dyDescent="0.3">
      <c r="A5" s="40">
        <v>4</v>
      </c>
      <c r="B5" s="56">
        <v>45446</v>
      </c>
      <c r="C5" s="56">
        <v>45446</v>
      </c>
      <c r="D5" s="40" t="s">
        <v>27</v>
      </c>
      <c r="E5" s="41" t="s">
        <v>93</v>
      </c>
      <c r="F5" s="40" t="s">
        <v>3</v>
      </c>
      <c r="G5" s="40" t="s">
        <v>208</v>
      </c>
      <c r="H5" s="50">
        <v>113600</v>
      </c>
      <c r="I5" s="50">
        <v>113686</v>
      </c>
      <c r="J5" s="50">
        <f t="shared" si="0"/>
        <v>86</v>
      </c>
      <c r="K5" s="50"/>
      <c r="L5" s="51">
        <v>0.35416666666666669</v>
      </c>
      <c r="M5" s="51">
        <v>0.90277777777777779</v>
      </c>
      <c r="N5" s="52" t="s">
        <v>180</v>
      </c>
      <c r="O5" s="50"/>
      <c r="P5" s="50">
        <v>5400</v>
      </c>
      <c r="Q5" s="50">
        <v>18</v>
      </c>
      <c r="R5" s="50">
        <f t="shared" si="1"/>
        <v>0</v>
      </c>
      <c r="S5" s="50"/>
      <c r="T5" s="50">
        <f t="shared" si="2"/>
        <v>0</v>
      </c>
      <c r="U5" s="50">
        <v>250</v>
      </c>
      <c r="V5" s="50"/>
      <c r="W5" s="50">
        <f t="shared" si="3"/>
        <v>5650</v>
      </c>
      <c r="X5" s="50">
        <f t="shared" si="4"/>
        <v>141.25</v>
      </c>
      <c r="Y5" s="50">
        <f t="shared" si="5"/>
        <v>141.25</v>
      </c>
      <c r="Z5" s="50">
        <f t="shared" si="6"/>
        <v>5932.5</v>
      </c>
    </row>
    <row r="6" spans="1:28" x14ac:dyDescent="0.3">
      <c r="A6" s="40">
        <v>5</v>
      </c>
      <c r="B6" s="56">
        <v>45446</v>
      </c>
      <c r="C6" s="56">
        <v>45446</v>
      </c>
      <c r="D6" s="40" t="s">
        <v>48</v>
      </c>
      <c r="E6" s="41" t="s">
        <v>200</v>
      </c>
      <c r="F6" s="40" t="s">
        <v>7</v>
      </c>
      <c r="G6" s="40" t="s">
        <v>149</v>
      </c>
      <c r="H6" s="50">
        <v>222904</v>
      </c>
      <c r="I6" s="50">
        <v>223308</v>
      </c>
      <c r="J6" s="50">
        <f t="shared" si="0"/>
        <v>404</v>
      </c>
      <c r="K6" s="50">
        <v>154</v>
      </c>
      <c r="L6" s="51">
        <v>0.375</v>
      </c>
      <c r="M6" s="51">
        <v>0.8125</v>
      </c>
      <c r="N6" s="52" t="s">
        <v>180</v>
      </c>
      <c r="O6" s="50"/>
      <c r="P6" s="50">
        <v>3250</v>
      </c>
      <c r="Q6" s="50">
        <v>13</v>
      </c>
      <c r="R6" s="50">
        <f t="shared" si="1"/>
        <v>2002</v>
      </c>
      <c r="S6" s="50"/>
      <c r="T6" s="50">
        <f t="shared" si="2"/>
        <v>0</v>
      </c>
      <c r="U6" s="50">
        <v>250</v>
      </c>
      <c r="V6" s="50">
        <v>170</v>
      </c>
      <c r="W6" s="50">
        <f t="shared" si="3"/>
        <v>5672</v>
      </c>
      <c r="X6" s="50">
        <f t="shared" si="4"/>
        <v>141.80000000000001</v>
      </c>
      <c r="Y6" s="50">
        <f t="shared" si="5"/>
        <v>141.80000000000001</v>
      </c>
      <c r="Z6" s="50">
        <f t="shared" si="6"/>
        <v>5955.6</v>
      </c>
    </row>
    <row r="7" spans="1:28" x14ac:dyDescent="0.3">
      <c r="A7" s="40">
        <v>6</v>
      </c>
      <c r="B7" s="56">
        <v>45446</v>
      </c>
      <c r="C7" s="56">
        <v>45446</v>
      </c>
      <c r="D7" s="40" t="s">
        <v>70</v>
      </c>
      <c r="E7" s="41" t="s">
        <v>209</v>
      </c>
      <c r="F7" s="40" t="s">
        <v>7</v>
      </c>
      <c r="G7" s="40" t="s">
        <v>29</v>
      </c>
      <c r="H7" s="50">
        <v>180210</v>
      </c>
      <c r="I7" s="50">
        <v>180267</v>
      </c>
      <c r="J7" s="50">
        <f t="shared" si="0"/>
        <v>57</v>
      </c>
      <c r="K7" s="50"/>
      <c r="L7" s="51">
        <v>0.33333333333333331</v>
      </c>
      <c r="M7" s="51">
        <v>0.6875</v>
      </c>
      <c r="N7" s="52">
        <v>8.5</v>
      </c>
      <c r="O7" s="50">
        <v>0.5</v>
      </c>
      <c r="P7" s="50">
        <v>1700</v>
      </c>
      <c r="Q7" s="50">
        <v>13</v>
      </c>
      <c r="R7" s="50">
        <f t="shared" si="1"/>
        <v>0</v>
      </c>
      <c r="S7" s="50">
        <v>120</v>
      </c>
      <c r="T7" s="50">
        <f t="shared" si="2"/>
        <v>60</v>
      </c>
      <c r="U7" s="50"/>
      <c r="V7" s="50">
        <v>100</v>
      </c>
      <c r="W7" s="50">
        <f t="shared" si="3"/>
        <v>1860</v>
      </c>
      <c r="X7" s="50">
        <f t="shared" si="4"/>
        <v>46.5</v>
      </c>
      <c r="Y7" s="50">
        <f t="shared" si="5"/>
        <v>46.5</v>
      </c>
      <c r="Z7" s="50">
        <f t="shared" si="6"/>
        <v>1953</v>
      </c>
    </row>
    <row r="8" spans="1:28" x14ac:dyDescent="0.3">
      <c r="A8" s="40">
        <v>7</v>
      </c>
      <c r="B8" s="56">
        <v>45447</v>
      </c>
      <c r="C8" s="56">
        <v>45447</v>
      </c>
      <c r="D8" s="40" t="s">
        <v>19</v>
      </c>
      <c r="E8" s="41" t="s">
        <v>209</v>
      </c>
      <c r="F8" s="40" t="s">
        <v>7</v>
      </c>
      <c r="G8" s="40" t="s">
        <v>210</v>
      </c>
      <c r="H8" s="50">
        <v>374736</v>
      </c>
      <c r="I8" s="50">
        <v>374992</v>
      </c>
      <c r="J8" s="50">
        <f t="shared" si="0"/>
        <v>256</v>
      </c>
      <c r="K8" s="50">
        <v>6</v>
      </c>
      <c r="L8" s="51">
        <v>0.375</v>
      </c>
      <c r="M8" s="51">
        <v>0.66666666666666663</v>
      </c>
      <c r="N8" s="52" t="s">
        <v>180</v>
      </c>
      <c r="O8" s="50"/>
      <c r="P8" s="50">
        <v>3250</v>
      </c>
      <c r="Q8" s="50">
        <v>13</v>
      </c>
      <c r="R8" s="50">
        <f t="shared" si="1"/>
        <v>78</v>
      </c>
      <c r="S8" s="50"/>
      <c r="T8" s="50">
        <f t="shared" si="2"/>
        <v>0</v>
      </c>
      <c r="U8" s="50">
        <v>250</v>
      </c>
      <c r="V8" s="50">
        <v>95</v>
      </c>
      <c r="W8" s="50">
        <f t="shared" si="3"/>
        <v>3673</v>
      </c>
      <c r="X8" s="50">
        <f t="shared" si="4"/>
        <v>91.825000000000003</v>
      </c>
      <c r="Y8" s="50">
        <f t="shared" si="5"/>
        <v>91.825000000000003</v>
      </c>
      <c r="Z8" s="50">
        <f t="shared" si="6"/>
        <v>3856.6499999999996</v>
      </c>
    </row>
    <row r="9" spans="1:28" x14ac:dyDescent="0.3">
      <c r="A9" s="40">
        <v>8</v>
      </c>
      <c r="B9" s="56">
        <v>45447</v>
      </c>
      <c r="C9" s="56">
        <v>45447</v>
      </c>
      <c r="D9" s="40" t="s">
        <v>212</v>
      </c>
      <c r="E9" s="41" t="s">
        <v>211</v>
      </c>
      <c r="F9" s="40" t="s">
        <v>7</v>
      </c>
      <c r="G9" s="40" t="s">
        <v>29</v>
      </c>
      <c r="H9" s="50">
        <v>103110</v>
      </c>
      <c r="I9" s="50">
        <v>103202</v>
      </c>
      <c r="J9" s="50">
        <f t="shared" si="0"/>
        <v>92</v>
      </c>
      <c r="K9" s="50">
        <v>12</v>
      </c>
      <c r="L9" s="51">
        <v>0.27083333333333331</v>
      </c>
      <c r="M9" s="51">
        <v>0.89583333333333337</v>
      </c>
      <c r="N9" s="52">
        <v>15</v>
      </c>
      <c r="O9" s="50">
        <v>7</v>
      </c>
      <c r="P9" s="50">
        <v>1700</v>
      </c>
      <c r="Q9" s="50">
        <v>13</v>
      </c>
      <c r="R9" s="50">
        <f t="shared" si="1"/>
        <v>156</v>
      </c>
      <c r="S9" s="50">
        <v>120</v>
      </c>
      <c r="T9" s="50">
        <f t="shared" si="2"/>
        <v>840</v>
      </c>
      <c r="U9" s="50"/>
      <c r="V9" s="50">
        <v>20</v>
      </c>
      <c r="W9" s="50">
        <f t="shared" si="3"/>
        <v>2716</v>
      </c>
      <c r="X9" s="50">
        <f t="shared" si="4"/>
        <v>67.900000000000006</v>
      </c>
      <c r="Y9" s="50">
        <f t="shared" si="5"/>
        <v>67.900000000000006</v>
      </c>
      <c r="Z9" s="50">
        <f t="shared" si="6"/>
        <v>2851.8</v>
      </c>
    </row>
    <row r="10" spans="1:28" x14ac:dyDescent="0.3">
      <c r="A10" s="40">
        <v>9</v>
      </c>
      <c r="B10" s="56">
        <v>45447</v>
      </c>
      <c r="C10" s="56">
        <v>45447</v>
      </c>
      <c r="D10" s="40" t="s">
        <v>92</v>
      </c>
      <c r="E10" s="41" t="s">
        <v>200</v>
      </c>
      <c r="F10" s="40" t="s">
        <v>7</v>
      </c>
      <c r="G10" s="40" t="s">
        <v>18</v>
      </c>
      <c r="H10" s="50">
        <v>36181</v>
      </c>
      <c r="I10" s="50">
        <v>36459</v>
      </c>
      <c r="J10" s="50">
        <f t="shared" si="0"/>
        <v>278</v>
      </c>
      <c r="K10" s="50">
        <v>28</v>
      </c>
      <c r="L10" s="51">
        <v>0.375</v>
      </c>
      <c r="M10" s="51">
        <v>0.70833333333333337</v>
      </c>
      <c r="N10" s="52" t="s">
        <v>180</v>
      </c>
      <c r="O10" s="50"/>
      <c r="P10" s="50">
        <v>3250</v>
      </c>
      <c r="Q10" s="50">
        <v>13</v>
      </c>
      <c r="R10" s="50">
        <f t="shared" si="1"/>
        <v>364</v>
      </c>
      <c r="S10" s="50"/>
      <c r="T10" s="50">
        <f t="shared" si="2"/>
        <v>0</v>
      </c>
      <c r="U10" s="50">
        <v>250</v>
      </c>
      <c r="V10" s="50">
        <v>155</v>
      </c>
      <c r="W10" s="50">
        <f t="shared" si="3"/>
        <v>4019</v>
      </c>
      <c r="X10" s="50">
        <f t="shared" si="4"/>
        <v>100.47499999999999</v>
      </c>
      <c r="Y10" s="50">
        <f t="shared" si="5"/>
        <v>100.47499999999999</v>
      </c>
      <c r="Z10" s="50">
        <f t="shared" si="6"/>
        <v>4219.9500000000007</v>
      </c>
    </row>
    <row r="11" spans="1:28" x14ac:dyDescent="0.3">
      <c r="A11" s="40">
        <v>10</v>
      </c>
      <c r="B11" s="56">
        <v>45448</v>
      </c>
      <c r="C11" s="57">
        <v>45450</v>
      </c>
      <c r="D11" s="40" t="s">
        <v>101</v>
      </c>
      <c r="E11" s="41" t="s">
        <v>93</v>
      </c>
      <c r="F11" s="40" t="s">
        <v>3</v>
      </c>
      <c r="G11" s="40" t="s">
        <v>213</v>
      </c>
      <c r="H11" s="50">
        <v>90589</v>
      </c>
      <c r="I11" s="50">
        <v>91687</v>
      </c>
      <c r="J11" s="50">
        <f t="shared" si="0"/>
        <v>1098</v>
      </c>
      <c r="K11" s="50">
        <v>198</v>
      </c>
      <c r="L11" s="51">
        <v>0.29166666666666669</v>
      </c>
      <c r="M11" s="51">
        <v>0.85416666666666663</v>
      </c>
      <c r="N11" s="52" t="s">
        <v>183</v>
      </c>
      <c r="O11" s="50"/>
      <c r="P11" s="50">
        <v>16200</v>
      </c>
      <c r="Q11" s="50">
        <v>18</v>
      </c>
      <c r="R11" s="50">
        <f t="shared" si="1"/>
        <v>3564</v>
      </c>
      <c r="S11" s="50"/>
      <c r="T11" s="50">
        <f t="shared" si="2"/>
        <v>0</v>
      </c>
      <c r="U11" s="50">
        <v>1150</v>
      </c>
      <c r="V11" s="50">
        <v>1105</v>
      </c>
      <c r="W11" s="50">
        <f t="shared" si="3"/>
        <v>22019</v>
      </c>
      <c r="X11" s="50">
        <f t="shared" si="4"/>
        <v>550.47500000000002</v>
      </c>
      <c r="Y11" s="50">
        <f t="shared" si="5"/>
        <v>550.47500000000002</v>
      </c>
      <c r="Z11" s="50">
        <f t="shared" si="6"/>
        <v>23119.949999999997</v>
      </c>
    </row>
    <row r="12" spans="1:28" x14ac:dyDescent="0.3">
      <c r="A12" s="40">
        <v>11</v>
      </c>
      <c r="B12" s="56">
        <v>45448</v>
      </c>
      <c r="C12" s="56">
        <v>45448</v>
      </c>
      <c r="D12" s="40" t="s">
        <v>212</v>
      </c>
      <c r="E12" s="41" t="s">
        <v>211</v>
      </c>
      <c r="F12" s="40" t="s">
        <v>7</v>
      </c>
      <c r="G12" s="40" t="s">
        <v>29</v>
      </c>
      <c r="H12" s="50">
        <v>103202</v>
      </c>
      <c r="I12" s="50">
        <v>103383</v>
      </c>
      <c r="J12" s="50">
        <f t="shared" si="0"/>
        <v>181</v>
      </c>
      <c r="K12" s="50">
        <v>101</v>
      </c>
      <c r="L12" s="51">
        <v>0.35416666666666669</v>
      </c>
      <c r="M12" s="51">
        <v>0.97916666666666663</v>
      </c>
      <c r="N12" s="52">
        <v>15</v>
      </c>
      <c r="O12" s="50">
        <v>7</v>
      </c>
      <c r="P12" s="50">
        <v>1700</v>
      </c>
      <c r="Q12" s="50">
        <v>13</v>
      </c>
      <c r="R12" s="50">
        <f t="shared" si="1"/>
        <v>1313</v>
      </c>
      <c r="S12" s="50">
        <v>120</v>
      </c>
      <c r="T12" s="50">
        <f t="shared" si="2"/>
        <v>840</v>
      </c>
      <c r="U12" s="50"/>
      <c r="V12" s="50"/>
      <c r="W12" s="50">
        <f t="shared" si="3"/>
        <v>3853</v>
      </c>
      <c r="X12" s="50">
        <f t="shared" si="4"/>
        <v>96.325000000000003</v>
      </c>
      <c r="Y12" s="50">
        <f t="shared" si="5"/>
        <v>96.325000000000003</v>
      </c>
      <c r="Z12" s="50">
        <f t="shared" si="6"/>
        <v>4045.6499999999996</v>
      </c>
    </row>
    <row r="13" spans="1:28" x14ac:dyDescent="0.3">
      <c r="A13" s="40">
        <v>12</v>
      </c>
      <c r="B13" s="56">
        <v>45448</v>
      </c>
      <c r="C13" s="56">
        <v>45449</v>
      </c>
      <c r="D13" s="40" t="s">
        <v>78</v>
      </c>
      <c r="E13" s="41" t="s">
        <v>77</v>
      </c>
      <c r="F13" s="40" t="s">
        <v>7</v>
      </c>
      <c r="G13" s="40" t="s">
        <v>214</v>
      </c>
      <c r="H13" s="50">
        <v>7157</v>
      </c>
      <c r="I13" s="50">
        <v>7701</v>
      </c>
      <c r="J13" s="50">
        <f t="shared" si="0"/>
        <v>544</v>
      </c>
      <c r="K13" s="50">
        <v>44</v>
      </c>
      <c r="L13" s="51">
        <v>0.33333333333333331</v>
      </c>
      <c r="M13" s="51">
        <v>0.95833333333333337</v>
      </c>
      <c r="N13" s="52" t="s">
        <v>182</v>
      </c>
      <c r="O13" s="50"/>
      <c r="P13" s="50">
        <v>6500</v>
      </c>
      <c r="Q13" s="50">
        <v>12</v>
      </c>
      <c r="R13" s="50">
        <f t="shared" si="1"/>
        <v>528</v>
      </c>
      <c r="S13" s="50"/>
      <c r="T13" s="50">
        <f t="shared" si="2"/>
        <v>0</v>
      </c>
      <c r="U13" s="50">
        <v>700</v>
      </c>
      <c r="V13" s="50">
        <v>290</v>
      </c>
      <c r="W13" s="50">
        <f t="shared" si="3"/>
        <v>8018</v>
      </c>
      <c r="X13" s="50">
        <f t="shared" si="4"/>
        <v>200.45</v>
      </c>
      <c r="Y13" s="50">
        <f t="shared" si="5"/>
        <v>200.45</v>
      </c>
      <c r="Z13" s="50">
        <f t="shared" si="6"/>
        <v>8418.9000000000015</v>
      </c>
    </row>
    <row r="14" spans="1:28" x14ac:dyDescent="0.3">
      <c r="A14" s="40">
        <v>13</v>
      </c>
      <c r="B14" s="56">
        <v>45448</v>
      </c>
      <c r="C14" s="56">
        <v>45448</v>
      </c>
      <c r="D14" s="40" t="s">
        <v>19</v>
      </c>
      <c r="E14" s="41" t="s">
        <v>215</v>
      </c>
      <c r="F14" s="40" t="s">
        <v>7</v>
      </c>
      <c r="G14" s="40" t="s">
        <v>29</v>
      </c>
      <c r="H14" s="50">
        <v>374992</v>
      </c>
      <c r="I14" s="50">
        <v>375048</v>
      </c>
      <c r="J14" s="50">
        <f t="shared" si="0"/>
        <v>56</v>
      </c>
      <c r="K14" s="50"/>
      <c r="L14" s="51">
        <v>0.3125</v>
      </c>
      <c r="M14" s="51">
        <v>0.91666666666666663</v>
      </c>
      <c r="N14" s="52">
        <v>14.5</v>
      </c>
      <c r="O14" s="50">
        <v>6.5</v>
      </c>
      <c r="P14" s="50">
        <v>1700</v>
      </c>
      <c r="Q14" s="50">
        <v>13</v>
      </c>
      <c r="R14" s="50">
        <f t="shared" si="1"/>
        <v>0</v>
      </c>
      <c r="S14" s="50">
        <v>120</v>
      </c>
      <c r="T14" s="50">
        <f t="shared" si="2"/>
        <v>780</v>
      </c>
      <c r="U14" s="50"/>
      <c r="V14" s="50"/>
      <c r="W14" s="50">
        <f t="shared" si="3"/>
        <v>2480</v>
      </c>
      <c r="X14" s="50">
        <f t="shared" si="4"/>
        <v>62</v>
      </c>
      <c r="Y14" s="50">
        <f t="shared" si="5"/>
        <v>62</v>
      </c>
      <c r="Z14" s="50">
        <f t="shared" si="6"/>
        <v>2604</v>
      </c>
    </row>
    <row r="15" spans="1:28" x14ac:dyDescent="0.3">
      <c r="A15" s="40">
        <v>14</v>
      </c>
      <c r="B15" s="56">
        <v>45448</v>
      </c>
      <c r="C15" s="56">
        <v>45448</v>
      </c>
      <c r="D15" s="40" t="s">
        <v>48</v>
      </c>
      <c r="E15" s="41" t="s">
        <v>216</v>
      </c>
      <c r="F15" s="40" t="s">
        <v>7</v>
      </c>
      <c r="G15" s="40" t="s">
        <v>217</v>
      </c>
      <c r="H15" s="50">
        <v>223603</v>
      </c>
      <c r="I15" s="50">
        <v>223999</v>
      </c>
      <c r="J15" s="50">
        <f t="shared" si="0"/>
        <v>396</v>
      </c>
      <c r="K15" s="50">
        <v>146</v>
      </c>
      <c r="L15" s="51">
        <v>0.29166666666666669</v>
      </c>
      <c r="M15" s="51">
        <v>0.66666666666666663</v>
      </c>
      <c r="N15" s="52" t="s">
        <v>180</v>
      </c>
      <c r="O15" s="50"/>
      <c r="P15" s="50">
        <v>3250</v>
      </c>
      <c r="Q15" s="50">
        <v>13</v>
      </c>
      <c r="R15" s="50">
        <f t="shared" si="1"/>
        <v>1898</v>
      </c>
      <c r="S15" s="50"/>
      <c r="T15" s="50">
        <f t="shared" si="2"/>
        <v>0</v>
      </c>
      <c r="U15" s="50">
        <v>250</v>
      </c>
      <c r="V15" s="50">
        <v>305</v>
      </c>
      <c r="W15" s="50">
        <f t="shared" si="3"/>
        <v>5703</v>
      </c>
      <c r="X15" s="50">
        <f t="shared" si="4"/>
        <v>142.57499999999999</v>
      </c>
      <c r="Y15" s="50">
        <f t="shared" si="5"/>
        <v>142.57499999999999</v>
      </c>
      <c r="Z15" s="50">
        <f t="shared" si="6"/>
        <v>5988.15</v>
      </c>
    </row>
    <row r="16" spans="1:28" x14ac:dyDescent="0.3">
      <c r="A16" s="40">
        <v>15</v>
      </c>
      <c r="B16" s="56">
        <v>45448</v>
      </c>
      <c r="C16" s="56">
        <v>45448</v>
      </c>
      <c r="D16" s="40" t="s">
        <v>27</v>
      </c>
      <c r="E16" s="41" t="s">
        <v>200</v>
      </c>
      <c r="F16" s="40" t="s">
        <v>3</v>
      </c>
      <c r="G16" s="40" t="s">
        <v>218</v>
      </c>
      <c r="H16" s="50">
        <v>113718</v>
      </c>
      <c r="I16" s="50">
        <v>114500</v>
      </c>
      <c r="J16" s="50">
        <f t="shared" si="0"/>
        <v>782</v>
      </c>
      <c r="K16" s="50">
        <v>482</v>
      </c>
      <c r="L16" s="51">
        <v>0.29166666666666669</v>
      </c>
      <c r="M16" s="51">
        <v>0.95833333333333337</v>
      </c>
      <c r="N16" s="52" t="s">
        <v>180</v>
      </c>
      <c r="O16" s="50"/>
      <c r="P16" s="50">
        <v>5400</v>
      </c>
      <c r="Q16" s="50">
        <v>18</v>
      </c>
      <c r="R16" s="50">
        <f t="shared" si="1"/>
        <v>8676</v>
      </c>
      <c r="S16" s="50"/>
      <c r="T16" s="50">
        <f t="shared" si="2"/>
        <v>0</v>
      </c>
      <c r="U16" s="50">
        <v>250</v>
      </c>
      <c r="V16" s="50">
        <v>830</v>
      </c>
      <c r="W16" s="50">
        <f t="shared" si="3"/>
        <v>15156</v>
      </c>
      <c r="X16" s="50">
        <f t="shared" si="4"/>
        <v>378.9</v>
      </c>
      <c r="Y16" s="50">
        <f t="shared" si="5"/>
        <v>378.9</v>
      </c>
      <c r="Z16" s="50">
        <f t="shared" si="6"/>
        <v>15913.8</v>
      </c>
    </row>
    <row r="17" spans="1:26" x14ac:dyDescent="0.3">
      <c r="A17" s="40">
        <v>16</v>
      </c>
      <c r="B17" s="56">
        <v>45448</v>
      </c>
      <c r="C17" s="56">
        <v>45448</v>
      </c>
      <c r="D17" s="40" t="s">
        <v>190</v>
      </c>
      <c r="E17" s="41" t="s">
        <v>219</v>
      </c>
      <c r="F17" s="40" t="s">
        <v>7</v>
      </c>
      <c r="G17" s="40" t="s">
        <v>18</v>
      </c>
      <c r="H17" s="50">
        <v>179354</v>
      </c>
      <c r="I17" s="50">
        <v>179529</v>
      </c>
      <c r="J17" s="50">
        <f t="shared" si="0"/>
        <v>175</v>
      </c>
      <c r="K17" s="50"/>
      <c r="L17" s="51">
        <v>0.45833333333333331</v>
      </c>
      <c r="M17" s="51">
        <v>0.79861111111111116</v>
      </c>
      <c r="N17" s="52" t="s">
        <v>180</v>
      </c>
      <c r="O17" s="50"/>
      <c r="P17" s="50">
        <v>3250</v>
      </c>
      <c r="Q17" s="50"/>
      <c r="R17" s="50">
        <f t="shared" si="1"/>
        <v>0</v>
      </c>
      <c r="S17" s="50"/>
      <c r="T17" s="50">
        <f t="shared" si="2"/>
        <v>0</v>
      </c>
      <c r="U17" s="50">
        <v>250</v>
      </c>
      <c r="V17" s="50">
        <v>155</v>
      </c>
      <c r="W17" s="50">
        <f t="shared" si="3"/>
        <v>3655</v>
      </c>
      <c r="X17" s="50">
        <f t="shared" si="4"/>
        <v>91.375</v>
      </c>
      <c r="Y17" s="50">
        <f t="shared" si="5"/>
        <v>91.375</v>
      </c>
      <c r="Z17" s="50">
        <f t="shared" si="6"/>
        <v>3837.75</v>
      </c>
    </row>
    <row r="18" spans="1:26" x14ac:dyDescent="0.3">
      <c r="A18" s="40">
        <v>17</v>
      </c>
      <c r="B18" s="56">
        <v>45448</v>
      </c>
      <c r="C18" s="56">
        <v>45448</v>
      </c>
      <c r="D18" s="40" t="s">
        <v>221</v>
      </c>
      <c r="E18" s="41" t="s">
        <v>220</v>
      </c>
      <c r="F18" s="40" t="s">
        <v>7</v>
      </c>
      <c r="G18" s="40" t="s">
        <v>29</v>
      </c>
      <c r="H18" s="50">
        <v>55799</v>
      </c>
      <c r="I18" s="50">
        <v>55875</v>
      </c>
      <c r="J18" s="50">
        <f t="shared" si="0"/>
        <v>76</v>
      </c>
      <c r="K18" s="50"/>
      <c r="L18" s="51">
        <v>0.33333333333333331</v>
      </c>
      <c r="M18" s="51">
        <v>0.875</v>
      </c>
      <c r="N18" s="52">
        <v>13</v>
      </c>
      <c r="O18" s="50">
        <v>5</v>
      </c>
      <c r="P18" s="50">
        <v>1700</v>
      </c>
      <c r="Q18" s="50">
        <v>13</v>
      </c>
      <c r="R18" s="50">
        <f t="shared" si="1"/>
        <v>0</v>
      </c>
      <c r="S18" s="50">
        <v>120</v>
      </c>
      <c r="T18" s="50">
        <f t="shared" si="2"/>
        <v>600</v>
      </c>
      <c r="U18" s="50"/>
      <c r="V18" s="50"/>
      <c r="W18" s="50">
        <f t="shared" si="3"/>
        <v>2300</v>
      </c>
      <c r="X18" s="50">
        <f t="shared" si="4"/>
        <v>57.5</v>
      </c>
      <c r="Y18" s="50">
        <f t="shared" si="5"/>
        <v>57.5</v>
      </c>
      <c r="Z18" s="50">
        <f t="shared" si="6"/>
        <v>2415</v>
      </c>
    </row>
    <row r="19" spans="1:26" x14ac:dyDescent="0.3">
      <c r="A19" s="40">
        <v>18</v>
      </c>
      <c r="B19" s="56">
        <v>45449</v>
      </c>
      <c r="C19" s="57">
        <v>45454</v>
      </c>
      <c r="D19" s="40" t="s">
        <v>70</v>
      </c>
      <c r="E19" s="41" t="s">
        <v>222</v>
      </c>
      <c r="F19" s="40" t="s">
        <v>7</v>
      </c>
      <c r="G19" s="40" t="s">
        <v>223</v>
      </c>
      <c r="H19" s="50">
        <v>180387</v>
      </c>
      <c r="I19" s="50">
        <v>181958</v>
      </c>
      <c r="J19" s="50">
        <f t="shared" si="0"/>
        <v>1571</v>
      </c>
      <c r="K19" s="50">
        <v>71</v>
      </c>
      <c r="L19" s="51">
        <v>0.33333333333333331</v>
      </c>
      <c r="M19" s="51">
        <v>0.91666666666666696</v>
      </c>
      <c r="N19" s="52" t="s">
        <v>184</v>
      </c>
      <c r="O19" s="50"/>
      <c r="P19" s="50">
        <v>19500</v>
      </c>
      <c r="Q19" s="50">
        <v>13</v>
      </c>
      <c r="R19" s="50">
        <f t="shared" si="1"/>
        <v>923</v>
      </c>
      <c r="S19" s="50"/>
      <c r="T19" s="50">
        <f t="shared" si="2"/>
        <v>0</v>
      </c>
      <c r="U19" s="50">
        <v>2500</v>
      </c>
      <c r="V19" s="50">
        <v>1120</v>
      </c>
      <c r="W19" s="50">
        <f t="shared" si="3"/>
        <v>24043</v>
      </c>
      <c r="X19" s="50">
        <f t="shared" si="4"/>
        <v>601.07500000000005</v>
      </c>
      <c r="Y19" s="50">
        <f t="shared" si="5"/>
        <v>601.07500000000005</v>
      </c>
      <c r="Z19" s="50">
        <f t="shared" si="6"/>
        <v>25245.15</v>
      </c>
    </row>
    <row r="20" spans="1:26" x14ac:dyDescent="0.3">
      <c r="A20" s="40">
        <v>19</v>
      </c>
      <c r="B20" s="56">
        <v>45449</v>
      </c>
      <c r="C20" s="56">
        <v>45449</v>
      </c>
      <c r="D20" s="40" t="s">
        <v>212</v>
      </c>
      <c r="E20" s="41" t="s">
        <v>211</v>
      </c>
      <c r="F20" s="40" t="s">
        <v>7</v>
      </c>
      <c r="G20" s="40" t="s">
        <v>29</v>
      </c>
      <c r="H20" s="50">
        <v>103383</v>
      </c>
      <c r="I20" s="50">
        <v>103524</v>
      </c>
      <c r="J20" s="50">
        <f t="shared" si="0"/>
        <v>141</v>
      </c>
      <c r="K20" s="50">
        <v>61</v>
      </c>
      <c r="L20" s="51">
        <v>0.3125</v>
      </c>
      <c r="M20" s="51">
        <v>0.97916666666666663</v>
      </c>
      <c r="N20" s="52">
        <v>16</v>
      </c>
      <c r="O20" s="50">
        <v>8</v>
      </c>
      <c r="P20" s="50">
        <v>1700</v>
      </c>
      <c r="Q20" s="50">
        <v>13</v>
      </c>
      <c r="R20" s="50">
        <f t="shared" si="1"/>
        <v>793</v>
      </c>
      <c r="S20" s="50">
        <v>120</v>
      </c>
      <c r="T20" s="50">
        <f t="shared" si="2"/>
        <v>960</v>
      </c>
      <c r="U20" s="50"/>
      <c r="V20" s="50"/>
      <c r="W20" s="50">
        <f t="shared" si="3"/>
        <v>3453</v>
      </c>
      <c r="X20" s="50">
        <f t="shared" si="4"/>
        <v>86.325000000000003</v>
      </c>
      <c r="Y20" s="50">
        <f t="shared" si="5"/>
        <v>86.325000000000003</v>
      </c>
      <c r="Z20" s="50">
        <f t="shared" si="6"/>
        <v>3625.6499999999996</v>
      </c>
    </row>
    <row r="21" spans="1:26" x14ac:dyDescent="0.3">
      <c r="A21" s="40">
        <v>20</v>
      </c>
      <c r="B21" s="56">
        <v>45449</v>
      </c>
      <c r="C21" s="56">
        <v>45449</v>
      </c>
      <c r="D21" s="40" t="s">
        <v>221</v>
      </c>
      <c r="E21" s="41" t="s">
        <v>220</v>
      </c>
      <c r="F21" s="40" t="s">
        <v>7</v>
      </c>
      <c r="G21" s="40" t="s">
        <v>29</v>
      </c>
      <c r="H21" s="50">
        <v>55895</v>
      </c>
      <c r="I21" s="50">
        <v>55977</v>
      </c>
      <c r="J21" s="50">
        <f t="shared" si="0"/>
        <v>82</v>
      </c>
      <c r="K21" s="50">
        <v>2</v>
      </c>
      <c r="L21" s="51">
        <v>0.41666666666666669</v>
      </c>
      <c r="M21" s="51">
        <v>0.79166666666666663</v>
      </c>
      <c r="N21" s="52">
        <v>9</v>
      </c>
      <c r="O21" s="50">
        <v>1</v>
      </c>
      <c r="P21" s="50">
        <v>1700</v>
      </c>
      <c r="Q21" s="50">
        <v>13</v>
      </c>
      <c r="R21" s="50">
        <f t="shared" si="1"/>
        <v>26</v>
      </c>
      <c r="S21" s="50">
        <v>120</v>
      </c>
      <c r="T21" s="50">
        <f t="shared" si="2"/>
        <v>120</v>
      </c>
      <c r="U21" s="50"/>
      <c r="V21" s="50"/>
      <c r="W21" s="50">
        <f t="shared" si="3"/>
        <v>1846</v>
      </c>
      <c r="X21" s="50">
        <f t="shared" si="4"/>
        <v>46.15</v>
      </c>
      <c r="Y21" s="50">
        <f t="shared" si="5"/>
        <v>46.15</v>
      </c>
      <c r="Z21" s="50">
        <f t="shared" si="6"/>
        <v>1938.3000000000002</v>
      </c>
    </row>
    <row r="22" spans="1:26" x14ac:dyDescent="0.3">
      <c r="A22" s="40">
        <v>21</v>
      </c>
      <c r="B22" s="56">
        <v>45449</v>
      </c>
      <c r="C22" s="57">
        <v>45451</v>
      </c>
      <c r="D22" s="40" t="s">
        <v>61</v>
      </c>
      <c r="E22" s="41" t="s">
        <v>224</v>
      </c>
      <c r="F22" s="40" t="s">
        <v>7</v>
      </c>
      <c r="G22" s="40" t="s">
        <v>225</v>
      </c>
      <c r="H22" s="50">
        <v>649270</v>
      </c>
      <c r="I22" s="50">
        <v>649901</v>
      </c>
      <c r="J22" s="50">
        <f t="shared" si="0"/>
        <v>631</v>
      </c>
      <c r="K22" s="50"/>
      <c r="L22" s="51">
        <v>0.375</v>
      </c>
      <c r="M22" s="51">
        <v>0.77083333333333337</v>
      </c>
      <c r="N22" s="52" t="s">
        <v>183</v>
      </c>
      <c r="O22" s="50"/>
      <c r="P22" s="50">
        <v>9750</v>
      </c>
      <c r="Q22" s="50">
        <v>13</v>
      </c>
      <c r="R22" s="50">
        <f t="shared" si="1"/>
        <v>0</v>
      </c>
      <c r="S22" s="50"/>
      <c r="T22" s="50">
        <f t="shared" si="2"/>
        <v>0</v>
      </c>
      <c r="U22" s="50">
        <v>1150</v>
      </c>
      <c r="V22" s="50">
        <v>460</v>
      </c>
      <c r="W22" s="50">
        <f t="shared" si="3"/>
        <v>11360</v>
      </c>
      <c r="X22" s="50">
        <f t="shared" si="4"/>
        <v>284</v>
      </c>
      <c r="Y22" s="50">
        <f t="shared" si="5"/>
        <v>284</v>
      </c>
      <c r="Z22" s="50">
        <f t="shared" si="6"/>
        <v>11928</v>
      </c>
    </row>
    <row r="23" spans="1:26" x14ac:dyDescent="0.3">
      <c r="A23" s="40">
        <v>22</v>
      </c>
      <c r="B23" s="56">
        <v>45449</v>
      </c>
      <c r="C23" s="56">
        <v>45450</v>
      </c>
      <c r="D23" s="40" t="s">
        <v>27</v>
      </c>
      <c r="E23" s="41" t="s">
        <v>226</v>
      </c>
      <c r="F23" s="40" t="s">
        <v>3</v>
      </c>
      <c r="G23" s="40" t="s">
        <v>65</v>
      </c>
      <c r="H23" s="50">
        <v>114507</v>
      </c>
      <c r="I23" s="50">
        <v>115004</v>
      </c>
      <c r="J23" s="50">
        <f t="shared" si="0"/>
        <v>497</v>
      </c>
      <c r="K23" s="50">
        <v>197</v>
      </c>
      <c r="L23" s="51">
        <v>0.29166666666666669</v>
      </c>
      <c r="M23" s="51">
        <v>0</v>
      </c>
      <c r="N23" s="52" t="s">
        <v>180</v>
      </c>
      <c r="O23" s="50"/>
      <c r="P23" s="50">
        <v>5400</v>
      </c>
      <c r="Q23" s="50">
        <v>18</v>
      </c>
      <c r="R23" s="50">
        <f t="shared" si="1"/>
        <v>3546</v>
      </c>
      <c r="S23" s="50"/>
      <c r="T23" s="50">
        <f t="shared" si="2"/>
        <v>0</v>
      </c>
      <c r="U23" s="50">
        <v>250</v>
      </c>
      <c r="V23" s="50">
        <v>235</v>
      </c>
      <c r="W23" s="50">
        <f t="shared" si="3"/>
        <v>9431</v>
      </c>
      <c r="X23" s="50">
        <f t="shared" si="4"/>
        <v>235.77500000000001</v>
      </c>
      <c r="Y23" s="50">
        <f t="shared" si="5"/>
        <v>235.77500000000001</v>
      </c>
      <c r="Z23" s="50">
        <f t="shared" si="6"/>
        <v>9902.5499999999993</v>
      </c>
    </row>
    <row r="24" spans="1:26" x14ac:dyDescent="0.3">
      <c r="A24" s="40">
        <v>23</v>
      </c>
      <c r="B24" s="56">
        <v>45449</v>
      </c>
      <c r="C24" s="56">
        <v>45449</v>
      </c>
      <c r="D24" s="40" t="s">
        <v>15</v>
      </c>
      <c r="E24" s="41" t="s">
        <v>227</v>
      </c>
      <c r="F24" s="40" t="s">
        <v>7</v>
      </c>
      <c r="G24" s="40" t="s">
        <v>29</v>
      </c>
      <c r="H24" s="50">
        <v>209723</v>
      </c>
      <c r="I24" s="50">
        <v>209847</v>
      </c>
      <c r="J24" s="50">
        <f t="shared" si="0"/>
        <v>124</v>
      </c>
      <c r="K24" s="50">
        <v>44</v>
      </c>
      <c r="L24" s="51">
        <v>0.35416666666666669</v>
      </c>
      <c r="M24" s="51">
        <v>0.77083333333333337</v>
      </c>
      <c r="N24" s="52">
        <v>12</v>
      </c>
      <c r="O24" s="50">
        <v>4</v>
      </c>
      <c r="P24" s="50">
        <v>1700</v>
      </c>
      <c r="Q24" s="50">
        <v>13</v>
      </c>
      <c r="R24" s="50">
        <f t="shared" si="1"/>
        <v>572</v>
      </c>
      <c r="S24" s="50">
        <v>120</v>
      </c>
      <c r="T24" s="50">
        <f t="shared" si="2"/>
        <v>480</v>
      </c>
      <c r="U24" s="50"/>
      <c r="V24" s="50"/>
      <c r="W24" s="50">
        <f t="shared" si="3"/>
        <v>2752</v>
      </c>
      <c r="X24" s="50">
        <f t="shared" si="4"/>
        <v>68.8</v>
      </c>
      <c r="Y24" s="50">
        <f t="shared" si="5"/>
        <v>68.8</v>
      </c>
      <c r="Z24" s="50">
        <f t="shared" si="6"/>
        <v>2889.6000000000004</v>
      </c>
    </row>
    <row r="25" spans="1:26" x14ac:dyDescent="0.3">
      <c r="A25" s="40">
        <v>24</v>
      </c>
      <c r="B25" s="56">
        <v>45449</v>
      </c>
      <c r="C25" s="56">
        <v>45450</v>
      </c>
      <c r="D25" s="40" t="s">
        <v>2</v>
      </c>
      <c r="E25" s="41" t="s">
        <v>228</v>
      </c>
      <c r="F25" s="40" t="s">
        <v>3</v>
      </c>
      <c r="G25" s="40" t="s">
        <v>229</v>
      </c>
      <c r="H25" s="50">
        <v>18927</v>
      </c>
      <c r="I25" s="50">
        <v>20066</v>
      </c>
      <c r="J25" s="50">
        <f t="shared" si="0"/>
        <v>1139</v>
      </c>
      <c r="K25" s="50">
        <v>539</v>
      </c>
      <c r="L25" s="51">
        <v>0.375</v>
      </c>
      <c r="M25" s="51">
        <v>0.33333333333333331</v>
      </c>
      <c r="N25" s="52" t="s">
        <v>182</v>
      </c>
      <c r="O25" s="50"/>
      <c r="P25" s="50">
        <v>10800</v>
      </c>
      <c r="Q25" s="50">
        <v>18</v>
      </c>
      <c r="R25" s="50">
        <f t="shared" si="1"/>
        <v>9702</v>
      </c>
      <c r="S25" s="50"/>
      <c r="T25" s="50">
        <f t="shared" si="2"/>
        <v>0</v>
      </c>
      <c r="U25" s="50">
        <v>700</v>
      </c>
      <c r="V25" s="50">
        <v>1625</v>
      </c>
      <c r="W25" s="50">
        <f t="shared" si="3"/>
        <v>22827</v>
      </c>
      <c r="X25" s="50">
        <f t="shared" si="4"/>
        <v>570.67499999999995</v>
      </c>
      <c r="Y25" s="50">
        <f t="shared" si="5"/>
        <v>570.67499999999995</v>
      </c>
      <c r="Z25" s="50">
        <f t="shared" si="6"/>
        <v>23968.35</v>
      </c>
    </row>
    <row r="26" spans="1:26" x14ac:dyDescent="0.3">
      <c r="A26" s="40">
        <v>25</v>
      </c>
      <c r="B26" s="56">
        <v>45449</v>
      </c>
      <c r="C26" s="56">
        <v>45449</v>
      </c>
      <c r="D26" s="40" t="s">
        <v>85</v>
      </c>
      <c r="E26" s="41" t="s">
        <v>200</v>
      </c>
      <c r="F26" s="40" t="s">
        <v>7</v>
      </c>
      <c r="G26" s="40" t="s">
        <v>51</v>
      </c>
      <c r="H26" s="50">
        <v>125422</v>
      </c>
      <c r="I26" s="50">
        <v>125450</v>
      </c>
      <c r="J26" s="50">
        <f t="shared" si="0"/>
        <v>28</v>
      </c>
      <c r="K26" s="50"/>
      <c r="L26" s="51">
        <v>0.5</v>
      </c>
      <c r="M26" s="51">
        <v>0.60416666666666663</v>
      </c>
      <c r="N26" s="52">
        <v>2</v>
      </c>
      <c r="O26" s="50"/>
      <c r="P26" s="50">
        <v>1000</v>
      </c>
      <c r="Q26" s="50">
        <v>13</v>
      </c>
      <c r="R26" s="50">
        <f t="shared" si="1"/>
        <v>0</v>
      </c>
      <c r="S26" s="50"/>
      <c r="T26" s="50">
        <f t="shared" si="2"/>
        <v>0</v>
      </c>
      <c r="U26" s="50"/>
      <c r="V26" s="50"/>
      <c r="W26" s="50">
        <f t="shared" si="3"/>
        <v>1000</v>
      </c>
      <c r="X26" s="50">
        <f t="shared" si="4"/>
        <v>25</v>
      </c>
      <c r="Y26" s="50">
        <f t="shared" si="5"/>
        <v>25</v>
      </c>
      <c r="Z26" s="50">
        <f t="shared" si="6"/>
        <v>1050</v>
      </c>
    </row>
    <row r="27" spans="1:26" x14ac:dyDescent="0.3">
      <c r="A27" s="40">
        <v>26</v>
      </c>
      <c r="B27" s="56">
        <v>45449</v>
      </c>
      <c r="C27" s="56">
        <v>45449</v>
      </c>
      <c r="D27" s="40" t="s">
        <v>66</v>
      </c>
      <c r="E27" s="41" t="s">
        <v>230</v>
      </c>
      <c r="F27" s="40" t="s">
        <v>7</v>
      </c>
      <c r="G27" s="40" t="s">
        <v>29</v>
      </c>
      <c r="H27" s="50">
        <v>13610</v>
      </c>
      <c r="I27" s="50">
        <v>13662</v>
      </c>
      <c r="J27" s="50">
        <f t="shared" si="0"/>
        <v>52</v>
      </c>
      <c r="K27" s="50"/>
      <c r="L27" s="51">
        <v>0.1875</v>
      </c>
      <c r="M27" s="51">
        <v>0.95833333333333337</v>
      </c>
      <c r="N27" s="52">
        <v>18.5</v>
      </c>
      <c r="O27" s="50">
        <v>10.5</v>
      </c>
      <c r="P27" s="50">
        <v>1700</v>
      </c>
      <c r="Q27" s="50"/>
      <c r="R27" s="50">
        <f t="shared" si="1"/>
        <v>0</v>
      </c>
      <c r="S27" s="50">
        <v>120</v>
      </c>
      <c r="T27" s="50">
        <f t="shared" si="2"/>
        <v>1260</v>
      </c>
      <c r="U27" s="50"/>
      <c r="V27" s="50">
        <v>100</v>
      </c>
      <c r="W27" s="50">
        <f t="shared" si="3"/>
        <v>3060</v>
      </c>
      <c r="X27" s="50">
        <f t="shared" si="4"/>
        <v>76.5</v>
      </c>
      <c r="Y27" s="50">
        <f t="shared" si="5"/>
        <v>76.5</v>
      </c>
      <c r="Z27" s="50">
        <f t="shared" si="6"/>
        <v>3213</v>
      </c>
    </row>
    <row r="28" spans="1:26" x14ac:dyDescent="0.3">
      <c r="A28" s="40">
        <v>27</v>
      </c>
      <c r="B28" s="56">
        <v>45449</v>
      </c>
      <c r="C28" s="56">
        <v>45450</v>
      </c>
      <c r="D28" s="40" t="s">
        <v>46</v>
      </c>
      <c r="E28" s="41" t="s">
        <v>231</v>
      </c>
      <c r="F28" s="40" t="s">
        <v>7</v>
      </c>
      <c r="G28" s="40" t="s">
        <v>29</v>
      </c>
      <c r="H28" s="50">
        <v>18934</v>
      </c>
      <c r="I28" s="50">
        <v>18990</v>
      </c>
      <c r="J28" s="50">
        <f t="shared" si="0"/>
        <v>56</v>
      </c>
      <c r="K28" s="50"/>
      <c r="L28" s="51">
        <v>0.70833333333333337</v>
      </c>
      <c r="M28" s="51">
        <v>4.1666666666666664E-2</v>
      </c>
      <c r="N28" s="52">
        <v>8</v>
      </c>
      <c r="O28" s="50"/>
      <c r="P28" s="50">
        <v>1700</v>
      </c>
      <c r="Q28" s="50"/>
      <c r="R28" s="50">
        <f t="shared" si="1"/>
        <v>0</v>
      </c>
      <c r="S28" s="50"/>
      <c r="T28" s="50">
        <f t="shared" si="2"/>
        <v>0</v>
      </c>
      <c r="U28" s="50"/>
      <c r="V28" s="50">
        <v>100</v>
      </c>
      <c r="W28" s="50">
        <f t="shared" si="3"/>
        <v>1800</v>
      </c>
      <c r="X28" s="50">
        <f t="shared" si="4"/>
        <v>45</v>
      </c>
      <c r="Y28" s="50">
        <f t="shared" si="5"/>
        <v>45</v>
      </c>
      <c r="Z28" s="50">
        <f t="shared" si="6"/>
        <v>1890</v>
      </c>
    </row>
    <row r="29" spans="1:26" x14ac:dyDescent="0.3">
      <c r="A29" s="40">
        <v>28</v>
      </c>
      <c r="B29" s="56">
        <v>45450</v>
      </c>
      <c r="C29" s="56">
        <v>45450</v>
      </c>
      <c r="D29" s="40" t="s">
        <v>27</v>
      </c>
      <c r="E29" s="41" t="s">
        <v>52</v>
      </c>
      <c r="F29" s="40" t="s">
        <v>3</v>
      </c>
      <c r="G29" s="40" t="s">
        <v>232</v>
      </c>
      <c r="H29" s="50">
        <v>115004</v>
      </c>
      <c r="I29" s="50">
        <v>115418</v>
      </c>
      <c r="J29" s="50">
        <f t="shared" si="0"/>
        <v>414</v>
      </c>
      <c r="K29" s="50">
        <v>114</v>
      </c>
      <c r="L29" s="51">
        <v>0.29166666666666669</v>
      </c>
      <c r="M29" s="51">
        <v>0.83333333333333337</v>
      </c>
      <c r="N29" s="52" t="s">
        <v>180</v>
      </c>
      <c r="O29" s="50"/>
      <c r="P29" s="50">
        <v>5400</v>
      </c>
      <c r="Q29" s="50">
        <v>18</v>
      </c>
      <c r="R29" s="50">
        <f t="shared" si="1"/>
        <v>2052</v>
      </c>
      <c r="S29" s="50"/>
      <c r="T29" s="50">
        <f t="shared" si="2"/>
        <v>0</v>
      </c>
      <c r="U29" s="50">
        <v>250</v>
      </c>
      <c r="V29" s="50">
        <v>375</v>
      </c>
      <c r="W29" s="50">
        <f t="shared" si="3"/>
        <v>8077</v>
      </c>
      <c r="X29" s="50">
        <f t="shared" si="4"/>
        <v>201.92500000000001</v>
      </c>
      <c r="Y29" s="50">
        <f t="shared" si="5"/>
        <v>201.92500000000001</v>
      </c>
      <c r="Z29" s="50">
        <f t="shared" si="6"/>
        <v>8480.8499999999985</v>
      </c>
    </row>
    <row r="30" spans="1:26" x14ac:dyDescent="0.3">
      <c r="A30" s="40">
        <v>29</v>
      </c>
      <c r="B30" s="56">
        <v>45450</v>
      </c>
      <c r="C30" s="56">
        <v>45450</v>
      </c>
      <c r="D30" s="40" t="s">
        <v>212</v>
      </c>
      <c r="E30" s="41" t="s">
        <v>211</v>
      </c>
      <c r="F30" s="40" t="s">
        <v>7</v>
      </c>
      <c r="G30" s="40" t="s">
        <v>29</v>
      </c>
      <c r="H30" s="50">
        <v>103524</v>
      </c>
      <c r="I30" s="50">
        <v>103692</v>
      </c>
      <c r="J30" s="50">
        <f t="shared" si="0"/>
        <v>168</v>
      </c>
      <c r="K30" s="52">
        <v>88</v>
      </c>
      <c r="L30" s="51">
        <v>0.33333333333333331</v>
      </c>
      <c r="M30" s="51">
        <v>0.99652777777777779</v>
      </c>
      <c r="N30" s="52">
        <v>16</v>
      </c>
      <c r="O30" s="50">
        <v>8</v>
      </c>
      <c r="P30" s="50">
        <v>1700</v>
      </c>
      <c r="Q30" s="50">
        <v>13</v>
      </c>
      <c r="R30" s="50">
        <f t="shared" si="1"/>
        <v>1144</v>
      </c>
      <c r="S30" s="50">
        <v>120</v>
      </c>
      <c r="T30" s="50">
        <f t="shared" si="2"/>
        <v>960</v>
      </c>
      <c r="U30" s="50"/>
      <c r="V30" s="50"/>
      <c r="W30" s="50">
        <f t="shared" si="3"/>
        <v>3804</v>
      </c>
      <c r="X30" s="50">
        <f t="shared" si="4"/>
        <v>95.1</v>
      </c>
      <c r="Y30" s="50">
        <f t="shared" si="5"/>
        <v>95.1</v>
      </c>
      <c r="Z30" s="50">
        <f t="shared" si="6"/>
        <v>3994.2</v>
      </c>
    </row>
    <row r="31" spans="1:26" x14ac:dyDescent="0.3">
      <c r="A31" s="40">
        <v>30</v>
      </c>
      <c r="B31" s="56">
        <v>45450</v>
      </c>
      <c r="C31" s="56">
        <v>45450</v>
      </c>
      <c r="D31" s="40" t="s">
        <v>85</v>
      </c>
      <c r="E31" s="41" t="s">
        <v>230</v>
      </c>
      <c r="F31" s="40" t="s">
        <v>7</v>
      </c>
      <c r="G31" s="40" t="s">
        <v>51</v>
      </c>
      <c r="H31" s="50">
        <v>125454</v>
      </c>
      <c r="I31" s="50">
        <v>125482</v>
      </c>
      <c r="J31" s="50">
        <f t="shared" si="0"/>
        <v>28</v>
      </c>
      <c r="K31" s="50"/>
      <c r="L31" s="51">
        <v>0.3125</v>
      </c>
      <c r="M31" s="51">
        <v>0.41666666666666669</v>
      </c>
      <c r="N31" s="52">
        <v>2.5</v>
      </c>
      <c r="O31" s="50"/>
      <c r="P31" s="50">
        <v>1000</v>
      </c>
      <c r="Q31" s="50"/>
      <c r="R31" s="50">
        <f t="shared" si="1"/>
        <v>0</v>
      </c>
      <c r="S31" s="50"/>
      <c r="T31" s="50">
        <f t="shared" si="2"/>
        <v>0</v>
      </c>
      <c r="U31" s="50"/>
      <c r="V31" s="50"/>
      <c r="W31" s="50">
        <f t="shared" si="3"/>
        <v>1000</v>
      </c>
      <c r="X31" s="50">
        <f t="shared" si="4"/>
        <v>25</v>
      </c>
      <c r="Y31" s="50">
        <f t="shared" si="5"/>
        <v>25</v>
      </c>
      <c r="Z31" s="50">
        <f t="shared" si="6"/>
        <v>1050</v>
      </c>
    </row>
    <row r="32" spans="1:26" x14ac:dyDescent="0.3">
      <c r="A32" s="40">
        <v>31</v>
      </c>
      <c r="B32" s="56">
        <v>45450</v>
      </c>
      <c r="C32" s="56">
        <v>45450</v>
      </c>
      <c r="D32" s="40" t="s">
        <v>9</v>
      </c>
      <c r="E32" s="41" t="s">
        <v>148</v>
      </c>
      <c r="F32" s="40" t="s">
        <v>7</v>
      </c>
      <c r="G32" s="40" t="s">
        <v>65</v>
      </c>
      <c r="H32" s="50">
        <v>43700</v>
      </c>
      <c r="I32" s="50">
        <v>44122</v>
      </c>
      <c r="J32" s="50">
        <f t="shared" si="0"/>
        <v>422</v>
      </c>
      <c r="K32" s="50">
        <v>172</v>
      </c>
      <c r="L32" s="51">
        <v>0.29166666666666669</v>
      </c>
      <c r="M32" s="51">
        <v>0.97916666666666663</v>
      </c>
      <c r="N32" s="52" t="s">
        <v>180</v>
      </c>
      <c r="O32" s="50"/>
      <c r="P32" s="50">
        <v>3250</v>
      </c>
      <c r="Q32" s="50">
        <v>13</v>
      </c>
      <c r="R32" s="50">
        <f t="shared" si="1"/>
        <v>2236</v>
      </c>
      <c r="S32" s="50"/>
      <c r="T32" s="50">
        <f t="shared" si="2"/>
        <v>0</v>
      </c>
      <c r="U32" s="50">
        <v>250</v>
      </c>
      <c r="V32" s="50">
        <v>235</v>
      </c>
      <c r="W32" s="50">
        <f t="shared" si="3"/>
        <v>5971</v>
      </c>
      <c r="X32" s="50">
        <f t="shared" si="4"/>
        <v>149.27500000000001</v>
      </c>
      <c r="Y32" s="50">
        <f t="shared" si="5"/>
        <v>149.27500000000001</v>
      </c>
      <c r="Z32" s="50">
        <f t="shared" si="6"/>
        <v>6269.5499999999993</v>
      </c>
    </row>
    <row r="33" spans="1:26" x14ac:dyDescent="0.3">
      <c r="A33" s="40">
        <v>32</v>
      </c>
      <c r="B33" s="56">
        <v>45450</v>
      </c>
      <c r="C33" s="56">
        <v>45451</v>
      </c>
      <c r="D33" s="40" t="s">
        <v>34</v>
      </c>
      <c r="E33" s="43" t="s">
        <v>233</v>
      </c>
      <c r="F33" s="40" t="s">
        <v>7</v>
      </c>
      <c r="G33" s="44" t="s">
        <v>234</v>
      </c>
      <c r="H33" s="50">
        <v>163894</v>
      </c>
      <c r="I33" s="50">
        <v>164321</v>
      </c>
      <c r="J33" s="50">
        <f t="shared" si="0"/>
        <v>427</v>
      </c>
      <c r="K33" s="50"/>
      <c r="L33" s="51">
        <v>0.29166666666666669</v>
      </c>
      <c r="M33" s="51">
        <v>0.83333333333333337</v>
      </c>
      <c r="N33" s="52" t="s">
        <v>182</v>
      </c>
      <c r="O33" s="50"/>
      <c r="P33" s="50">
        <v>6500</v>
      </c>
      <c r="Q33" s="50"/>
      <c r="R33" s="50">
        <f t="shared" si="1"/>
        <v>0</v>
      </c>
      <c r="S33" s="50"/>
      <c r="T33" s="50">
        <f t="shared" si="2"/>
        <v>0</v>
      </c>
      <c r="U33" s="50">
        <v>700</v>
      </c>
      <c r="V33" s="50">
        <v>310</v>
      </c>
      <c r="W33" s="50">
        <f t="shared" si="3"/>
        <v>7510</v>
      </c>
      <c r="X33" s="50">
        <f t="shared" si="4"/>
        <v>187.75</v>
      </c>
      <c r="Y33" s="50">
        <f t="shared" si="5"/>
        <v>187.75</v>
      </c>
      <c r="Z33" s="50">
        <f t="shared" si="6"/>
        <v>7885.5</v>
      </c>
    </row>
    <row r="34" spans="1:26" x14ac:dyDescent="0.3">
      <c r="A34" s="40">
        <v>33</v>
      </c>
      <c r="B34" s="56">
        <v>45450</v>
      </c>
      <c r="C34" s="56">
        <v>45450</v>
      </c>
      <c r="D34" s="40" t="s">
        <v>236</v>
      </c>
      <c r="E34" s="43" t="s">
        <v>235</v>
      </c>
      <c r="F34" s="40" t="s">
        <v>7</v>
      </c>
      <c r="G34" s="40" t="s">
        <v>29</v>
      </c>
      <c r="H34" s="50">
        <v>275192</v>
      </c>
      <c r="I34" s="50">
        <v>275261</v>
      </c>
      <c r="J34" s="50">
        <f t="shared" si="0"/>
        <v>69</v>
      </c>
      <c r="K34" s="50"/>
      <c r="L34" s="51">
        <v>0.375</v>
      </c>
      <c r="M34" s="51">
        <v>0.625</v>
      </c>
      <c r="N34" s="52">
        <v>6</v>
      </c>
      <c r="O34" s="50"/>
      <c r="P34" s="50">
        <v>1700</v>
      </c>
      <c r="Q34" s="50"/>
      <c r="R34" s="50">
        <f t="shared" si="1"/>
        <v>0</v>
      </c>
      <c r="S34" s="50"/>
      <c r="T34" s="50">
        <f t="shared" si="2"/>
        <v>0</v>
      </c>
      <c r="U34" s="50"/>
      <c r="V34" s="50"/>
      <c r="W34" s="50">
        <f t="shared" si="3"/>
        <v>1700</v>
      </c>
      <c r="X34" s="50">
        <f t="shared" si="4"/>
        <v>42.5</v>
      </c>
      <c r="Y34" s="50">
        <f t="shared" si="5"/>
        <v>42.5</v>
      </c>
      <c r="Z34" s="50">
        <f t="shared" si="6"/>
        <v>1785</v>
      </c>
    </row>
    <row r="35" spans="1:26" x14ac:dyDescent="0.3">
      <c r="A35" s="40">
        <v>34</v>
      </c>
      <c r="B35" s="56">
        <v>45450</v>
      </c>
      <c r="C35" s="56">
        <v>45450</v>
      </c>
      <c r="D35" s="40" t="s">
        <v>237</v>
      </c>
      <c r="E35" s="43" t="s">
        <v>231</v>
      </c>
      <c r="F35" s="40" t="s">
        <v>7</v>
      </c>
      <c r="G35" s="40" t="s">
        <v>29</v>
      </c>
      <c r="H35" s="50">
        <v>87980</v>
      </c>
      <c r="I35" s="50">
        <v>88045</v>
      </c>
      <c r="J35" s="50">
        <f t="shared" si="0"/>
        <v>65</v>
      </c>
      <c r="K35" s="50"/>
      <c r="L35" s="51">
        <v>0.39583333333333331</v>
      </c>
      <c r="M35" s="51">
        <v>0.70833333333333337</v>
      </c>
      <c r="N35" s="52">
        <v>7.5</v>
      </c>
      <c r="O35" s="50"/>
      <c r="P35" s="50">
        <v>1700</v>
      </c>
      <c r="Q35" s="50"/>
      <c r="R35" s="50">
        <f t="shared" si="1"/>
        <v>0</v>
      </c>
      <c r="S35" s="50"/>
      <c r="T35" s="50">
        <f t="shared" si="2"/>
        <v>0</v>
      </c>
      <c r="U35" s="50"/>
      <c r="V35" s="50"/>
      <c r="W35" s="50">
        <f t="shared" si="3"/>
        <v>1700</v>
      </c>
      <c r="X35" s="50">
        <f t="shared" si="4"/>
        <v>42.5</v>
      </c>
      <c r="Y35" s="50">
        <f t="shared" si="5"/>
        <v>42.5</v>
      </c>
      <c r="Z35" s="50">
        <f t="shared" si="6"/>
        <v>1785</v>
      </c>
    </row>
    <row r="36" spans="1:26" x14ac:dyDescent="0.3">
      <c r="A36" s="40">
        <v>35</v>
      </c>
      <c r="B36" s="56">
        <v>45450</v>
      </c>
      <c r="C36" s="56">
        <v>45450</v>
      </c>
      <c r="D36" s="40" t="s">
        <v>66</v>
      </c>
      <c r="E36" s="43" t="s">
        <v>238</v>
      </c>
      <c r="F36" s="40" t="s">
        <v>7</v>
      </c>
      <c r="G36" s="40" t="s">
        <v>29</v>
      </c>
      <c r="H36" s="50">
        <v>13930</v>
      </c>
      <c r="I36" s="50">
        <v>13955</v>
      </c>
      <c r="J36" s="50">
        <f t="shared" si="0"/>
        <v>25</v>
      </c>
      <c r="K36" s="50"/>
      <c r="L36" s="51">
        <v>0.70833333333333337</v>
      </c>
      <c r="M36" s="51">
        <v>0.83333333333333337</v>
      </c>
      <c r="N36" s="52">
        <v>3</v>
      </c>
      <c r="O36" s="50"/>
      <c r="P36" s="50">
        <v>1000</v>
      </c>
      <c r="Q36" s="50"/>
      <c r="R36" s="50">
        <f t="shared" si="1"/>
        <v>0</v>
      </c>
      <c r="S36" s="50"/>
      <c r="T36" s="50">
        <f t="shared" si="2"/>
        <v>0</v>
      </c>
      <c r="U36" s="50"/>
      <c r="V36" s="50">
        <v>100</v>
      </c>
      <c r="W36" s="50">
        <f t="shared" si="3"/>
        <v>1100</v>
      </c>
      <c r="X36" s="50">
        <f t="shared" si="4"/>
        <v>27.5</v>
      </c>
      <c r="Y36" s="50">
        <f t="shared" si="5"/>
        <v>27.5</v>
      </c>
      <c r="Z36" s="50">
        <f t="shared" si="6"/>
        <v>1155</v>
      </c>
    </row>
    <row r="37" spans="1:26" x14ac:dyDescent="0.3">
      <c r="A37" s="40">
        <v>36</v>
      </c>
      <c r="B37" s="56">
        <v>45451</v>
      </c>
      <c r="C37" s="56">
        <v>45451</v>
      </c>
      <c r="D37" s="40" t="s">
        <v>9</v>
      </c>
      <c r="E37" s="43" t="s">
        <v>239</v>
      </c>
      <c r="F37" s="40" t="s">
        <v>7</v>
      </c>
      <c r="G37" s="40" t="s">
        <v>29</v>
      </c>
      <c r="H37" s="50">
        <v>44122</v>
      </c>
      <c r="I37" s="50">
        <v>44256</v>
      </c>
      <c r="J37" s="50">
        <f t="shared" si="0"/>
        <v>134</v>
      </c>
      <c r="K37" s="50">
        <v>54</v>
      </c>
      <c r="L37" s="51">
        <v>0.33333333333333331</v>
      </c>
      <c r="M37" s="51">
        <v>0.85416666666666663</v>
      </c>
      <c r="N37" s="52">
        <v>12.5</v>
      </c>
      <c r="O37" s="50">
        <v>4.5</v>
      </c>
      <c r="P37" s="50">
        <v>1700</v>
      </c>
      <c r="Q37" s="50">
        <v>13</v>
      </c>
      <c r="R37" s="50">
        <f t="shared" si="1"/>
        <v>702</v>
      </c>
      <c r="S37" s="50">
        <v>120</v>
      </c>
      <c r="T37" s="50">
        <f t="shared" si="2"/>
        <v>540</v>
      </c>
      <c r="U37" s="50"/>
      <c r="V37" s="50">
        <v>155</v>
      </c>
      <c r="W37" s="50">
        <f t="shared" si="3"/>
        <v>3097</v>
      </c>
      <c r="X37" s="50">
        <f t="shared" si="4"/>
        <v>77.424999999999997</v>
      </c>
      <c r="Y37" s="50">
        <f t="shared" si="5"/>
        <v>77.424999999999997</v>
      </c>
      <c r="Z37" s="50">
        <f t="shared" si="6"/>
        <v>3251.8500000000004</v>
      </c>
    </row>
    <row r="38" spans="1:26" x14ac:dyDescent="0.3">
      <c r="A38" s="40">
        <v>37</v>
      </c>
      <c r="B38" s="56">
        <v>45451</v>
      </c>
      <c r="C38" s="56">
        <v>45452</v>
      </c>
      <c r="D38" s="40" t="s">
        <v>68</v>
      </c>
      <c r="E38" s="43" t="s">
        <v>211</v>
      </c>
      <c r="F38" s="40" t="s">
        <v>7</v>
      </c>
      <c r="G38" s="40" t="s">
        <v>29</v>
      </c>
      <c r="H38" s="50">
        <v>127789</v>
      </c>
      <c r="I38" s="50">
        <v>127953</v>
      </c>
      <c r="J38" s="50">
        <f t="shared" si="0"/>
        <v>164</v>
      </c>
      <c r="K38" s="50">
        <v>84</v>
      </c>
      <c r="L38" s="51">
        <v>0.375</v>
      </c>
      <c r="M38" s="51">
        <v>0</v>
      </c>
      <c r="N38" s="52">
        <v>15</v>
      </c>
      <c r="O38" s="50">
        <v>7</v>
      </c>
      <c r="P38" s="50">
        <v>1700</v>
      </c>
      <c r="Q38" s="50">
        <v>13</v>
      </c>
      <c r="R38" s="50">
        <f t="shared" si="1"/>
        <v>1092</v>
      </c>
      <c r="S38" s="50">
        <v>120</v>
      </c>
      <c r="T38" s="50">
        <f t="shared" si="2"/>
        <v>840</v>
      </c>
      <c r="U38" s="50"/>
      <c r="V38" s="50"/>
      <c r="W38" s="50">
        <f t="shared" si="3"/>
        <v>3632</v>
      </c>
      <c r="X38" s="50">
        <f t="shared" si="4"/>
        <v>90.8</v>
      </c>
      <c r="Y38" s="50">
        <f t="shared" si="5"/>
        <v>90.8</v>
      </c>
      <c r="Z38" s="50">
        <f t="shared" si="6"/>
        <v>3813.6000000000004</v>
      </c>
    </row>
    <row r="39" spans="1:26" x14ac:dyDescent="0.3">
      <c r="A39" s="40">
        <v>38</v>
      </c>
      <c r="B39" s="56">
        <v>45451</v>
      </c>
      <c r="C39" s="56">
        <v>45451</v>
      </c>
      <c r="D39" s="40" t="s">
        <v>66</v>
      </c>
      <c r="E39" s="43" t="s">
        <v>238</v>
      </c>
      <c r="F39" s="40" t="s">
        <v>7</v>
      </c>
      <c r="G39" s="40" t="s">
        <v>29</v>
      </c>
      <c r="H39" s="50">
        <v>13982</v>
      </c>
      <c r="I39" s="50">
        <v>14034</v>
      </c>
      <c r="J39" s="50">
        <f t="shared" si="0"/>
        <v>52</v>
      </c>
      <c r="K39" s="50"/>
      <c r="L39" s="51">
        <v>0.375</v>
      </c>
      <c r="M39" s="51">
        <v>0.79166666666666663</v>
      </c>
      <c r="N39" s="52">
        <v>10</v>
      </c>
      <c r="O39" s="50">
        <v>2</v>
      </c>
      <c r="P39" s="50">
        <v>1700</v>
      </c>
      <c r="Q39" s="50"/>
      <c r="R39" s="50">
        <f t="shared" si="1"/>
        <v>0</v>
      </c>
      <c r="S39" s="50">
        <v>120</v>
      </c>
      <c r="T39" s="50">
        <f t="shared" si="2"/>
        <v>240</v>
      </c>
      <c r="U39" s="50"/>
      <c r="V39" s="50"/>
      <c r="W39" s="50">
        <f t="shared" si="3"/>
        <v>1940</v>
      </c>
      <c r="X39" s="50">
        <f t="shared" si="4"/>
        <v>48.5</v>
      </c>
      <c r="Y39" s="50">
        <f t="shared" si="5"/>
        <v>48.5</v>
      </c>
      <c r="Z39" s="50">
        <f t="shared" si="6"/>
        <v>2037</v>
      </c>
    </row>
    <row r="40" spans="1:26" x14ac:dyDescent="0.3">
      <c r="A40" s="40">
        <v>39</v>
      </c>
      <c r="B40" s="56">
        <v>45451</v>
      </c>
      <c r="C40" s="57">
        <v>45452</v>
      </c>
      <c r="D40" s="40" t="s">
        <v>48</v>
      </c>
      <c r="E40" s="43" t="s">
        <v>240</v>
      </c>
      <c r="F40" s="40" t="s">
        <v>7</v>
      </c>
      <c r="G40" s="40" t="s">
        <v>241</v>
      </c>
      <c r="H40" s="50">
        <v>224692</v>
      </c>
      <c r="I40" s="50">
        <v>226120</v>
      </c>
      <c r="J40" s="50">
        <f t="shared" si="0"/>
        <v>1428</v>
      </c>
      <c r="K40" s="50">
        <v>928</v>
      </c>
      <c r="L40" s="51">
        <v>0.33333333333333331</v>
      </c>
      <c r="M40" s="51">
        <v>0.60416666666666663</v>
      </c>
      <c r="N40" s="52" t="s">
        <v>182</v>
      </c>
      <c r="O40" s="50"/>
      <c r="P40" s="50">
        <v>6500</v>
      </c>
      <c r="Q40" s="50">
        <v>13</v>
      </c>
      <c r="R40" s="50">
        <f>Q40*K40</f>
        <v>12064</v>
      </c>
      <c r="S40" s="50"/>
      <c r="T40" s="50">
        <f t="shared" si="2"/>
        <v>0</v>
      </c>
      <c r="U40" s="50">
        <v>700</v>
      </c>
      <c r="V40" s="50">
        <v>1955</v>
      </c>
      <c r="W40" s="50">
        <f t="shared" si="3"/>
        <v>21219</v>
      </c>
      <c r="X40" s="50">
        <f t="shared" si="4"/>
        <v>530.47500000000002</v>
      </c>
      <c r="Y40" s="50">
        <f t="shared" si="5"/>
        <v>530.47500000000002</v>
      </c>
      <c r="Z40" s="50">
        <f t="shared" si="6"/>
        <v>22279.949999999997</v>
      </c>
    </row>
    <row r="41" spans="1:26" x14ac:dyDescent="0.3">
      <c r="A41" s="40">
        <v>40</v>
      </c>
      <c r="B41" s="56">
        <v>45451</v>
      </c>
      <c r="C41" s="57">
        <v>45452</v>
      </c>
      <c r="D41" s="58" t="s">
        <v>57</v>
      </c>
      <c r="E41" s="41" t="s">
        <v>242</v>
      </c>
      <c r="F41" s="58" t="s">
        <v>7</v>
      </c>
      <c r="G41" s="58" t="s">
        <v>243</v>
      </c>
      <c r="H41" s="50">
        <v>123397</v>
      </c>
      <c r="I41" s="50">
        <v>123728</v>
      </c>
      <c r="J41" s="50">
        <f t="shared" si="0"/>
        <v>331</v>
      </c>
      <c r="K41" s="50"/>
      <c r="L41" s="51">
        <v>0.33333333333333331</v>
      </c>
      <c r="M41" s="51">
        <v>0.85416666666666663</v>
      </c>
      <c r="N41" s="50" t="s">
        <v>182</v>
      </c>
      <c r="O41" s="50"/>
      <c r="P41" s="50">
        <v>9000</v>
      </c>
      <c r="Q41" s="50">
        <v>15</v>
      </c>
      <c r="R41" s="50">
        <f t="shared" si="1"/>
        <v>0</v>
      </c>
      <c r="S41" s="50"/>
      <c r="T41" s="50">
        <f t="shared" si="2"/>
        <v>0</v>
      </c>
      <c r="U41" s="50">
        <v>750</v>
      </c>
      <c r="V41" s="50"/>
      <c r="W41" s="50">
        <f t="shared" si="3"/>
        <v>9750</v>
      </c>
      <c r="X41" s="50">
        <f t="shared" si="4"/>
        <v>243.75</v>
      </c>
      <c r="Y41" s="50">
        <f t="shared" si="5"/>
        <v>243.75</v>
      </c>
      <c r="Z41" s="50">
        <f t="shared" si="6"/>
        <v>10237.5</v>
      </c>
    </row>
    <row r="42" spans="1:26" x14ac:dyDescent="0.3">
      <c r="A42" s="40">
        <v>41</v>
      </c>
      <c r="B42" s="56">
        <v>45452</v>
      </c>
      <c r="C42" s="56">
        <v>45452</v>
      </c>
      <c r="D42" s="58" t="s">
        <v>46</v>
      </c>
      <c r="E42" s="41" t="s">
        <v>211</v>
      </c>
      <c r="F42" s="58" t="s">
        <v>7</v>
      </c>
      <c r="G42" s="58" t="s">
        <v>244</v>
      </c>
      <c r="H42" s="50">
        <v>19396</v>
      </c>
      <c r="I42" s="50">
        <v>19450</v>
      </c>
      <c r="J42" s="50">
        <f t="shared" si="0"/>
        <v>54</v>
      </c>
      <c r="K42" s="50"/>
      <c r="L42" s="51">
        <v>0.41666666666666669</v>
      </c>
      <c r="M42" s="51">
        <v>0.8125</v>
      </c>
      <c r="N42" s="52">
        <v>9.5</v>
      </c>
      <c r="O42" s="50">
        <v>1.5</v>
      </c>
      <c r="P42" s="50">
        <v>1700</v>
      </c>
      <c r="Q42" s="50">
        <v>13</v>
      </c>
      <c r="R42" s="50">
        <v>120</v>
      </c>
      <c r="S42" s="50"/>
      <c r="T42" s="50">
        <f t="shared" si="2"/>
        <v>0</v>
      </c>
      <c r="U42" s="50"/>
      <c r="V42" s="50"/>
      <c r="W42" s="50">
        <f t="shared" si="3"/>
        <v>1820</v>
      </c>
      <c r="X42" s="50">
        <f t="shared" si="4"/>
        <v>45.5</v>
      </c>
      <c r="Y42" s="50">
        <f t="shared" si="5"/>
        <v>45.5</v>
      </c>
      <c r="Z42" s="50">
        <f t="shared" si="6"/>
        <v>1911</v>
      </c>
    </row>
    <row r="43" spans="1:26" x14ac:dyDescent="0.3">
      <c r="A43" s="40">
        <v>42</v>
      </c>
      <c r="B43" s="56">
        <v>45453</v>
      </c>
      <c r="C43" s="56">
        <v>45455</v>
      </c>
      <c r="D43" s="40" t="s">
        <v>27</v>
      </c>
      <c r="E43" s="43" t="s">
        <v>245</v>
      </c>
      <c r="F43" s="40" t="s">
        <v>3</v>
      </c>
      <c r="G43" s="40" t="s">
        <v>246</v>
      </c>
      <c r="H43" s="50">
        <v>115436</v>
      </c>
      <c r="I43" s="50">
        <v>116582</v>
      </c>
      <c r="J43" s="50">
        <f t="shared" si="0"/>
        <v>1146</v>
      </c>
      <c r="K43" s="50">
        <v>546</v>
      </c>
      <c r="L43" s="51">
        <v>0.375</v>
      </c>
      <c r="M43" s="51">
        <v>2.0833333333333332E-2</v>
      </c>
      <c r="N43" s="52" t="s">
        <v>182</v>
      </c>
      <c r="O43" s="50"/>
      <c r="P43" s="50">
        <v>10800</v>
      </c>
      <c r="Q43" s="50">
        <v>18</v>
      </c>
      <c r="R43" s="50">
        <f t="shared" si="1"/>
        <v>9828</v>
      </c>
      <c r="S43" s="50"/>
      <c r="T43" s="50">
        <f t="shared" si="2"/>
        <v>0</v>
      </c>
      <c r="U43" s="50">
        <v>700</v>
      </c>
      <c r="V43" s="50">
        <v>1460</v>
      </c>
      <c r="W43" s="50">
        <f t="shared" si="3"/>
        <v>22788</v>
      </c>
      <c r="X43" s="50">
        <f t="shared" si="4"/>
        <v>569.70000000000005</v>
      </c>
      <c r="Y43" s="50">
        <f t="shared" si="5"/>
        <v>569.70000000000005</v>
      </c>
      <c r="Z43" s="50">
        <f t="shared" si="6"/>
        <v>23927.4</v>
      </c>
    </row>
    <row r="44" spans="1:26" x14ac:dyDescent="0.3">
      <c r="A44" s="40">
        <v>43</v>
      </c>
      <c r="B44" s="56">
        <v>45453</v>
      </c>
      <c r="C44" s="56">
        <v>45453</v>
      </c>
      <c r="D44" s="40" t="s">
        <v>68</v>
      </c>
      <c r="E44" s="43" t="s">
        <v>211</v>
      </c>
      <c r="F44" s="40" t="s">
        <v>7</v>
      </c>
      <c r="G44" s="40" t="s">
        <v>244</v>
      </c>
      <c r="H44" s="50">
        <v>128029</v>
      </c>
      <c r="I44" s="50">
        <v>128159</v>
      </c>
      <c r="J44" s="50">
        <f t="shared" si="0"/>
        <v>130</v>
      </c>
      <c r="K44" s="50">
        <v>50</v>
      </c>
      <c r="L44" s="51">
        <v>0.33333333333333331</v>
      </c>
      <c r="M44" s="51">
        <v>0.9375</v>
      </c>
      <c r="N44" s="52">
        <v>14.5</v>
      </c>
      <c r="O44" s="50">
        <v>6.5</v>
      </c>
      <c r="P44" s="50">
        <v>1700</v>
      </c>
      <c r="Q44" s="50">
        <v>13</v>
      </c>
      <c r="R44" s="50">
        <f t="shared" si="1"/>
        <v>650</v>
      </c>
      <c r="S44" s="50">
        <v>120</v>
      </c>
      <c r="T44" s="50">
        <f t="shared" si="2"/>
        <v>780</v>
      </c>
      <c r="U44" s="50"/>
      <c r="V44" s="50"/>
      <c r="W44" s="50">
        <f t="shared" si="3"/>
        <v>3130</v>
      </c>
      <c r="X44" s="50">
        <f t="shared" si="4"/>
        <v>78.25</v>
      </c>
      <c r="Y44" s="50">
        <f t="shared" si="5"/>
        <v>78.25</v>
      </c>
      <c r="Z44" s="50">
        <f t="shared" si="6"/>
        <v>3286.5</v>
      </c>
    </row>
    <row r="45" spans="1:26" x14ac:dyDescent="0.3">
      <c r="A45" s="40">
        <v>44</v>
      </c>
      <c r="B45" s="56">
        <v>45453</v>
      </c>
      <c r="C45" s="57">
        <v>45455</v>
      </c>
      <c r="D45" s="40" t="s">
        <v>46</v>
      </c>
      <c r="E45" s="43" t="s">
        <v>233</v>
      </c>
      <c r="F45" s="40" t="s">
        <v>7</v>
      </c>
      <c r="G45" s="40" t="s">
        <v>247</v>
      </c>
      <c r="H45" s="50">
        <v>19450</v>
      </c>
      <c r="I45" s="50">
        <v>20145</v>
      </c>
      <c r="J45" s="50">
        <f t="shared" si="0"/>
        <v>695</v>
      </c>
      <c r="K45" s="50"/>
      <c r="L45" s="51">
        <v>0.29166666666666669</v>
      </c>
      <c r="M45" s="51">
        <v>0.85416666666666663</v>
      </c>
      <c r="N45" s="52" t="s">
        <v>183</v>
      </c>
      <c r="O45" s="50"/>
      <c r="P45" s="50">
        <v>9750</v>
      </c>
      <c r="Q45" s="50">
        <v>13</v>
      </c>
      <c r="R45" s="50">
        <f t="shared" si="1"/>
        <v>0</v>
      </c>
      <c r="S45" s="50"/>
      <c r="T45" s="50">
        <f t="shared" si="2"/>
        <v>0</v>
      </c>
      <c r="U45" s="50">
        <v>1150</v>
      </c>
      <c r="V45" s="50">
        <v>685</v>
      </c>
      <c r="W45" s="50">
        <f t="shared" si="3"/>
        <v>11585</v>
      </c>
      <c r="X45" s="50">
        <f t="shared" si="4"/>
        <v>289.625</v>
      </c>
      <c r="Y45" s="50">
        <f t="shared" si="5"/>
        <v>289.625</v>
      </c>
      <c r="Z45" s="50">
        <f t="shared" si="6"/>
        <v>12164.25</v>
      </c>
    </row>
    <row r="46" spans="1:26" x14ac:dyDescent="0.3">
      <c r="A46" s="40">
        <v>45</v>
      </c>
      <c r="B46" s="56">
        <v>45453</v>
      </c>
      <c r="C46" s="56">
        <v>45453</v>
      </c>
      <c r="D46" s="40" t="s">
        <v>101</v>
      </c>
      <c r="E46" s="43" t="s">
        <v>248</v>
      </c>
      <c r="F46" s="40" t="s">
        <v>3</v>
      </c>
      <c r="G46" s="40" t="s">
        <v>232</v>
      </c>
      <c r="H46" s="50">
        <v>91876</v>
      </c>
      <c r="I46" s="50">
        <v>92306</v>
      </c>
      <c r="J46" s="50">
        <f t="shared" si="0"/>
        <v>430</v>
      </c>
      <c r="K46" s="50">
        <v>130</v>
      </c>
      <c r="L46" s="51">
        <v>0.41666666666666669</v>
      </c>
      <c r="M46" s="51">
        <v>0.875</v>
      </c>
      <c r="N46" s="52" t="s">
        <v>180</v>
      </c>
      <c r="O46" s="50"/>
      <c r="P46" s="50">
        <v>5400</v>
      </c>
      <c r="Q46" s="50">
        <v>18</v>
      </c>
      <c r="R46" s="50">
        <f t="shared" si="1"/>
        <v>2340</v>
      </c>
      <c r="S46" s="50"/>
      <c r="T46" s="50">
        <f t="shared" si="2"/>
        <v>0</v>
      </c>
      <c r="U46" s="50">
        <v>250</v>
      </c>
      <c r="V46" s="50">
        <v>375</v>
      </c>
      <c r="W46" s="50">
        <f t="shared" si="3"/>
        <v>8365</v>
      </c>
      <c r="X46" s="50">
        <f t="shared" si="4"/>
        <v>209.125</v>
      </c>
      <c r="Y46" s="50">
        <f t="shared" si="5"/>
        <v>209.125</v>
      </c>
      <c r="Z46" s="50">
        <f t="shared" si="6"/>
        <v>8783.25</v>
      </c>
    </row>
    <row r="47" spans="1:26" x14ac:dyDescent="0.3">
      <c r="A47" s="40">
        <v>46</v>
      </c>
      <c r="B47" s="56">
        <v>45453</v>
      </c>
      <c r="C47" s="56">
        <v>45453</v>
      </c>
      <c r="D47" s="40" t="s">
        <v>250</v>
      </c>
      <c r="E47" s="43" t="s">
        <v>249</v>
      </c>
      <c r="F47" s="40" t="s">
        <v>3</v>
      </c>
      <c r="G47" s="40" t="s">
        <v>244</v>
      </c>
      <c r="H47" s="50">
        <v>296717</v>
      </c>
      <c r="I47" s="50">
        <v>296867</v>
      </c>
      <c r="J47" s="50">
        <f t="shared" si="0"/>
        <v>150</v>
      </c>
      <c r="K47" s="50">
        <v>70</v>
      </c>
      <c r="L47" s="51">
        <v>0.33333333333333331</v>
      </c>
      <c r="M47" s="51">
        <v>0.8125</v>
      </c>
      <c r="N47" s="52">
        <v>11.5</v>
      </c>
      <c r="O47" s="50">
        <v>3.5</v>
      </c>
      <c r="P47" s="50">
        <v>3000</v>
      </c>
      <c r="Q47" s="50">
        <v>18</v>
      </c>
      <c r="R47" s="50">
        <f t="shared" si="1"/>
        <v>1260</v>
      </c>
      <c r="S47" s="50">
        <v>180</v>
      </c>
      <c r="T47" s="50">
        <f t="shared" si="2"/>
        <v>630</v>
      </c>
      <c r="U47" s="50"/>
      <c r="V47" s="50">
        <v>85</v>
      </c>
      <c r="W47" s="50">
        <f t="shared" si="3"/>
        <v>4975</v>
      </c>
      <c r="X47" s="50">
        <f t="shared" si="4"/>
        <v>124.375</v>
      </c>
      <c r="Y47" s="50">
        <f t="shared" si="5"/>
        <v>124.375</v>
      </c>
      <c r="Z47" s="50">
        <f t="shared" si="6"/>
        <v>5223.75</v>
      </c>
    </row>
    <row r="48" spans="1:26" x14ac:dyDescent="0.3">
      <c r="A48" s="40">
        <v>47</v>
      </c>
      <c r="B48" s="56">
        <v>45453</v>
      </c>
      <c r="C48" s="56">
        <v>45454</v>
      </c>
      <c r="D48" s="40" t="s">
        <v>19</v>
      </c>
      <c r="E48" s="43" t="s">
        <v>196</v>
      </c>
      <c r="F48" s="40" t="s">
        <v>7</v>
      </c>
      <c r="G48" s="40" t="s">
        <v>217</v>
      </c>
      <c r="H48" s="50">
        <v>376182</v>
      </c>
      <c r="I48" s="50">
        <v>376516</v>
      </c>
      <c r="J48" s="50">
        <f t="shared" si="0"/>
        <v>334</v>
      </c>
      <c r="K48" s="50">
        <v>84</v>
      </c>
      <c r="L48" s="51">
        <v>0.75</v>
      </c>
      <c r="M48" s="51">
        <v>0.14583333333333334</v>
      </c>
      <c r="N48" s="52" t="s">
        <v>180</v>
      </c>
      <c r="O48" s="50"/>
      <c r="P48" s="50">
        <v>3250</v>
      </c>
      <c r="Q48" s="50">
        <v>13</v>
      </c>
      <c r="R48" s="50">
        <f t="shared" si="1"/>
        <v>1092</v>
      </c>
      <c r="S48" s="50"/>
      <c r="T48" s="50">
        <f t="shared" si="2"/>
        <v>0</v>
      </c>
      <c r="U48" s="50">
        <v>250</v>
      </c>
      <c r="V48" s="50">
        <v>415</v>
      </c>
      <c r="W48" s="50">
        <f t="shared" si="3"/>
        <v>5007</v>
      </c>
      <c r="X48" s="50">
        <f t="shared" si="4"/>
        <v>125.175</v>
      </c>
      <c r="Y48" s="50">
        <f t="shared" si="5"/>
        <v>125.175</v>
      </c>
      <c r="Z48" s="50">
        <f t="shared" si="6"/>
        <v>5257.35</v>
      </c>
    </row>
    <row r="49" spans="1:26" x14ac:dyDescent="0.3">
      <c r="A49" s="40">
        <v>48</v>
      </c>
      <c r="B49" s="56">
        <v>45453</v>
      </c>
      <c r="C49" s="56">
        <v>45453</v>
      </c>
      <c r="D49" s="40" t="s">
        <v>15</v>
      </c>
      <c r="E49" s="43" t="s">
        <v>251</v>
      </c>
      <c r="F49" s="40" t="s">
        <v>16</v>
      </c>
      <c r="G49" s="44" t="s">
        <v>29</v>
      </c>
      <c r="H49" s="50">
        <v>211506</v>
      </c>
      <c r="I49" s="50">
        <v>211556</v>
      </c>
      <c r="J49" s="50">
        <f t="shared" si="0"/>
        <v>50</v>
      </c>
      <c r="K49" s="50"/>
      <c r="L49" s="51">
        <v>0.75</v>
      </c>
      <c r="M49" s="51">
        <v>0.97916666666666663</v>
      </c>
      <c r="N49" s="52">
        <v>5.5</v>
      </c>
      <c r="O49" s="50"/>
      <c r="P49" s="50">
        <v>1700</v>
      </c>
      <c r="Q49" s="50">
        <v>13</v>
      </c>
      <c r="R49" s="50">
        <f t="shared" si="1"/>
        <v>0</v>
      </c>
      <c r="S49" s="50">
        <v>120</v>
      </c>
      <c r="T49" s="50">
        <f t="shared" si="2"/>
        <v>0</v>
      </c>
      <c r="U49" s="50"/>
      <c r="V49" s="50">
        <v>100</v>
      </c>
      <c r="W49" s="50">
        <f t="shared" si="3"/>
        <v>1800</v>
      </c>
      <c r="X49" s="50">
        <f t="shared" si="4"/>
        <v>45</v>
      </c>
      <c r="Y49" s="50">
        <f t="shared" si="5"/>
        <v>45</v>
      </c>
      <c r="Z49" s="50">
        <f t="shared" si="6"/>
        <v>1890</v>
      </c>
    </row>
    <row r="50" spans="1:26" x14ac:dyDescent="0.3">
      <c r="A50" s="40">
        <v>49</v>
      </c>
      <c r="B50" s="56">
        <v>45454</v>
      </c>
      <c r="C50" s="56">
        <v>45454</v>
      </c>
      <c r="D50" s="40" t="s">
        <v>68</v>
      </c>
      <c r="E50" s="43" t="s">
        <v>211</v>
      </c>
      <c r="F50" s="40" t="s">
        <v>7</v>
      </c>
      <c r="G50" s="40" t="s">
        <v>244</v>
      </c>
      <c r="H50" s="50">
        <v>128159</v>
      </c>
      <c r="I50" s="50">
        <v>128321</v>
      </c>
      <c r="J50" s="50">
        <f t="shared" si="0"/>
        <v>162</v>
      </c>
      <c r="K50" s="50">
        <v>82</v>
      </c>
      <c r="L50" s="51">
        <v>0.35416666666666669</v>
      </c>
      <c r="M50" s="51">
        <v>0.99305555555555547</v>
      </c>
      <c r="N50" s="52">
        <v>15.5</v>
      </c>
      <c r="O50" s="50">
        <v>7.5</v>
      </c>
      <c r="P50" s="50">
        <v>1700</v>
      </c>
      <c r="Q50" s="50">
        <v>13</v>
      </c>
      <c r="R50" s="50">
        <f t="shared" si="1"/>
        <v>1066</v>
      </c>
      <c r="S50" s="50">
        <v>120</v>
      </c>
      <c r="T50" s="50">
        <f t="shared" si="2"/>
        <v>900</v>
      </c>
      <c r="U50" s="50"/>
      <c r="V50" s="50"/>
      <c r="W50" s="50">
        <f t="shared" si="3"/>
        <v>3666</v>
      </c>
      <c r="X50" s="50">
        <f t="shared" si="4"/>
        <v>91.65</v>
      </c>
      <c r="Y50" s="50">
        <f t="shared" si="5"/>
        <v>91.65</v>
      </c>
      <c r="Z50" s="50">
        <f t="shared" si="6"/>
        <v>3849.3</v>
      </c>
    </row>
    <row r="51" spans="1:26" x14ac:dyDescent="0.3">
      <c r="A51" s="40">
        <v>50</v>
      </c>
      <c r="B51" s="56">
        <v>45454</v>
      </c>
      <c r="C51" s="56">
        <v>45454</v>
      </c>
      <c r="D51" s="40" t="s">
        <v>15</v>
      </c>
      <c r="E51" s="43" t="s">
        <v>251</v>
      </c>
      <c r="F51" s="40" t="s">
        <v>16</v>
      </c>
      <c r="G51" s="40" t="s">
        <v>252</v>
      </c>
      <c r="H51" s="50">
        <v>211556</v>
      </c>
      <c r="I51" s="50">
        <v>211940</v>
      </c>
      <c r="J51" s="50">
        <f t="shared" si="0"/>
        <v>384</v>
      </c>
      <c r="K51" s="50">
        <v>134</v>
      </c>
      <c r="L51" s="51">
        <v>0.27083333333333331</v>
      </c>
      <c r="M51" s="51">
        <v>0.70833333333333337</v>
      </c>
      <c r="N51" s="52" t="s">
        <v>180</v>
      </c>
      <c r="O51" s="50"/>
      <c r="P51" s="50">
        <v>3250</v>
      </c>
      <c r="Q51" s="50">
        <v>13</v>
      </c>
      <c r="R51" s="50">
        <f t="shared" si="1"/>
        <v>1742</v>
      </c>
      <c r="S51" s="50"/>
      <c r="T51" s="50">
        <f t="shared" si="2"/>
        <v>0</v>
      </c>
      <c r="U51" s="50">
        <v>250</v>
      </c>
      <c r="V51" s="50">
        <v>435</v>
      </c>
      <c r="W51" s="50">
        <f t="shared" si="3"/>
        <v>5677</v>
      </c>
      <c r="X51" s="50">
        <f t="shared" si="4"/>
        <v>141.92500000000001</v>
      </c>
      <c r="Y51" s="50">
        <f t="shared" si="5"/>
        <v>141.92500000000001</v>
      </c>
      <c r="Z51" s="50">
        <f t="shared" si="6"/>
        <v>5960.85</v>
      </c>
    </row>
    <row r="52" spans="1:26" x14ac:dyDescent="0.3">
      <c r="A52" s="40">
        <v>51</v>
      </c>
      <c r="B52" s="56">
        <v>45454</v>
      </c>
      <c r="C52" s="57">
        <v>45457</v>
      </c>
      <c r="D52" s="40" t="s">
        <v>255</v>
      </c>
      <c r="E52" s="43" t="s">
        <v>253</v>
      </c>
      <c r="F52" s="40" t="s">
        <v>3</v>
      </c>
      <c r="G52" s="40" t="s">
        <v>254</v>
      </c>
      <c r="H52" s="50">
        <v>177945</v>
      </c>
      <c r="I52" s="50">
        <v>178830</v>
      </c>
      <c r="J52" s="50">
        <f t="shared" si="0"/>
        <v>885</v>
      </c>
      <c r="K52" s="50"/>
      <c r="L52" s="51">
        <v>0.25</v>
      </c>
      <c r="M52" s="51">
        <v>0.75</v>
      </c>
      <c r="N52" s="52" t="s">
        <v>194</v>
      </c>
      <c r="O52" s="50"/>
      <c r="P52" s="50">
        <v>21600</v>
      </c>
      <c r="Q52" s="50"/>
      <c r="R52" s="50">
        <f t="shared" si="1"/>
        <v>0</v>
      </c>
      <c r="S52" s="50"/>
      <c r="T52" s="50">
        <f t="shared" si="2"/>
        <v>0</v>
      </c>
      <c r="U52" s="50">
        <v>1600</v>
      </c>
      <c r="V52" s="50">
        <v>720</v>
      </c>
      <c r="W52" s="50">
        <f t="shared" si="3"/>
        <v>23920</v>
      </c>
      <c r="X52" s="50">
        <f t="shared" si="4"/>
        <v>598</v>
      </c>
      <c r="Y52" s="50">
        <f t="shared" si="5"/>
        <v>598</v>
      </c>
      <c r="Z52" s="50">
        <f t="shared" si="6"/>
        <v>25116</v>
      </c>
    </row>
    <row r="53" spans="1:26" x14ac:dyDescent="0.3">
      <c r="A53" s="40">
        <v>52</v>
      </c>
      <c r="B53" s="56">
        <v>45454</v>
      </c>
      <c r="C53" s="56">
        <v>45454</v>
      </c>
      <c r="D53" s="40" t="s">
        <v>256</v>
      </c>
      <c r="E53" s="43" t="s">
        <v>84</v>
      </c>
      <c r="F53" s="40" t="s">
        <v>7</v>
      </c>
      <c r="G53" s="40" t="s">
        <v>244</v>
      </c>
      <c r="H53" s="50">
        <v>304652</v>
      </c>
      <c r="I53" s="50">
        <v>304699</v>
      </c>
      <c r="J53" s="50">
        <f t="shared" si="0"/>
        <v>47</v>
      </c>
      <c r="K53" s="50"/>
      <c r="L53" s="51">
        <v>0.72916666666666663</v>
      </c>
      <c r="M53" s="51">
        <v>0.97916666666666663</v>
      </c>
      <c r="N53" s="52">
        <v>6</v>
      </c>
      <c r="O53" s="50"/>
      <c r="P53" s="50">
        <v>1700</v>
      </c>
      <c r="Q53" s="50"/>
      <c r="R53" s="50">
        <f t="shared" si="1"/>
        <v>0</v>
      </c>
      <c r="S53" s="50"/>
      <c r="T53" s="50">
        <f t="shared" si="2"/>
        <v>0</v>
      </c>
      <c r="U53" s="50"/>
      <c r="V53" s="50">
        <v>100</v>
      </c>
      <c r="W53" s="50">
        <f t="shared" si="3"/>
        <v>1800</v>
      </c>
      <c r="X53" s="50">
        <f t="shared" si="4"/>
        <v>45</v>
      </c>
      <c r="Y53" s="50">
        <f t="shared" si="5"/>
        <v>45</v>
      </c>
      <c r="Z53" s="50">
        <f t="shared" si="6"/>
        <v>1890</v>
      </c>
    </row>
    <row r="54" spans="1:26" x14ac:dyDescent="0.3">
      <c r="A54" s="40">
        <v>53</v>
      </c>
      <c r="B54" s="56">
        <v>45455</v>
      </c>
      <c r="C54" s="56">
        <v>45455</v>
      </c>
      <c r="D54" s="40" t="s">
        <v>68</v>
      </c>
      <c r="E54" s="43" t="s">
        <v>211</v>
      </c>
      <c r="F54" s="40" t="s">
        <v>7</v>
      </c>
      <c r="G54" s="40" t="s">
        <v>244</v>
      </c>
      <c r="H54" s="50">
        <v>128321</v>
      </c>
      <c r="I54" s="50">
        <v>128453</v>
      </c>
      <c r="J54" s="50">
        <f t="shared" si="0"/>
        <v>132</v>
      </c>
      <c r="K54" s="50">
        <v>52</v>
      </c>
      <c r="L54" s="51">
        <v>0.35416666666666669</v>
      </c>
      <c r="M54" s="51">
        <v>0.85416666666666663</v>
      </c>
      <c r="N54" s="52">
        <v>12</v>
      </c>
      <c r="O54" s="50">
        <v>4</v>
      </c>
      <c r="P54" s="50">
        <v>1700</v>
      </c>
      <c r="Q54" s="50">
        <v>13</v>
      </c>
      <c r="R54" s="50">
        <f t="shared" si="1"/>
        <v>676</v>
      </c>
      <c r="S54" s="50">
        <v>120</v>
      </c>
      <c r="T54" s="50">
        <f t="shared" si="2"/>
        <v>480</v>
      </c>
      <c r="U54" s="50"/>
      <c r="V54" s="50"/>
      <c r="W54" s="50">
        <f t="shared" si="3"/>
        <v>2856</v>
      </c>
      <c r="X54" s="50">
        <f t="shared" si="4"/>
        <v>71.400000000000006</v>
      </c>
      <c r="Y54" s="50">
        <f t="shared" si="5"/>
        <v>71.400000000000006</v>
      </c>
      <c r="Z54" s="50">
        <f t="shared" si="6"/>
        <v>2998.8</v>
      </c>
    </row>
    <row r="55" spans="1:26" x14ac:dyDescent="0.3">
      <c r="A55" s="40">
        <v>54</v>
      </c>
      <c r="B55" s="56">
        <v>45455</v>
      </c>
      <c r="C55" s="56">
        <v>45456</v>
      </c>
      <c r="D55" s="40" t="s">
        <v>87</v>
      </c>
      <c r="E55" s="43" t="s">
        <v>84</v>
      </c>
      <c r="F55" s="40" t="s">
        <v>7</v>
      </c>
      <c r="G55" s="40" t="s">
        <v>244</v>
      </c>
      <c r="H55" s="50">
        <v>291390</v>
      </c>
      <c r="I55" s="50">
        <v>291443</v>
      </c>
      <c r="J55" s="50">
        <f t="shared" si="0"/>
        <v>53</v>
      </c>
      <c r="K55" s="50"/>
      <c r="L55" s="51">
        <v>0.41666666666666669</v>
      </c>
      <c r="M55" s="51">
        <v>2.0833333333333332E-2</v>
      </c>
      <c r="N55" s="52">
        <v>14.5</v>
      </c>
      <c r="O55" s="50">
        <v>6.5</v>
      </c>
      <c r="P55" s="50">
        <v>1700</v>
      </c>
      <c r="Q55" s="50">
        <v>13</v>
      </c>
      <c r="R55" s="50">
        <f t="shared" si="1"/>
        <v>0</v>
      </c>
      <c r="S55" s="50">
        <v>120</v>
      </c>
      <c r="T55" s="50">
        <f t="shared" si="2"/>
        <v>780</v>
      </c>
      <c r="U55" s="50"/>
      <c r="V55" s="50"/>
      <c r="W55" s="50">
        <f t="shared" si="3"/>
        <v>2480</v>
      </c>
      <c r="X55" s="50">
        <f t="shared" si="4"/>
        <v>62</v>
      </c>
      <c r="Y55" s="50">
        <f t="shared" si="5"/>
        <v>62</v>
      </c>
      <c r="Z55" s="50">
        <f t="shared" si="6"/>
        <v>2604</v>
      </c>
    </row>
    <row r="56" spans="1:26" x14ac:dyDescent="0.3">
      <c r="A56" s="40">
        <v>55</v>
      </c>
      <c r="B56" s="56">
        <v>45455</v>
      </c>
      <c r="C56" s="56">
        <v>45455</v>
      </c>
      <c r="D56" s="40" t="s">
        <v>135</v>
      </c>
      <c r="E56" s="43" t="s">
        <v>200</v>
      </c>
      <c r="F56" s="40" t="s">
        <v>7</v>
      </c>
      <c r="G56" s="40" t="s">
        <v>29</v>
      </c>
      <c r="H56" s="50">
        <v>443268</v>
      </c>
      <c r="I56" s="50">
        <v>443298</v>
      </c>
      <c r="J56" s="50">
        <f t="shared" si="0"/>
        <v>30</v>
      </c>
      <c r="K56" s="50"/>
      <c r="L56" s="51">
        <v>0.75</v>
      </c>
      <c r="M56" s="51">
        <v>0.83333333333333337</v>
      </c>
      <c r="N56" s="52">
        <v>2</v>
      </c>
      <c r="O56" s="50"/>
      <c r="P56" s="50">
        <v>1000</v>
      </c>
      <c r="Q56" s="50"/>
      <c r="R56" s="50">
        <f t="shared" si="1"/>
        <v>0</v>
      </c>
      <c r="S56" s="50"/>
      <c r="T56" s="50">
        <f t="shared" si="2"/>
        <v>0</v>
      </c>
      <c r="U56" s="50"/>
      <c r="V56" s="50"/>
      <c r="W56" s="50">
        <f t="shared" si="3"/>
        <v>1000</v>
      </c>
      <c r="X56" s="50">
        <f t="shared" si="4"/>
        <v>25</v>
      </c>
      <c r="Y56" s="50">
        <f t="shared" si="5"/>
        <v>25</v>
      </c>
      <c r="Z56" s="50">
        <f t="shared" si="6"/>
        <v>1050</v>
      </c>
    </row>
    <row r="57" spans="1:26" x14ac:dyDescent="0.3">
      <c r="A57" s="40">
        <v>56</v>
      </c>
      <c r="B57" s="56">
        <v>45455</v>
      </c>
      <c r="C57" s="56">
        <v>45455</v>
      </c>
      <c r="D57" s="40" t="s">
        <v>85</v>
      </c>
      <c r="E57" s="43" t="s">
        <v>93</v>
      </c>
      <c r="F57" s="40" t="s">
        <v>16</v>
      </c>
      <c r="G57" s="40" t="s">
        <v>51</v>
      </c>
      <c r="H57" s="50">
        <v>126673</v>
      </c>
      <c r="I57" s="50">
        <v>126701</v>
      </c>
      <c r="J57" s="50">
        <f t="shared" si="0"/>
        <v>28</v>
      </c>
      <c r="K57" s="50"/>
      <c r="L57" s="51">
        <v>0.89583333333333337</v>
      </c>
      <c r="M57" s="51">
        <v>0.97916666666666663</v>
      </c>
      <c r="N57" s="52">
        <v>2</v>
      </c>
      <c r="O57" s="50"/>
      <c r="P57" s="50">
        <v>1000</v>
      </c>
      <c r="Q57" s="50"/>
      <c r="R57" s="50">
        <f t="shared" si="1"/>
        <v>0</v>
      </c>
      <c r="S57" s="50"/>
      <c r="T57" s="50">
        <f t="shared" si="2"/>
        <v>0</v>
      </c>
      <c r="U57" s="50"/>
      <c r="V57" s="50">
        <v>100</v>
      </c>
      <c r="W57" s="50">
        <f t="shared" si="3"/>
        <v>1100</v>
      </c>
      <c r="X57" s="50">
        <f t="shared" si="4"/>
        <v>27.5</v>
      </c>
      <c r="Y57" s="50">
        <f t="shared" si="5"/>
        <v>27.5</v>
      </c>
      <c r="Z57" s="50">
        <f t="shared" si="6"/>
        <v>1155</v>
      </c>
    </row>
    <row r="58" spans="1:26" x14ac:dyDescent="0.3">
      <c r="A58" s="40">
        <v>57</v>
      </c>
      <c r="B58" s="56">
        <v>45456</v>
      </c>
      <c r="C58" s="56">
        <v>45456</v>
      </c>
      <c r="D58" s="40" t="s">
        <v>68</v>
      </c>
      <c r="E58" s="43" t="s">
        <v>211</v>
      </c>
      <c r="F58" s="40" t="s">
        <v>7</v>
      </c>
      <c r="G58" s="40" t="s">
        <v>244</v>
      </c>
      <c r="H58" s="50">
        <v>128459</v>
      </c>
      <c r="I58" s="50">
        <v>128587</v>
      </c>
      <c r="J58" s="50">
        <f t="shared" si="0"/>
        <v>128</v>
      </c>
      <c r="K58" s="50">
        <v>48</v>
      </c>
      <c r="L58" s="51">
        <v>0.33333333333333331</v>
      </c>
      <c r="M58" s="51">
        <v>0.89583333333333337</v>
      </c>
      <c r="N58" s="52">
        <v>13.5</v>
      </c>
      <c r="O58" s="50">
        <v>5.5</v>
      </c>
      <c r="P58" s="50">
        <v>1700</v>
      </c>
      <c r="Q58" s="50">
        <v>13</v>
      </c>
      <c r="R58" s="50">
        <f t="shared" si="1"/>
        <v>624</v>
      </c>
      <c r="S58" s="50">
        <v>120</v>
      </c>
      <c r="T58" s="50">
        <f t="shared" si="2"/>
        <v>660</v>
      </c>
      <c r="U58" s="50"/>
      <c r="V58" s="50"/>
      <c r="W58" s="50">
        <f t="shared" si="3"/>
        <v>2984</v>
      </c>
      <c r="X58" s="50">
        <f t="shared" si="4"/>
        <v>74.599999999999994</v>
      </c>
      <c r="Y58" s="50">
        <f t="shared" si="5"/>
        <v>74.599999999999994</v>
      </c>
      <c r="Z58" s="50">
        <f t="shared" si="6"/>
        <v>3133.2</v>
      </c>
    </row>
    <row r="59" spans="1:26" x14ac:dyDescent="0.3">
      <c r="A59" s="40">
        <v>58</v>
      </c>
      <c r="B59" s="56">
        <v>45456</v>
      </c>
      <c r="C59" s="56">
        <v>45456</v>
      </c>
      <c r="D59" s="40" t="s">
        <v>87</v>
      </c>
      <c r="E59" s="43" t="s">
        <v>84</v>
      </c>
      <c r="F59" s="40" t="s">
        <v>7</v>
      </c>
      <c r="G59" s="40" t="s">
        <v>244</v>
      </c>
      <c r="H59" s="50">
        <v>291445</v>
      </c>
      <c r="I59" s="50">
        <v>291489</v>
      </c>
      <c r="J59" s="50">
        <f t="shared" si="0"/>
        <v>44</v>
      </c>
      <c r="K59" s="50"/>
      <c r="L59" s="51">
        <v>0.41666666666666669</v>
      </c>
      <c r="M59" s="51">
        <v>0.77083333333333337</v>
      </c>
      <c r="N59" s="52">
        <v>8.5</v>
      </c>
      <c r="O59" s="50">
        <v>0.5</v>
      </c>
      <c r="P59" s="50">
        <v>1700</v>
      </c>
      <c r="Q59" s="50">
        <v>13</v>
      </c>
      <c r="R59" s="50">
        <f t="shared" si="1"/>
        <v>0</v>
      </c>
      <c r="S59" s="50">
        <v>120</v>
      </c>
      <c r="T59" s="50">
        <f t="shared" si="2"/>
        <v>60</v>
      </c>
      <c r="U59" s="50"/>
      <c r="V59" s="50"/>
      <c r="W59" s="50">
        <f t="shared" si="3"/>
        <v>1760</v>
      </c>
      <c r="X59" s="50">
        <f t="shared" si="4"/>
        <v>44</v>
      </c>
      <c r="Y59" s="50">
        <f t="shared" si="5"/>
        <v>44</v>
      </c>
      <c r="Z59" s="50">
        <f t="shared" si="6"/>
        <v>1848</v>
      </c>
    </row>
    <row r="60" spans="1:26" x14ac:dyDescent="0.3">
      <c r="A60" s="40">
        <v>59</v>
      </c>
      <c r="B60" s="56">
        <v>45456</v>
      </c>
      <c r="C60" s="56">
        <v>45456</v>
      </c>
      <c r="D60" s="40" t="s">
        <v>212</v>
      </c>
      <c r="E60" s="43" t="s">
        <v>257</v>
      </c>
      <c r="F60" s="40" t="s">
        <v>7</v>
      </c>
      <c r="G60" s="40" t="s">
        <v>29</v>
      </c>
      <c r="H60" s="50">
        <v>128155</v>
      </c>
      <c r="I60" s="50">
        <v>128215</v>
      </c>
      <c r="J60" s="50">
        <f t="shared" si="0"/>
        <v>60</v>
      </c>
      <c r="K60" s="50"/>
      <c r="L60" s="51">
        <v>0</v>
      </c>
      <c r="M60" s="51">
        <v>0.16666666666666666</v>
      </c>
      <c r="N60" s="52">
        <v>4</v>
      </c>
      <c r="O60" s="50"/>
      <c r="P60" s="50">
        <v>1700</v>
      </c>
      <c r="Q60" s="50">
        <v>13</v>
      </c>
      <c r="R60" s="50">
        <f t="shared" si="1"/>
        <v>0</v>
      </c>
      <c r="S60" s="50">
        <v>120</v>
      </c>
      <c r="T60" s="50">
        <f t="shared" si="2"/>
        <v>0</v>
      </c>
      <c r="U60" s="50"/>
      <c r="V60" s="50">
        <v>100</v>
      </c>
      <c r="W60" s="50">
        <f t="shared" si="3"/>
        <v>1800</v>
      </c>
      <c r="X60" s="50">
        <f t="shared" si="4"/>
        <v>45</v>
      </c>
      <c r="Y60" s="50">
        <f t="shared" si="5"/>
        <v>45</v>
      </c>
      <c r="Z60" s="50">
        <f t="shared" si="6"/>
        <v>1890</v>
      </c>
    </row>
    <row r="61" spans="1:26" x14ac:dyDescent="0.3">
      <c r="A61" s="40">
        <v>60</v>
      </c>
      <c r="B61" s="56">
        <v>45456</v>
      </c>
      <c r="C61" s="56">
        <v>45456</v>
      </c>
      <c r="D61" s="58" t="s">
        <v>57</v>
      </c>
      <c r="E61" s="41" t="s">
        <v>258</v>
      </c>
      <c r="F61" s="58" t="s">
        <v>7</v>
      </c>
      <c r="G61" s="58" t="s">
        <v>259</v>
      </c>
      <c r="H61" s="50">
        <v>124231</v>
      </c>
      <c r="I61" s="50">
        <v>124619</v>
      </c>
      <c r="J61" s="50">
        <f t="shared" si="0"/>
        <v>388</v>
      </c>
      <c r="K61" s="50">
        <v>88</v>
      </c>
      <c r="L61" s="51">
        <v>0.16666666666666666</v>
      </c>
      <c r="M61" s="51">
        <v>0.9375</v>
      </c>
      <c r="N61" s="52" t="s">
        <v>180</v>
      </c>
      <c r="O61" s="50"/>
      <c r="P61" s="50">
        <v>4500</v>
      </c>
      <c r="Q61" s="50">
        <v>15</v>
      </c>
      <c r="R61" s="50">
        <f t="shared" si="1"/>
        <v>1320</v>
      </c>
      <c r="S61" s="50"/>
      <c r="T61" s="50">
        <f t="shared" si="2"/>
        <v>0</v>
      </c>
      <c r="U61" s="50">
        <v>250</v>
      </c>
      <c r="V61" s="50">
        <v>155</v>
      </c>
      <c r="W61" s="50">
        <f t="shared" si="3"/>
        <v>6225</v>
      </c>
      <c r="X61" s="50">
        <f t="shared" si="4"/>
        <v>155.625</v>
      </c>
      <c r="Y61" s="50">
        <f t="shared" si="5"/>
        <v>155.625</v>
      </c>
      <c r="Z61" s="50">
        <f t="shared" si="6"/>
        <v>6536.25</v>
      </c>
    </row>
    <row r="62" spans="1:26" x14ac:dyDescent="0.3">
      <c r="A62" s="40">
        <v>61</v>
      </c>
      <c r="B62" s="56">
        <v>45456</v>
      </c>
      <c r="C62" s="56">
        <v>45456</v>
      </c>
      <c r="D62" s="40" t="s">
        <v>46</v>
      </c>
      <c r="E62" s="43" t="s">
        <v>75</v>
      </c>
      <c r="F62" s="40" t="s">
        <v>7</v>
      </c>
      <c r="G62" s="40" t="s">
        <v>260</v>
      </c>
      <c r="H62" s="50">
        <v>20145</v>
      </c>
      <c r="I62" s="50">
        <v>20663</v>
      </c>
      <c r="J62" s="50">
        <f t="shared" si="0"/>
        <v>518</v>
      </c>
      <c r="K62" s="50">
        <v>268</v>
      </c>
      <c r="L62" s="51">
        <v>0.25</v>
      </c>
      <c r="M62" s="51">
        <v>0.98611111111111116</v>
      </c>
      <c r="N62" s="52" t="s">
        <v>180</v>
      </c>
      <c r="O62" s="50"/>
      <c r="P62" s="50">
        <v>3250</v>
      </c>
      <c r="Q62" s="50">
        <v>13</v>
      </c>
      <c r="R62" s="50">
        <f t="shared" si="1"/>
        <v>3484</v>
      </c>
      <c r="S62" s="50">
        <v>120</v>
      </c>
      <c r="T62" s="50">
        <f t="shared" si="2"/>
        <v>0</v>
      </c>
      <c r="U62" s="50">
        <v>250</v>
      </c>
      <c r="V62" s="50">
        <v>350</v>
      </c>
      <c r="W62" s="50">
        <f t="shared" si="3"/>
        <v>7334</v>
      </c>
      <c r="X62" s="50">
        <f t="shared" si="4"/>
        <v>183.35</v>
      </c>
      <c r="Y62" s="50">
        <f t="shared" si="5"/>
        <v>183.35</v>
      </c>
      <c r="Z62" s="50">
        <f t="shared" si="6"/>
        <v>7700.7000000000007</v>
      </c>
    </row>
    <row r="63" spans="1:26" x14ac:dyDescent="0.3">
      <c r="A63" s="40">
        <v>62</v>
      </c>
      <c r="B63" s="56">
        <v>45456</v>
      </c>
      <c r="C63" s="57">
        <v>45458</v>
      </c>
      <c r="D63" s="40" t="s">
        <v>262</v>
      </c>
      <c r="E63" s="43" t="s">
        <v>200</v>
      </c>
      <c r="F63" s="40" t="s">
        <v>3</v>
      </c>
      <c r="G63" s="40" t="s">
        <v>261</v>
      </c>
      <c r="H63" s="50">
        <v>34645</v>
      </c>
      <c r="I63" s="50">
        <v>35875</v>
      </c>
      <c r="J63" s="50">
        <f t="shared" si="0"/>
        <v>1230</v>
      </c>
      <c r="K63" s="50">
        <v>330</v>
      </c>
      <c r="L63" s="51">
        <v>0.5</v>
      </c>
      <c r="M63" s="51">
        <v>0.83333333333333337</v>
      </c>
      <c r="N63" s="52" t="s">
        <v>183</v>
      </c>
      <c r="O63" s="50"/>
      <c r="P63" s="50">
        <v>16200</v>
      </c>
      <c r="Q63" s="50">
        <v>18</v>
      </c>
      <c r="R63" s="50">
        <f t="shared" si="1"/>
        <v>5940</v>
      </c>
      <c r="S63" s="50"/>
      <c r="T63" s="50">
        <f t="shared" si="2"/>
        <v>0</v>
      </c>
      <c r="U63" s="50">
        <v>1150</v>
      </c>
      <c r="V63" s="50">
        <v>1655</v>
      </c>
      <c r="W63" s="50">
        <f t="shared" si="3"/>
        <v>24945</v>
      </c>
      <c r="X63" s="50">
        <f t="shared" si="4"/>
        <v>623.625</v>
      </c>
      <c r="Y63" s="50">
        <f t="shared" si="5"/>
        <v>623.625</v>
      </c>
      <c r="Z63" s="50">
        <f t="shared" si="6"/>
        <v>26192.25</v>
      </c>
    </row>
    <row r="64" spans="1:26" x14ac:dyDescent="0.3">
      <c r="A64" s="40">
        <v>63</v>
      </c>
      <c r="B64" s="56">
        <v>45456</v>
      </c>
      <c r="C64" s="56">
        <v>45457</v>
      </c>
      <c r="D64" s="40" t="s">
        <v>78</v>
      </c>
      <c r="E64" s="43" t="s">
        <v>263</v>
      </c>
      <c r="F64" s="40" t="s">
        <v>7</v>
      </c>
      <c r="G64" s="40" t="s">
        <v>244</v>
      </c>
      <c r="H64" s="50">
        <v>8401</v>
      </c>
      <c r="I64" s="50">
        <v>8460</v>
      </c>
      <c r="J64" s="50">
        <f t="shared" si="0"/>
        <v>59</v>
      </c>
      <c r="K64" s="50"/>
      <c r="L64" s="51">
        <v>0.70833333333333337</v>
      </c>
      <c r="M64" s="51">
        <v>4.1666666666666664E-2</v>
      </c>
      <c r="N64" s="52">
        <v>8</v>
      </c>
      <c r="O64" s="50"/>
      <c r="P64" s="50">
        <v>1700</v>
      </c>
      <c r="Q64" s="50">
        <v>13</v>
      </c>
      <c r="R64" s="50">
        <f t="shared" si="1"/>
        <v>0</v>
      </c>
      <c r="S64" s="50">
        <v>120</v>
      </c>
      <c r="T64" s="50">
        <f t="shared" si="2"/>
        <v>0</v>
      </c>
      <c r="U64" s="50"/>
      <c r="V64" s="50">
        <v>100</v>
      </c>
      <c r="W64" s="50">
        <f t="shared" si="3"/>
        <v>1800</v>
      </c>
      <c r="X64" s="50">
        <f t="shared" si="4"/>
        <v>45</v>
      </c>
      <c r="Y64" s="50">
        <f t="shared" si="5"/>
        <v>45</v>
      </c>
      <c r="Z64" s="50">
        <f t="shared" si="6"/>
        <v>1890</v>
      </c>
    </row>
    <row r="65" spans="1:26" x14ac:dyDescent="0.3">
      <c r="A65" s="40">
        <v>64</v>
      </c>
      <c r="B65" s="56">
        <v>45457</v>
      </c>
      <c r="C65" s="56">
        <v>45457</v>
      </c>
      <c r="D65" s="40" t="s">
        <v>264</v>
      </c>
      <c r="E65" s="43" t="s">
        <v>263</v>
      </c>
      <c r="F65" s="40" t="s">
        <v>7</v>
      </c>
      <c r="G65" s="40" t="s">
        <v>244</v>
      </c>
      <c r="H65" s="50">
        <v>36132</v>
      </c>
      <c r="I65" s="50">
        <v>36194</v>
      </c>
      <c r="J65" s="50">
        <f t="shared" si="0"/>
        <v>62</v>
      </c>
      <c r="K65" s="50"/>
      <c r="L65" s="51">
        <v>0.35416666666666669</v>
      </c>
      <c r="M65" s="51">
        <v>0.95833333333333337</v>
      </c>
      <c r="N65" s="52">
        <v>14.5</v>
      </c>
      <c r="O65" s="50">
        <v>6.5</v>
      </c>
      <c r="P65" s="50">
        <v>1700</v>
      </c>
      <c r="Q65" s="50">
        <v>13</v>
      </c>
      <c r="R65" s="50">
        <f t="shared" si="1"/>
        <v>0</v>
      </c>
      <c r="S65" s="50">
        <v>120</v>
      </c>
      <c r="T65" s="50">
        <f t="shared" si="2"/>
        <v>780</v>
      </c>
      <c r="U65" s="50"/>
      <c r="V65" s="50"/>
      <c r="W65" s="50">
        <f t="shared" si="3"/>
        <v>2480</v>
      </c>
      <c r="X65" s="50">
        <f t="shared" si="4"/>
        <v>62</v>
      </c>
      <c r="Y65" s="50">
        <f t="shared" si="5"/>
        <v>62</v>
      </c>
      <c r="Z65" s="50">
        <f t="shared" si="6"/>
        <v>2604</v>
      </c>
    </row>
    <row r="66" spans="1:26" x14ac:dyDescent="0.3">
      <c r="A66" s="40">
        <v>65</v>
      </c>
      <c r="B66" s="56">
        <v>45457</v>
      </c>
      <c r="C66" s="56">
        <v>45457</v>
      </c>
      <c r="D66" s="40" t="s">
        <v>96</v>
      </c>
      <c r="E66" s="43" t="s">
        <v>257</v>
      </c>
      <c r="F66" s="40" t="s">
        <v>7</v>
      </c>
      <c r="G66" s="40" t="s">
        <v>244</v>
      </c>
      <c r="H66" s="50">
        <v>333034</v>
      </c>
      <c r="I66" s="50">
        <v>333139</v>
      </c>
      <c r="J66" s="50">
        <f t="shared" si="0"/>
        <v>105</v>
      </c>
      <c r="K66" s="50">
        <v>25</v>
      </c>
      <c r="L66" s="51">
        <v>0.375</v>
      </c>
      <c r="M66" s="51">
        <v>0.83333333333333337</v>
      </c>
      <c r="N66" s="52">
        <v>11</v>
      </c>
      <c r="O66" s="50">
        <v>3</v>
      </c>
      <c r="P66" s="50">
        <v>1700</v>
      </c>
      <c r="Q66" s="50">
        <v>13</v>
      </c>
      <c r="R66" s="50">
        <f t="shared" si="1"/>
        <v>325</v>
      </c>
      <c r="S66" s="50">
        <v>120</v>
      </c>
      <c r="T66" s="50">
        <f t="shared" si="2"/>
        <v>360</v>
      </c>
      <c r="U66" s="50"/>
      <c r="V66" s="50"/>
      <c r="W66" s="50">
        <f t="shared" si="3"/>
        <v>2385</v>
      </c>
      <c r="X66" s="50">
        <f t="shared" si="4"/>
        <v>59.625</v>
      </c>
      <c r="Y66" s="50">
        <f t="shared" si="5"/>
        <v>59.625</v>
      </c>
      <c r="Z66" s="50">
        <f t="shared" si="6"/>
        <v>2504.25</v>
      </c>
    </row>
    <row r="67" spans="1:26" x14ac:dyDescent="0.3">
      <c r="A67" s="40">
        <v>66</v>
      </c>
      <c r="B67" s="56">
        <v>45457</v>
      </c>
      <c r="C67" s="56">
        <v>45457</v>
      </c>
      <c r="D67" s="40" t="s">
        <v>68</v>
      </c>
      <c r="E67" s="43" t="s">
        <v>211</v>
      </c>
      <c r="F67" s="40" t="s">
        <v>7</v>
      </c>
      <c r="G67" s="40" t="s">
        <v>244</v>
      </c>
      <c r="H67" s="50">
        <v>128587</v>
      </c>
      <c r="I67" s="50">
        <v>128731</v>
      </c>
      <c r="J67" s="50">
        <f t="shared" ref="J67:J106" si="7">I67-H67</f>
        <v>144</v>
      </c>
      <c r="K67" s="50">
        <v>64</v>
      </c>
      <c r="L67" s="51">
        <v>0.33333333333333331</v>
      </c>
      <c r="M67" s="51">
        <v>0.89583333333333337</v>
      </c>
      <c r="N67" s="52">
        <v>13.5</v>
      </c>
      <c r="O67" s="50">
        <v>5.5</v>
      </c>
      <c r="P67" s="50">
        <v>1700</v>
      </c>
      <c r="Q67" s="50">
        <v>13</v>
      </c>
      <c r="R67" s="50">
        <f t="shared" ref="R67:R106" si="8">Q67*K67</f>
        <v>832</v>
      </c>
      <c r="S67" s="50">
        <v>120</v>
      </c>
      <c r="T67" s="50">
        <f t="shared" ref="T67:T106" si="9">S67*O67</f>
        <v>660</v>
      </c>
      <c r="U67" s="50"/>
      <c r="V67" s="50"/>
      <c r="W67" s="50">
        <f t="shared" ref="W67:W106" si="10">P67+R67+T67+U67+V67</f>
        <v>3192</v>
      </c>
      <c r="X67" s="50">
        <f t="shared" ref="X67:X103" si="11">W67*2.5/100</f>
        <v>79.8</v>
      </c>
      <c r="Y67" s="50">
        <f t="shared" ref="Y67:Y103" si="12">W67*2.5/100</f>
        <v>79.8</v>
      </c>
      <c r="Z67" s="50">
        <f t="shared" ref="Z67:Z106" si="13">W67+X67+Y67</f>
        <v>3351.6000000000004</v>
      </c>
    </row>
    <row r="68" spans="1:26" x14ac:dyDescent="0.3">
      <c r="A68" s="40">
        <v>67</v>
      </c>
      <c r="B68" s="56">
        <v>45458</v>
      </c>
      <c r="C68" s="56">
        <v>45459</v>
      </c>
      <c r="D68" s="40" t="s">
        <v>85</v>
      </c>
      <c r="E68" s="43" t="s">
        <v>44</v>
      </c>
      <c r="F68" s="40" t="s">
        <v>7</v>
      </c>
      <c r="G68" s="40" t="s">
        <v>72</v>
      </c>
      <c r="H68" s="50">
        <v>127253</v>
      </c>
      <c r="I68" s="50">
        <v>127784</v>
      </c>
      <c r="J68" s="50">
        <f t="shared" si="7"/>
        <v>531</v>
      </c>
      <c r="K68" s="50">
        <v>32</v>
      </c>
      <c r="L68" s="51">
        <v>0.29166666666666669</v>
      </c>
      <c r="M68" s="51">
        <v>0.91666666666666663</v>
      </c>
      <c r="N68" s="52" t="s">
        <v>182</v>
      </c>
      <c r="O68" s="50"/>
      <c r="P68" s="50">
        <v>6500</v>
      </c>
      <c r="Q68" s="50">
        <v>13</v>
      </c>
      <c r="R68" s="50">
        <f t="shared" si="8"/>
        <v>416</v>
      </c>
      <c r="S68" s="50"/>
      <c r="T68" s="50">
        <f t="shared" si="9"/>
        <v>0</v>
      </c>
      <c r="U68" s="50">
        <v>700</v>
      </c>
      <c r="V68" s="50">
        <v>640</v>
      </c>
      <c r="W68" s="50">
        <f t="shared" si="10"/>
        <v>8256</v>
      </c>
      <c r="X68" s="50">
        <f t="shared" si="11"/>
        <v>206.4</v>
      </c>
      <c r="Y68" s="50">
        <f t="shared" si="12"/>
        <v>206.4</v>
      </c>
      <c r="Z68" s="50">
        <f t="shared" si="13"/>
        <v>8668.7999999999993</v>
      </c>
    </row>
    <row r="69" spans="1:26" x14ac:dyDescent="0.3">
      <c r="A69" s="40">
        <v>68</v>
      </c>
      <c r="B69" s="56">
        <v>45458</v>
      </c>
      <c r="C69" s="56">
        <v>45458</v>
      </c>
      <c r="D69" s="40" t="s">
        <v>9</v>
      </c>
      <c r="E69" s="43" t="s">
        <v>211</v>
      </c>
      <c r="F69" s="40" t="s">
        <v>7</v>
      </c>
      <c r="G69" s="40" t="s">
        <v>244</v>
      </c>
      <c r="H69" s="50">
        <v>45037</v>
      </c>
      <c r="I69" s="50">
        <v>45136</v>
      </c>
      <c r="J69" s="50">
        <f t="shared" si="7"/>
        <v>99</v>
      </c>
      <c r="K69" s="50">
        <v>19</v>
      </c>
      <c r="L69" s="51">
        <v>0.35416666666666669</v>
      </c>
      <c r="M69" s="51">
        <v>0.85416666666666663</v>
      </c>
      <c r="N69" s="52">
        <v>12</v>
      </c>
      <c r="O69" s="50">
        <v>4</v>
      </c>
      <c r="P69" s="50">
        <v>1700</v>
      </c>
      <c r="Q69" s="50">
        <v>13</v>
      </c>
      <c r="R69" s="50">
        <f t="shared" si="8"/>
        <v>247</v>
      </c>
      <c r="S69" s="50">
        <v>120</v>
      </c>
      <c r="T69" s="50">
        <f t="shared" si="9"/>
        <v>480</v>
      </c>
      <c r="U69" s="50"/>
      <c r="V69" s="50"/>
      <c r="W69" s="50">
        <f t="shared" si="10"/>
        <v>2427</v>
      </c>
      <c r="X69" s="50">
        <f t="shared" si="11"/>
        <v>60.674999999999997</v>
      </c>
      <c r="Y69" s="50">
        <f t="shared" si="12"/>
        <v>60.674999999999997</v>
      </c>
      <c r="Z69" s="50">
        <f t="shared" si="13"/>
        <v>2548.3500000000004</v>
      </c>
    </row>
    <row r="70" spans="1:26" x14ac:dyDescent="0.3">
      <c r="A70" s="40">
        <v>69</v>
      </c>
      <c r="B70" s="56">
        <v>45459</v>
      </c>
      <c r="C70" s="56">
        <v>45459</v>
      </c>
      <c r="D70" s="40" t="s">
        <v>70</v>
      </c>
      <c r="E70" s="43" t="s">
        <v>211</v>
      </c>
      <c r="F70" s="40" t="s">
        <v>7</v>
      </c>
      <c r="G70" s="40" t="s">
        <v>244</v>
      </c>
      <c r="H70" s="50">
        <v>182318</v>
      </c>
      <c r="I70" s="50">
        <v>182407</v>
      </c>
      <c r="J70" s="50">
        <f t="shared" si="7"/>
        <v>89</v>
      </c>
      <c r="K70" s="50">
        <v>9</v>
      </c>
      <c r="L70" s="51">
        <v>0.35416666666666669</v>
      </c>
      <c r="M70" s="51">
        <v>0.66666666666666663</v>
      </c>
      <c r="N70" s="52">
        <v>7.5</v>
      </c>
      <c r="O70" s="50"/>
      <c r="P70" s="50">
        <v>1700</v>
      </c>
      <c r="Q70" s="50">
        <v>13</v>
      </c>
      <c r="R70" s="50">
        <f t="shared" si="8"/>
        <v>117</v>
      </c>
      <c r="S70" s="50">
        <v>120</v>
      </c>
      <c r="T70" s="50">
        <f t="shared" si="9"/>
        <v>0</v>
      </c>
      <c r="U70" s="50"/>
      <c r="V70" s="50"/>
      <c r="W70" s="50">
        <f t="shared" si="10"/>
        <v>1817</v>
      </c>
      <c r="X70" s="50">
        <f t="shared" si="11"/>
        <v>45.424999999999997</v>
      </c>
      <c r="Y70" s="50">
        <f t="shared" si="12"/>
        <v>45.424999999999997</v>
      </c>
      <c r="Z70" s="50">
        <f t="shared" si="13"/>
        <v>1907.85</v>
      </c>
    </row>
    <row r="71" spans="1:26" x14ac:dyDescent="0.3">
      <c r="A71" s="40">
        <v>70</v>
      </c>
      <c r="B71" s="56">
        <v>45459</v>
      </c>
      <c r="C71" s="56">
        <v>45459</v>
      </c>
      <c r="D71" s="40" t="s">
        <v>2</v>
      </c>
      <c r="E71" s="43" t="s">
        <v>265</v>
      </c>
      <c r="F71" s="40" t="s">
        <v>3</v>
      </c>
      <c r="G71" s="40" t="s">
        <v>149</v>
      </c>
      <c r="H71" s="50">
        <v>23178</v>
      </c>
      <c r="I71" s="50">
        <v>23566</v>
      </c>
      <c r="J71" s="50">
        <f t="shared" si="7"/>
        <v>388</v>
      </c>
      <c r="K71" s="50">
        <v>88</v>
      </c>
      <c r="L71" s="51">
        <v>0.29166666666666669</v>
      </c>
      <c r="M71" s="51">
        <v>0.875</v>
      </c>
      <c r="N71" s="52" t="s">
        <v>180</v>
      </c>
      <c r="O71" s="50"/>
      <c r="P71" s="50">
        <v>5400</v>
      </c>
      <c r="Q71" s="50">
        <v>18</v>
      </c>
      <c r="R71" s="50">
        <f t="shared" si="8"/>
        <v>1584</v>
      </c>
      <c r="S71" s="50"/>
      <c r="T71" s="50">
        <f t="shared" si="9"/>
        <v>0</v>
      </c>
      <c r="U71" s="50">
        <v>250</v>
      </c>
      <c r="V71" s="50">
        <v>350</v>
      </c>
      <c r="W71" s="50">
        <f t="shared" si="10"/>
        <v>7584</v>
      </c>
      <c r="X71" s="50">
        <f t="shared" si="11"/>
        <v>189.6</v>
      </c>
      <c r="Y71" s="50">
        <f t="shared" si="12"/>
        <v>189.6</v>
      </c>
      <c r="Z71" s="50">
        <f t="shared" si="13"/>
        <v>7963.2000000000007</v>
      </c>
    </row>
    <row r="72" spans="1:26" x14ac:dyDescent="0.3">
      <c r="A72" s="40">
        <v>71</v>
      </c>
      <c r="B72" s="56">
        <v>45460</v>
      </c>
      <c r="C72" s="56">
        <v>45460</v>
      </c>
      <c r="D72" s="40" t="s">
        <v>66</v>
      </c>
      <c r="E72" s="43" t="s">
        <v>211</v>
      </c>
      <c r="F72" s="40" t="s">
        <v>7</v>
      </c>
      <c r="G72" s="40" t="s">
        <v>244</v>
      </c>
      <c r="H72" s="50">
        <v>15450</v>
      </c>
      <c r="I72" s="50">
        <v>15578</v>
      </c>
      <c r="J72" s="50">
        <f t="shared" si="7"/>
        <v>128</v>
      </c>
      <c r="K72" s="50">
        <v>48</v>
      </c>
      <c r="L72" s="51">
        <v>0.33333333333333331</v>
      </c>
      <c r="M72" s="51">
        <v>0.95833333333333337</v>
      </c>
      <c r="N72" s="52">
        <v>15</v>
      </c>
      <c r="O72" s="50">
        <v>7</v>
      </c>
      <c r="P72" s="50">
        <v>1700</v>
      </c>
      <c r="Q72" s="50">
        <v>13</v>
      </c>
      <c r="R72" s="50">
        <f t="shared" si="8"/>
        <v>624</v>
      </c>
      <c r="S72" s="50">
        <v>120</v>
      </c>
      <c r="T72" s="50">
        <f t="shared" si="9"/>
        <v>840</v>
      </c>
      <c r="U72" s="50"/>
      <c r="V72" s="50"/>
      <c r="W72" s="50">
        <f t="shared" si="10"/>
        <v>3164</v>
      </c>
      <c r="X72" s="50">
        <f t="shared" si="11"/>
        <v>79.099999999999994</v>
      </c>
      <c r="Y72" s="50">
        <f t="shared" si="12"/>
        <v>79.099999999999994</v>
      </c>
      <c r="Z72" s="50">
        <f t="shared" si="13"/>
        <v>3322.2</v>
      </c>
    </row>
    <row r="73" spans="1:26" x14ac:dyDescent="0.3">
      <c r="A73" s="40">
        <v>72</v>
      </c>
      <c r="B73" s="56">
        <v>45460</v>
      </c>
      <c r="C73" s="56">
        <v>45460</v>
      </c>
      <c r="D73" s="40" t="s">
        <v>70</v>
      </c>
      <c r="E73" s="43" t="s">
        <v>97</v>
      </c>
      <c r="F73" s="40" t="s">
        <v>7</v>
      </c>
      <c r="G73" s="40" t="s">
        <v>29</v>
      </c>
      <c r="H73" s="50">
        <v>182407</v>
      </c>
      <c r="I73" s="50">
        <v>182538</v>
      </c>
      <c r="J73" s="50">
        <f t="shared" si="7"/>
        <v>131</v>
      </c>
      <c r="K73" s="50">
        <v>51</v>
      </c>
      <c r="L73" s="51">
        <v>0.35416666666666669</v>
      </c>
      <c r="M73" s="51">
        <v>0.8125</v>
      </c>
      <c r="N73" s="52">
        <v>11</v>
      </c>
      <c r="O73" s="50">
        <v>3</v>
      </c>
      <c r="P73" s="50">
        <v>1700</v>
      </c>
      <c r="Q73" s="50">
        <v>13</v>
      </c>
      <c r="R73" s="50">
        <f t="shared" si="8"/>
        <v>663</v>
      </c>
      <c r="S73" s="50">
        <v>120</v>
      </c>
      <c r="T73" s="50">
        <f t="shared" si="9"/>
        <v>360</v>
      </c>
      <c r="U73" s="50"/>
      <c r="V73" s="50">
        <v>200</v>
      </c>
      <c r="W73" s="50">
        <f t="shared" si="10"/>
        <v>2923</v>
      </c>
      <c r="X73" s="50">
        <f t="shared" si="11"/>
        <v>73.075000000000003</v>
      </c>
      <c r="Y73" s="50">
        <f t="shared" si="12"/>
        <v>73.075000000000003</v>
      </c>
      <c r="Z73" s="50">
        <f t="shared" si="13"/>
        <v>3069.1499999999996</v>
      </c>
    </row>
    <row r="74" spans="1:26" x14ac:dyDescent="0.3">
      <c r="A74" s="40">
        <v>73</v>
      </c>
      <c r="B74" s="56">
        <v>45461</v>
      </c>
      <c r="C74" s="56">
        <v>45461</v>
      </c>
      <c r="D74" s="40" t="s">
        <v>264</v>
      </c>
      <c r="E74" s="43" t="s">
        <v>267</v>
      </c>
      <c r="F74" s="40" t="s">
        <v>7</v>
      </c>
      <c r="G74" s="40" t="s">
        <v>244</v>
      </c>
      <c r="H74" s="50">
        <v>36684</v>
      </c>
      <c r="I74" s="50">
        <v>36766</v>
      </c>
      <c r="J74" s="50">
        <f t="shared" si="7"/>
        <v>82</v>
      </c>
      <c r="K74" s="50">
        <v>2</v>
      </c>
      <c r="L74" s="51">
        <v>0.35416666666666669</v>
      </c>
      <c r="M74" s="51">
        <v>0.8125</v>
      </c>
      <c r="N74" s="52">
        <v>11</v>
      </c>
      <c r="O74" s="50">
        <v>3</v>
      </c>
      <c r="P74" s="50">
        <v>1700</v>
      </c>
      <c r="Q74" s="50">
        <v>13</v>
      </c>
      <c r="R74" s="50">
        <f t="shared" si="8"/>
        <v>26</v>
      </c>
      <c r="S74" s="50">
        <v>120</v>
      </c>
      <c r="T74" s="50">
        <f t="shared" si="9"/>
        <v>360</v>
      </c>
      <c r="U74" s="50"/>
      <c r="V74" s="50"/>
      <c r="W74" s="50">
        <f t="shared" si="10"/>
        <v>2086</v>
      </c>
      <c r="X74" s="50">
        <f t="shared" si="11"/>
        <v>52.15</v>
      </c>
      <c r="Y74" s="50">
        <f t="shared" si="12"/>
        <v>52.15</v>
      </c>
      <c r="Z74" s="50">
        <f t="shared" si="13"/>
        <v>2190.3000000000002</v>
      </c>
    </row>
    <row r="75" spans="1:26" x14ac:dyDescent="0.3">
      <c r="A75" s="40">
        <v>74</v>
      </c>
      <c r="B75" s="56">
        <v>45461</v>
      </c>
      <c r="C75" s="57">
        <v>45464</v>
      </c>
      <c r="D75" s="40" t="s">
        <v>70</v>
      </c>
      <c r="E75" s="43" t="s">
        <v>268</v>
      </c>
      <c r="F75" s="40" t="s">
        <v>7</v>
      </c>
      <c r="G75" s="40" t="s">
        <v>269</v>
      </c>
      <c r="H75" s="50">
        <v>182538</v>
      </c>
      <c r="I75" s="50">
        <v>183665</v>
      </c>
      <c r="J75" s="50">
        <f t="shared" si="7"/>
        <v>1127</v>
      </c>
      <c r="K75" s="50">
        <v>127</v>
      </c>
      <c r="L75" s="51">
        <v>0.25</v>
      </c>
      <c r="M75" s="51">
        <v>0.97916666666666663</v>
      </c>
      <c r="N75" s="52" t="s">
        <v>194</v>
      </c>
      <c r="O75" s="50"/>
      <c r="P75" s="50">
        <v>13000</v>
      </c>
      <c r="Q75" s="50">
        <v>13</v>
      </c>
      <c r="R75" s="50">
        <f t="shared" si="8"/>
        <v>1651</v>
      </c>
      <c r="S75" s="50"/>
      <c r="T75" s="50">
        <f t="shared" si="9"/>
        <v>0</v>
      </c>
      <c r="U75" s="50">
        <v>1600</v>
      </c>
      <c r="V75" s="50">
        <v>840</v>
      </c>
      <c r="W75" s="50">
        <f t="shared" si="10"/>
        <v>17091</v>
      </c>
      <c r="X75" s="50">
        <f t="shared" si="11"/>
        <v>427.27499999999998</v>
      </c>
      <c r="Y75" s="50">
        <f t="shared" si="12"/>
        <v>427.27499999999998</v>
      </c>
      <c r="Z75" s="50">
        <f t="shared" si="13"/>
        <v>17945.550000000003</v>
      </c>
    </row>
    <row r="76" spans="1:26" x14ac:dyDescent="0.3">
      <c r="A76" s="40">
        <v>75</v>
      </c>
      <c r="B76" s="56">
        <v>45461</v>
      </c>
      <c r="C76" s="56">
        <v>45461</v>
      </c>
      <c r="D76" s="40" t="s">
        <v>68</v>
      </c>
      <c r="E76" s="43" t="s">
        <v>211</v>
      </c>
      <c r="F76" s="40" t="s">
        <v>7</v>
      </c>
      <c r="G76" s="40" t="s">
        <v>244</v>
      </c>
      <c r="H76" s="50">
        <v>129176</v>
      </c>
      <c r="I76" s="50">
        <v>129308</v>
      </c>
      <c r="J76" s="50">
        <f t="shared" si="7"/>
        <v>132</v>
      </c>
      <c r="K76" s="50">
        <v>52</v>
      </c>
      <c r="L76" s="51">
        <v>0.33333333333333331</v>
      </c>
      <c r="M76" s="51">
        <v>0.95833333333333337</v>
      </c>
      <c r="N76" s="52">
        <v>15</v>
      </c>
      <c r="O76" s="50">
        <v>7</v>
      </c>
      <c r="P76" s="50">
        <v>1700</v>
      </c>
      <c r="Q76" s="50">
        <v>13</v>
      </c>
      <c r="R76" s="50">
        <f t="shared" si="8"/>
        <v>676</v>
      </c>
      <c r="S76" s="50">
        <v>120</v>
      </c>
      <c r="T76" s="50">
        <f t="shared" si="9"/>
        <v>840</v>
      </c>
      <c r="U76" s="50"/>
      <c r="V76" s="50"/>
      <c r="W76" s="50">
        <f t="shared" si="10"/>
        <v>3216</v>
      </c>
      <c r="X76" s="50">
        <f t="shared" si="11"/>
        <v>80.400000000000006</v>
      </c>
      <c r="Y76" s="50">
        <f t="shared" si="12"/>
        <v>80.400000000000006</v>
      </c>
      <c r="Z76" s="50">
        <f t="shared" si="13"/>
        <v>3376.8</v>
      </c>
    </row>
    <row r="77" spans="1:26" x14ac:dyDescent="0.3">
      <c r="A77" s="40">
        <v>76</v>
      </c>
      <c r="B77" s="56">
        <v>45461</v>
      </c>
      <c r="C77" s="56">
        <v>45462</v>
      </c>
      <c r="D77" s="40" t="s">
        <v>151</v>
      </c>
      <c r="E77" s="43" t="s">
        <v>93</v>
      </c>
      <c r="F77" s="40" t="s">
        <v>3</v>
      </c>
      <c r="G77" s="40" t="s">
        <v>234</v>
      </c>
      <c r="H77" s="50">
        <v>36002</v>
      </c>
      <c r="I77" s="50">
        <v>36539</v>
      </c>
      <c r="J77" s="50">
        <f t="shared" si="7"/>
        <v>537</v>
      </c>
      <c r="K77" s="50"/>
      <c r="L77" s="51">
        <v>0.33333333333333331</v>
      </c>
      <c r="M77" s="51">
        <v>0.85416666666666663</v>
      </c>
      <c r="N77" s="52" t="s">
        <v>182</v>
      </c>
      <c r="O77" s="50"/>
      <c r="P77" s="50">
        <v>10800</v>
      </c>
      <c r="Q77" s="50">
        <v>18</v>
      </c>
      <c r="R77" s="50">
        <f t="shared" si="8"/>
        <v>0</v>
      </c>
      <c r="S77" s="50"/>
      <c r="T77" s="50">
        <f t="shared" si="9"/>
        <v>0</v>
      </c>
      <c r="U77" s="50">
        <v>700</v>
      </c>
      <c r="V77" s="50">
        <v>380</v>
      </c>
      <c r="W77" s="50">
        <f t="shared" si="10"/>
        <v>11880</v>
      </c>
      <c r="X77" s="50">
        <f t="shared" si="11"/>
        <v>297</v>
      </c>
      <c r="Y77" s="50">
        <f t="shared" si="12"/>
        <v>297</v>
      </c>
      <c r="Z77" s="50">
        <f t="shared" si="13"/>
        <v>12474</v>
      </c>
    </row>
    <row r="78" spans="1:26" x14ac:dyDescent="0.3">
      <c r="A78" s="40">
        <v>77</v>
      </c>
      <c r="B78" s="56">
        <v>45462</v>
      </c>
      <c r="C78" s="56">
        <v>45462</v>
      </c>
      <c r="D78" s="40" t="s">
        <v>2</v>
      </c>
      <c r="E78" s="43" t="s">
        <v>270</v>
      </c>
      <c r="F78" s="40" t="s">
        <v>3</v>
      </c>
      <c r="G78" s="40" t="s">
        <v>150</v>
      </c>
      <c r="H78" s="50">
        <v>24481</v>
      </c>
      <c r="I78" s="50">
        <v>24656</v>
      </c>
      <c r="J78" s="50">
        <f t="shared" si="7"/>
        <v>175</v>
      </c>
      <c r="K78" s="50"/>
      <c r="L78" s="51">
        <v>0.3125</v>
      </c>
      <c r="M78" s="51">
        <v>0.875</v>
      </c>
      <c r="N78" s="52" t="s">
        <v>180</v>
      </c>
      <c r="O78" s="50"/>
      <c r="P78" s="50">
        <v>5400</v>
      </c>
      <c r="Q78" s="50">
        <v>18</v>
      </c>
      <c r="R78" s="50">
        <f t="shared" si="8"/>
        <v>0</v>
      </c>
      <c r="S78" s="50"/>
      <c r="T78" s="50">
        <f t="shared" si="9"/>
        <v>0</v>
      </c>
      <c r="U78" s="50">
        <v>250</v>
      </c>
      <c r="V78" s="50">
        <v>155</v>
      </c>
      <c r="W78" s="50">
        <f t="shared" si="10"/>
        <v>5805</v>
      </c>
      <c r="X78" s="50">
        <f t="shared" si="11"/>
        <v>145.125</v>
      </c>
      <c r="Y78" s="50">
        <f t="shared" si="12"/>
        <v>145.125</v>
      </c>
      <c r="Z78" s="50">
        <f t="shared" si="13"/>
        <v>6095.25</v>
      </c>
    </row>
    <row r="79" spans="1:26" x14ac:dyDescent="0.3">
      <c r="A79" s="40">
        <v>78</v>
      </c>
      <c r="B79" s="56">
        <v>45462</v>
      </c>
      <c r="C79" s="56">
        <v>45462</v>
      </c>
      <c r="D79" s="40" t="s">
        <v>190</v>
      </c>
      <c r="E79" s="43" t="s">
        <v>271</v>
      </c>
      <c r="F79" s="40" t="s">
        <v>7</v>
      </c>
      <c r="G79" s="40" t="s">
        <v>65</v>
      </c>
      <c r="H79" s="50">
        <v>182350</v>
      </c>
      <c r="I79" s="50">
        <v>182755</v>
      </c>
      <c r="J79" s="50">
        <f t="shared" si="7"/>
        <v>405</v>
      </c>
      <c r="K79" s="50">
        <v>155</v>
      </c>
      <c r="L79" s="51">
        <v>0.25</v>
      </c>
      <c r="M79" s="51">
        <v>0.83333333333333337</v>
      </c>
      <c r="N79" s="52" t="s">
        <v>180</v>
      </c>
      <c r="O79" s="50"/>
      <c r="P79" s="50">
        <v>3250</v>
      </c>
      <c r="Q79" s="50">
        <v>13</v>
      </c>
      <c r="R79" s="50">
        <f t="shared" si="8"/>
        <v>2015</v>
      </c>
      <c r="S79" s="50"/>
      <c r="T79" s="50">
        <f t="shared" si="9"/>
        <v>0</v>
      </c>
      <c r="U79" s="50">
        <v>250</v>
      </c>
      <c r="V79" s="50">
        <v>235</v>
      </c>
      <c r="W79" s="50">
        <f t="shared" si="10"/>
        <v>5750</v>
      </c>
      <c r="X79" s="50">
        <f t="shared" si="11"/>
        <v>143.75</v>
      </c>
      <c r="Y79" s="50">
        <f t="shared" si="12"/>
        <v>143.75</v>
      </c>
      <c r="Z79" s="50">
        <f t="shared" si="13"/>
        <v>6037.5</v>
      </c>
    </row>
    <row r="80" spans="1:26" x14ac:dyDescent="0.3">
      <c r="A80" s="40">
        <v>79</v>
      </c>
      <c r="B80" s="56">
        <v>45462</v>
      </c>
      <c r="C80" s="56">
        <v>45462</v>
      </c>
      <c r="D80" s="40" t="s">
        <v>272</v>
      </c>
      <c r="E80" s="43" t="s">
        <v>200</v>
      </c>
      <c r="F80" s="40" t="s">
        <v>7</v>
      </c>
      <c r="G80" s="40" t="s">
        <v>244</v>
      </c>
      <c r="H80" s="50">
        <v>12795</v>
      </c>
      <c r="I80" s="50">
        <v>12933</v>
      </c>
      <c r="J80" s="50">
        <f t="shared" si="7"/>
        <v>138</v>
      </c>
      <c r="K80" s="50">
        <v>58</v>
      </c>
      <c r="L80" s="51">
        <v>0.4375</v>
      </c>
      <c r="M80" s="51">
        <v>0.79166666666666663</v>
      </c>
      <c r="N80" s="52">
        <v>8.5</v>
      </c>
      <c r="O80" s="50">
        <v>0.5</v>
      </c>
      <c r="P80" s="50">
        <v>1700</v>
      </c>
      <c r="Q80" s="50">
        <v>13</v>
      </c>
      <c r="R80" s="50">
        <f t="shared" si="8"/>
        <v>754</v>
      </c>
      <c r="S80" s="50">
        <v>120</v>
      </c>
      <c r="T80" s="50">
        <f t="shared" si="9"/>
        <v>60</v>
      </c>
      <c r="U80" s="50"/>
      <c r="V80" s="50"/>
      <c r="W80" s="50">
        <f t="shared" si="10"/>
        <v>2514</v>
      </c>
      <c r="X80" s="50">
        <f t="shared" si="11"/>
        <v>62.85</v>
      </c>
      <c r="Y80" s="50">
        <f t="shared" si="12"/>
        <v>62.85</v>
      </c>
      <c r="Z80" s="50">
        <f t="shared" si="13"/>
        <v>2639.7</v>
      </c>
    </row>
    <row r="81" spans="1:26" x14ac:dyDescent="0.3">
      <c r="A81" s="40">
        <v>80</v>
      </c>
      <c r="B81" s="56">
        <v>45462</v>
      </c>
      <c r="C81" s="56">
        <v>45462</v>
      </c>
      <c r="D81" s="40" t="s">
        <v>68</v>
      </c>
      <c r="E81" s="43" t="s">
        <v>273</v>
      </c>
      <c r="F81" s="40" t="s">
        <v>7</v>
      </c>
      <c r="G81" s="40" t="s">
        <v>51</v>
      </c>
      <c r="H81" s="50">
        <v>129346</v>
      </c>
      <c r="I81" s="50">
        <v>129376</v>
      </c>
      <c r="J81" s="50">
        <f t="shared" si="7"/>
        <v>30</v>
      </c>
      <c r="K81" s="50"/>
      <c r="L81" s="51">
        <v>0.72916666666666663</v>
      </c>
      <c r="M81" s="51">
        <v>0.85416666666666663</v>
      </c>
      <c r="N81" s="52">
        <v>3</v>
      </c>
      <c r="O81" s="50"/>
      <c r="P81" s="50">
        <v>1000</v>
      </c>
      <c r="Q81" s="50"/>
      <c r="R81" s="50">
        <f t="shared" si="8"/>
        <v>0</v>
      </c>
      <c r="S81" s="50"/>
      <c r="T81" s="50">
        <f t="shared" si="9"/>
        <v>0</v>
      </c>
      <c r="U81" s="50"/>
      <c r="V81" s="50"/>
      <c r="W81" s="50">
        <f t="shared" si="10"/>
        <v>1000</v>
      </c>
      <c r="X81" s="50">
        <f t="shared" si="11"/>
        <v>25</v>
      </c>
      <c r="Y81" s="50">
        <f t="shared" si="12"/>
        <v>25</v>
      </c>
      <c r="Z81" s="50">
        <f t="shared" si="13"/>
        <v>1050</v>
      </c>
    </row>
    <row r="82" spans="1:26" s="68" customFormat="1" x14ac:dyDescent="0.3">
      <c r="A82" s="64">
        <v>81</v>
      </c>
      <c r="B82" s="65">
        <v>45462</v>
      </c>
      <c r="C82" s="65">
        <v>45462</v>
      </c>
      <c r="D82" s="64" t="s">
        <v>275</v>
      </c>
      <c r="E82" s="64" t="s">
        <v>274</v>
      </c>
      <c r="F82" s="64" t="s">
        <v>7</v>
      </c>
      <c r="G82" s="64" t="s">
        <v>244</v>
      </c>
      <c r="H82" s="66">
        <v>56550</v>
      </c>
      <c r="I82" s="66">
        <v>56597</v>
      </c>
      <c r="J82" s="66">
        <f t="shared" si="7"/>
        <v>47</v>
      </c>
      <c r="K82" s="66"/>
      <c r="L82" s="66" t="s">
        <v>305</v>
      </c>
      <c r="M82" s="66" t="s">
        <v>307</v>
      </c>
      <c r="N82" s="67"/>
      <c r="O82" s="66"/>
      <c r="P82" s="66">
        <v>2000</v>
      </c>
      <c r="Q82" s="66"/>
      <c r="R82" s="66">
        <f t="shared" si="8"/>
        <v>0</v>
      </c>
      <c r="S82" s="66"/>
      <c r="T82" s="66">
        <f t="shared" si="9"/>
        <v>0</v>
      </c>
      <c r="U82" s="66"/>
      <c r="V82" s="66"/>
      <c r="W82" s="66">
        <f t="shared" si="10"/>
        <v>2000</v>
      </c>
      <c r="X82" s="66">
        <f t="shared" si="11"/>
        <v>50</v>
      </c>
      <c r="Y82" s="66">
        <f t="shared" si="12"/>
        <v>50</v>
      </c>
      <c r="Z82" s="66">
        <f t="shared" si="13"/>
        <v>2100</v>
      </c>
    </row>
    <row r="83" spans="1:26" x14ac:dyDescent="0.3">
      <c r="A83" s="40">
        <v>82</v>
      </c>
      <c r="B83" s="56">
        <v>45463</v>
      </c>
      <c r="C83" s="56">
        <v>45463</v>
      </c>
      <c r="D83" s="58" t="s">
        <v>27</v>
      </c>
      <c r="E83" s="41" t="s">
        <v>276</v>
      </c>
      <c r="F83" s="58" t="s">
        <v>3</v>
      </c>
      <c r="G83" s="58" t="s">
        <v>266</v>
      </c>
      <c r="H83" s="50">
        <v>117320</v>
      </c>
      <c r="I83" s="50">
        <v>117522</v>
      </c>
      <c r="J83" s="50">
        <f t="shared" si="7"/>
        <v>202</v>
      </c>
      <c r="K83" s="50"/>
      <c r="L83" s="51">
        <v>0.32291666666666669</v>
      </c>
      <c r="M83" s="51">
        <v>0.85416666666666663</v>
      </c>
      <c r="N83" s="52" t="s">
        <v>180</v>
      </c>
      <c r="O83" s="50"/>
      <c r="P83" s="50">
        <v>5400</v>
      </c>
      <c r="Q83" s="50"/>
      <c r="R83" s="50">
        <f t="shared" si="8"/>
        <v>0</v>
      </c>
      <c r="S83" s="50"/>
      <c r="T83" s="50">
        <f t="shared" si="9"/>
        <v>0</v>
      </c>
      <c r="U83" s="50">
        <v>250</v>
      </c>
      <c r="V83" s="50">
        <v>100</v>
      </c>
      <c r="W83" s="50">
        <f t="shared" si="10"/>
        <v>5750</v>
      </c>
      <c r="X83" s="50">
        <f t="shared" si="11"/>
        <v>143.75</v>
      </c>
      <c r="Y83" s="50">
        <f t="shared" si="12"/>
        <v>143.75</v>
      </c>
      <c r="Z83" s="50">
        <f t="shared" si="13"/>
        <v>6037.5</v>
      </c>
    </row>
    <row r="84" spans="1:26" x14ac:dyDescent="0.3">
      <c r="A84" s="40">
        <v>83</v>
      </c>
      <c r="B84" s="56">
        <v>45463</v>
      </c>
      <c r="C84" s="56">
        <v>45464</v>
      </c>
      <c r="D84" s="58" t="s">
        <v>19</v>
      </c>
      <c r="E84" s="41" t="s">
        <v>277</v>
      </c>
      <c r="F84" s="58" t="s">
        <v>7</v>
      </c>
      <c r="G84" s="58" t="s">
        <v>278</v>
      </c>
      <c r="H84" s="50">
        <v>378328</v>
      </c>
      <c r="I84" s="50">
        <v>378552</v>
      </c>
      <c r="J84" s="50">
        <f t="shared" si="7"/>
        <v>224</v>
      </c>
      <c r="K84" s="50"/>
      <c r="L84" s="51">
        <v>0.375</v>
      </c>
      <c r="M84" s="51">
        <v>0.75</v>
      </c>
      <c r="N84" s="52" t="s">
        <v>182</v>
      </c>
      <c r="O84" s="50"/>
      <c r="P84" s="50">
        <v>6500</v>
      </c>
      <c r="Q84" s="50">
        <v>13</v>
      </c>
      <c r="R84" s="50">
        <f t="shared" si="8"/>
        <v>0</v>
      </c>
      <c r="S84" s="50"/>
      <c r="T84" s="50">
        <f t="shared" si="9"/>
        <v>0</v>
      </c>
      <c r="U84" s="50">
        <v>700</v>
      </c>
      <c r="V84" s="50">
        <v>50</v>
      </c>
      <c r="W84" s="50">
        <f t="shared" si="10"/>
        <v>7250</v>
      </c>
      <c r="X84" s="50">
        <f t="shared" si="11"/>
        <v>181.25</v>
      </c>
      <c r="Y84" s="50">
        <f t="shared" si="12"/>
        <v>181.25</v>
      </c>
      <c r="Z84" s="50">
        <f t="shared" si="13"/>
        <v>7612.5</v>
      </c>
    </row>
    <row r="85" spans="1:26" x14ac:dyDescent="0.3">
      <c r="A85" s="40">
        <v>84</v>
      </c>
      <c r="B85" s="56">
        <v>45463</v>
      </c>
      <c r="C85" s="56">
        <v>45463</v>
      </c>
      <c r="D85" s="58" t="s">
        <v>279</v>
      </c>
      <c r="E85" s="58" t="s">
        <v>270</v>
      </c>
      <c r="F85" s="58" t="s">
        <v>7</v>
      </c>
      <c r="G85" s="58" t="s">
        <v>244</v>
      </c>
      <c r="H85" s="50">
        <v>139813</v>
      </c>
      <c r="I85" s="50">
        <v>139905</v>
      </c>
      <c r="J85" s="50">
        <f t="shared" si="7"/>
        <v>92</v>
      </c>
      <c r="K85" s="50">
        <v>12</v>
      </c>
      <c r="L85" s="51">
        <v>0.33333333333333331</v>
      </c>
      <c r="M85" s="51">
        <v>0.75</v>
      </c>
      <c r="N85" s="52">
        <v>10</v>
      </c>
      <c r="O85" s="50">
        <v>2</v>
      </c>
      <c r="P85" s="50">
        <v>2000</v>
      </c>
      <c r="Q85" s="50">
        <v>13</v>
      </c>
      <c r="R85" s="50">
        <f t="shared" si="8"/>
        <v>156</v>
      </c>
      <c r="S85" s="50">
        <v>120</v>
      </c>
      <c r="T85" s="50">
        <f t="shared" si="9"/>
        <v>240</v>
      </c>
      <c r="U85" s="50"/>
      <c r="V85" s="50"/>
      <c r="W85" s="50">
        <f t="shared" si="10"/>
        <v>2396</v>
      </c>
      <c r="X85" s="50">
        <f t="shared" si="11"/>
        <v>59.9</v>
      </c>
      <c r="Y85" s="50">
        <f t="shared" si="12"/>
        <v>59.9</v>
      </c>
      <c r="Z85" s="50">
        <f t="shared" si="13"/>
        <v>2515.8000000000002</v>
      </c>
    </row>
    <row r="86" spans="1:26" s="68" customFormat="1" x14ac:dyDescent="0.3">
      <c r="A86" s="64">
        <v>85</v>
      </c>
      <c r="B86" s="65">
        <v>45463</v>
      </c>
      <c r="C86" s="65">
        <v>45463</v>
      </c>
      <c r="D86" s="64" t="s">
        <v>281</v>
      </c>
      <c r="E86" s="64" t="s">
        <v>280</v>
      </c>
      <c r="F86" s="64" t="s">
        <v>7</v>
      </c>
      <c r="G86" s="64" t="s">
        <v>244</v>
      </c>
      <c r="H86" s="66">
        <v>62291</v>
      </c>
      <c r="I86" s="66">
        <v>62397</v>
      </c>
      <c r="J86" s="66">
        <f t="shared" si="7"/>
        <v>106</v>
      </c>
      <c r="K86" s="66">
        <v>26</v>
      </c>
      <c r="L86" s="66" t="s">
        <v>308</v>
      </c>
      <c r="M86" s="66" t="s">
        <v>309</v>
      </c>
      <c r="N86" s="67">
        <v>12</v>
      </c>
      <c r="O86" s="66">
        <v>4</v>
      </c>
      <c r="P86" s="66">
        <v>2000</v>
      </c>
      <c r="Q86" s="66">
        <v>13</v>
      </c>
      <c r="R86" s="66">
        <f t="shared" si="8"/>
        <v>338</v>
      </c>
      <c r="S86" s="66">
        <v>120</v>
      </c>
      <c r="T86" s="66">
        <f t="shared" si="9"/>
        <v>480</v>
      </c>
      <c r="U86" s="66"/>
      <c r="V86" s="66"/>
      <c r="W86" s="66">
        <f t="shared" si="10"/>
        <v>2818</v>
      </c>
      <c r="X86" s="66">
        <f t="shared" si="11"/>
        <v>70.45</v>
      </c>
      <c r="Y86" s="66">
        <f t="shared" si="12"/>
        <v>70.45</v>
      </c>
      <c r="Z86" s="66">
        <f t="shared" si="13"/>
        <v>2958.8999999999996</v>
      </c>
    </row>
    <row r="87" spans="1:26" x14ac:dyDescent="0.3">
      <c r="A87" s="40">
        <v>86</v>
      </c>
      <c r="B87" s="56">
        <v>45463</v>
      </c>
      <c r="C87" s="56">
        <v>45463</v>
      </c>
      <c r="D87" s="58" t="s">
        <v>46</v>
      </c>
      <c r="E87" s="41" t="s">
        <v>282</v>
      </c>
      <c r="F87" s="58" t="s">
        <v>7</v>
      </c>
      <c r="G87" s="58" t="s">
        <v>38</v>
      </c>
      <c r="H87" s="50">
        <v>21355</v>
      </c>
      <c r="I87" s="50">
        <v>21752</v>
      </c>
      <c r="J87" s="50">
        <f t="shared" si="7"/>
        <v>397</v>
      </c>
      <c r="K87" s="50">
        <v>147</v>
      </c>
      <c r="L87" s="51">
        <v>0.25</v>
      </c>
      <c r="M87" s="51">
        <v>0.97916666666666663</v>
      </c>
      <c r="N87" s="52" t="s">
        <v>180</v>
      </c>
      <c r="O87" s="50"/>
      <c r="P87" s="50">
        <v>3250</v>
      </c>
      <c r="Q87" s="50">
        <v>13</v>
      </c>
      <c r="R87" s="50">
        <f t="shared" si="8"/>
        <v>1911</v>
      </c>
      <c r="S87" s="50"/>
      <c r="T87" s="50">
        <f t="shared" si="9"/>
        <v>0</v>
      </c>
      <c r="U87" s="50">
        <v>250</v>
      </c>
      <c r="V87" s="50">
        <v>265</v>
      </c>
      <c r="W87" s="50">
        <f t="shared" si="10"/>
        <v>5676</v>
      </c>
      <c r="X87" s="50">
        <f t="shared" si="11"/>
        <v>141.9</v>
      </c>
      <c r="Y87" s="50">
        <f t="shared" si="12"/>
        <v>141.9</v>
      </c>
      <c r="Z87" s="50">
        <f t="shared" si="13"/>
        <v>5959.7999999999993</v>
      </c>
    </row>
    <row r="88" spans="1:26" x14ac:dyDescent="0.3">
      <c r="A88" s="40">
        <v>87</v>
      </c>
      <c r="B88" s="56">
        <v>45464</v>
      </c>
      <c r="C88" s="56">
        <v>45464</v>
      </c>
      <c r="D88" s="58" t="s">
        <v>85</v>
      </c>
      <c r="E88" s="41" t="s">
        <v>97</v>
      </c>
      <c r="F88" s="58" t="s">
        <v>7</v>
      </c>
      <c r="G88" s="58" t="s">
        <v>296</v>
      </c>
      <c r="H88" s="50">
        <v>128785</v>
      </c>
      <c r="I88" s="50">
        <v>128907</v>
      </c>
      <c r="J88" s="50">
        <f t="shared" si="7"/>
        <v>122</v>
      </c>
      <c r="K88" s="50"/>
      <c r="L88" s="51">
        <v>0.16666666666666666</v>
      </c>
      <c r="M88" s="51">
        <v>0.29166666666666669</v>
      </c>
      <c r="N88" s="52" t="s">
        <v>180</v>
      </c>
      <c r="O88" s="50"/>
      <c r="P88" s="50">
        <v>3250</v>
      </c>
      <c r="Q88" s="50">
        <v>13</v>
      </c>
      <c r="R88" s="50">
        <f t="shared" si="8"/>
        <v>0</v>
      </c>
      <c r="S88" s="50"/>
      <c r="T88" s="50">
        <f t="shared" si="9"/>
        <v>0</v>
      </c>
      <c r="U88" s="50">
        <v>250</v>
      </c>
      <c r="V88" s="50">
        <v>100</v>
      </c>
      <c r="W88" s="50">
        <f t="shared" si="10"/>
        <v>3600</v>
      </c>
      <c r="X88" s="50">
        <f t="shared" si="11"/>
        <v>90</v>
      </c>
      <c r="Y88" s="50">
        <f t="shared" si="12"/>
        <v>90</v>
      </c>
      <c r="Z88" s="50">
        <f t="shared" si="13"/>
        <v>3780</v>
      </c>
    </row>
    <row r="89" spans="1:26" x14ac:dyDescent="0.3">
      <c r="A89" s="40">
        <v>88</v>
      </c>
      <c r="B89" s="42">
        <v>45464</v>
      </c>
      <c r="C89" s="42">
        <v>45464</v>
      </c>
      <c r="D89" s="58" t="s">
        <v>283</v>
      </c>
      <c r="E89" s="41" t="s">
        <v>93</v>
      </c>
      <c r="F89" s="58" t="s">
        <v>7</v>
      </c>
      <c r="G89" s="58" t="s">
        <v>244</v>
      </c>
      <c r="H89" s="50">
        <v>299698</v>
      </c>
      <c r="I89" s="50">
        <v>299870</v>
      </c>
      <c r="J89" s="50">
        <f t="shared" si="7"/>
        <v>172</v>
      </c>
      <c r="K89" s="50">
        <v>92</v>
      </c>
      <c r="L89" s="51">
        <v>0.375</v>
      </c>
      <c r="M89" s="51">
        <v>0.8125</v>
      </c>
      <c r="N89" s="52">
        <v>10.5</v>
      </c>
      <c r="O89" s="50">
        <v>2.5</v>
      </c>
      <c r="P89" s="50">
        <v>1700</v>
      </c>
      <c r="Q89" s="50">
        <v>13</v>
      </c>
      <c r="R89" s="50">
        <f t="shared" si="8"/>
        <v>1196</v>
      </c>
      <c r="S89" s="50">
        <v>120</v>
      </c>
      <c r="T89" s="50">
        <f t="shared" si="9"/>
        <v>300</v>
      </c>
      <c r="U89" s="50"/>
      <c r="V89" s="50"/>
      <c r="W89" s="50">
        <f t="shared" si="10"/>
        <v>3196</v>
      </c>
      <c r="X89" s="50">
        <f t="shared" si="11"/>
        <v>79.900000000000006</v>
      </c>
      <c r="Y89" s="50">
        <f t="shared" si="12"/>
        <v>79.900000000000006</v>
      </c>
      <c r="Z89" s="50">
        <f t="shared" si="13"/>
        <v>3355.8</v>
      </c>
    </row>
    <row r="90" spans="1:26" s="68" customFormat="1" x14ac:dyDescent="0.3">
      <c r="A90" s="64">
        <v>89</v>
      </c>
      <c r="B90" s="65">
        <v>45464</v>
      </c>
      <c r="C90" s="65">
        <v>45464</v>
      </c>
      <c r="D90" s="64" t="s">
        <v>281</v>
      </c>
      <c r="E90" s="64" t="s">
        <v>280</v>
      </c>
      <c r="F90" s="64" t="s">
        <v>7</v>
      </c>
      <c r="G90" s="64" t="s">
        <v>244</v>
      </c>
      <c r="H90" s="66">
        <v>62397</v>
      </c>
      <c r="I90" s="66">
        <v>62427</v>
      </c>
      <c r="J90" s="66">
        <f t="shared" si="7"/>
        <v>30</v>
      </c>
      <c r="K90" s="66"/>
      <c r="L90" s="66" t="s">
        <v>310</v>
      </c>
      <c r="M90" s="66" t="s">
        <v>311</v>
      </c>
      <c r="N90" s="67"/>
      <c r="O90" s="66"/>
      <c r="P90" s="66">
        <v>1300</v>
      </c>
      <c r="Q90" s="66"/>
      <c r="R90" s="66">
        <f t="shared" si="8"/>
        <v>0</v>
      </c>
      <c r="S90" s="66"/>
      <c r="T90" s="66">
        <f t="shared" si="9"/>
        <v>0</v>
      </c>
      <c r="U90" s="66"/>
      <c r="V90" s="66"/>
      <c r="W90" s="66">
        <f t="shared" si="10"/>
        <v>1300</v>
      </c>
      <c r="X90" s="66">
        <f t="shared" si="11"/>
        <v>32.5</v>
      </c>
      <c r="Y90" s="66">
        <f t="shared" si="12"/>
        <v>32.5</v>
      </c>
      <c r="Z90" s="66">
        <f t="shared" si="13"/>
        <v>1365</v>
      </c>
    </row>
    <row r="91" spans="1:26" x14ac:dyDescent="0.3">
      <c r="A91" s="40">
        <v>90</v>
      </c>
      <c r="B91" s="42">
        <v>45464</v>
      </c>
      <c r="C91" s="42">
        <v>45464</v>
      </c>
      <c r="D91" s="40" t="s">
        <v>96</v>
      </c>
      <c r="E91" s="40" t="s">
        <v>284</v>
      </c>
      <c r="F91" s="40" t="s">
        <v>7</v>
      </c>
      <c r="G91" s="40" t="s">
        <v>244</v>
      </c>
      <c r="H91" s="50">
        <v>34669</v>
      </c>
      <c r="I91" s="50">
        <v>34737</v>
      </c>
      <c r="J91" s="50">
        <f t="shared" si="7"/>
        <v>68</v>
      </c>
      <c r="K91" s="50"/>
      <c r="L91" s="50" t="s">
        <v>312</v>
      </c>
      <c r="M91" s="50" t="s">
        <v>313</v>
      </c>
      <c r="N91" s="52">
        <v>10.5</v>
      </c>
      <c r="O91" s="50">
        <v>2.5</v>
      </c>
      <c r="P91" s="50">
        <v>1700</v>
      </c>
      <c r="Q91" s="50">
        <v>13</v>
      </c>
      <c r="R91" s="50"/>
      <c r="S91" s="50">
        <v>120</v>
      </c>
      <c r="T91" s="50">
        <f t="shared" si="9"/>
        <v>300</v>
      </c>
      <c r="U91" s="50"/>
      <c r="V91" s="50"/>
      <c r="W91" s="50">
        <f t="shared" si="10"/>
        <v>2000</v>
      </c>
      <c r="X91" s="50">
        <f t="shared" si="11"/>
        <v>50</v>
      </c>
      <c r="Y91" s="50">
        <f t="shared" si="12"/>
        <v>50</v>
      </c>
      <c r="Z91" s="50">
        <f t="shared" si="13"/>
        <v>2100</v>
      </c>
    </row>
    <row r="92" spans="1:26" x14ac:dyDescent="0.3">
      <c r="A92" s="40">
        <v>91</v>
      </c>
      <c r="B92" s="42">
        <v>45465</v>
      </c>
      <c r="C92" s="42">
        <v>45465</v>
      </c>
      <c r="D92" s="40" t="s">
        <v>286</v>
      </c>
      <c r="E92" s="40" t="s">
        <v>285</v>
      </c>
      <c r="F92" s="40" t="s">
        <v>287</v>
      </c>
      <c r="G92" s="40" t="s">
        <v>244</v>
      </c>
      <c r="H92" s="50">
        <v>60478</v>
      </c>
      <c r="I92" s="50">
        <v>60667</v>
      </c>
      <c r="J92" s="50">
        <f t="shared" si="7"/>
        <v>189</v>
      </c>
      <c r="K92" s="50">
        <v>109</v>
      </c>
      <c r="L92" s="50" t="s">
        <v>312</v>
      </c>
      <c r="M92" s="50" t="s">
        <v>314</v>
      </c>
      <c r="N92" s="52">
        <v>14.5</v>
      </c>
      <c r="O92" s="50">
        <v>6.5</v>
      </c>
      <c r="P92" s="50">
        <v>2900</v>
      </c>
      <c r="Q92" s="50">
        <v>17</v>
      </c>
      <c r="R92" s="50">
        <f t="shared" si="8"/>
        <v>1853</v>
      </c>
      <c r="S92" s="50">
        <v>150</v>
      </c>
      <c r="T92" s="50">
        <f t="shared" si="9"/>
        <v>975</v>
      </c>
      <c r="U92" s="50"/>
      <c r="V92" s="50">
        <v>170</v>
      </c>
      <c r="W92" s="50">
        <f t="shared" si="10"/>
        <v>5898</v>
      </c>
      <c r="X92" s="50">
        <f t="shared" si="11"/>
        <v>147.44999999999999</v>
      </c>
      <c r="Y92" s="50">
        <f t="shared" si="12"/>
        <v>147.44999999999999</v>
      </c>
      <c r="Z92" s="50">
        <f t="shared" si="13"/>
        <v>6192.9</v>
      </c>
    </row>
    <row r="93" spans="1:26" x14ac:dyDescent="0.3">
      <c r="A93" s="40">
        <v>92</v>
      </c>
      <c r="B93" s="42">
        <v>45467</v>
      </c>
      <c r="C93" s="42">
        <v>45467</v>
      </c>
      <c r="D93" s="40" t="s">
        <v>151</v>
      </c>
      <c r="E93" s="43" t="s">
        <v>93</v>
      </c>
      <c r="F93" s="40" t="s">
        <v>3</v>
      </c>
      <c r="G93" s="40" t="s">
        <v>18</v>
      </c>
      <c r="H93" s="50">
        <v>37493</v>
      </c>
      <c r="I93" s="50">
        <v>37716</v>
      </c>
      <c r="J93" s="50">
        <f t="shared" si="7"/>
        <v>223</v>
      </c>
      <c r="K93" s="50"/>
      <c r="L93" s="51">
        <v>0.33333333333333331</v>
      </c>
      <c r="M93" s="51">
        <v>0.77083333333333337</v>
      </c>
      <c r="N93" s="52" t="s">
        <v>180</v>
      </c>
      <c r="O93" s="50"/>
      <c r="P93" s="50">
        <v>5400</v>
      </c>
      <c r="Q93" s="50">
        <v>18</v>
      </c>
      <c r="R93" s="50">
        <f t="shared" si="8"/>
        <v>0</v>
      </c>
      <c r="S93" s="50"/>
      <c r="T93" s="50">
        <f t="shared" si="9"/>
        <v>0</v>
      </c>
      <c r="U93" s="50">
        <v>250</v>
      </c>
      <c r="V93" s="50">
        <v>155</v>
      </c>
      <c r="W93" s="50">
        <f t="shared" si="10"/>
        <v>5805</v>
      </c>
      <c r="X93" s="50">
        <f t="shared" si="11"/>
        <v>145.125</v>
      </c>
      <c r="Y93" s="50">
        <f t="shared" si="12"/>
        <v>145.125</v>
      </c>
      <c r="Z93" s="50">
        <f t="shared" si="13"/>
        <v>6095.25</v>
      </c>
    </row>
    <row r="94" spans="1:26" x14ac:dyDescent="0.3">
      <c r="A94" s="40">
        <v>93</v>
      </c>
      <c r="B94" s="42">
        <v>45467</v>
      </c>
      <c r="C94" s="42">
        <v>45467</v>
      </c>
      <c r="D94" s="40" t="s">
        <v>19</v>
      </c>
      <c r="E94" s="43" t="s">
        <v>288</v>
      </c>
      <c r="F94" s="40" t="s">
        <v>7</v>
      </c>
      <c r="G94" s="40" t="s">
        <v>289</v>
      </c>
      <c r="H94" s="50">
        <v>378749</v>
      </c>
      <c r="I94" s="50">
        <v>379046</v>
      </c>
      <c r="J94" s="50">
        <f t="shared" si="7"/>
        <v>297</v>
      </c>
      <c r="K94" s="50">
        <v>47</v>
      </c>
      <c r="L94" s="51">
        <v>0.35416666666666669</v>
      </c>
      <c r="M94" s="51">
        <v>0.89583333333333337</v>
      </c>
      <c r="N94" s="52" t="s">
        <v>180</v>
      </c>
      <c r="O94" s="50"/>
      <c r="P94" s="50">
        <v>3250</v>
      </c>
      <c r="Q94" s="50">
        <v>13</v>
      </c>
      <c r="R94" s="50">
        <f t="shared" si="8"/>
        <v>611</v>
      </c>
      <c r="S94" s="50"/>
      <c r="T94" s="50">
        <f t="shared" si="9"/>
        <v>0</v>
      </c>
      <c r="U94" s="50">
        <v>250</v>
      </c>
      <c r="V94" s="50">
        <v>255</v>
      </c>
      <c r="W94" s="50">
        <f t="shared" si="10"/>
        <v>4366</v>
      </c>
      <c r="X94" s="50">
        <f t="shared" si="11"/>
        <v>109.15</v>
      </c>
      <c r="Y94" s="50">
        <f t="shared" si="12"/>
        <v>109.15</v>
      </c>
      <c r="Z94" s="50">
        <f t="shared" si="13"/>
        <v>4584.2999999999993</v>
      </c>
    </row>
    <row r="95" spans="1:26" x14ac:dyDescent="0.3">
      <c r="A95" s="40">
        <v>94</v>
      </c>
      <c r="B95" s="42">
        <v>45467</v>
      </c>
      <c r="C95" s="42">
        <v>45467</v>
      </c>
      <c r="D95" s="40" t="s">
        <v>291</v>
      </c>
      <c r="E95" s="43" t="s">
        <v>290</v>
      </c>
      <c r="F95" s="40" t="s">
        <v>7</v>
      </c>
      <c r="G95" s="40" t="s">
        <v>51</v>
      </c>
      <c r="H95" s="50">
        <v>130260</v>
      </c>
      <c r="I95" s="50">
        <v>130290</v>
      </c>
      <c r="J95" s="50">
        <f t="shared" si="7"/>
        <v>30</v>
      </c>
      <c r="K95" s="50"/>
      <c r="L95" s="51">
        <v>0.375</v>
      </c>
      <c r="M95" s="51">
        <v>0.47916666666666669</v>
      </c>
      <c r="N95" s="52">
        <v>2.5</v>
      </c>
      <c r="O95" s="50"/>
      <c r="P95" s="50">
        <v>1000</v>
      </c>
      <c r="Q95" s="50">
        <v>13</v>
      </c>
      <c r="R95" s="50">
        <f t="shared" si="8"/>
        <v>0</v>
      </c>
      <c r="S95" s="50">
        <v>120</v>
      </c>
      <c r="T95" s="50">
        <f t="shared" si="9"/>
        <v>0</v>
      </c>
      <c r="U95" s="50"/>
      <c r="V95" s="50"/>
      <c r="W95" s="50">
        <f t="shared" si="10"/>
        <v>1000</v>
      </c>
      <c r="X95" s="50">
        <f t="shared" si="11"/>
        <v>25</v>
      </c>
      <c r="Y95" s="50">
        <f t="shared" si="12"/>
        <v>25</v>
      </c>
      <c r="Z95" s="50">
        <f t="shared" si="13"/>
        <v>1050</v>
      </c>
    </row>
    <row r="96" spans="1:26" x14ac:dyDescent="0.3">
      <c r="A96" s="40">
        <v>95</v>
      </c>
      <c r="B96" s="42">
        <v>45468</v>
      </c>
      <c r="C96" s="42">
        <v>45468</v>
      </c>
      <c r="D96" s="40" t="s">
        <v>293</v>
      </c>
      <c r="E96" s="40" t="s">
        <v>292</v>
      </c>
      <c r="F96" s="40" t="s">
        <v>7</v>
      </c>
      <c r="G96" s="40" t="s">
        <v>244</v>
      </c>
      <c r="H96" s="50">
        <v>121119</v>
      </c>
      <c r="I96" s="50">
        <v>121223</v>
      </c>
      <c r="J96" s="50">
        <f t="shared" si="7"/>
        <v>104</v>
      </c>
      <c r="K96" s="50">
        <v>24</v>
      </c>
      <c r="L96" s="50" t="s">
        <v>306</v>
      </c>
      <c r="M96" s="50" t="s">
        <v>316</v>
      </c>
      <c r="N96" s="52">
        <v>10.5</v>
      </c>
      <c r="O96" s="50">
        <v>2.5</v>
      </c>
      <c r="P96" s="50">
        <v>1700</v>
      </c>
      <c r="Q96" s="50">
        <v>13</v>
      </c>
      <c r="R96" s="50">
        <f t="shared" si="8"/>
        <v>312</v>
      </c>
      <c r="S96" s="50">
        <v>120</v>
      </c>
      <c r="T96" s="50">
        <f t="shared" si="9"/>
        <v>300</v>
      </c>
      <c r="U96" s="50"/>
      <c r="V96" s="50"/>
      <c r="W96" s="50">
        <f t="shared" si="10"/>
        <v>2312</v>
      </c>
      <c r="X96" s="50">
        <f t="shared" si="11"/>
        <v>57.8</v>
      </c>
      <c r="Y96" s="50">
        <f t="shared" si="12"/>
        <v>57.8</v>
      </c>
      <c r="Z96" s="50">
        <f t="shared" si="13"/>
        <v>2427.6000000000004</v>
      </c>
    </row>
    <row r="97" spans="1:26" x14ac:dyDescent="0.3">
      <c r="A97" s="40">
        <v>96</v>
      </c>
      <c r="B97" s="42">
        <v>45468</v>
      </c>
      <c r="C97" s="53">
        <v>45468</v>
      </c>
      <c r="D97" s="40" t="s">
        <v>49</v>
      </c>
      <c r="E97" s="43" t="s">
        <v>294</v>
      </c>
      <c r="F97" s="40" t="s">
        <v>7</v>
      </c>
      <c r="G97" s="40" t="s">
        <v>244</v>
      </c>
      <c r="H97" s="50">
        <v>227985</v>
      </c>
      <c r="I97" s="50">
        <v>228145</v>
      </c>
      <c r="J97" s="50">
        <f t="shared" si="7"/>
        <v>160</v>
      </c>
      <c r="K97" s="50">
        <v>80</v>
      </c>
      <c r="L97" s="51">
        <v>0.35416666666666669</v>
      </c>
      <c r="M97" s="51">
        <v>0.97916666666666663</v>
      </c>
      <c r="N97" s="52">
        <v>15</v>
      </c>
      <c r="O97" s="50">
        <v>7</v>
      </c>
      <c r="P97" s="50">
        <v>1700</v>
      </c>
      <c r="Q97" s="50">
        <v>13</v>
      </c>
      <c r="R97" s="50">
        <f t="shared" si="8"/>
        <v>1040</v>
      </c>
      <c r="S97" s="50">
        <v>120</v>
      </c>
      <c r="T97" s="50">
        <f t="shared" si="9"/>
        <v>840</v>
      </c>
      <c r="U97" s="50"/>
      <c r="V97" s="50">
        <v>85</v>
      </c>
      <c r="W97" s="50">
        <f t="shared" si="10"/>
        <v>3665</v>
      </c>
      <c r="X97" s="50">
        <f t="shared" si="11"/>
        <v>91.625</v>
      </c>
      <c r="Y97" s="50">
        <f t="shared" si="12"/>
        <v>91.625</v>
      </c>
      <c r="Z97" s="50">
        <f t="shared" si="13"/>
        <v>3848.25</v>
      </c>
    </row>
    <row r="98" spans="1:26" x14ac:dyDescent="0.3">
      <c r="A98" s="40">
        <v>97</v>
      </c>
      <c r="B98" s="42">
        <v>45468</v>
      </c>
      <c r="C98" s="42">
        <v>45468</v>
      </c>
      <c r="D98" s="40" t="s">
        <v>2</v>
      </c>
      <c r="E98" s="40" t="s">
        <v>93</v>
      </c>
      <c r="F98" s="40" t="s">
        <v>3</v>
      </c>
      <c r="G98" s="40" t="s">
        <v>232</v>
      </c>
      <c r="H98" s="50">
        <v>26636</v>
      </c>
      <c r="I98" s="50">
        <v>26989</v>
      </c>
      <c r="J98" s="50">
        <f t="shared" si="7"/>
        <v>353</v>
      </c>
      <c r="K98" s="50">
        <v>53</v>
      </c>
      <c r="L98" s="51">
        <v>0.375</v>
      </c>
      <c r="M98" s="51">
        <v>0.83333333333333337</v>
      </c>
      <c r="N98" s="52" t="s">
        <v>180</v>
      </c>
      <c r="O98" s="50"/>
      <c r="P98" s="50">
        <v>5400</v>
      </c>
      <c r="Q98" s="50">
        <v>18</v>
      </c>
      <c r="R98" s="50">
        <f t="shared" si="8"/>
        <v>954</v>
      </c>
      <c r="S98" s="50"/>
      <c r="T98" s="50">
        <f t="shared" si="9"/>
        <v>0</v>
      </c>
      <c r="U98" s="50">
        <v>250</v>
      </c>
      <c r="V98" s="50">
        <v>190</v>
      </c>
      <c r="W98" s="50">
        <f t="shared" si="10"/>
        <v>6794</v>
      </c>
      <c r="X98" s="50">
        <f t="shared" si="11"/>
        <v>169.85</v>
      </c>
      <c r="Y98" s="50">
        <f t="shared" si="12"/>
        <v>169.85</v>
      </c>
      <c r="Z98" s="50">
        <f t="shared" si="13"/>
        <v>7133.7000000000007</v>
      </c>
    </row>
    <row r="99" spans="1:26" x14ac:dyDescent="0.3">
      <c r="A99" s="40">
        <v>98</v>
      </c>
      <c r="B99" s="42">
        <v>45469</v>
      </c>
      <c r="C99" s="42">
        <v>45469</v>
      </c>
      <c r="D99" s="40" t="s">
        <v>15</v>
      </c>
      <c r="E99" s="40" t="s">
        <v>295</v>
      </c>
      <c r="F99" s="40" t="s">
        <v>16</v>
      </c>
      <c r="G99" s="40" t="s">
        <v>149</v>
      </c>
      <c r="H99" s="50">
        <v>214641</v>
      </c>
      <c r="I99" s="50">
        <v>215043</v>
      </c>
      <c r="J99" s="50">
        <f t="shared" si="7"/>
        <v>402</v>
      </c>
      <c r="K99" s="50">
        <v>152</v>
      </c>
      <c r="L99" s="50" t="s">
        <v>317</v>
      </c>
      <c r="M99" s="50" t="s">
        <v>307</v>
      </c>
      <c r="N99" s="52" t="s">
        <v>180</v>
      </c>
      <c r="O99" s="50"/>
      <c r="P99" s="50">
        <v>3250</v>
      </c>
      <c r="Q99" s="50">
        <v>13</v>
      </c>
      <c r="R99" s="50">
        <f t="shared" si="8"/>
        <v>1976</v>
      </c>
      <c r="S99" s="50"/>
      <c r="T99" s="50">
        <f t="shared" si="9"/>
        <v>0</v>
      </c>
      <c r="U99" s="50">
        <v>250</v>
      </c>
      <c r="V99" s="50">
        <v>350</v>
      </c>
      <c r="W99" s="50">
        <f t="shared" si="10"/>
        <v>5826</v>
      </c>
      <c r="X99" s="50">
        <f t="shared" si="11"/>
        <v>145.65</v>
      </c>
      <c r="Y99" s="50">
        <f t="shared" si="12"/>
        <v>145.65</v>
      </c>
      <c r="Z99" s="50">
        <f t="shared" si="13"/>
        <v>6117.2999999999993</v>
      </c>
    </row>
    <row r="100" spans="1:26" x14ac:dyDescent="0.3">
      <c r="A100" s="40">
        <v>99</v>
      </c>
      <c r="B100" s="42">
        <v>45470</v>
      </c>
      <c r="C100" s="42">
        <v>45470</v>
      </c>
      <c r="D100" s="40" t="s">
        <v>298</v>
      </c>
      <c r="E100" s="40" t="s">
        <v>93</v>
      </c>
      <c r="F100" s="40" t="s">
        <v>3</v>
      </c>
      <c r="G100" s="40" t="s">
        <v>297</v>
      </c>
      <c r="H100" s="50">
        <v>124097</v>
      </c>
      <c r="I100" s="50">
        <v>124491</v>
      </c>
      <c r="J100" s="50">
        <f t="shared" si="7"/>
        <v>394</v>
      </c>
      <c r="K100" s="50">
        <v>94</v>
      </c>
      <c r="L100" s="50" t="s">
        <v>308</v>
      </c>
      <c r="M100" s="50" t="s">
        <v>319</v>
      </c>
      <c r="N100" s="52" t="s">
        <v>180</v>
      </c>
      <c r="O100" s="50"/>
      <c r="P100" s="50">
        <v>5400</v>
      </c>
      <c r="Q100" s="50">
        <v>18</v>
      </c>
      <c r="R100" s="50">
        <f t="shared" si="8"/>
        <v>1692</v>
      </c>
      <c r="S100" s="50"/>
      <c r="T100" s="50">
        <f t="shared" si="9"/>
        <v>0</v>
      </c>
      <c r="U100" s="50">
        <v>250</v>
      </c>
      <c r="V100" s="50">
        <v>290</v>
      </c>
      <c r="W100" s="50">
        <f t="shared" si="10"/>
        <v>7632</v>
      </c>
      <c r="X100" s="50">
        <f t="shared" si="11"/>
        <v>190.8</v>
      </c>
      <c r="Y100" s="50">
        <f t="shared" si="12"/>
        <v>190.8</v>
      </c>
      <c r="Z100" s="50">
        <f t="shared" si="13"/>
        <v>8013.6</v>
      </c>
    </row>
    <row r="101" spans="1:26" x14ac:dyDescent="0.3">
      <c r="A101" s="40">
        <v>100</v>
      </c>
      <c r="B101" s="42">
        <v>45470</v>
      </c>
      <c r="C101" s="42">
        <v>45470</v>
      </c>
      <c r="D101" s="40" t="s">
        <v>85</v>
      </c>
      <c r="E101" s="40" t="s">
        <v>290</v>
      </c>
      <c r="F101" s="40" t="s">
        <v>7</v>
      </c>
      <c r="G101" s="40" t="s">
        <v>51</v>
      </c>
      <c r="H101" s="50">
        <v>19114</v>
      </c>
      <c r="I101" s="50">
        <v>19144</v>
      </c>
      <c r="J101" s="50">
        <f t="shared" si="7"/>
        <v>30</v>
      </c>
      <c r="K101" s="50"/>
      <c r="L101" s="50" t="s">
        <v>318</v>
      </c>
      <c r="M101" s="50" t="s">
        <v>305</v>
      </c>
      <c r="N101" s="52"/>
      <c r="O101" s="50"/>
      <c r="P101" s="50">
        <v>1000</v>
      </c>
      <c r="Q101" s="50"/>
      <c r="R101" s="50">
        <f t="shared" si="8"/>
        <v>0</v>
      </c>
      <c r="S101" s="50"/>
      <c r="T101" s="50">
        <f t="shared" si="9"/>
        <v>0</v>
      </c>
      <c r="U101" s="50"/>
      <c r="V101" s="50"/>
      <c r="W101" s="50">
        <f t="shared" si="10"/>
        <v>1000</v>
      </c>
      <c r="X101" s="50">
        <f t="shared" si="11"/>
        <v>25</v>
      </c>
      <c r="Y101" s="50">
        <f t="shared" si="12"/>
        <v>25</v>
      </c>
      <c r="Z101" s="50">
        <f t="shared" si="13"/>
        <v>1050</v>
      </c>
    </row>
    <row r="102" spans="1:26" x14ac:dyDescent="0.3">
      <c r="A102" s="40">
        <v>101</v>
      </c>
      <c r="B102" s="42">
        <v>45470</v>
      </c>
      <c r="C102" s="42">
        <v>45470</v>
      </c>
      <c r="D102" s="40" t="s">
        <v>85</v>
      </c>
      <c r="E102" s="43" t="s">
        <v>299</v>
      </c>
      <c r="F102" s="40" t="s">
        <v>7</v>
      </c>
      <c r="G102" s="40" t="s">
        <v>51</v>
      </c>
      <c r="H102" s="50">
        <v>129538</v>
      </c>
      <c r="I102" s="50">
        <v>129568</v>
      </c>
      <c r="J102" s="50">
        <f t="shared" si="7"/>
        <v>30</v>
      </c>
      <c r="K102" s="50"/>
      <c r="L102" s="51">
        <v>0.29166666666666669</v>
      </c>
      <c r="M102" s="51">
        <v>0.41666666666666669</v>
      </c>
      <c r="N102" s="52">
        <v>3</v>
      </c>
      <c r="O102" s="50"/>
      <c r="P102" s="50">
        <v>1000</v>
      </c>
      <c r="Q102" s="50"/>
      <c r="R102" s="50">
        <f t="shared" si="8"/>
        <v>0</v>
      </c>
      <c r="S102" s="50"/>
      <c r="T102" s="50">
        <f t="shared" si="9"/>
        <v>0</v>
      </c>
      <c r="U102" s="50"/>
      <c r="V102" s="50">
        <v>100</v>
      </c>
      <c r="W102" s="50">
        <f t="shared" si="10"/>
        <v>1100</v>
      </c>
      <c r="X102" s="50">
        <f t="shared" si="11"/>
        <v>27.5</v>
      </c>
      <c r="Y102" s="50">
        <f t="shared" si="12"/>
        <v>27.5</v>
      </c>
      <c r="Z102" s="50">
        <f t="shared" si="13"/>
        <v>1155</v>
      </c>
    </row>
    <row r="103" spans="1:26" x14ac:dyDescent="0.3">
      <c r="A103" s="40">
        <v>102</v>
      </c>
      <c r="B103" s="42">
        <v>45470</v>
      </c>
      <c r="C103" s="42">
        <v>45470</v>
      </c>
      <c r="D103" s="40" t="s">
        <v>151</v>
      </c>
      <c r="E103" s="40" t="s">
        <v>80</v>
      </c>
      <c r="F103" s="40" t="s">
        <v>3</v>
      </c>
      <c r="G103" s="40" t="s">
        <v>252</v>
      </c>
      <c r="H103" s="50">
        <v>38196</v>
      </c>
      <c r="I103" s="50">
        <v>38650</v>
      </c>
      <c r="J103" s="50">
        <f t="shared" si="7"/>
        <v>454</v>
      </c>
      <c r="K103" s="50">
        <v>154</v>
      </c>
      <c r="L103" s="50" t="s">
        <v>317</v>
      </c>
      <c r="M103" s="50" t="s">
        <v>307</v>
      </c>
      <c r="N103" s="52"/>
      <c r="O103" s="50"/>
      <c r="P103" s="50">
        <v>5400</v>
      </c>
      <c r="Q103" s="50">
        <v>18</v>
      </c>
      <c r="R103" s="50">
        <f t="shared" si="8"/>
        <v>2772</v>
      </c>
      <c r="S103" s="50"/>
      <c r="T103" s="50">
        <f t="shared" si="9"/>
        <v>0</v>
      </c>
      <c r="U103" s="50">
        <v>250</v>
      </c>
      <c r="V103" s="50">
        <v>450</v>
      </c>
      <c r="W103" s="50">
        <f t="shared" si="10"/>
        <v>8872</v>
      </c>
      <c r="X103" s="50">
        <f t="shared" si="11"/>
        <v>221.8</v>
      </c>
      <c r="Y103" s="50">
        <f t="shared" si="12"/>
        <v>221.8</v>
      </c>
      <c r="Z103" s="50">
        <f t="shared" si="13"/>
        <v>9315.5999999999985</v>
      </c>
    </row>
    <row r="104" spans="1:26" x14ac:dyDescent="0.3">
      <c r="A104" s="40">
        <v>103</v>
      </c>
      <c r="B104" s="54">
        <v>45471</v>
      </c>
      <c r="C104" s="54">
        <v>45471</v>
      </c>
      <c r="D104" s="40" t="s">
        <v>101</v>
      </c>
      <c r="E104" s="43" t="s">
        <v>301</v>
      </c>
      <c r="F104" s="40" t="s">
        <v>3</v>
      </c>
      <c r="G104" s="44" t="s">
        <v>149</v>
      </c>
      <c r="H104" s="50">
        <v>95785</v>
      </c>
      <c r="I104" s="50">
        <v>96183</v>
      </c>
      <c r="J104" s="50">
        <f t="shared" si="7"/>
        <v>398</v>
      </c>
      <c r="K104" s="50">
        <v>98</v>
      </c>
      <c r="L104" s="51">
        <v>0.33333333333333331</v>
      </c>
      <c r="M104" s="50" t="s">
        <v>307</v>
      </c>
      <c r="N104" s="52" t="s">
        <v>180</v>
      </c>
      <c r="O104" s="50"/>
      <c r="P104" s="50">
        <v>5400</v>
      </c>
      <c r="Q104" s="50">
        <v>18</v>
      </c>
      <c r="R104" s="50">
        <f t="shared" si="8"/>
        <v>1764</v>
      </c>
      <c r="S104" s="50"/>
      <c r="T104" s="50">
        <f t="shared" si="9"/>
        <v>0</v>
      </c>
      <c r="U104" s="50">
        <v>250</v>
      </c>
      <c r="V104" s="50">
        <v>375</v>
      </c>
      <c r="W104" s="50">
        <f t="shared" si="10"/>
        <v>7789</v>
      </c>
      <c r="X104" s="50"/>
      <c r="Y104" s="50"/>
      <c r="Z104" s="50">
        <f t="shared" si="13"/>
        <v>7789</v>
      </c>
    </row>
    <row r="105" spans="1:26" x14ac:dyDescent="0.3">
      <c r="A105" s="40">
        <v>104</v>
      </c>
      <c r="B105" s="54">
        <v>45471</v>
      </c>
      <c r="C105" s="54">
        <v>45473</v>
      </c>
      <c r="D105" s="40" t="s">
        <v>34</v>
      </c>
      <c r="E105" s="43" t="s">
        <v>302</v>
      </c>
      <c r="F105" s="40" t="s">
        <v>7</v>
      </c>
      <c r="G105" s="44" t="s">
        <v>303</v>
      </c>
      <c r="H105" s="50">
        <v>172068</v>
      </c>
      <c r="I105" s="50">
        <v>172886</v>
      </c>
      <c r="J105" s="50">
        <f t="shared" si="7"/>
        <v>818</v>
      </c>
      <c r="K105" s="50">
        <v>68</v>
      </c>
      <c r="L105" s="50" t="s">
        <v>317</v>
      </c>
      <c r="M105" s="50" t="s">
        <v>320</v>
      </c>
      <c r="N105" s="52" t="s">
        <v>321</v>
      </c>
      <c r="O105" s="50"/>
      <c r="P105" s="50">
        <v>9750</v>
      </c>
      <c r="Q105" s="50">
        <v>13</v>
      </c>
      <c r="R105" s="50">
        <f t="shared" si="8"/>
        <v>884</v>
      </c>
      <c r="S105" s="50"/>
      <c r="T105" s="50">
        <f t="shared" si="9"/>
        <v>0</v>
      </c>
      <c r="U105" s="50">
        <v>1150</v>
      </c>
      <c r="V105" s="50">
        <v>660</v>
      </c>
      <c r="W105" s="50">
        <f t="shared" si="10"/>
        <v>12444</v>
      </c>
      <c r="X105" s="50"/>
      <c r="Y105" s="50"/>
      <c r="Z105" s="50">
        <f t="shared" si="13"/>
        <v>12444</v>
      </c>
    </row>
    <row r="106" spans="1:26" x14ac:dyDescent="0.3">
      <c r="A106" s="40">
        <v>105</v>
      </c>
      <c r="B106" s="56">
        <v>45471</v>
      </c>
      <c r="C106" s="56">
        <v>45471</v>
      </c>
      <c r="D106" s="40" t="s">
        <v>49</v>
      </c>
      <c r="E106" s="43" t="s">
        <v>304</v>
      </c>
      <c r="F106" s="40" t="s">
        <v>7</v>
      </c>
      <c r="G106" s="40" t="s">
        <v>244</v>
      </c>
      <c r="H106" s="50">
        <v>228171</v>
      </c>
      <c r="I106" s="50">
        <v>228225</v>
      </c>
      <c r="J106" s="50">
        <f t="shared" si="7"/>
        <v>54</v>
      </c>
      <c r="K106" s="50"/>
      <c r="L106" s="50" t="s">
        <v>311</v>
      </c>
      <c r="M106" s="50" t="s">
        <v>315</v>
      </c>
      <c r="N106" s="52">
        <v>11</v>
      </c>
      <c r="O106" s="50">
        <v>3</v>
      </c>
      <c r="P106" s="50">
        <v>1700</v>
      </c>
      <c r="Q106" s="50">
        <v>13</v>
      </c>
      <c r="R106" s="50">
        <f t="shared" si="8"/>
        <v>0</v>
      </c>
      <c r="S106" s="50">
        <v>120</v>
      </c>
      <c r="T106" s="50">
        <f t="shared" si="9"/>
        <v>360</v>
      </c>
      <c r="U106" s="50"/>
      <c r="V106" s="50"/>
      <c r="W106" s="50">
        <f t="shared" si="10"/>
        <v>2060</v>
      </c>
      <c r="X106" s="50"/>
      <c r="Y106" s="50"/>
      <c r="Z106" s="50">
        <f t="shared" si="13"/>
        <v>2060</v>
      </c>
    </row>
    <row r="107" spans="1:26" x14ac:dyDescent="0.3">
      <c r="W107" s="55">
        <f>SUM(W2:W106)</f>
        <v>595698</v>
      </c>
      <c r="X107">
        <f>SUM(X2:X106)</f>
        <v>14335.124999999996</v>
      </c>
      <c r="Y107">
        <f>SUM(Y2:Y106)</f>
        <v>14335.124999999996</v>
      </c>
      <c r="Z107">
        <f>SUM(Z2:Z106)</f>
        <v>624368.25</v>
      </c>
    </row>
    <row r="108" spans="1:26" x14ac:dyDescent="0.3">
      <c r="V108" t="s">
        <v>577</v>
      </c>
      <c r="W108">
        <v>6118</v>
      </c>
    </row>
    <row r="109" spans="1:26" x14ac:dyDescent="0.3">
      <c r="V109" t="s">
        <v>578</v>
      </c>
      <c r="W109">
        <f>W107-W108</f>
        <v>589580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8"/>
  <sheetViews>
    <sheetView workbookViewId="0">
      <pane xSplit="10" ySplit="1" topLeftCell="K83" activePane="bottomRight" state="frozen"/>
      <selection pane="topRight" activeCell="K1" sqref="K1"/>
      <selection pane="bottomLeft" activeCell="A2" sqref="A2"/>
      <selection pane="bottomRight" activeCell="E101" sqref="E101"/>
    </sheetView>
  </sheetViews>
  <sheetFormatPr defaultRowHeight="14.4" x14ac:dyDescent="0.3"/>
  <cols>
    <col min="1" max="1" width="4" bestFit="1" customWidth="1"/>
    <col min="2" max="3" width="10.44140625" bestFit="1" customWidth="1"/>
    <col min="4" max="4" width="12.88671875" bestFit="1" customWidth="1"/>
    <col min="5" max="5" width="17.33203125" customWidth="1"/>
    <col min="6" max="6" width="7.88671875" customWidth="1"/>
    <col min="8" max="8" width="7.88671875" customWidth="1"/>
    <col min="9" max="9" width="8" customWidth="1"/>
    <col min="10" max="10" width="5.88671875" customWidth="1"/>
    <col min="11" max="11" width="4.6640625" customWidth="1"/>
    <col min="14" max="14" width="6.6640625" customWidth="1"/>
    <col min="15" max="15" width="6.44140625" customWidth="1"/>
  </cols>
  <sheetData>
    <row r="1" spans="1:25" s="4" customFormat="1" ht="60" customHeight="1" thickBot="1" x14ac:dyDescent="0.35">
      <c r="A1" s="45" t="s">
        <v>167</v>
      </c>
      <c r="B1" s="45" t="s">
        <v>168</v>
      </c>
      <c r="C1" s="45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47" t="s">
        <v>173</v>
      </c>
      <c r="I1" s="47" t="s">
        <v>174</v>
      </c>
      <c r="J1" s="47" t="s">
        <v>157</v>
      </c>
      <c r="K1" s="47" t="s">
        <v>175</v>
      </c>
      <c r="L1" s="47" t="s">
        <v>176</v>
      </c>
      <c r="M1" s="47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49" t="s">
        <v>162</v>
      </c>
      <c r="W1" s="49" t="s">
        <v>163</v>
      </c>
      <c r="X1" s="3"/>
      <c r="Y1" s="3"/>
    </row>
    <row r="2" spans="1:25" x14ac:dyDescent="0.3">
      <c r="A2" s="59">
        <v>1</v>
      </c>
      <c r="B2" s="85">
        <v>45475</v>
      </c>
      <c r="C2" s="85">
        <v>45475</v>
      </c>
      <c r="D2" s="86" t="s">
        <v>323</v>
      </c>
      <c r="E2" s="81" t="s">
        <v>322</v>
      </c>
      <c r="F2" s="86" t="s">
        <v>7</v>
      </c>
      <c r="G2" s="86" t="s">
        <v>244</v>
      </c>
      <c r="H2" s="83">
        <v>25160</v>
      </c>
      <c r="I2" s="87">
        <v>25357</v>
      </c>
      <c r="J2" s="87">
        <f>I2-H2</f>
        <v>197</v>
      </c>
      <c r="K2" s="50">
        <v>117</v>
      </c>
      <c r="L2" s="81" t="s">
        <v>325</v>
      </c>
      <c r="M2" s="82" t="s">
        <v>326</v>
      </c>
      <c r="N2" s="87">
        <v>14</v>
      </c>
      <c r="O2" s="87">
        <v>6</v>
      </c>
      <c r="P2" s="87">
        <v>1700</v>
      </c>
      <c r="Q2" s="50">
        <v>13</v>
      </c>
      <c r="R2" s="50">
        <f>K2*Q2</f>
        <v>1521</v>
      </c>
      <c r="S2" s="50">
        <v>120</v>
      </c>
      <c r="T2" s="50">
        <f>O2*S2</f>
        <v>720</v>
      </c>
      <c r="U2" s="50"/>
      <c r="V2" s="83">
        <v>100</v>
      </c>
      <c r="W2" s="50">
        <f>P2+R2+T2+U2+V2</f>
        <v>4041</v>
      </c>
    </row>
    <row r="3" spans="1:25" x14ac:dyDescent="0.3">
      <c r="A3" s="59">
        <v>2</v>
      </c>
      <c r="B3" s="88">
        <v>45476</v>
      </c>
      <c r="C3" s="88">
        <v>45476</v>
      </c>
      <c r="D3" s="83" t="s">
        <v>48</v>
      </c>
      <c r="E3" s="83" t="s">
        <v>93</v>
      </c>
      <c r="F3" s="83" t="s">
        <v>7</v>
      </c>
      <c r="G3" s="83" t="s">
        <v>244</v>
      </c>
      <c r="H3" s="83">
        <v>234467</v>
      </c>
      <c r="I3" s="83">
        <v>234605</v>
      </c>
      <c r="J3" s="87">
        <f t="shared" ref="J3:J66" si="0">I3-H3</f>
        <v>138</v>
      </c>
      <c r="K3" s="50">
        <v>58</v>
      </c>
      <c r="L3" s="82" t="s">
        <v>327</v>
      </c>
      <c r="M3" s="82" t="s">
        <v>328</v>
      </c>
      <c r="N3" s="83">
        <v>10</v>
      </c>
      <c r="O3" s="87">
        <v>2</v>
      </c>
      <c r="P3" s="83">
        <v>1700</v>
      </c>
      <c r="Q3" s="50">
        <v>13</v>
      </c>
      <c r="R3" s="50">
        <f t="shared" ref="R3:R66" si="1">K3*Q3</f>
        <v>754</v>
      </c>
      <c r="S3" s="50">
        <v>120</v>
      </c>
      <c r="T3" s="50">
        <f t="shared" ref="T3:T66" si="2">O3*S3</f>
        <v>240</v>
      </c>
      <c r="U3" s="50"/>
      <c r="V3" s="83"/>
      <c r="W3" s="50">
        <f t="shared" ref="W3:W66" si="3">P3+R3+T3+U3+V3</f>
        <v>2694</v>
      </c>
    </row>
    <row r="4" spans="1:25" x14ac:dyDescent="0.3">
      <c r="A4" s="59">
        <v>3</v>
      </c>
      <c r="B4" s="88">
        <v>45476</v>
      </c>
      <c r="C4" s="89">
        <v>45477</v>
      </c>
      <c r="D4" s="83" t="s">
        <v>329</v>
      </c>
      <c r="E4" s="83" t="s">
        <v>33</v>
      </c>
      <c r="F4" s="83" t="s">
        <v>3</v>
      </c>
      <c r="G4" s="83" t="s">
        <v>1</v>
      </c>
      <c r="H4" s="83">
        <v>28450</v>
      </c>
      <c r="I4" s="83">
        <v>29324</v>
      </c>
      <c r="J4" s="87">
        <f t="shared" si="0"/>
        <v>874</v>
      </c>
      <c r="K4" s="50">
        <v>574</v>
      </c>
      <c r="L4" s="82" t="s">
        <v>330</v>
      </c>
      <c r="M4" s="82" t="s">
        <v>331</v>
      </c>
      <c r="N4" s="83" t="s">
        <v>332</v>
      </c>
      <c r="O4" s="87"/>
      <c r="P4" s="83">
        <v>5400</v>
      </c>
      <c r="Q4" s="50">
        <v>18</v>
      </c>
      <c r="R4" s="50">
        <f t="shared" si="1"/>
        <v>10332</v>
      </c>
      <c r="S4" s="50"/>
      <c r="T4" s="50">
        <f t="shared" si="2"/>
        <v>0</v>
      </c>
      <c r="U4" s="50">
        <v>250</v>
      </c>
      <c r="V4" s="83">
        <v>945</v>
      </c>
      <c r="W4" s="50">
        <f t="shared" si="3"/>
        <v>16927</v>
      </c>
    </row>
    <row r="5" spans="1:25" x14ac:dyDescent="0.3">
      <c r="A5" s="59">
        <v>4</v>
      </c>
      <c r="B5" s="88">
        <v>45476</v>
      </c>
      <c r="C5" s="89">
        <v>45478</v>
      </c>
      <c r="D5" s="83" t="s">
        <v>335</v>
      </c>
      <c r="E5" s="83" t="s">
        <v>333</v>
      </c>
      <c r="F5" s="83" t="s">
        <v>3</v>
      </c>
      <c r="G5" s="83" t="s">
        <v>334</v>
      </c>
      <c r="H5" s="83">
        <v>49651</v>
      </c>
      <c r="I5" s="83">
        <v>50279</v>
      </c>
      <c r="J5" s="87">
        <f t="shared" si="0"/>
        <v>628</v>
      </c>
      <c r="K5" s="50"/>
      <c r="L5" s="82" t="s">
        <v>336</v>
      </c>
      <c r="M5" s="82" t="s">
        <v>336</v>
      </c>
      <c r="N5" s="83" t="s">
        <v>337</v>
      </c>
      <c r="O5" s="87"/>
      <c r="P5" s="83">
        <v>16200</v>
      </c>
      <c r="Q5" s="50"/>
      <c r="R5" s="50">
        <f t="shared" si="1"/>
        <v>0</v>
      </c>
      <c r="S5" s="50"/>
      <c r="T5" s="50">
        <f t="shared" si="2"/>
        <v>0</v>
      </c>
      <c r="U5" s="50">
        <v>1150</v>
      </c>
      <c r="V5" s="83">
        <v>500</v>
      </c>
      <c r="W5" s="50">
        <f t="shared" si="3"/>
        <v>17850</v>
      </c>
    </row>
    <row r="6" spans="1:25" x14ac:dyDescent="0.3">
      <c r="A6" s="59">
        <v>5</v>
      </c>
      <c r="B6" s="88">
        <v>45476</v>
      </c>
      <c r="C6" s="89">
        <v>45476</v>
      </c>
      <c r="D6" s="83" t="s">
        <v>61</v>
      </c>
      <c r="E6" s="83" t="s">
        <v>338</v>
      </c>
      <c r="F6" s="83" t="s">
        <v>7</v>
      </c>
      <c r="G6" s="83" t="s">
        <v>51</v>
      </c>
      <c r="H6" s="83">
        <v>72893</v>
      </c>
      <c r="I6" s="91">
        <v>72931</v>
      </c>
      <c r="J6" s="87">
        <f t="shared" si="0"/>
        <v>38</v>
      </c>
      <c r="K6" s="50"/>
      <c r="L6" s="82" t="s">
        <v>339</v>
      </c>
      <c r="M6" s="82" t="s">
        <v>340</v>
      </c>
      <c r="N6" s="83">
        <v>3.5</v>
      </c>
      <c r="O6" s="87"/>
      <c r="P6" s="91">
        <v>1000</v>
      </c>
      <c r="Q6" s="50"/>
      <c r="R6" s="50">
        <f t="shared" si="1"/>
        <v>0</v>
      </c>
      <c r="S6" s="50"/>
      <c r="T6" s="50">
        <f t="shared" si="2"/>
        <v>0</v>
      </c>
      <c r="U6" s="50"/>
      <c r="V6" s="83">
        <v>100</v>
      </c>
      <c r="W6" s="50">
        <f t="shared" si="3"/>
        <v>1100</v>
      </c>
    </row>
    <row r="7" spans="1:25" x14ac:dyDescent="0.3">
      <c r="A7" s="59">
        <v>6</v>
      </c>
      <c r="B7" s="88">
        <v>45477</v>
      </c>
      <c r="C7" s="89">
        <v>45477</v>
      </c>
      <c r="D7" s="83" t="s">
        <v>283</v>
      </c>
      <c r="E7" s="83" t="s">
        <v>338</v>
      </c>
      <c r="F7" s="83" t="s">
        <v>7</v>
      </c>
      <c r="G7" s="83" t="s">
        <v>244</v>
      </c>
      <c r="H7" s="83">
        <v>301049</v>
      </c>
      <c r="I7" s="91">
        <v>301128</v>
      </c>
      <c r="J7" s="87">
        <f t="shared" si="0"/>
        <v>79</v>
      </c>
      <c r="K7" s="50"/>
      <c r="L7" s="82" t="s">
        <v>341</v>
      </c>
      <c r="M7" s="82" t="s">
        <v>342</v>
      </c>
      <c r="N7" s="83">
        <v>12.5</v>
      </c>
      <c r="O7" s="87">
        <v>4.5</v>
      </c>
      <c r="P7" s="91">
        <v>1700</v>
      </c>
      <c r="Q7" s="50"/>
      <c r="R7" s="50">
        <f t="shared" si="1"/>
        <v>0</v>
      </c>
      <c r="S7" s="50">
        <v>120</v>
      </c>
      <c r="T7" s="50">
        <f t="shared" si="2"/>
        <v>540</v>
      </c>
      <c r="U7" s="50"/>
      <c r="V7" s="83"/>
      <c r="W7" s="50">
        <f t="shared" si="3"/>
        <v>2240</v>
      </c>
    </row>
    <row r="8" spans="1:25" x14ac:dyDescent="0.3">
      <c r="A8" s="59">
        <v>7</v>
      </c>
      <c r="B8" s="88">
        <v>45477</v>
      </c>
      <c r="C8" s="89">
        <v>45479</v>
      </c>
      <c r="D8" s="83" t="s">
        <v>61</v>
      </c>
      <c r="E8" s="83" t="s">
        <v>295</v>
      </c>
      <c r="F8" s="83" t="s">
        <v>7</v>
      </c>
      <c r="G8" s="83" t="s">
        <v>5</v>
      </c>
      <c r="H8" s="83">
        <v>72958</v>
      </c>
      <c r="I8" s="91">
        <v>73378</v>
      </c>
      <c r="J8" s="87">
        <f t="shared" si="0"/>
        <v>420</v>
      </c>
      <c r="K8" s="50"/>
      <c r="L8" s="82" t="s">
        <v>343</v>
      </c>
      <c r="M8" s="82" t="s">
        <v>344</v>
      </c>
      <c r="N8" s="83" t="s">
        <v>345</v>
      </c>
      <c r="O8" s="87"/>
      <c r="P8" s="91">
        <v>6500</v>
      </c>
      <c r="Q8" s="50"/>
      <c r="R8" s="50">
        <f t="shared" si="1"/>
        <v>0</v>
      </c>
      <c r="S8" s="50"/>
      <c r="T8" s="50">
        <f t="shared" si="2"/>
        <v>0</v>
      </c>
      <c r="U8" s="50">
        <v>900</v>
      </c>
      <c r="V8" s="83"/>
      <c r="W8" s="50">
        <f t="shared" si="3"/>
        <v>7400</v>
      </c>
    </row>
    <row r="9" spans="1:25" x14ac:dyDescent="0.3">
      <c r="A9" s="59">
        <v>8</v>
      </c>
      <c r="B9" s="88">
        <v>45477</v>
      </c>
      <c r="C9" s="89">
        <v>45477</v>
      </c>
      <c r="D9" s="83" t="s">
        <v>347</v>
      </c>
      <c r="E9" s="83" t="s">
        <v>346</v>
      </c>
      <c r="F9" s="83" t="s">
        <v>3</v>
      </c>
      <c r="G9" s="83" t="s">
        <v>244</v>
      </c>
      <c r="H9" s="83">
        <v>237610</v>
      </c>
      <c r="I9" s="91">
        <v>237689</v>
      </c>
      <c r="J9" s="87">
        <f t="shared" si="0"/>
        <v>79</v>
      </c>
      <c r="K9" s="50"/>
      <c r="L9" s="82" t="s">
        <v>348</v>
      </c>
      <c r="M9" s="82" t="s">
        <v>349</v>
      </c>
      <c r="N9" s="83">
        <v>11.5</v>
      </c>
      <c r="O9" s="87">
        <v>3.5</v>
      </c>
      <c r="P9" s="91">
        <v>3000</v>
      </c>
      <c r="Q9" s="50">
        <v>18</v>
      </c>
      <c r="R9" s="50">
        <f t="shared" si="1"/>
        <v>0</v>
      </c>
      <c r="S9" s="50">
        <v>180</v>
      </c>
      <c r="T9" s="50">
        <f t="shared" si="2"/>
        <v>630</v>
      </c>
      <c r="U9" s="50"/>
      <c r="V9" s="83">
        <v>100</v>
      </c>
      <c r="W9" s="50">
        <f t="shared" si="3"/>
        <v>3730</v>
      </c>
    </row>
    <row r="10" spans="1:25" x14ac:dyDescent="0.3">
      <c r="A10" s="59">
        <v>9</v>
      </c>
      <c r="B10" s="88">
        <v>45477</v>
      </c>
      <c r="C10" s="89">
        <v>45478</v>
      </c>
      <c r="D10" s="83" t="s">
        <v>351</v>
      </c>
      <c r="E10" s="83" t="s">
        <v>350</v>
      </c>
      <c r="F10" s="83" t="s">
        <v>3</v>
      </c>
      <c r="G10" s="83" t="s">
        <v>5</v>
      </c>
      <c r="H10" s="83">
        <v>119654</v>
      </c>
      <c r="I10" s="91">
        <v>119995</v>
      </c>
      <c r="J10" s="87">
        <f t="shared" si="0"/>
        <v>341</v>
      </c>
      <c r="K10" s="50"/>
      <c r="L10" s="82" t="s">
        <v>352</v>
      </c>
      <c r="M10" s="82" t="s">
        <v>353</v>
      </c>
      <c r="N10" s="83" t="s">
        <v>345</v>
      </c>
      <c r="O10" s="87"/>
      <c r="P10" s="91">
        <v>10800</v>
      </c>
      <c r="Q10" s="50"/>
      <c r="R10" s="50">
        <f t="shared" si="1"/>
        <v>0</v>
      </c>
      <c r="S10" s="50"/>
      <c r="T10" s="50">
        <f t="shared" si="2"/>
        <v>0</v>
      </c>
      <c r="U10" s="50">
        <v>700</v>
      </c>
      <c r="V10" s="83">
        <v>100</v>
      </c>
      <c r="W10" s="50">
        <f t="shared" si="3"/>
        <v>11600</v>
      </c>
    </row>
    <row r="11" spans="1:25" x14ac:dyDescent="0.3">
      <c r="A11" s="59">
        <v>10</v>
      </c>
      <c r="B11" s="88">
        <v>45477</v>
      </c>
      <c r="C11" s="89">
        <v>45477</v>
      </c>
      <c r="D11" s="83" t="s">
        <v>49</v>
      </c>
      <c r="E11" s="83" t="s">
        <v>354</v>
      </c>
      <c r="F11" s="83" t="s">
        <v>7</v>
      </c>
      <c r="G11" s="83" t="s">
        <v>244</v>
      </c>
      <c r="H11" s="83">
        <v>228573</v>
      </c>
      <c r="I11" s="91">
        <v>228600</v>
      </c>
      <c r="J11" s="87">
        <f t="shared" si="0"/>
        <v>27</v>
      </c>
      <c r="K11" s="50"/>
      <c r="L11" s="82" t="s">
        <v>355</v>
      </c>
      <c r="M11" s="82" t="s">
        <v>356</v>
      </c>
      <c r="N11" s="83">
        <v>11</v>
      </c>
      <c r="O11" s="87">
        <v>3</v>
      </c>
      <c r="P11" s="91">
        <v>1700</v>
      </c>
      <c r="Q11" s="50"/>
      <c r="R11" s="50">
        <f t="shared" si="1"/>
        <v>0</v>
      </c>
      <c r="S11" s="50">
        <v>120</v>
      </c>
      <c r="T11" s="50">
        <f t="shared" si="2"/>
        <v>360</v>
      </c>
      <c r="U11" s="50"/>
      <c r="V11" s="83">
        <v>100</v>
      </c>
      <c r="W11" s="50">
        <f t="shared" si="3"/>
        <v>2160</v>
      </c>
    </row>
    <row r="12" spans="1:25" x14ac:dyDescent="0.3">
      <c r="A12" s="59">
        <v>11</v>
      </c>
      <c r="B12" s="88">
        <v>45477</v>
      </c>
      <c r="C12" s="89">
        <v>45478</v>
      </c>
      <c r="D12" s="83" t="s">
        <v>359</v>
      </c>
      <c r="E12" s="83" t="s">
        <v>357</v>
      </c>
      <c r="F12" s="83" t="s">
        <v>3</v>
      </c>
      <c r="G12" s="83" t="s">
        <v>358</v>
      </c>
      <c r="H12" s="83">
        <v>74844</v>
      </c>
      <c r="I12" s="91">
        <v>75523</v>
      </c>
      <c r="J12" s="87">
        <f t="shared" si="0"/>
        <v>679</v>
      </c>
      <c r="K12" s="50">
        <v>379</v>
      </c>
      <c r="L12" s="82" t="s">
        <v>360</v>
      </c>
      <c r="M12" s="82" t="s">
        <v>361</v>
      </c>
      <c r="N12" s="83" t="s">
        <v>332</v>
      </c>
      <c r="O12" s="87"/>
      <c r="P12" s="91">
        <v>5400</v>
      </c>
      <c r="Q12" s="50">
        <v>18</v>
      </c>
      <c r="R12" s="50">
        <f t="shared" si="1"/>
        <v>6822</v>
      </c>
      <c r="S12" s="50"/>
      <c r="T12" s="50">
        <f t="shared" si="2"/>
        <v>0</v>
      </c>
      <c r="U12" s="50">
        <v>250</v>
      </c>
      <c r="V12" s="83">
        <v>585</v>
      </c>
      <c r="W12" s="50">
        <f t="shared" si="3"/>
        <v>13057</v>
      </c>
    </row>
    <row r="13" spans="1:25" x14ac:dyDescent="0.3">
      <c r="A13" s="59">
        <v>12</v>
      </c>
      <c r="B13" s="88">
        <v>45477</v>
      </c>
      <c r="C13" s="89">
        <v>45477</v>
      </c>
      <c r="D13" s="83" t="s">
        <v>190</v>
      </c>
      <c r="E13" s="83" t="s">
        <v>362</v>
      </c>
      <c r="F13" s="83" t="s">
        <v>7</v>
      </c>
      <c r="G13" s="83" t="s">
        <v>363</v>
      </c>
      <c r="H13" s="83">
        <v>185267</v>
      </c>
      <c r="I13" s="91">
        <v>185645</v>
      </c>
      <c r="J13" s="87">
        <f t="shared" si="0"/>
        <v>378</v>
      </c>
      <c r="K13" s="50">
        <v>128</v>
      </c>
      <c r="L13" s="82" t="s">
        <v>364</v>
      </c>
      <c r="M13" s="82" t="s">
        <v>326</v>
      </c>
      <c r="N13" s="83" t="s">
        <v>332</v>
      </c>
      <c r="O13" s="87"/>
      <c r="P13" s="91">
        <v>3250</v>
      </c>
      <c r="Q13" s="50">
        <v>13</v>
      </c>
      <c r="R13" s="50">
        <f t="shared" si="1"/>
        <v>1664</v>
      </c>
      <c r="S13" s="50"/>
      <c r="T13" s="50">
        <f t="shared" si="2"/>
        <v>0</v>
      </c>
      <c r="U13" s="50">
        <v>250</v>
      </c>
      <c r="V13" s="83">
        <v>410</v>
      </c>
      <c r="W13" s="50">
        <f t="shared" si="3"/>
        <v>5574</v>
      </c>
    </row>
    <row r="14" spans="1:25" x14ac:dyDescent="0.3">
      <c r="A14" s="59">
        <v>13</v>
      </c>
      <c r="B14" s="88">
        <v>45478</v>
      </c>
      <c r="C14" s="89">
        <v>45478</v>
      </c>
      <c r="D14" s="83" t="s">
        <v>365</v>
      </c>
      <c r="E14" s="83" t="s">
        <v>338</v>
      </c>
      <c r="F14" s="83" t="s">
        <v>7</v>
      </c>
      <c r="G14" s="83" t="s">
        <v>51</v>
      </c>
      <c r="H14" s="83">
        <v>13094</v>
      </c>
      <c r="I14" s="91">
        <v>13132</v>
      </c>
      <c r="J14" s="87">
        <f t="shared" si="0"/>
        <v>38</v>
      </c>
      <c r="K14" s="50"/>
      <c r="L14" s="82" t="s">
        <v>360</v>
      </c>
      <c r="M14" s="82" t="s">
        <v>366</v>
      </c>
      <c r="N14" s="83">
        <v>2.5</v>
      </c>
      <c r="O14" s="87"/>
      <c r="P14" s="91">
        <v>1000</v>
      </c>
      <c r="Q14" s="50"/>
      <c r="R14" s="50">
        <f t="shared" si="1"/>
        <v>0</v>
      </c>
      <c r="S14" s="50"/>
      <c r="T14" s="50">
        <f t="shared" si="2"/>
        <v>0</v>
      </c>
      <c r="U14" s="50"/>
      <c r="V14" s="83"/>
      <c r="W14" s="50">
        <f t="shared" si="3"/>
        <v>1000</v>
      </c>
    </row>
    <row r="15" spans="1:25" x14ac:dyDescent="0.3">
      <c r="A15" s="59">
        <v>14</v>
      </c>
      <c r="B15" s="88">
        <v>45478</v>
      </c>
      <c r="C15" s="89">
        <v>45478</v>
      </c>
      <c r="D15" s="83" t="s">
        <v>101</v>
      </c>
      <c r="E15" s="83" t="s">
        <v>346</v>
      </c>
      <c r="F15" s="83" t="s">
        <v>3</v>
      </c>
      <c r="G15" s="83" t="s">
        <v>29</v>
      </c>
      <c r="H15" s="83">
        <v>97516</v>
      </c>
      <c r="I15" s="91">
        <v>97563</v>
      </c>
      <c r="J15" s="87">
        <f t="shared" si="0"/>
        <v>47</v>
      </c>
      <c r="K15" s="50"/>
      <c r="L15" s="82" t="s">
        <v>367</v>
      </c>
      <c r="M15" s="82" t="s">
        <v>368</v>
      </c>
      <c r="N15" s="83">
        <v>9</v>
      </c>
      <c r="O15" s="87">
        <v>1</v>
      </c>
      <c r="P15" s="91">
        <v>3000</v>
      </c>
      <c r="Q15" s="50"/>
      <c r="R15" s="50">
        <f t="shared" si="1"/>
        <v>0</v>
      </c>
      <c r="S15" s="50">
        <v>180</v>
      </c>
      <c r="T15" s="50">
        <f t="shared" si="2"/>
        <v>180</v>
      </c>
      <c r="U15" s="50"/>
      <c r="V15" s="83"/>
      <c r="W15" s="50">
        <f t="shared" si="3"/>
        <v>3180</v>
      </c>
    </row>
    <row r="16" spans="1:25" x14ac:dyDescent="0.3">
      <c r="A16" s="59">
        <v>15</v>
      </c>
      <c r="B16" s="88">
        <v>45478</v>
      </c>
      <c r="C16" s="89">
        <v>45479</v>
      </c>
      <c r="D16" s="83" t="s">
        <v>323</v>
      </c>
      <c r="E16" s="83" t="s">
        <v>369</v>
      </c>
      <c r="F16" s="83" t="s">
        <v>7</v>
      </c>
      <c r="G16" s="83" t="s">
        <v>5</v>
      </c>
      <c r="H16" s="83">
        <v>25918</v>
      </c>
      <c r="I16" s="91">
        <v>26706</v>
      </c>
      <c r="J16" s="87">
        <f t="shared" si="0"/>
        <v>788</v>
      </c>
      <c r="K16" s="50">
        <v>288</v>
      </c>
      <c r="L16" s="82" t="s">
        <v>370</v>
      </c>
      <c r="M16" s="82" t="s">
        <v>371</v>
      </c>
      <c r="N16" s="83" t="s">
        <v>345</v>
      </c>
      <c r="O16" s="87"/>
      <c r="P16" s="91">
        <v>3250</v>
      </c>
      <c r="Q16" s="50">
        <v>13</v>
      </c>
      <c r="R16" s="50">
        <f t="shared" si="1"/>
        <v>3744</v>
      </c>
      <c r="S16" s="50"/>
      <c r="T16" s="50">
        <f t="shared" si="2"/>
        <v>0</v>
      </c>
      <c r="U16" s="50">
        <v>250</v>
      </c>
      <c r="V16" s="83"/>
      <c r="W16" s="50">
        <f t="shared" si="3"/>
        <v>7244</v>
      </c>
    </row>
    <row r="17" spans="1:23" x14ac:dyDescent="0.3">
      <c r="A17" s="59">
        <v>16</v>
      </c>
      <c r="B17" s="88">
        <v>45478</v>
      </c>
      <c r="C17" s="84">
        <v>45478</v>
      </c>
      <c r="D17" s="83" t="s">
        <v>190</v>
      </c>
      <c r="E17" s="83" t="s">
        <v>362</v>
      </c>
      <c r="F17" s="83" t="s">
        <v>7</v>
      </c>
      <c r="G17" s="83" t="s">
        <v>149</v>
      </c>
      <c r="H17" s="83">
        <v>185607</v>
      </c>
      <c r="I17" s="91">
        <v>186025</v>
      </c>
      <c r="J17" s="87">
        <f t="shared" si="0"/>
        <v>418</v>
      </c>
      <c r="K17" s="50">
        <v>168</v>
      </c>
      <c r="L17" s="82" t="s">
        <v>372</v>
      </c>
      <c r="M17" s="82" t="s">
        <v>373</v>
      </c>
      <c r="N17" s="83" t="s">
        <v>332</v>
      </c>
      <c r="O17" s="87"/>
      <c r="P17" s="91">
        <v>3250</v>
      </c>
      <c r="Q17" s="50">
        <v>13</v>
      </c>
      <c r="R17" s="50">
        <f t="shared" si="1"/>
        <v>2184</v>
      </c>
      <c r="S17" s="50"/>
      <c r="T17" s="50">
        <f t="shared" si="2"/>
        <v>0</v>
      </c>
      <c r="U17" s="50">
        <v>250</v>
      </c>
      <c r="V17" s="83">
        <v>315</v>
      </c>
      <c r="W17" s="50">
        <f t="shared" si="3"/>
        <v>5999</v>
      </c>
    </row>
    <row r="18" spans="1:23" x14ac:dyDescent="0.3">
      <c r="A18" s="59">
        <v>17</v>
      </c>
      <c r="B18" s="88">
        <v>45479</v>
      </c>
      <c r="C18" s="84">
        <v>45479</v>
      </c>
      <c r="D18" s="83" t="s">
        <v>48</v>
      </c>
      <c r="E18" s="83" t="s">
        <v>374</v>
      </c>
      <c r="F18" s="83" t="s">
        <v>7</v>
      </c>
      <c r="G18" s="83" t="s">
        <v>375</v>
      </c>
      <c r="H18" s="83">
        <v>235029</v>
      </c>
      <c r="I18" s="91">
        <v>235441</v>
      </c>
      <c r="J18" s="87">
        <f t="shared" si="0"/>
        <v>412</v>
      </c>
      <c r="K18" s="50">
        <v>162</v>
      </c>
      <c r="L18" s="82" t="s">
        <v>376</v>
      </c>
      <c r="M18" s="82" t="s">
        <v>377</v>
      </c>
      <c r="N18" s="83" t="s">
        <v>332</v>
      </c>
      <c r="O18" s="87"/>
      <c r="P18" s="91">
        <v>3250</v>
      </c>
      <c r="Q18" s="50">
        <v>13</v>
      </c>
      <c r="R18" s="50">
        <f t="shared" si="1"/>
        <v>2106</v>
      </c>
      <c r="S18" s="50"/>
      <c r="T18" s="50">
        <f t="shared" si="2"/>
        <v>0</v>
      </c>
      <c r="U18" s="50">
        <v>250</v>
      </c>
      <c r="V18" s="83">
        <v>100</v>
      </c>
      <c r="W18" s="50">
        <f t="shared" si="3"/>
        <v>5706</v>
      </c>
    </row>
    <row r="19" spans="1:23" x14ac:dyDescent="0.3">
      <c r="A19" s="59">
        <v>18</v>
      </c>
      <c r="B19" s="88">
        <v>45479</v>
      </c>
      <c r="C19" s="84">
        <v>45479</v>
      </c>
      <c r="D19" s="83" t="s">
        <v>378</v>
      </c>
      <c r="E19" s="83" t="s">
        <v>354</v>
      </c>
      <c r="F19" s="83" t="s">
        <v>7</v>
      </c>
      <c r="G19" s="83" t="s">
        <v>244</v>
      </c>
      <c r="H19" s="83">
        <v>16824</v>
      </c>
      <c r="I19" s="91">
        <v>16943</v>
      </c>
      <c r="J19" s="87">
        <f t="shared" si="0"/>
        <v>119</v>
      </c>
      <c r="K19" s="50">
        <v>39</v>
      </c>
      <c r="L19" s="82" t="s">
        <v>343</v>
      </c>
      <c r="M19" s="82" t="s">
        <v>373</v>
      </c>
      <c r="N19" s="83">
        <v>12</v>
      </c>
      <c r="O19" s="87">
        <v>4</v>
      </c>
      <c r="P19" s="91">
        <v>1700</v>
      </c>
      <c r="Q19" s="50">
        <v>13</v>
      </c>
      <c r="R19" s="50">
        <f t="shared" si="1"/>
        <v>507</v>
      </c>
      <c r="S19" s="50">
        <v>120</v>
      </c>
      <c r="T19" s="50">
        <f t="shared" si="2"/>
        <v>480</v>
      </c>
      <c r="U19" s="50"/>
      <c r="V19" s="83">
        <v>100</v>
      </c>
      <c r="W19" s="50">
        <f t="shared" si="3"/>
        <v>2787</v>
      </c>
    </row>
    <row r="20" spans="1:23" x14ac:dyDescent="0.3">
      <c r="A20" s="59">
        <v>19</v>
      </c>
      <c r="B20" s="88">
        <v>45481</v>
      </c>
      <c r="C20" s="89">
        <v>45481</v>
      </c>
      <c r="D20" s="83" t="s">
        <v>113</v>
      </c>
      <c r="E20" s="83" t="s">
        <v>93</v>
      </c>
      <c r="F20" s="83" t="s">
        <v>7</v>
      </c>
      <c r="G20" s="83" t="s">
        <v>244</v>
      </c>
      <c r="H20" s="83">
        <v>62030</v>
      </c>
      <c r="I20" s="91">
        <v>62211</v>
      </c>
      <c r="J20" s="87">
        <f t="shared" si="0"/>
        <v>181</v>
      </c>
      <c r="K20" s="50">
        <v>101</v>
      </c>
      <c r="L20" s="82" t="s">
        <v>379</v>
      </c>
      <c r="M20" s="82" t="s">
        <v>366</v>
      </c>
      <c r="N20" s="83">
        <v>9.5</v>
      </c>
      <c r="O20" s="87">
        <v>1.5</v>
      </c>
      <c r="P20" s="91">
        <v>1700</v>
      </c>
      <c r="Q20" s="50">
        <v>13</v>
      </c>
      <c r="R20" s="50">
        <f t="shared" si="1"/>
        <v>1313</v>
      </c>
      <c r="S20" s="50">
        <v>120</v>
      </c>
      <c r="T20" s="50">
        <f t="shared" si="2"/>
        <v>180</v>
      </c>
      <c r="U20" s="50"/>
      <c r="V20" s="83"/>
      <c r="W20" s="50">
        <f t="shared" si="3"/>
        <v>3193</v>
      </c>
    </row>
    <row r="21" spans="1:23" x14ac:dyDescent="0.3">
      <c r="A21" s="59">
        <v>20</v>
      </c>
      <c r="B21" s="88">
        <v>45482</v>
      </c>
      <c r="C21" s="89">
        <v>45482</v>
      </c>
      <c r="D21" s="83" t="s">
        <v>151</v>
      </c>
      <c r="E21" s="83" t="s">
        <v>300</v>
      </c>
      <c r="F21" s="83" t="s">
        <v>3</v>
      </c>
      <c r="G21" s="83" t="s">
        <v>380</v>
      </c>
      <c r="H21" s="83">
        <v>40994</v>
      </c>
      <c r="I21" s="91">
        <v>41693</v>
      </c>
      <c r="J21" s="87">
        <f t="shared" si="0"/>
        <v>699</v>
      </c>
      <c r="K21" s="50">
        <v>399</v>
      </c>
      <c r="L21" s="82" t="s">
        <v>360</v>
      </c>
      <c r="M21" s="82" t="s">
        <v>381</v>
      </c>
      <c r="N21" s="83" t="s">
        <v>332</v>
      </c>
      <c r="O21" s="87"/>
      <c r="P21" s="91">
        <v>5400</v>
      </c>
      <c r="Q21" s="50">
        <v>18</v>
      </c>
      <c r="R21" s="50">
        <f t="shared" si="1"/>
        <v>7182</v>
      </c>
      <c r="S21" s="50"/>
      <c r="T21" s="50">
        <f t="shared" si="2"/>
        <v>0</v>
      </c>
      <c r="U21" s="50">
        <v>250</v>
      </c>
      <c r="V21" s="83">
        <v>750</v>
      </c>
      <c r="W21" s="50">
        <f t="shared" si="3"/>
        <v>13582</v>
      </c>
    </row>
    <row r="22" spans="1:23" x14ac:dyDescent="0.3">
      <c r="A22" s="59">
        <v>21</v>
      </c>
      <c r="B22" s="88">
        <v>45482</v>
      </c>
      <c r="C22" s="89">
        <v>45482</v>
      </c>
      <c r="D22" s="83" t="s">
        <v>382</v>
      </c>
      <c r="E22" s="83" t="s">
        <v>4</v>
      </c>
      <c r="F22" s="83" t="s">
        <v>7</v>
      </c>
      <c r="G22" s="83" t="s">
        <v>244</v>
      </c>
      <c r="H22" s="83">
        <v>22998</v>
      </c>
      <c r="I22" s="83">
        <v>23096</v>
      </c>
      <c r="J22" s="87">
        <f t="shared" si="0"/>
        <v>98</v>
      </c>
      <c r="K22" s="50">
        <v>18</v>
      </c>
      <c r="L22" s="82" t="s">
        <v>383</v>
      </c>
      <c r="M22" s="82" t="s">
        <v>353</v>
      </c>
      <c r="N22" s="83">
        <v>12.5</v>
      </c>
      <c r="O22" s="87">
        <v>4.5</v>
      </c>
      <c r="P22" s="83">
        <v>1700</v>
      </c>
      <c r="Q22" s="50">
        <v>13</v>
      </c>
      <c r="R22" s="50">
        <f t="shared" si="1"/>
        <v>234</v>
      </c>
      <c r="S22" s="50">
        <v>120</v>
      </c>
      <c r="T22" s="50">
        <f t="shared" si="2"/>
        <v>540</v>
      </c>
      <c r="U22" s="50"/>
      <c r="V22" s="83"/>
      <c r="W22" s="50">
        <f t="shared" si="3"/>
        <v>2474</v>
      </c>
    </row>
    <row r="23" spans="1:23" x14ac:dyDescent="0.3">
      <c r="A23" s="59">
        <v>22</v>
      </c>
      <c r="B23" s="88">
        <v>45482</v>
      </c>
      <c r="C23" s="89">
        <v>45483</v>
      </c>
      <c r="D23" s="83" t="s">
        <v>385</v>
      </c>
      <c r="E23" s="83" t="s">
        <v>93</v>
      </c>
      <c r="F23" s="83" t="s">
        <v>3</v>
      </c>
      <c r="G23" s="83" t="s">
        <v>384</v>
      </c>
      <c r="H23" s="83">
        <v>1050</v>
      </c>
      <c r="I23" s="83">
        <v>1835</v>
      </c>
      <c r="J23" s="87">
        <f t="shared" si="0"/>
        <v>785</v>
      </c>
      <c r="K23" s="50">
        <v>185</v>
      </c>
      <c r="L23" s="82" t="s">
        <v>341</v>
      </c>
      <c r="M23" s="82" t="s">
        <v>386</v>
      </c>
      <c r="N23" s="83" t="s">
        <v>345</v>
      </c>
      <c r="O23" s="87"/>
      <c r="P23" s="83">
        <v>10800</v>
      </c>
      <c r="Q23" s="50">
        <v>18</v>
      </c>
      <c r="R23" s="50">
        <f t="shared" si="1"/>
        <v>3330</v>
      </c>
      <c r="S23" s="50"/>
      <c r="T23" s="50">
        <f t="shared" si="2"/>
        <v>0</v>
      </c>
      <c r="U23" s="50">
        <v>700</v>
      </c>
      <c r="V23" s="83">
        <v>540</v>
      </c>
      <c r="W23" s="50">
        <f t="shared" si="3"/>
        <v>15370</v>
      </c>
    </row>
    <row r="24" spans="1:23" x14ac:dyDescent="0.3">
      <c r="A24" s="59">
        <v>23</v>
      </c>
      <c r="B24" s="88">
        <v>45483</v>
      </c>
      <c r="C24" s="89">
        <v>45483</v>
      </c>
      <c r="D24" s="83" t="s">
        <v>48</v>
      </c>
      <c r="E24" s="83" t="s">
        <v>387</v>
      </c>
      <c r="F24" s="83" t="s">
        <v>7</v>
      </c>
      <c r="G24" s="83" t="s">
        <v>388</v>
      </c>
      <c r="H24" s="83">
        <v>235947</v>
      </c>
      <c r="I24" s="83">
        <v>236635</v>
      </c>
      <c r="J24" s="87">
        <f t="shared" si="0"/>
        <v>688</v>
      </c>
      <c r="K24" s="50">
        <v>438</v>
      </c>
      <c r="L24" s="82" t="s">
        <v>611</v>
      </c>
      <c r="M24" s="82" t="s">
        <v>390</v>
      </c>
      <c r="N24" s="83" t="s">
        <v>332</v>
      </c>
      <c r="O24" s="87"/>
      <c r="P24" s="83">
        <v>3250</v>
      </c>
      <c r="Q24" s="50">
        <v>13</v>
      </c>
      <c r="R24" s="50">
        <f t="shared" si="1"/>
        <v>5694</v>
      </c>
      <c r="S24" s="50"/>
      <c r="T24" s="50">
        <f t="shared" si="2"/>
        <v>0</v>
      </c>
      <c r="U24" s="50">
        <v>250</v>
      </c>
      <c r="V24" s="83">
        <v>870</v>
      </c>
      <c r="W24" s="50">
        <f t="shared" si="3"/>
        <v>10064</v>
      </c>
    </row>
    <row r="25" spans="1:23" x14ac:dyDescent="0.3">
      <c r="A25" s="59">
        <v>24</v>
      </c>
      <c r="B25" s="88">
        <v>45483</v>
      </c>
      <c r="C25" s="89">
        <v>45483</v>
      </c>
      <c r="D25" s="83" t="s">
        <v>15</v>
      </c>
      <c r="E25" s="83" t="s">
        <v>391</v>
      </c>
      <c r="F25" s="83" t="s">
        <v>16</v>
      </c>
      <c r="G25" s="83" t="s">
        <v>65</v>
      </c>
      <c r="H25" s="83">
        <v>217302</v>
      </c>
      <c r="I25" s="83">
        <v>217680</v>
      </c>
      <c r="J25" s="87">
        <f t="shared" si="0"/>
        <v>378</v>
      </c>
      <c r="K25" s="50">
        <v>128</v>
      </c>
      <c r="L25" s="82" t="s">
        <v>343</v>
      </c>
      <c r="M25" s="82" t="s">
        <v>392</v>
      </c>
      <c r="N25" s="83" t="s">
        <v>332</v>
      </c>
      <c r="O25" s="87"/>
      <c r="P25" s="83">
        <v>3250</v>
      </c>
      <c r="Q25" s="50">
        <v>13</v>
      </c>
      <c r="R25" s="50">
        <f t="shared" si="1"/>
        <v>1664</v>
      </c>
      <c r="S25" s="50"/>
      <c r="T25" s="50">
        <f t="shared" si="2"/>
        <v>0</v>
      </c>
      <c r="U25" s="50">
        <v>250</v>
      </c>
      <c r="V25" s="83">
        <v>235</v>
      </c>
      <c r="W25" s="50">
        <f t="shared" si="3"/>
        <v>5399</v>
      </c>
    </row>
    <row r="26" spans="1:23" x14ac:dyDescent="0.3">
      <c r="A26" s="59">
        <v>25</v>
      </c>
      <c r="B26" s="88">
        <v>45483</v>
      </c>
      <c r="C26" s="89">
        <v>45483</v>
      </c>
      <c r="D26" s="83" t="s">
        <v>151</v>
      </c>
      <c r="E26" s="83" t="s">
        <v>362</v>
      </c>
      <c r="F26" s="83" t="s">
        <v>7</v>
      </c>
      <c r="G26" s="83" t="s">
        <v>51</v>
      </c>
      <c r="H26" s="83">
        <v>41699</v>
      </c>
      <c r="I26" s="83">
        <v>41737</v>
      </c>
      <c r="J26" s="87">
        <f t="shared" si="0"/>
        <v>38</v>
      </c>
      <c r="K26" s="50"/>
      <c r="L26" s="82" t="s">
        <v>379</v>
      </c>
      <c r="M26" s="82" t="s">
        <v>389</v>
      </c>
      <c r="N26" s="83">
        <v>3</v>
      </c>
      <c r="O26" s="87"/>
      <c r="P26" s="83">
        <v>1000</v>
      </c>
      <c r="Q26" s="50"/>
      <c r="R26" s="50">
        <f t="shared" si="1"/>
        <v>0</v>
      </c>
      <c r="S26" s="50"/>
      <c r="T26" s="50">
        <f t="shared" si="2"/>
        <v>0</v>
      </c>
      <c r="U26" s="50"/>
      <c r="V26" s="83">
        <v>50</v>
      </c>
      <c r="W26" s="50">
        <f t="shared" si="3"/>
        <v>1050</v>
      </c>
    </row>
    <row r="27" spans="1:23" x14ac:dyDescent="0.3">
      <c r="A27" s="59">
        <v>26</v>
      </c>
      <c r="B27" s="88">
        <v>45484</v>
      </c>
      <c r="C27" s="89">
        <v>45484</v>
      </c>
      <c r="D27" s="83" t="s">
        <v>286</v>
      </c>
      <c r="E27" s="83" t="s">
        <v>80</v>
      </c>
      <c r="F27" s="83" t="s">
        <v>287</v>
      </c>
      <c r="G27" s="83" t="s">
        <v>38</v>
      </c>
      <c r="H27" s="83">
        <v>61691</v>
      </c>
      <c r="I27" s="83">
        <v>62262</v>
      </c>
      <c r="J27" s="87">
        <f t="shared" si="0"/>
        <v>571</v>
      </c>
      <c r="K27" s="50">
        <v>271</v>
      </c>
      <c r="L27" s="82" t="s">
        <v>370</v>
      </c>
      <c r="M27" s="82" t="s">
        <v>372</v>
      </c>
      <c r="N27" s="83" t="s">
        <v>332</v>
      </c>
      <c r="O27" s="87"/>
      <c r="P27" s="83">
        <v>5400</v>
      </c>
      <c r="Q27" s="50">
        <v>18</v>
      </c>
      <c r="R27" s="50">
        <f t="shared" si="1"/>
        <v>4878</v>
      </c>
      <c r="S27" s="50"/>
      <c r="T27" s="50">
        <f t="shared" si="2"/>
        <v>0</v>
      </c>
      <c r="U27" s="50">
        <v>250</v>
      </c>
      <c r="V27" s="83">
        <v>480</v>
      </c>
      <c r="W27" s="50">
        <f t="shared" si="3"/>
        <v>11008</v>
      </c>
    </row>
    <row r="28" spans="1:23" x14ac:dyDescent="0.3">
      <c r="A28" s="59">
        <v>27</v>
      </c>
      <c r="B28" s="88">
        <v>45484</v>
      </c>
      <c r="C28" s="89">
        <v>45484</v>
      </c>
      <c r="D28" s="83" t="s">
        <v>61</v>
      </c>
      <c r="E28" s="83" t="s">
        <v>393</v>
      </c>
      <c r="F28" s="83" t="s">
        <v>7</v>
      </c>
      <c r="G28" s="83" t="s">
        <v>244</v>
      </c>
      <c r="H28" s="83">
        <v>98356</v>
      </c>
      <c r="I28" s="93">
        <v>98424</v>
      </c>
      <c r="J28" s="87">
        <f t="shared" si="0"/>
        <v>68</v>
      </c>
      <c r="K28" s="92"/>
      <c r="L28" s="82" t="s">
        <v>394</v>
      </c>
      <c r="M28" s="82" t="s">
        <v>356</v>
      </c>
      <c r="N28" s="83">
        <v>9</v>
      </c>
      <c r="O28" s="87">
        <v>1</v>
      </c>
      <c r="P28" s="93">
        <v>1700</v>
      </c>
      <c r="Q28" s="92"/>
      <c r="R28" s="50">
        <v>0</v>
      </c>
      <c r="S28" s="50">
        <v>120</v>
      </c>
      <c r="T28" s="50">
        <f t="shared" si="2"/>
        <v>120</v>
      </c>
      <c r="U28" s="50"/>
      <c r="V28" s="83"/>
      <c r="W28" s="50">
        <f>Q28+R28+T28+U28+V28</f>
        <v>120</v>
      </c>
    </row>
    <row r="29" spans="1:23" x14ac:dyDescent="0.3">
      <c r="A29" s="59">
        <v>28</v>
      </c>
      <c r="B29" s="88">
        <v>45484</v>
      </c>
      <c r="C29" s="89">
        <v>45484</v>
      </c>
      <c r="D29" s="83" t="s">
        <v>6</v>
      </c>
      <c r="E29" s="83" t="s">
        <v>395</v>
      </c>
      <c r="F29" s="83" t="s">
        <v>7</v>
      </c>
      <c r="G29" s="83" t="s">
        <v>51</v>
      </c>
      <c r="H29" s="83">
        <v>41700</v>
      </c>
      <c r="I29" s="83">
        <v>41738</v>
      </c>
      <c r="J29" s="87">
        <f t="shared" si="0"/>
        <v>38</v>
      </c>
      <c r="K29" s="50"/>
      <c r="L29" s="82" t="s">
        <v>396</v>
      </c>
      <c r="M29" s="82" t="s">
        <v>397</v>
      </c>
      <c r="N29" s="83">
        <v>3</v>
      </c>
      <c r="O29" s="87"/>
      <c r="P29" s="83">
        <v>1000</v>
      </c>
      <c r="Q29" s="50"/>
      <c r="R29" s="50">
        <f t="shared" si="1"/>
        <v>0</v>
      </c>
      <c r="S29" s="50"/>
      <c r="T29" s="50">
        <f t="shared" si="2"/>
        <v>0</v>
      </c>
      <c r="U29" s="50"/>
      <c r="V29" s="83">
        <v>100</v>
      </c>
      <c r="W29" s="50">
        <f t="shared" si="3"/>
        <v>1100</v>
      </c>
    </row>
    <row r="30" spans="1:23" x14ac:dyDescent="0.3">
      <c r="A30" s="59">
        <v>29</v>
      </c>
      <c r="B30" s="88">
        <v>45485</v>
      </c>
      <c r="C30" s="89">
        <v>45486</v>
      </c>
      <c r="D30" s="83" t="s">
        <v>46</v>
      </c>
      <c r="E30" s="83" t="s">
        <v>295</v>
      </c>
      <c r="F30" s="83" t="s">
        <v>7</v>
      </c>
      <c r="G30" s="83" t="s">
        <v>65</v>
      </c>
      <c r="H30" s="83">
        <v>27088</v>
      </c>
      <c r="I30" s="91">
        <v>28082</v>
      </c>
      <c r="J30" s="87">
        <f t="shared" si="0"/>
        <v>994</v>
      </c>
      <c r="K30" s="50">
        <v>494</v>
      </c>
      <c r="L30" s="82" t="s">
        <v>360</v>
      </c>
      <c r="M30" s="82" t="s">
        <v>381</v>
      </c>
      <c r="N30" s="83" t="s">
        <v>345</v>
      </c>
      <c r="O30" s="87"/>
      <c r="P30" s="91">
        <v>6500</v>
      </c>
      <c r="Q30" s="50">
        <v>13</v>
      </c>
      <c r="R30" s="50">
        <f t="shared" si="1"/>
        <v>6422</v>
      </c>
      <c r="S30" s="50"/>
      <c r="T30" s="50">
        <f t="shared" si="2"/>
        <v>0</v>
      </c>
      <c r="U30" s="50">
        <v>700</v>
      </c>
      <c r="V30" s="83">
        <v>545</v>
      </c>
      <c r="W30" s="50">
        <f t="shared" si="3"/>
        <v>14167</v>
      </c>
    </row>
    <row r="31" spans="1:23" x14ac:dyDescent="0.3">
      <c r="A31" s="59">
        <v>30</v>
      </c>
      <c r="B31" s="88">
        <v>45485</v>
      </c>
      <c r="C31" s="88">
        <v>45485</v>
      </c>
      <c r="D31" s="83" t="s">
        <v>48</v>
      </c>
      <c r="E31" s="83" t="s">
        <v>285</v>
      </c>
      <c r="F31" s="83" t="s">
        <v>16</v>
      </c>
      <c r="G31" s="83" t="s">
        <v>252</v>
      </c>
      <c r="H31" s="83">
        <v>236931</v>
      </c>
      <c r="I31" s="91">
        <v>237529</v>
      </c>
      <c r="J31" s="87">
        <f t="shared" si="0"/>
        <v>598</v>
      </c>
      <c r="K31" s="50">
        <v>348</v>
      </c>
      <c r="L31" s="82" t="s">
        <v>352</v>
      </c>
      <c r="M31" s="82" t="s">
        <v>381</v>
      </c>
      <c r="N31" s="83" t="s">
        <v>332</v>
      </c>
      <c r="O31" s="87"/>
      <c r="P31" s="91">
        <v>3250</v>
      </c>
      <c r="Q31" s="50">
        <v>13</v>
      </c>
      <c r="R31" s="50">
        <f t="shared" si="1"/>
        <v>4524</v>
      </c>
      <c r="S31" s="50"/>
      <c r="T31" s="50">
        <f t="shared" si="2"/>
        <v>0</v>
      </c>
      <c r="U31" s="50">
        <v>250</v>
      </c>
      <c r="V31" s="83">
        <v>610</v>
      </c>
      <c r="W31" s="50">
        <f t="shared" si="3"/>
        <v>8634</v>
      </c>
    </row>
    <row r="32" spans="1:23" x14ac:dyDescent="0.3">
      <c r="A32" s="59">
        <v>31</v>
      </c>
      <c r="B32" s="88">
        <v>45485</v>
      </c>
      <c r="C32" s="89">
        <v>45485</v>
      </c>
      <c r="D32" s="83" t="s">
        <v>85</v>
      </c>
      <c r="E32" s="83" t="s">
        <v>398</v>
      </c>
      <c r="F32" s="83" t="s">
        <v>7</v>
      </c>
      <c r="G32" s="83" t="s">
        <v>204</v>
      </c>
      <c r="H32" s="83">
        <v>131260</v>
      </c>
      <c r="I32" s="91">
        <v>131391</v>
      </c>
      <c r="J32" s="87">
        <f t="shared" si="0"/>
        <v>131</v>
      </c>
      <c r="K32" s="50">
        <v>51</v>
      </c>
      <c r="L32" s="82" t="s">
        <v>399</v>
      </c>
      <c r="M32" s="82" t="s">
        <v>400</v>
      </c>
      <c r="N32" s="83">
        <v>4</v>
      </c>
      <c r="O32" s="87"/>
      <c r="P32" s="91">
        <v>1700</v>
      </c>
      <c r="Q32" s="50">
        <v>13</v>
      </c>
      <c r="R32" s="50">
        <f t="shared" si="1"/>
        <v>663</v>
      </c>
      <c r="S32" s="50"/>
      <c r="T32" s="50">
        <f t="shared" si="2"/>
        <v>0</v>
      </c>
      <c r="U32" s="50"/>
      <c r="V32" s="83">
        <v>100</v>
      </c>
      <c r="W32" s="50">
        <f t="shared" si="3"/>
        <v>2463</v>
      </c>
    </row>
    <row r="33" spans="1:23" x14ac:dyDescent="0.3">
      <c r="A33" s="59">
        <v>32</v>
      </c>
      <c r="B33" s="88">
        <v>45485</v>
      </c>
      <c r="C33" s="89">
        <v>45485</v>
      </c>
      <c r="D33" s="83" t="s">
        <v>87</v>
      </c>
      <c r="E33" s="83" t="s">
        <v>401</v>
      </c>
      <c r="F33" s="83" t="s">
        <v>7</v>
      </c>
      <c r="G33" s="83" t="s">
        <v>244</v>
      </c>
      <c r="H33" s="83">
        <v>294745</v>
      </c>
      <c r="I33" s="91">
        <v>294853</v>
      </c>
      <c r="J33" s="87">
        <f t="shared" si="0"/>
        <v>108</v>
      </c>
      <c r="K33" s="50">
        <v>28</v>
      </c>
      <c r="L33" s="82" t="s">
        <v>402</v>
      </c>
      <c r="M33" s="82" t="s">
        <v>353</v>
      </c>
      <c r="N33" s="83">
        <v>12</v>
      </c>
      <c r="O33" s="87">
        <v>4</v>
      </c>
      <c r="P33" s="91">
        <v>1700</v>
      </c>
      <c r="Q33" s="50">
        <v>13</v>
      </c>
      <c r="R33" s="50">
        <f t="shared" si="1"/>
        <v>364</v>
      </c>
      <c r="S33" s="50">
        <v>120</v>
      </c>
      <c r="T33" s="50">
        <f t="shared" si="2"/>
        <v>480</v>
      </c>
      <c r="U33" s="50"/>
      <c r="V33" s="83"/>
      <c r="W33" s="50">
        <f t="shared" si="3"/>
        <v>2544</v>
      </c>
    </row>
    <row r="34" spans="1:23" x14ac:dyDescent="0.3">
      <c r="A34" s="59">
        <v>33</v>
      </c>
      <c r="B34" s="88">
        <v>45485</v>
      </c>
      <c r="C34" s="89">
        <v>45485</v>
      </c>
      <c r="D34" s="83" t="s">
        <v>403</v>
      </c>
      <c r="E34" s="83" t="s">
        <v>393</v>
      </c>
      <c r="F34" s="83" t="s">
        <v>7</v>
      </c>
      <c r="G34" s="83" t="s">
        <v>244</v>
      </c>
      <c r="H34" s="83">
        <v>293840</v>
      </c>
      <c r="I34" s="83">
        <v>293933</v>
      </c>
      <c r="J34" s="87">
        <f t="shared" si="0"/>
        <v>93</v>
      </c>
      <c r="K34" s="50">
        <v>13</v>
      </c>
      <c r="L34" s="82" t="s">
        <v>366</v>
      </c>
      <c r="M34" s="82" t="s">
        <v>371</v>
      </c>
      <c r="N34" s="83">
        <v>14.5</v>
      </c>
      <c r="O34" s="87">
        <v>6.5</v>
      </c>
      <c r="P34" s="83">
        <v>1700</v>
      </c>
      <c r="Q34" s="50">
        <v>13</v>
      </c>
      <c r="R34" s="50">
        <f t="shared" si="1"/>
        <v>169</v>
      </c>
      <c r="S34" s="50">
        <v>120</v>
      </c>
      <c r="T34" s="50">
        <f t="shared" si="2"/>
        <v>780</v>
      </c>
      <c r="U34" s="50"/>
      <c r="V34" s="83"/>
      <c r="W34" s="50">
        <f t="shared" si="3"/>
        <v>2649</v>
      </c>
    </row>
    <row r="35" spans="1:23" x14ac:dyDescent="0.3">
      <c r="A35" s="59">
        <v>34</v>
      </c>
      <c r="B35" s="88">
        <v>45485</v>
      </c>
      <c r="C35" s="89">
        <v>45485</v>
      </c>
      <c r="D35" s="83" t="s">
        <v>15</v>
      </c>
      <c r="E35" s="83" t="s">
        <v>354</v>
      </c>
      <c r="F35" s="83" t="s">
        <v>16</v>
      </c>
      <c r="G35" s="83" t="s">
        <v>51</v>
      </c>
      <c r="H35" s="83">
        <v>27582</v>
      </c>
      <c r="I35" s="91">
        <v>27620</v>
      </c>
      <c r="J35" s="87">
        <f t="shared" si="0"/>
        <v>38</v>
      </c>
      <c r="K35" s="50"/>
      <c r="L35" s="82" t="s">
        <v>404</v>
      </c>
      <c r="M35" s="82" t="s">
        <v>390</v>
      </c>
      <c r="N35" s="83">
        <v>3</v>
      </c>
      <c r="O35" s="87"/>
      <c r="P35" s="91">
        <v>1000</v>
      </c>
      <c r="Q35" s="50"/>
      <c r="R35" s="50">
        <f t="shared" si="1"/>
        <v>0</v>
      </c>
      <c r="S35" s="50"/>
      <c r="T35" s="50">
        <f t="shared" si="2"/>
        <v>0</v>
      </c>
      <c r="U35" s="50"/>
      <c r="V35" s="83">
        <v>100</v>
      </c>
      <c r="W35" s="50">
        <f t="shared" si="3"/>
        <v>1100</v>
      </c>
    </row>
    <row r="36" spans="1:23" x14ac:dyDescent="0.3">
      <c r="A36" s="59">
        <v>35</v>
      </c>
      <c r="B36" s="88">
        <v>45486</v>
      </c>
      <c r="C36" s="89">
        <v>45486</v>
      </c>
      <c r="D36" s="83" t="s">
        <v>70</v>
      </c>
      <c r="E36" s="83" t="s">
        <v>362</v>
      </c>
      <c r="F36" s="83" t="s">
        <v>7</v>
      </c>
      <c r="G36" s="83" t="s">
        <v>51</v>
      </c>
      <c r="H36" s="83">
        <v>189347</v>
      </c>
      <c r="I36" s="91">
        <v>189386</v>
      </c>
      <c r="J36" s="87">
        <f t="shared" si="0"/>
        <v>39</v>
      </c>
      <c r="K36" s="50"/>
      <c r="L36" s="82" t="s">
        <v>405</v>
      </c>
      <c r="M36" s="82" t="s">
        <v>406</v>
      </c>
      <c r="N36" s="83">
        <v>3</v>
      </c>
      <c r="O36" s="87"/>
      <c r="P36" s="91">
        <v>1000</v>
      </c>
      <c r="Q36" s="50"/>
      <c r="R36" s="50">
        <f t="shared" si="1"/>
        <v>0</v>
      </c>
      <c r="S36" s="50"/>
      <c r="T36" s="50">
        <f t="shared" si="2"/>
        <v>0</v>
      </c>
      <c r="U36" s="50"/>
      <c r="V36" s="83"/>
      <c r="W36" s="50">
        <f t="shared" si="3"/>
        <v>1000</v>
      </c>
    </row>
    <row r="37" spans="1:23" x14ac:dyDescent="0.3">
      <c r="A37" s="59">
        <v>36</v>
      </c>
      <c r="B37" s="88">
        <v>45488</v>
      </c>
      <c r="C37" s="89">
        <v>45488</v>
      </c>
      <c r="D37" s="83" t="s">
        <v>408</v>
      </c>
      <c r="E37" s="83" t="s">
        <v>407</v>
      </c>
      <c r="F37" s="83" t="s">
        <v>7</v>
      </c>
      <c r="G37" s="83" t="s">
        <v>244</v>
      </c>
      <c r="H37" s="83">
        <v>4288</v>
      </c>
      <c r="I37" s="91">
        <v>4414</v>
      </c>
      <c r="J37" s="87">
        <f t="shared" si="0"/>
        <v>126</v>
      </c>
      <c r="K37" s="50">
        <v>46</v>
      </c>
      <c r="L37" s="82" t="s">
        <v>409</v>
      </c>
      <c r="M37" s="82" t="s">
        <v>410</v>
      </c>
      <c r="N37" s="83">
        <v>13</v>
      </c>
      <c r="O37" s="87">
        <v>5</v>
      </c>
      <c r="P37" s="91">
        <v>1700</v>
      </c>
      <c r="Q37" s="50">
        <v>13</v>
      </c>
      <c r="R37" s="50">
        <f t="shared" si="1"/>
        <v>598</v>
      </c>
      <c r="S37" s="50">
        <v>120</v>
      </c>
      <c r="T37" s="50">
        <f t="shared" si="2"/>
        <v>600</v>
      </c>
      <c r="U37" s="50"/>
      <c r="V37" s="83"/>
      <c r="W37" s="50">
        <f t="shared" si="3"/>
        <v>2898</v>
      </c>
    </row>
    <row r="38" spans="1:23" x14ac:dyDescent="0.3">
      <c r="A38" s="59">
        <v>37</v>
      </c>
      <c r="B38" s="88">
        <v>45488</v>
      </c>
      <c r="C38" s="89">
        <v>45488</v>
      </c>
      <c r="D38" s="83" t="s">
        <v>9</v>
      </c>
      <c r="E38" s="83" t="s">
        <v>411</v>
      </c>
      <c r="F38" s="83" t="s">
        <v>7</v>
      </c>
      <c r="G38" s="83" t="s">
        <v>150</v>
      </c>
      <c r="H38" s="83">
        <v>48648</v>
      </c>
      <c r="I38" s="83">
        <v>48839</v>
      </c>
      <c r="J38" s="87">
        <f t="shared" si="0"/>
        <v>191</v>
      </c>
      <c r="K38" s="50"/>
      <c r="L38" s="82" t="s">
        <v>412</v>
      </c>
      <c r="M38" s="82" t="s">
        <v>404</v>
      </c>
      <c r="N38" s="83" t="s">
        <v>332</v>
      </c>
      <c r="O38" s="87"/>
      <c r="P38" s="91">
        <v>3250</v>
      </c>
      <c r="Q38" s="50"/>
      <c r="R38" s="50">
        <f t="shared" si="1"/>
        <v>0</v>
      </c>
      <c r="S38" s="50"/>
      <c r="T38" s="50">
        <f t="shared" si="2"/>
        <v>0</v>
      </c>
      <c r="U38" s="50">
        <v>250</v>
      </c>
      <c r="V38" s="83">
        <v>155</v>
      </c>
      <c r="W38" s="50">
        <f t="shared" si="3"/>
        <v>3655</v>
      </c>
    </row>
    <row r="39" spans="1:23" x14ac:dyDescent="0.3">
      <c r="A39" s="59">
        <v>38</v>
      </c>
      <c r="B39" s="88">
        <v>45488</v>
      </c>
      <c r="C39" s="89">
        <v>45488</v>
      </c>
      <c r="D39" s="83" t="s">
        <v>19</v>
      </c>
      <c r="E39" s="83" t="s">
        <v>413</v>
      </c>
      <c r="F39" s="83" t="s">
        <v>7</v>
      </c>
      <c r="G39" s="83" t="s">
        <v>244</v>
      </c>
      <c r="H39" s="83">
        <v>381671</v>
      </c>
      <c r="I39" s="91">
        <v>381759</v>
      </c>
      <c r="J39" s="87">
        <f t="shared" si="0"/>
        <v>88</v>
      </c>
      <c r="K39" s="50">
        <v>8</v>
      </c>
      <c r="L39" s="82" t="s">
        <v>394</v>
      </c>
      <c r="M39" s="82" t="s">
        <v>414</v>
      </c>
      <c r="N39" s="83">
        <v>8</v>
      </c>
      <c r="O39" s="87"/>
      <c r="P39" s="91">
        <v>1700</v>
      </c>
      <c r="Q39" s="50">
        <v>13</v>
      </c>
      <c r="R39" s="50">
        <f t="shared" si="1"/>
        <v>104</v>
      </c>
      <c r="S39" s="50"/>
      <c r="T39" s="50">
        <f t="shared" si="2"/>
        <v>0</v>
      </c>
      <c r="U39" s="50"/>
      <c r="V39" s="83"/>
      <c r="W39" s="50">
        <f t="shared" si="3"/>
        <v>1804</v>
      </c>
    </row>
    <row r="40" spans="1:23" x14ac:dyDescent="0.3">
      <c r="A40" s="59">
        <v>39</v>
      </c>
      <c r="B40" s="88">
        <v>45488</v>
      </c>
      <c r="C40" s="89">
        <v>45488</v>
      </c>
      <c r="D40" s="83" t="s">
        <v>70</v>
      </c>
      <c r="E40" s="83" t="s">
        <v>222</v>
      </c>
      <c r="F40" s="83" t="s">
        <v>7</v>
      </c>
      <c r="G40" s="83" t="s">
        <v>415</v>
      </c>
      <c r="H40" s="83">
        <v>189509</v>
      </c>
      <c r="I40" s="83">
        <v>189971</v>
      </c>
      <c r="J40" s="87">
        <f t="shared" si="0"/>
        <v>462</v>
      </c>
      <c r="K40" s="50">
        <v>212</v>
      </c>
      <c r="L40" s="82" t="s">
        <v>383</v>
      </c>
      <c r="M40" s="82" t="s">
        <v>406</v>
      </c>
      <c r="N40" s="83" t="s">
        <v>332</v>
      </c>
      <c r="O40" s="87"/>
      <c r="P40" s="83">
        <v>3250</v>
      </c>
      <c r="Q40" s="50">
        <v>13</v>
      </c>
      <c r="R40" s="50">
        <f t="shared" si="1"/>
        <v>2756</v>
      </c>
      <c r="S40" s="50"/>
      <c r="T40" s="50">
        <f t="shared" si="2"/>
        <v>0</v>
      </c>
      <c r="U40" s="50">
        <v>250</v>
      </c>
      <c r="V40" s="83">
        <v>490</v>
      </c>
      <c r="W40" s="50">
        <f t="shared" si="3"/>
        <v>6746</v>
      </c>
    </row>
    <row r="41" spans="1:23" x14ac:dyDescent="0.3">
      <c r="A41" s="59">
        <v>40</v>
      </c>
      <c r="B41" s="88">
        <v>45488</v>
      </c>
      <c r="C41" s="89">
        <v>45488</v>
      </c>
      <c r="D41" s="83" t="s">
        <v>417</v>
      </c>
      <c r="E41" s="83" t="s">
        <v>416</v>
      </c>
      <c r="F41" s="83" t="s">
        <v>7</v>
      </c>
      <c r="G41" s="83" t="s">
        <v>244</v>
      </c>
      <c r="H41" s="83">
        <v>32433</v>
      </c>
      <c r="I41" s="83">
        <v>32662</v>
      </c>
      <c r="J41" s="87">
        <f t="shared" si="0"/>
        <v>229</v>
      </c>
      <c r="K41" s="50">
        <v>149</v>
      </c>
      <c r="L41" s="87" t="s">
        <v>327</v>
      </c>
      <c r="M41" s="87" t="s">
        <v>404</v>
      </c>
      <c r="N41" s="83">
        <v>11</v>
      </c>
      <c r="O41" s="87">
        <v>3</v>
      </c>
      <c r="P41" s="83">
        <v>1700</v>
      </c>
      <c r="Q41" s="50">
        <v>13</v>
      </c>
      <c r="R41" s="50">
        <f t="shared" si="1"/>
        <v>1937</v>
      </c>
      <c r="S41" s="50">
        <v>120</v>
      </c>
      <c r="T41" s="50">
        <f t="shared" si="2"/>
        <v>360</v>
      </c>
      <c r="U41" s="50"/>
      <c r="V41" s="83"/>
      <c r="W41" s="50">
        <f t="shared" si="3"/>
        <v>3997</v>
      </c>
    </row>
    <row r="42" spans="1:23" x14ac:dyDescent="0.3">
      <c r="A42" s="59">
        <v>41</v>
      </c>
      <c r="B42" s="88">
        <v>45489</v>
      </c>
      <c r="C42" s="89">
        <v>45490</v>
      </c>
      <c r="D42" s="83" t="s">
        <v>70</v>
      </c>
      <c r="E42" s="83" t="s">
        <v>222</v>
      </c>
      <c r="F42" s="83" t="s">
        <v>7</v>
      </c>
      <c r="G42" s="83" t="s">
        <v>418</v>
      </c>
      <c r="H42" s="83">
        <v>189971</v>
      </c>
      <c r="I42" s="83">
        <v>190153</v>
      </c>
      <c r="J42" s="87">
        <f t="shared" si="0"/>
        <v>182</v>
      </c>
      <c r="K42" s="50"/>
      <c r="L42" s="82" t="s">
        <v>355</v>
      </c>
      <c r="M42" s="82" t="s">
        <v>419</v>
      </c>
      <c r="N42" s="83" t="s">
        <v>332</v>
      </c>
      <c r="O42" s="87"/>
      <c r="P42" s="83">
        <v>3250</v>
      </c>
      <c r="Q42" s="50"/>
      <c r="R42" s="50">
        <f t="shared" si="1"/>
        <v>0</v>
      </c>
      <c r="S42" s="50"/>
      <c r="T42" s="50">
        <f t="shared" si="2"/>
        <v>0</v>
      </c>
      <c r="U42" s="50">
        <v>250</v>
      </c>
      <c r="V42" s="83">
        <v>200</v>
      </c>
      <c r="W42" s="50">
        <f t="shared" si="3"/>
        <v>3700</v>
      </c>
    </row>
    <row r="43" spans="1:23" x14ac:dyDescent="0.3">
      <c r="A43" s="59">
        <v>42</v>
      </c>
      <c r="B43" s="88">
        <v>45489</v>
      </c>
      <c r="C43" s="88">
        <v>45491</v>
      </c>
      <c r="D43" s="83" t="s">
        <v>385</v>
      </c>
      <c r="E43" s="83" t="s">
        <v>420</v>
      </c>
      <c r="F43" s="83" t="s">
        <v>3</v>
      </c>
      <c r="G43" s="83" t="s">
        <v>421</v>
      </c>
      <c r="H43" s="83">
        <v>42291</v>
      </c>
      <c r="I43" s="83">
        <v>43582</v>
      </c>
      <c r="J43" s="87">
        <f t="shared" si="0"/>
        <v>1291</v>
      </c>
      <c r="K43" s="50">
        <v>391</v>
      </c>
      <c r="L43" s="82" t="s">
        <v>325</v>
      </c>
      <c r="M43" s="82" t="s">
        <v>326</v>
      </c>
      <c r="N43" s="83" t="s">
        <v>337</v>
      </c>
      <c r="O43" s="87"/>
      <c r="P43" s="83">
        <v>16200</v>
      </c>
      <c r="Q43" s="50">
        <v>18</v>
      </c>
      <c r="R43" s="50">
        <f t="shared" si="1"/>
        <v>7038</v>
      </c>
      <c r="S43" s="50"/>
      <c r="T43" s="50">
        <f t="shared" si="2"/>
        <v>0</v>
      </c>
      <c r="U43" s="50">
        <v>1150</v>
      </c>
      <c r="V43" s="83">
        <v>1275</v>
      </c>
      <c r="W43" s="50">
        <f t="shared" si="3"/>
        <v>25663</v>
      </c>
    </row>
    <row r="44" spans="1:23" x14ac:dyDescent="0.3">
      <c r="A44" s="59">
        <v>43</v>
      </c>
      <c r="B44" s="88">
        <v>45489</v>
      </c>
      <c r="C44" s="88">
        <v>45489</v>
      </c>
      <c r="D44" s="83" t="s">
        <v>48</v>
      </c>
      <c r="E44" s="83" t="s">
        <v>422</v>
      </c>
      <c r="F44" s="83" t="s">
        <v>7</v>
      </c>
      <c r="G44" s="83" t="s">
        <v>260</v>
      </c>
      <c r="H44" s="83">
        <v>238187</v>
      </c>
      <c r="I44" s="83">
        <v>238615</v>
      </c>
      <c r="J44" s="87">
        <f t="shared" si="0"/>
        <v>428</v>
      </c>
      <c r="K44" s="50">
        <v>179</v>
      </c>
      <c r="L44" s="82" t="s">
        <v>341</v>
      </c>
      <c r="M44" s="82" t="s">
        <v>381</v>
      </c>
      <c r="N44" s="83" t="s">
        <v>332</v>
      </c>
      <c r="O44" s="87"/>
      <c r="P44" s="83">
        <v>3250</v>
      </c>
      <c r="Q44" s="50">
        <v>13</v>
      </c>
      <c r="R44" s="50">
        <f t="shared" si="1"/>
        <v>2327</v>
      </c>
      <c r="S44" s="50"/>
      <c r="T44" s="50">
        <f t="shared" si="2"/>
        <v>0</v>
      </c>
      <c r="U44" s="50">
        <v>250</v>
      </c>
      <c r="V44" s="83">
        <v>100</v>
      </c>
      <c r="W44" s="50">
        <f t="shared" si="3"/>
        <v>5927</v>
      </c>
    </row>
    <row r="45" spans="1:23" x14ac:dyDescent="0.3">
      <c r="A45" s="59">
        <v>44</v>
      </c>
      <c r="B45" s="88">
        <v>45489</v>
      </c>
      <c r="C45" s="88">
        <v>45489</v>
      </c>
      <c r="D45" s="83" t="s">
        <v>87</v>
      </c>
      <c r="E45" s="83" t="s">
        <v>413</v>
      </c>
      <c r="F45" s="83" t="s">
        <v>7</v>
      </c>
      <c r="G45" s="83" t="s">
        <v>29</v>
      </c>
      <c r="H45" s="83">
        <v>295001</v>
      </c>
      <c r="I45" s="83">
        <v>295088</v>
      </c>
      <c r="J45" s="87">
        <f t="shared" si="0"/>
        <v>87</v>
      </c>
      <c r="K45" s="50">
        <v>7</v>
      </c>
      <c r="L45" s="82" t="s">
        <v>364</v>
      </c>
      <c r="M45" s="82" t="s">
        <v>423</v>
      </c>
      <c r="N45" s="83">
        <v>11.5</v>
      </c>
      <c r="O45" s="87">
        <v>3.5</v>
      </c>
      <c r="P45" s="83">
        <v>1700</v>
      </c>
      <c r="Q45" s="50">
        <v>13</v>
      </c>
      <c r="R45" s="50">
        <f t="shared" si="1"/>
        <v>91</v>
      </c>
      <c r="S45" s="50">
        <v>120</v>
      </c>
      <c r="T45" s="50">
        <f t="shared" si="2"/>
        <v>420</v>
      </c>
      <c r="U45" s="50"/>
      <c r="V45" s="83">
        <v>50</v>
      </c>
      <c r="W45" s="50">
        <f t="shared" si="3"/>
        <v>2261</v>
      </c>
    </row>
    <row r="46" spans="1:23" x14ac:dyDescent="0.3">
      <c r="A46" s="59">
        <v>45</v>
      </c>
      <c r="B46" s="88">
        <v>45489</v>
      </c>
      <c r="C46" s="88">
        <v>45489</v>
      </c>
      <c r="D46" s="83" t="s">
        <v>78</v>
      </c>
      <c r="E46" s="83" t="s">
        <v>424</v>
      </c>
      <c r="F46" s="83" t="s">
        <v>7</v>
      </c>
      <c r="G46" s="83" t="s">
        <v>29</v>
      </c>
      <c r="H46" s="87">
        <v>12280</v>
      </c>
      <c r="I46" s="87">
        <v>12451</v>
      </c>
      <c r="J46" s="87">
        <f t="shared" si="0"/>
        <v>171</v>
      </c>
      <c r="K46" s="50">
        <v>91</v>
      </c>
      <c r="L46" s="82" t="s">
        <v>394</v>
      </c>
      <c r="M46" s="82" t="s">
        <v>353</v>
      </c>
      <c r="N46" s="87">
        <v>12</v>
      </c>
      <c r="O46" s="87">
        <v>4</v>
      </c>
      <c r="P46" s="87">
        <v>1700</v>
      </c>
      <c r="Q46" s="50">
        <v>13</v>
      </c>
      <c r="R46" s="50">
        <f t="shared" si="1"/>
        <v>1183</v>
      </c>
      <c r="S46" s="50">
        <v>120</v>
      </c>
      <c r="T46" s="50">
        <f t="shared" si="2"/>
        <v>480</v>
      </c>
      <c r="U46" s="50"/>
      <c r="V46" s="87"/>
      <c r="W46" s="50">
        <f t="shared" si="3"/>
        <v>3363</v>
      </c>
    </row>
    <row r="47" spans="1:23" x14ac:dyDescent="0.3">
      <c r="A47" s="59">
        <v>46</v>
      </c>
      <c r="B47" s="85">
        <v>45490</v>
      </c>
      <c r="C47" s="85">
        <v>45490</v>
      </c>
      <c r="D47" s="86" t="s">
        <v>85</v>
      </c>
      <c r="E47" s="81" t="s">
        <v>425</v>
      </c>
      <c r="F47" s="86" t="s">
        <v>7</v>
      </c>
      <c r="G47" s="86" t="s">
        <v>426</v>
      </c>
      <c r="H47" s="87">
        <v>132518</v>
      </c>
      <c r="I47" s="87">
        <v>132683</v>
      </c>
      <c r="J47" s="87">
        <f t="shared" si="0"/>
        <v>165</v>
      </c>
      <c r="K47" s="50">
        <v>85</v>
      </c>
      <c r="L47" s="82" t="s">
        <v>383</v>
      </c>
      <c r="M47" s="82" t="s">
        <v>392</v>
      </c>
      <c r="N47" s="87">
        <v>11</v>
      </c>
      <c r="O47" s="87">
        <v>3</v>
      </c>
      <c r="P47" s="87">
        <v>1700</v>
      </c>
      <c r="Q47" s="50">
        <v>13</v>
      </c>
      <c r="R47" s="50">
        <f t="shared" si="1"/>
        <v>1105</v>
      </c>
      <c r="S47" s="50">
        <v>120</v>
      </c>
      <c r="T47" s="50">
        <f t="shared" si="2"/>
        <v>360</v>
      </c>
      <c r="U47" s="50"/>
      <c r="V47" s="87">
        <v>100</v>
      </c>
      <c r="W47" s="50">
        <f t="shared" si="3"/>
        <v>3265</v>
      </c>
    </row>
    <row r="48" spans="1:23" x14ac:dyDescent="0.3">
      <c r="A48" s="59">
        <v>47</v>
      </c>
      <c r="B48" s="85">
        <v>45490</v>
      </c>
      <c r="C48" s="85">
        <v>45490</v>
      </c>
      <c r="D48" s="86" t="s">
        <v>70</v>
      </c>
      <c r="E48" s="81" t="s">
        <v>222</v>
      </c>
      <c r="F48" s="86" t="s">
        <v>7</v>
      </c>
      <c r="G48" s="86" t="s">
        <v>426</v>
      </c>
      <c r="H48" s="87">
        <v>190153</v>
      </c>
      <c r="I48" s="87">
        <v>190301</v>
      </c>
      <c r="J48" s="87">
        <f t="shared" si="0"/>
        <v>148</v>
      </c>
      <c r="K48" s="50">
        <v>68</v>
      </c>
      <c r="L48" s="82" t="s">
        <v>370</v>
      </c>
      <c r="M48" s="82" t="s">
        <v>427</v>
      </c>
      <c r="N48" s="87">
        <v>13.5</v>
      </c>
      <c r="O48" s="87">
        <v>5.5</v>
      </c>
      <c r="P48" s="87">
        <v>1700</v>
      </c>
      <c r="Q48" s="50">
        <v>13</v>
      </c>
      <c r="R48" s="50">
        <f t="shared" si="1"/>
        <v>884</v>
      </c>
      <c r="S48" s="50">
        <v>120</v>
      </c>
      <c r="T48" s="50">
        <f t="shared" si="2"/>
        <v>660</v>
      </c>
      <c r="U48" s="50"/>
      <c r="V48" s="87">
        <v>100</v>
      </c>
      <c r="W48" s="50">
        <f t="shared" si="3"/>
        <v>3344</v>
      </c>
    </row>
    <row r="49" spans="1:23" x14ac:dyDescent="0.3">
      <c r="A49" s="59">
        <v>48</v>
      </c>
      <c r="B49" s="85">
        <v>45490</v>
      </c>
      <c r="C49" s="85">
        <v>45491</v>
      </c>
      <c r="D49" s="86" t="s">
        <v>46</v>
      </c>
      <c r="E49" s="81" t="s">
        <v>428</v>
      </c>
      <c r="F49" s="86" t="s">
        <v>7</v>
      </c>
      <c r="G49" s="81" t="s">
        <v>429</v>
      </c>
      <c r="H49" s="87">
        <v>28597</v>
      </c>
      <c r="I49" s="87">
        <v>29184</v>
      </c>
      <c r="J49" s="87">
        <f t="shared" si="0"/>
        <v>587</v>
      </c>
      <c r="K49" s="50">
        <v>87</v>
      </c>
      <c r="L49" s="82" t="s">
        <v>430</v>
      </c>
      <c r="M49" s="82" t="s">
        <v>431</v>
      </c>
      <c r="N49" s="82" t="s">
        <v>345</v>
      </c>
      <c r="O49" s="87"/>
      <c r="P49" s="87">
        <v>6500</v>
      </c>
      <c r="Q49" s="50">
        <v>13</v>
      </c>
      <c r="R49" s="50">
        <f t="shared" si="1"/>
        <v>1131</v>
      </c>
      <c r="S49" s="50"/>
      <c r="T49" s="50">
        <f t="shared" si="2"/>
        <v>0</v>
      </c>
      <c r="U49" s="50">
        <v>700</v>
      </c>
      <c r="V49" s="87"/>
      <c r="W49" s="50">
        <f t="shared" si="3"/>
        <v>8331</v>
      </c>
    </row>
    <row r="50" spans="1:23" x14ac:dyDescent="0.3">
      <c r="A50" s="59">
        <v>49</v>
      </c>
      <c r="B50" s="85">
        <v>45490</v>
      </c>
      <c r="C50" s="85">
        <v>45491</v>
      </c>
      <c r="D50" s="86" t="s">
        <v>101</v>
      </c>
      <c r="E50" s="81" t="s">
        <v>413</v>
      </c>
      <c r="F50" s="86" t="s">
        <v>3</v>
      </c>
      <c r="G50" s="86" t="s">
        <v>69</v>
      </c>
      <c r="H50" s="87">
        <v>100303</v>
      </c>
      <c r="I50" s="87">
        <v>100901</v>
      </c>
      <c r="J50" s="87">
        <f t="shared" si="0"/>
        <v>598</v>
      </c>
      <c r="K50" s="50"/>
      <c r="L50" s="82" t="s">
        <v>412</v>
      </c>
      <c r="M50" s="82" t="s">
        <v>432</v>
      </c>
      <c r="N50" s="82" t="s">
        <v>345</v>
      </c>
      <c r="O50" s="87"/>
      <c r="P50" s="87">
        <v>10800</v>
      </c>
      <c r="Q50" s="50"/>
      <c r="R50" s="50">
        <f t="shared" si="1"/>
        <v>0</v>
      </c>
      <c r="S50" s="50"/>
      <c r="T50" s="50">
        <f t="shared" si="2"/>
        <v>0</v>
      </c>
      <c r="U50" s="50">
        <v>700</v>
      </c>
      <c r="V50" s="87">
        <v>740</v>
      </c>
      <c r="W50" s="50">
        <f t="shared" si="3"/>
        <v>12240</v>
      </c>
    </row>
    <row r="51" spans="1:23" x14ac:dyDescent="0.3">
      <c r="A51" s="59">
        <v>50</v>
      </c>
      <c r="B51" s="85">
        <v>45490</v>
      </c>
      <c r="C51" s="85">
        <v>45490</v>
      </c>
      <c r="D51" s="81" t="s">
        <v>151</v>
      </c>
      <c r="E51" s="81" t="s">
        <v>30</v>
      </c>
      <c r="F51" s="86" t="s">
        <v>3</v>
      </c>
      <c r="G51" s="86" t="s">
        <v>51</v>
      </c>
      <c r="H51" s="87">
        <v>48383</v>
      </c>
      <c r="I51" s="87">
        <v>48451</v>
      </c>
      <c r="J51" s="87">
        <f t="shared" si="0"/>
        <v>68</v>
      </c>
      <c r="K51" s="50">
        <v>28</v>
      </c>
      <c r="L51" s="82" t="s">
        <v>433</v>
      </c>
      <c r="M51" s="82" t="s">
        <v>434</v>
      </c>
      <c r="N51" s="87">
        <v>2.5</v>
      </c>
      <c r="O51" s="87"/>
      <c r="P51" s="87">
        <v>1800</v>
      </c>
      <c r="Q51" s="50">
        <v>18</v>
      </c>
      <c r="R51" s="50">
        <f t="shared" si="1"/>
        <v>504</v>
      </c>
      <c r="S51" s="50"/>
      <c r="T51" s="50">
        <f t="shared" si="2"/>
        <v>0</v>
      </c>
      <c r="U51" s="50"/>
      <c r="V51" s="87"/>
      <c r="W51" s="50">
        <f t="shared" si="3"/>
        <v>2304</v>
      </c>
    </row>
    <row r="52" spans="1:23" x14ac:dyDescent="0.3">
      <c r="A52" s="59">
        <v>51</v>
      </c>
      <c r="B52" s="85">
        <v>45490</v>
      </c>
      <c r="C52" s="85">
        <v>45493</v>
      </c>
      <c r="D52" s="86" t="s">
        <v>382</v>
      </c>
      <c r="E52" s="81" t="s">
        <v>435</v>
      </c>
      <c r="F52" s="86" t="s">
        <v>7</v>
      </c>
      <c r="G52" s="81" t="s">
        <v>436</v>
      </c>
      <c r="H52" s="87">
        <v>23396</v>
      </c>
      <c r="I52" s="87">
        <v>24794</v>
      </c>
      <c r="J52" s="87">
        <f t="shared" si="0"/>
        <v>1398</v>
      </c>
      <c r="K52" s="50">
        <v>398</v>
      </c>
      <c r="L52" s="82" t="s">
        <v>341</v>
      </c>
      <c r="M52" s="82" t="s">
        <v>328</v>
      </c>
      <c r="N52" s="82" t="s">
        <v>437</v>
      </c>
      <c r="O52" s="87"/>
      <c r="P52" s="87">
        <v>13000</v>
      </c>
      <c r="Q52" s="50">
        <v>13</v>
      </c>
      <c r="R52" s="50">
        <f t="shared" si="1"/>
        <v>5174</v>
      </c>
      <c r="S52" s="50"/>
      <c r="T52" s="50">
        <f t="shared" si="2"/>
        <v>0</v>
      </c>
      <c r="U52" s="50">
        <v>1600</v>
      </c>
      <c r="V52" s="87">
        <v>1655</v>
      </c>
      <c r="W52" s="50">
        <f t="shared" si="3"/>
        <v>21429</v>
      </c>
    </row>
    <row r="53" spans="1:23" x14ac:dyDescent="0.3">
      <c r="A53" s="59">
        <v>52</v>
      </c>
      <c r="B53" s="85">
        <v>45490</v>
      </c>
      <c r="C53" s="85">
        <v>45490</v>
      </c>
      <c r="D53" s="86" t="s">
        <v>438</v>
      </c>
      <c r="E53" s="81" t="s">
        <v>93</v>
      </c>
      <c r="F53" s="86" t="s">
        <v>3</v>
      </c>
      <c r="G53" s="81" t="s">
        <v>18</v>
      </c>
      <c r="H53" s="87">
        <v>13548</v>
      </c>
      <c r="I53" s="87">
        <v>13738</v>
      </c>
      <c r="J53" s="87">
        <f t="shared" si="0"/>
        <v>190</v>
      </c>
      <c r="K53" s="50"/>
      <c r="L53" s="82" t="s">
        <v>366</v>
      </c>
      <c r="M53" s="82" t="s">
        <v>439</v>
      </c>
      <c r="N53" s="82" t="s">
        <v>332</v>
      </c>
      <c r="O53" s="87"/>
      <c r="P53" s="87">
        <v>5400</v>
      </c>
      <c r="Q53" s="50"/>
      <c r="R53" s="50">
        <f t="shared" si="1"/>
        <v>0</v>
      </c>
      <c r="S53" s="50"/>
      <c r="T53" s="50">
        <f t="shared" si="2"/>
        <v>0</v>
      </c>
      <c r="U53" s="50">
        <v>250</v>
      </c>
      <c r="V53" s="87">
        <v>155</v>
      </c>
      <c r="W53" s="50">
        <f t="shared" si="3"/>
        <v>5805</v>
      </c>
    </row>
    <row r="54" spans="1:23" x14ac:dyDescent="0.3">
      <c r="A54" s="59">
        <v>53</v>
      </c>
      <c r="B54" s="85">
        <v>45490</v>
      </c>
      <c r="C54" s="85">
        <v>45490</v>
      </c>
      <c r="D54" s="86" t="s">
        <v>291</v>
      </c>
      <c r="E54" s="81" t="s">
        <v>424</v>
      </c>
      <c r="F54" s="86" t="s">
        <v>7</v>
      </c>
      <c r="G54" s="86" t="s">
        <v>244</v>
      </c>
      <c r="H54" s="87">
        <v>135969</v>
      </c>
      <c r="I54" s="87">
        <v>136037</v>
      </c>
      <c r="J54" s="87">
        <f t="shared" si="0"/>
        <v>68</v>
      </c>
      <c r="K54" s="50"/>
      <c r="L54" s="82" t="s">
        <v>383</v>
      </c>
      <c r="M54" s="82" t="s">
        <v>381</v>
      </c>
      <c r="N54" s="87">
        <v>13.5</v>
      </c>
      <c r="O54" s="87">
        <v>5.5</v>
      </c>
      <c r="P54" s="87">
        <v>1700</v>
      </c>
      <c r="Q54" s="50">
        <v>13</v>
      </c>
      <c r="R54" s="50">
        <f t="shared" si="1"/>
        <v>0</v>
      </c>
      <c r="S54" s="50">
        <v>120</v>
      </c>
      <c r="T54" s="50">
        <f t="shared" si="2"/>
        <v>660</v>
      </c>
      <c r="U54" s="50"/>
      <c r="V54" s="87"/>
      <c r="W54" s="50">
        <f t="shared" si="3"/>
        <v>2360</v>
      </c>
    </row>
    <row r="55" spans="1:23" x14ac:dyDescent="0.3">
      <c r="A55" s="59">
        <v>54</v>
      </c>
      <c r="B55" s="85">
        <v>45490</v>
      </c>
      <c r="C55" s="85">
        <v>45490</v>
      </c>
      <c r="D55" s="86" t="s">
        <v>440</v>
      </c>
      <c r="E55" s="81" t="s">
        <v>249</v>
      </c>
      <c r="F55" s="86" t="s">
        <v>3</v>
      </c>
      <c r="G55" s="86" t="s">
        <v>244</v>
      </c>
      <c r="H55" s="87">
        <v>322538</v>
      </c>
      <c r="I55" s="87">
        <v>322671</v>
      </c>
      <c r="J55" s="87">
        <f t="shared" si="0"/>
        <v>133</v>
      </c>
      <c r="K55" s="50">
        <v>53</v>
      </c>
      <c r="L55" s="82" t="s">
        <v>366</v>
      </c>
      <c r="M55" s="82" t="s">
        <v>441</v>
      </c>
      <c r="N55" s="87">
        <v>12</v>
      </c>
      <c r="O55" s="87">
        <v>4</v>
      </c>
      <c r="P55" s="87">
        <v>3000</v>
      </c>
      <c r="Q55" s="50">
        <v>18</v>
      </c>
      <c r="R55" s="50">
        <f t="shared" si="1"/>
        <v>954</v>
      </c>
      <c r="S55" s="50">
        <v>180</v>
      </c>
      <c r="T55" s="50">
        <f t="shared" si="2"/>
        <v>720</v>
      </c>
      <c r="U55" s="50"/>
      <c r="V55" s="87">
        <v>85</v>
      </c>
      <c r="W55" s="50">
        <f t="shared" si="3"/>
        <v>4759</v>
      </c>
    </row>
    <row r="56" spans="1:23" x14ac:dyDescent="0.3">
      <c r="A56" s="59">
        <v>55</v>
      </c>
      <c r="B56" s="85">
        <v>45490</v>
      </c>
      <c r="C56" s="85">
        <v>45490</v>
      </c>
      <c r="D56" s="86" t="s">
        <v>135</v>
      </c>
      <c r="E56" s="81" t="s">
        <v>362</v>
      </c>
      <c r="F56" s="86" t="s">
        <v>7</v>
      </c>
      <c r="G56" s="86" t="s">
        <v>244</v>
      </c>
      <c r="H56" s="87">
        <v>447741</v>
      </c>
      <c r="I56" s="87">
        <v>447929</v>
      </c>
      <c r="J56" s="87">
        <f t="shared" si="0"/>
        <v>188</v>
      </c>
      <c r="K56" s="50">
        <v>108</v>
      </c>
      <c r="L56" s="82" t="s">
        <v>364</v>
      </c>
      <c r="M56" s="82" t="s">
        <v>442</v>
      </c>
      <c r="N56" s="87">
        <v>10.5</v>
      </c>
      <c r="O56" s="87">
        <v>2.5</v>
      </c>
      <c r="P56" s="87">
        <v>1700</v>
      </c>
      <c r="Q56" s="50">
        <v>13</v>
      </c>
      <c r="R56" s="50">
        <f t="shared" si="1"/>
        <v>1404</v>
      </c>
      <c r="S56" s="50">
        <v>120</v>
      </c>
      <c r="T56" s="50">
        <f t="shared" si="2"/>
        <v>300</v>
      </c>
      <c r="U56" s="50"/>
      <c r="V56" s="87"/>
      <c r="W56" s="50">
        <f t="shared" si="3"/>
        <v>3404</v>
      </c>
    </row>
    <row r="57" spans="1:23" x14ac:dyDescent="0.3">
      <c r="A57" s="59">
        <v>56</v>
      </c>
      <c r="B57" s="85">
        <v>45490</v>
      </c>
      <c r="C57" s="85">
        <v>45490</v>
      </c>
      <c r="D57" s="63" t="s">
        <v>12</v>
      </c>
      <c r="E57" s="81" t="s">
        <v>443</v>
      </c>
      <c r="F57" s="86" t="s">
        <v>7</v>
      </c>
      <c r="G57" s="86" t="s">
        <v>244</v>
      </c>
      <c r="H57" s="87">
        <v>39462</v>
      </c>
      <c r="I57" s="87">
        <v>39514</v>
      </c>
      <c r="J57" s="87">
        <f t="shared" si="0"/>
        <v>52</v>
      </c>
      <c r="K57" s="50"/>
      <c r="L57" s="82" t="s">
        <v>445</v>
      </c>
      <c r="M57" s="82" t="s">
        <v>373</v>
      </c>
      <c r="N57" s="87">
        <v>2.5</v>
      </c>
      <c r="O57" s="87"/>
      <c r="P57" s="87">
        <v>2000</v>
      </c>
      <c r="Q57" s="50"/>
      <c r="R57" s="50">
        <f t="shared" si="1"/>
        <v>0</v>
      </c>
      <c r="S57" s="50"/>
      <c r="T57" s="50">
        <f t="shared" si="2"/>
        <v>0</v>
      </c>
      <c r="U57" s="50"/>
      <c r="V57" s="87">
        <v>50</v>
      </c>
      <c r="W57" s="50">
        <f t="shared" si="3"/>
        <v>2050</v>
      </c>
    </row>
    <row r="58" spans="1:23" x14ac:dyDescent="0.3">
      <c r="A58" s="59">
        <v>57</v>
      </c>
      <c r="B58" s="85">
        <v>45491</v>
      </c>
      <c r="C58" s="85">
        <v>45491</v>
      </c>
      <c r="D58" s="86" t="s">
        <v>347</v>
      </c>
      <c r="E58" s="81" t="s">
        <v>446</v>
      </c>
      <c r="F58" s="86" t="s">
        <v>3</v>
      </c>
      <c r="G58" s="86" t="s">
        <v>244</v>
      </c>
      <c r="H58" s="87">
        <v>40556</v>
      </c>
      <c r="I58" s="87">
        <v>40678</v>
      </c>
      <c r="J58" s="87">
        <f t="shared" si="0"/>
        <v>122</v>
      </c>
      <c r="K58" s="50">
        <v>42</v>
      </c>
      <c r="L58" s="87" t="s">
        <v>367</v>
      </c>
      <c r="M58" s="87" t="s">
        <v>447</v>
      </c>
      <c r="N58" s="87">
        <v>13</v>
      </c>
      <c r="O58" s="87">
        <v>5</v>
      </c>
      <c r="P58" s="87">
        <v>3000</v>
      </c>
      <c r="Q58" s="50">
        <v>18</v>
      </c>
      <c r="R58" s="50">
        <f t="shared" si="1"/>
        <v>756</v>
      </c>
      <c r="S58" s="50">
        <v>180</v>
      </c>
      <c r="T58" s="50">
        <f t="shared" si="2"/>
        <v>900</v>
      </c>
      <c r="U58" s="50"/>
      <c r="V58" s="87"/>
      <c r="W58" s="50">
        <f t="shared" si="3"/>
        <v>4656</v>
      </c>
    </row>
    <row r="59" spans="1:23" x14ac:dyDescent="0.3">
      <c r="A59" s="59">
        <v>58</v>
      </c>
      <c r="B59" s="85">
        <v>45491</v>
      </c>
      <c r="C59" s="85">
        <v>45491</v>
      </c>
      <c r="D59" s="86" t="s">
        <v>323</v>
      </c>
      <c r="E59" s="81" t="s">
        <v>300</v>
      </c>
      <c r="F59" s="86" t="s">
        <v>7</v>
      </c>
      <c r="G59" s="81" t="s">
        <v>205</v>
      </c>
      <c r="H59" s="87">
        <v>28464</v>
      </c>
      <c r="I59" s="87">
        <v>28856</v>
      </c>
      <c r="J59" s="87">
        <f t="shared" si="0"/>
        <v>392</v>
      </c>
      <c r="K59" s="50">
        <v>142</v>
      </c>
      <c r="L59" s="82" t="s">
        <v>383</v>
      </c>
      <c r="M59" s="82" t="s">
        <v>371</v>
      </c>
      <c r="N59" s="82" t="s">
        <v>332</v>
      </c>
      <c r="O59" s="87"/>
      <c r="P59" s="87">
        <v>3250</v>
      </c>
      <c r="Q59" s="50">
        <v>13</v>
      </c>
      <c r="R59" s="50">
        <f t="shared" si="1"/>
        <v>1846</v>
      </c>
      <c r="S59" s="50"/>
      <c r="T59" s="50">
        <f t="shared" si="2"/>
        <v>0</v>
      </c>
      <c r="U59" s="50">
        <v>250</v>
      </c>
      <c r="V59" s="87">
        <v>235</v>
      </c>
      <c r="W59" s="50">
        <f t="shared" si="3"/>
        <v>5581</v>
      </c>
    </row>
    <row r="60" spans="1:23" x14ac:dyDescent="0.3">
      <c r="A60" s="59">
        <v>59</v>
      </c>
      <c r="B60" s="85">
        <v>45491</v>
      </c>
      <c r="C60" s="85">
        <v>45491</v>
      </c>
      <c r="D60" s="86" t="s">
        <v>19</v>
      </c>
      <c r="E60" s="81" t="s">
        <v>448</v>
      </c>
      <c r="F60" s="86" t="s">
        <v>7</v>
      </c>
      <c r="G60" s="86" t="s">
        <v>51</v>
      </c>
      <c r="H60" s="87">
        <v>382054</v>
      </c>
      <c r="I60" s="87">
        <v>382092</v>
      </c>
      <c r="J60" s="87">
        <f t="shared" si="0"/>
        <v>38</v>
      </c>
      <c r="K60" s="50"/>
      <c r="L60" s="82" t="s">
        <v>449</v>
      </c>
      <c r="M60" s="82" t="s">
        <v>352</v>
      </c>
      <c r="N60" s="87">
        <v>2</v>
      </c>
      <c r="O60" s="87"/>
      <c r="P60" s="87">
        <v>1000</v>
      </c>
      <c r="Q60" s="50"/>
      <c r="R60" s="50">
        <f t="shared" si="1"/>
        <v>0</v>
      </c>
      <c r="S60" s="50"/>
      <c r="T60" s="50">
        <f t="shared" si="2"/>
        <v>0</v>
      </c>
      <c r="U60" s="50"/>
      <c r="V60" s="87"/>
      <c r="W60" s="50">
        <f t="shared" si="3"/>
        <v>1000</v>
      </c>
    </row>
    <row r="61" spans="1:23" x14ac:dyDescent="0.3">
      <c r="A61" s="59">
        <v>60</v>
      </c>
      <c r="B61" s="85">
        <v>45491</v>
      </c>
      <c r="C61" s="85">
        <v>45491</v>
      </c>
      <c r="D61" s="81" t="s">
        <v>450</v>
      </c>
      <c r="E61" s="81" t="s">
        <v>93</v>
      </c>
      <c r="F61" s="86" t="s">
        <v>7</v>
      </c>
      <c r="G61" s="86" t="s">
        <v>244</v>
      </c>
      <c r="H61" s="87">
        <v>169910</v>
      </c>
      <c r="I61" s="87">
        <v>170055</v>
      </c>
      <c r="J61" s="87">
        <f t="shared" si="0"/>
        <v>145</v>
      </c>
      <c r="K61" s="50">
        <v>65</v>
      </c>
      <c r="L61" s="86" t="s">
        <v>451</v>
      </c>
      <c r="M61" s="81" t="s">
        <v>452</v>
      </c>
      <c r="N61" s="87">
        <v>9</v>
      </c>
      <c r="O61" s="87">
        <v>1</v>
      </c>
      <c r="P61" s="87">
        <v>1700</v>
      </c>
      <c r="Q61" s="50">
        <v>13</v>
      </c>
      <c r="R61" s="50">
        <f t="shared" si="1"/>
        <v>845</v>
      </c>
      <c r="S61" s="50">
        <v>120</v>
      </c>
      <c r="T61" s="50">
        <f t="shared" si="2"/>
        <v>120</v>
      </c>
      <c r="U61" s="50"/>
      <c r="V61" s="87"/>
      <c r="W61" s="50">
        <f t="shared" si="3"/>
        <v>2665</v>
      </c>
    </row>
    <row r="62" spans="1:23" x14ac:dyDescent="0.3">
      <c r="A62" s="59">
        <v>61</v>
      </c>
      <c r="B62" s="85">
        <v>45492</v>
      </c>
      <c r="C62" s="85">
        <v>45492</v>
      </c>
      <c r="D62" s="81" t="s">
        <v>151</v>
      </c>
      <c r="E62" s="81" t="s">
        <v>413</v>
      </c>
      <c r="F62" s="86" t="s">
        <v>3</v>
      </c>
      <c r="G62" s="86" t="s">
        <v>244</v>
      </c>
      <c r="H62" s="87">
        <v>100860</v>
      </c>
      <c r="I62" s="87">
        <v>100979</v>
      </c>
      <c r="J62" s="87">
        <f t="shared" si="0"/>
        <v>119</v>
      </c>
      <c r="K62" s="50">
        <v>39</v>
      </c>
      <c r="L62" s="82" t="s">
        <v>364</v>
      </c>
      <c r="M62" s="82" t="s">
        <v>453</v>
      </c>
      <c r="N62" s="87">
        <v>8.5</v>
      </c>
      <c r="O62" s="87">
        <v>0.5</v>
      </c>
      <c r="P62" s="87">
        <v>3000</v>
      </c>
      <c r="Q62" s="50">
        <v>18</v>
      </c>
      <c r="R62" s="50">
        <f t="shared" si="1"/>
        <v>702</v>
      </c>
      <c r="S62" s="50">
        <v>180</v>
      </c>
      <c r="T62" s="50">
        <f t="shared" si="2"/>
        <v>90</v>
      </c>
      <c r="U62" s="50"/>
      <c r="V62" s="87"/>
      <c r="W62" s="50">
        <f t="shared" si="3"/>
        <v>3792</v>
      </c>
    </row>
    <row r="63" spans="1:23" x14ac:dyDescent="0.3">
      <c r="A63" s="59">
        <v>62</v>
      </c>
      <c r="B63" s="85">
        <v>45492</v>
      </c>
      <c r="C63" s="85">
        <v>45493</v>
      </c>
      <c r="D63" s="86" t="s">
        <v>385</v>
      </c>
      <c r="E63" s="81" t="s">
        <v>93</v>
      </c>
      <c r="F63" s="86" t="s">
        <v>3</v>
      </c>
      <c r="G63" s="81" t="s">
        <v>234</v>
      </c>
      <c r="H63" s="87">
        <v>4554</v>
      </c>
      <c r="I63" s="87">
        <v>5020</v>
      </c>
      <c r="J63" s="87">
        <f t="shared" si="0"/>
        <v>466</v>
      </c>
      <c r="K63" s="50"/>
      <c r="L63" s="82" t="s">
        <v>366</v>
      </c>
      <c r="M63" s="82" t="s">
        <v>368</v>
      </c>
      <c r="N63" s="82" t="s">
        <v>345</v>
      </c>
      <c r="O63" s="87"/>
      <c r="P63" s="87">
        <v>10800</v>
      </c>
      <c r="Q63" s="50"/>
      <c r="R63" s="50">
        <f t="shared" si="1"/>
        <v>0</v>
      </c>
      <c r="S63" s="50"/>
      <c r="T63" s="50">
        <f t="shared" si="2"/>
        <v>0</v>
      </c>
      <c r="U63" s="50">
        <v>700</v>
      </c>
      <c r="V63" s="87">
        <v>310</v>
      </c>
      <c r="W63" s="50">
        <f t="shared" si="3"/>
        <v>11810</v>
      </c>
    </row>
    <row r="64" spans="1:23" x14ac:dyDescent="0.3">
      <c r="A64" s="59">
        <v>63</v>
      </c>
      <c r="B64" s="85">
        <v>45492</v>
      </c>
      <c r="C64" s="85">
        <v>45493</v>
      </c>
      <c r="D64" s="86" t="s">
        <v>61</v>
      </c>
      <c r="E64" s="81" t="s">
        <v>295</v>
      </c>
      <c r="F64" s="86" t="s">
        <v>7</v>
      </c>
      <c r="G64" s="86" t="s">
        <v>5</v>
      </c>
      <c r="H64" s="87">
        <v>75895</v>
      </c>
      <c r="I64" s="87">
        <v>76467</v>
      </c>
      <c r="J64" s="87">
        <f t="shared" si="0"/>
        <v>572</v>
      </c>
      <c r="K64" s="50">
        <v>72</v>
      </c>
      <c r="L64" s="82" t="s">
        <v>330</v>
      </c>
      <c r="M64" s="82" t="s">
        <v>454</v>
      </c>
      <c r="N64" s="82" t="s">
        <v>345</v>
      </c>
      <c r="O64" s="87"/>
      <c r="P64" s="87">
        <v>6500</v>
      </c>
      <c r="Q64" s="50">
        <v>13</v>
      </c>
      <c r="R64" s="50">
        <f t="shared" si="1"/>
        <v>936</v>
      </c>
      <c r="S64" s="50"/>
      <c r="T64" s="50">
        <f t="shared" si="2"/>
        <v>0</v>
      </c>
      <c r="U64" s="50">
        <v>700</v>
      </c>
      <c r="V64" s="87">
        <v>630</v>
      </c>
      <c r="W64" s="50">
        <f t="shared" si="3"/>
        <v>8766</v>
      </c>
    </row>
    <row r="65" spans="1:23" x14ac:dyDescent="0.3">
      <c r="A65" s="59">
        <v>64</v>
      </c>
      <c r="B65" s="85">
        <v>45492</v>
      </c>
      <c r="C65" s="85">
        <v>45493</v>
      </c>
      <c r="D65" s="86" t="s">
        <v>6</v>
      </c>
      <c r="E65" s="81" t="s">
        <v>455</v>
      </c>
      <c r="F65" s="86" t="s">
        <v>7</v>
      </c>
      <c r="G65" s="86" t="s">
        <v>69</v>
      </c>
      <c r="H65" s="87">
        <v>43551</v>
      </c>
      <c r="I65" s="87">
        <v>44319</v>
      </c>
      <c r="J65" s="87">
        <f t="shared" si="0"/>
        <v>768</v>
      </c>
      <c r="K65" s="50">
        <v>268</v>
      </c>
      <c r="L65" s="82" t="s">
        <v>343</v>
      </c>
      <c r="M65" s="82" t="s">
        <v>377</v>
      </c>
      <c r="N65" s="82" t="s">
        <v>345</v>
      </c>
      <c r="O65" s="87"/>
      <c r="P65" s="87">
        <v>6500</v>
      </c>
      <c r="Q65" s="50">
        <v>13</v>
      </c>
      <c r="R65" s="50">
        <f t="shared" si="1"/>
        <v>3484</v>
      </c>
      <c r="S65" s="50"/>
      <c r="T65" s="50">
        <f t="shared" si="2"/>
        <v>0</v>
      </c>
      <c r="U65" s="50">
        <v>700</v>
      </c>
      <c r="V65" s="87">
        <v>500</v>
      </c>
      <c r="W65" s="50">
        <f t="shared" si="3"/>
        <v>11184</v>
      </c>
    </row>
    <row r="66" spans="1:23" x14ac:dyDescent="0.3">
      <c r="A66" s="59">
        <v>65</v>
      </c>
      <c r="B66" s="85">
        <v>45492</v>
      </c>
      <c r="C66" s="85">
        <v>45493</v>
      </c>
      <c r="D66" s="86" t="s">
        <v>283</v>
      </c>
      <c r="E66" s="81" t="s">
        <v>411</v>
      </c>
      <c r="F66" s="86" t="s">
        <v>7</v>
      </c>
      <c r="G66" s="86" t="s">
        <v>18</v>
      </c>
      <c r="H66" s="87">
        <v>302903</v>
      </c>
      <c r="I66" s="87">
        <v>303221</v>
      </c>
      <c r="J66" s="87">
        <f t="shared" si="0"/>
        <v>318</v>
      </c>
      <c r="K66" s="50">
        <v>68</v>
      </c>
      <c r="L66" s="82" t="s">
        <v>352</v>
      </c>
      <c r="M66" s="82" t="s">
        <v>456</v>
      </c>
      <c r="N66" s="82" t="s">
        <v>332</v>
      </c>
      <c r="O66" s="87"/>
      <c r="P66" s="87">
        <v>3250</v>
      </c>
      <c r="Q66" s="50">
        <v>13</v>
      </c>
      <c r="R66" s="50">
        <f t="shared" si="1"/>
        <v>884</v>
      </c>
      <c r="S66" s="50"/>
      <c r="T66" s="50">
        <f t="shared" si="2"/>
        <v>0</v>
      </c>
      <c r="U66" s="50">
        <v>250</v>
      </c>
      <c r="V66" s="87">
        <v>155</v>
      </c>
      <c r="W66" s="50">
        <f t="shared" si="3"/>
        <v>4539</v>
      </c>
    </row>
    <row r="67" spans="1:23" x14ac:dyDescent="0.3">
      <c r="A67" s="59">
        <v>66</v>
      </c>
      <c r="B67" s="85">
        <v>45492</v>
      </c>
      <c r="C67" s="85">
        <v>45492</v>
      </c>
      <c r="D67" s="86" t="s">
        <v>457</v>
      </c>
      <c r="E67" s="81" t="s">
        <v>362</v>
      </c>
      <c r="F67" s="86" t="s">
        <v>7</v>
      </c>
      <c r="G67" s="86" t="s">
        <v>29</v>
      </c>
      <c r="H67" s="87">
        <v>53178</v>
      </c>
      <c r="I67" s="87">
        <v>53376</v>
      </c>
      <c r="J67" s="87">
        <f t="shared" ref="J67:J105" si="4">I67-H67</f>
        <v>198</v>
      </c>
      <c r="K67" s="50">
        <v>118</v>
      </c>
      <c r="L67" s="82" t="s">
        <v>327</v>
      </c>
      <c r="M67" s="82" t="s">
        <v>458</v>
      </c>
      <c r="N67" s="87">
        <v>9</v>
      </c>
      <c r="O67" s="87">
        <v>1</v>
      </c>
      <c r="P67" s="87">
        <v>1700</v>
      </c>
      <c r="Q67" s="50">
        <v>13</v>
      </c>
      <c r="R67" s="50">
        <f t="shared" ref="R67:R105" si="5">K67*Q67</f>
        <v>1534</v>
      </c>
      <c r="S67" s="50">
        <v>120</v>
      </c>
      <c r="T67" s="50">
        <f t="shared" ref="T67:T105" si="6">O67*S67</f>
        <v>120</v>
      </c>
      <c r="U67" s="50"/>
      <c r="V67" s="87"/>
      <c r="W67" s="50">
        <f t="shared" ref="W67:W105" si="7">P67+R67+T67+U67+V67</f>
        <v>3354</v>
      </c>
    </row>
    <row r="68" spans="1:23" x14ac:dyDescent="0.3">
      <c r="A68" s="59">
        <v>67</v>
      </c>
      <c r="B68" s="85">
        <v>45492</v>
      </c>
      <c r="C68" s="85">
        <v>45493</v>
      </c>
      <c r="D68" s="86" t="s">
        <v>34</v>
      </c>
      <c r="E68" s="81" t="s">
        <v>302</v>
      </c>
      <c r="F68" s="86" t="s">
        <v>7</v>
      </c>
      <c r="G68" s="81" t="s">
        <v>1</v>
      </c>
      <c r="H68" s="87">
        <v>183077</v>
      </c>
      <c r="I68" s="87">
        <v>184046</v>
      </c>
      <c r="J68" s="87">
        <f t="shared" si="4"/>
        <v>969</v>
      </c>
      <c r="K68" s="50">
        <v>469</v>
      </c>
      <c r="L68" s="86" t="s">
        <v>459</v>
      </c>
      <c r="M68" s="82" t="s">
        <v>352</v>
      </c>
      <c r="N68" s="82" t="s">
        <v>332</v>
      </c>
      <c r="O68" s="87"/>
      <c r="P68" s="87">
        <v>6500</v>
      </c>
      <c r="Q68" s="50">
        <v>13</v>
      </c>
      <c r="R68" s="50">
        <f t="shared" si="5"/>
        <v>6097</v>
      </c>
      <c r="S68" s="50"/>
      <c r="T68" s="50">
        <f t="shared" si="6"/>
        <v>0</v>
      </c>
      <c r="U68" s="50">
        <v>700</v>
      </c>
      <c r="V68" s="87">
        <v>1390</v>
      </c>
      <c r="W68" s="50">
        <f t="shared" si="7"/>
        <v>14687</v>
      </c>
    </row>
    <row r="69" spans="1:23" x14ac:dyDescent="0.3">
      <c r="A69" s="59">
        <v>68</v>
      </c>
      <c r="B69" s="85">
        <v>45493</v>
      </c>
      <c r="C69" s="85">
        <v>45493</v>
      </c>
      <c r="D69" s="86" t="s">
        <v>19</v>
      </c>
      <c r="E69" s="81" t="s">
        <v>362</v>
      </c>
      <c r="F69" s="86" t="s">
        <v>7</v>
      </c>
      <c r="G69" s="86" t="s">
        <v>244</v>
      </c>
      <c r="H69" s="87">
        <v>382395</v>
      </c>
      <c r="I69" s="87">
        <v>382548</v>
      </c>
      <c r="J69" s="87">
        <f t="shared" si="4"/>
        <v>153</v>
      </c>
      <c r="K69" s="50">
        <v>73</v>
      </c>
      <c r="L69" s="86" t="s">
        <v>383</v>
      </c>
      <c r="M69" s="86" t="s">
        <v>460</v>
      </c>
      <c r="N69" s="87">
        <v>7.5</v>
      </c>
      <c r="O69" s="82"/>
      <c r="P69" s="87">
        <v>1700</v>
      </c>
      <c r="Q69" s="50">
        <v>13</v>
      </c>
      <c r="R69" s="50">
        <f t="shared" si="5"/>
        <v>949</v>
      </c>
      <c r="S69" s="50"/>
      <c r="T69" s="50">
        <f t="shared" si="6"/>
        <v>0</v>
      </c>
      <c r="U69" s="50"/>
      <c r="V69" s="87"/>
      <c r="W69" s="50">
        <f t="shared" si="7"/>
        <v>2649</v>
      </c>
    </row>
    <row r="70" spans="1:23" x14ac:dyDescent="0.3">
      <c r="A70" s="59">
        <v>69</v>
      </c>
      <c r="B70" s="85">
        <v>45495</v>
      </c>
      <c r="C70" s="85">
        <v>45495</v>
      </c>
      <c r="D70" s="86" t="s">
        <v>19</v>
      </c>
      <c r="E70" s="81" t="s">
        <v>461</v>
      </c>
      <c r="F70" s="86" t="s">
        <v>7</v>
      </c>
      <c r="G70" s="86" t="s">
        <v>204</v>
      </c>
      <c r="H70" s="87">
        <v>382581</v>
      </c>
      <c r="I70" s="87">
        <v>382719</v>
      </c>
      <c r="J70" s="87">
        <f t="shared" si="4"/>
        <v>138</v>
      </c>
      <c r="K70" s="50">
        <v>58</v>
      </c>
      <c r="L70" s="82" t="s">
        <v>449</v>
      </c>
      <c r="M70" s="82" t="s">
        <v>366</v>
      </c>
      <c r="N70" s="87">
        <v>3.5</v>
      </c>
      <c r="O70" s="87"/>
      <c r="P70" s="87">
        <v>1700</v>
      </c>
      <c r="Q70" s="50">
        <v>13</v>
      </c>
      <c r="R70" s="50">
        <f t="shared" si="5"/>
        <v>754</v>
      </c>
      <c r="S70" s="50"/>
      <c r="T70" s="50">
        <f t="shared" si="6"/>
        <v>0</v>
      </c>
      <c r="U70" s="50"/>
      <c r="V70" s="87">
        <v>100</v>
      </c>
      <c r="W70" s="50">
        <f t="shared" si="7"/>
        <v>2554</v>
      </c>
    </row>
    <row r="71" spans="1:23" x14ac:dyDescent="0.3">
      <c r="A71" s="59">
        <v>70</v>
      </c>
      <c r="B71" s="85">
        <v>45495</v>
      </c>
      <c r="C71" s="85">
        <v>45495</v>
      </c>
      <c r="D71" s="86" t="s">
        <v>48</v>
      </c>
      <c r="E71" s="81" t="s">
        <v>67</v>
      </c>
      <c r="F71" s="86" t="s">
        <v>7</v>
      </c>
      <c r="G71" s="86" t="s">
        <v>51</v>
      </c>
      <c r="H71" s="87">
        <v>239928</v>
      </c>
      <c r="I71" s="87">
        <v>239967</v>
      </c>
      <c r="J71" s="87">
        <f t="shared" si="4"/>
        <v>39</v>
      </c>
      <c r="K71" s="50"/>
      <c r="L71" s="82" t="s">
        <v>399</v>
      </c>
      <c r="M71" s="82" t="s">
        <v>462</v>
      </c>
      <c r="N71" s="87">
        <v>2</v>
      </c>
      <c r="O71" s="87"/>
      <c r="P71" s="87">
        <v>1000</v>
      </c>
      <c r="Q71" s="50"/>
      <c r="R71" s="50">
        <f t="shared" si="5"/>
        <v>0</v>
      </c>
      <c r="S71" s="50"/>
      <c r="T71" s="50">
        <f t="shared" si="6"/>
        <v>0</v>
      </c>
      <c r="U71" s="50"/>
      <c r="V71" s="87"/>
      <c r="W71" s="50">
        <f t="shared" si="7"/>
        <v>1000</v>
      </c>
    </row>
    <row r="72" spans="1:23" x14ac:dyDescent="0.3">
      <c r="A72" s="59">
        <v>71</v>
      </c>
      <c r="B72" s="85">
        <v>45495</v>
      </c>
      <c r="C72" s="85">
        <v>45495</v>
      </c>
      <c r="D72" s="86" t="s">
        <v>140</v>
      </c>
      <c r="E72" s="81" t="s">
        <v>463</v>
      </c>
      <c r="F72" s="86" t="s">
        <v>7</v>
      </c>
      <c r="G72" s="86" t="s">
        <v>51</v>
      </c>
      <c r="H72" s="87">
        <v>105780</v>
      </c>
      <c r="I72" s="87">
        <v>105817</v>
      </c>
      <c r="J72" s="87">
        <f t="shared" si="4"/>
        <v>37</v>
      </c>
      <c r="K72" s="50"/>
      <c r="L72" s="82" t="s">
        <v>427</v>
      </c>
      <c r="M72" s="82" t="s">
        <v>377</v>
      </c>
      <c r="N72" s="87">
        <v>2.5</v>
      </c>
      <c r="O72" s="87"/>
      <c r="P72" s="87">
        <v>1000</v>
      </c>
      <c r="Q72" s="50"/>
      <c r="R72" s="50">
        <f t="shared" si="5"/>
        <v>0</v>
      </c>
      <c r="S72" s="50"/>
      <c r="T72" s="50">
        <f t="shared" si="6"/>
        <v>0</v>
      </c>
      <c r="U72" s="50"/>
      <c r="V72" s="87">
        <v>100</v>
      </c>
      <c r="W72" s="50">
        <f t="shared" si="7"/>
        <v>1100</v>
      </c>
    </row>
    <row r="73" spans="1:23" x14ac:dyDescent="0.3">
      <c r="A73" s="59">
        <v>72</v>
      </c>
      <c r="B73" s="85">
        <v>45496</v>
      </c>
      <c r="C73" s="85">
        <v>45498</v>
      </c>
      <c r="D73" s="86" t="s">
        <v>151</v>
      </c>
      <c r="E73" s="81" t="s">
        <v>463</v>
      </c>
      <c r="F73" s="86" t="s">
        <v>3</v>
      </c>
      <c r="G73" s="86" t="s">
        <v>11</v>
      </c>
      <c r="H73" s="87">
        <v>45439</v>
      </c>
      <c r="I73" s="87">
        <v>46816</v>
      </c>
      <c r="J73" s="87">
        <f t="shared" si="4"/>
        <v>1377</v>
      </c>
      <c r="K73" s="50">
        <v>477</v>
      </c>
      <c r="L73" s="82" t="s">
        <v>376</v>
      </c>
      <c r="M73" s="82" t="s">
        <v>356</v>
      </c>
      <c r="N73" s="82" t="s">
        <v>337</v>
      </c>
      <c r="O73" s="87"/>
      <c r="P73" s="87">
        <v>16200</v>
      </c>
      <c r="Q73" s="50">
        <v>18</v>
      </c>
      <c r="R73" s="50">
        <f t="shared" si="5"/>
        <v>8586</v>
      </c>
      <c r="S73" s="50"/>
      <c r="T73" s="50">
        <f t="shared" si="6"/>
        <v>0</v>
      </c>
      <c r="U73" s="50">
        <v>1150</v>
      </c>
      <c r="V73" s="87">
        <v>1105</v>
      </c>
      <c r="W73" s="50">
        <f t="shared" si="7"/>
        <v>27041</v>
      </c>
    </row>
    <row r="74" spans="1:23" x14ac:dyDescent="0.3">
      <c r="A74" s="59">
        <v>73</v>
      </c>
      <c r="B74" s="85">
        <v>45496</v>
      </c>
      <c r="C74" s="85">
        <v>45496</v>
      </c>
      <c r="D74" s="86" t="s">
        <v>323</v>
      </c>
      <c r="E74" s="81" t="s">
        <v>464</v>
      </c>
      <c r="F74" s="86" t="s">
        <v>7</v>
      </c>
      <c r="G74" s="86" t="s">
        <v>244</v>
      </c>
      <c r="H74" s="87">
        <v>29027</v>
      </c>
      <c r="I74" s="87">
        <v>29202</v>
      </c>
      <c r="J74" s="87">
        <f t="shared" si="4"/>
        <v>175</v>
      </c>
      <c r="K74" s="50">
        <v>95</v>
      </c>
      <c r="L74" s="82" t="s">
        <v>366</v>
      </c>
      <c r="M74" s="82" t="s">
        <v>465</v>
      </c>
      <c r="N74" s="87">
        <v>11</v>
      </c>
      <c r="O74" s="87">
        <v>3</v>
      </c>
      <c r="P74" s="87">
        <v>1700</v>
      </c>
      <c r="Q74" s="50">
        <v>13</v>
      </c>
      <c r="R74" s="50">
        <f t="shared" si="5"/>
        <v>1235</v>
      </c>
      <c r="S74" s="50">
        <v>120</v>
      </c>
      <c r="T74" s="50">
        <f t="shared" si="6"/>
        <v>360</v>
      </c>
      <c r="U74" s="50"/>
      <c r="V74" s="87"/>
      <c r="W74" s="50">
        <f t="shared" si="7"/>
        <v>3295</v>
      </c>
    </row>
    <row r="75" spans="1:23" x14ac:dyDescent="0.3">
      <c r="A75" s="59">
        <v>74</v>
      </c>
      <c r="B75" s="85">
        <v>45496</v>
      </c>
      <c r="C75" s="85">
        <v>45496</v>
      </c>
      <c r="D75" s="86" t="s">
        <v>466</v>
      </c>
      <c r="E75" s="81" t="s">
        <v>362</v>
      </c>
      <c r="F75" s="86" t="s">
        <v>7</v>
      </c>
      <c r="G75" s="86" t="s">
        <v>244</v>
      </c>
      <c r="H75" s="87">
        <v>240100</v>
      </c>
      <c r="I75" s="87">
        <v>240307</v>
      </c>
      <c r="J75" s="87">
        <f t="shared" si="4"/>
        <v>207</v>
      </c>
      <c r="K75" s="50">
        <v>127</v>
      </c>
      <c r="L75" s="82" t="s">
        <v>383</v>
      </c>
      <c r="M75" s="82" t="s">
        <v>368</v>
      </c>
      <c r="N75" s="87">
        <v>8.5</v>
      </c>
      <c r="O75" s="87">
        <v>0.5</v>
      </c>
      <c r="P75" s="87">
        <v>1700</v>
      </c>
      <c r="Q75" s="50">
        <v>13</v>
      </c>
      <c r="R75" s="50">
        <f t="shared" si="5"/>
        <v>1651</v>
      </c>
      <c r="S75" s="50">
        <v>120</v>
      </c>
      <c r="T75" s="50">
        <f t="shared" si="6"/>
        <v>60</v>
      </c>
      <c r="U75" s="50"/>
      <c r="V75" s="87">
        <v>85</v>
      </c>
      <c r="W75" s="50">
        <f t="shared" si="7"/>
        <v>3496</v>
      </c>
    </row>
    <row r="76" spans="1:23" x14ac:dyDescent="0.3">
      <c r="A76" s="59">
        <v>75</v>
      </c>
      <c r="B76" s="85">
        <v>45496</v>
      </c>
      <c r="C76" s="85">
        <v>45496</v>
      </c>
      <c r="D76" s="86" t="s">
        <v>467</v>
      </c>
      <c r="E76" s="81" t="s">
        <v>93</v>
      </c>
      <c r="F76" s="86" t="s">
        <v>3</v>
      </c>
      <c r="G76" s="86" t="s">
        <v>244</v>
      </c>
      <c r="H76" s="87">
        <v>70380</v>
      </c>
      <c r="I76" s="87">
        <v>70555</v>
      </c>
      <c r="J76" s="87">
        <f t="shared" si="4"/>
        <v>175</v>
      </c>
      <c r="K76" s="50">
        <v>95</v>
      </c>
      <c r="L76" s="82" t="s">
        <v>409</v>
      </c>
      <c r="M76" s="82" t="s">
        <v>368</v>
      </c>
      <c r="N76" s="82" t="s">
        <v>332</v>
      </c>
      <c r="O76" s="87"/>
      <c r="P76" s="87">
        <v>3000</v>
      </c>
      <c r="Q76" s="50">
        <v>18</v>
      </c>
      <c r="R76" s="50">
        <f t="shared" si="5"/>
        <v>1710</v>
      </c>
      <c r="S76" s="50"/>
      <c r="T76" s="50">
        <f t="shared" si="6"/>
        <v>0</v>
      </c>
      <c r="U76" s="50"/>
      <c r="V76" s="87">
        <v>95</v>
      </c>
      <c r="W76" s="50">
        <f t="shared" si="7"/>
        <v>4805</v>
      </c>
    </row>
    <row r="77" spans="1:23" x14ac:dyDescent="0.3">
      <c r="A77" s="59">
        <v>76</v>
      </c>
      <c r="B77" s="85">
        <v>45497</v>
      </c>
      <c r="C77" s="85">
        <v>45497</v>
      </c>
      <c r="D77" s="86" t="s">
        <v>101</v>
      </c>
      <c r="E77" s="81" t="s">
        <v>468</v>
      </c>
      <c r="F77" s="86" t="s">
        <v>3</v>
      </c>
      <c r="G77" s="86" t="s">
        <v>65</v>
      </c>
      <c r="H77" s="87">
        <v>101677</v>
      </c>
      <c r="I77" s="87">
        <v>102065</v>
      </c>
      <c r="J77" s="87">
        <f t="shared" si="4"/>
        <v>388</v>
      </c>
      <c r="K77" s="50">
        <v>88</v>
      </c>
      <c r="L77" s="87" t="s">
        <v>370</v>
      </c>
      <c r="M77" s="87" t="s">
        <v>371</v>
      </c>
      <c r="N77" s="82" t="s">
        <v>332</v>
      </c>
      <c r="O77" s="87"/>
      <c r="P77" s="87">
        <v>5400</v>
      </c>
      <c r="Q77" s="50">
        <v>18</v>
      </c>
      <c r="R77" s="50">
        <f t="shared" si="5"/>
        <v>1584</v>
      </c>
      <c r="S77" s="50"/>
      <c r="T77" s="50">
        <f t="shared" si="6"/>
        <v>0</v>
      </c>
      <c r="U77" s="50">
        <v>250</v>
      </c>
      <c r="V77" s="87">
        <v>235</v>
      </c>
      <c r="W77" s="50">
        <f t="shared" si="7"/>
        <v>7469</v>
      </c>
    </row>
    <row r="78" spans="1:23" x14ac:dyDescent="0.3">
      <c r="A78" s="59">
        <v>77</v>
      </c>
      <c r="B78" s="85">
        <v>45497</v>
      </c>
      <c r="C78" s="85">
        <v>45499</v>
      </c>
      <c r="D78" s="86" t="s">
        <v>2</v>
      </c>
      <c r="E78" s="81" t="s">
        <v>469</v>
      </c>
      <c r="F78" s="86" t="s">
        <v>3</v>
      </c>
      <c r="G78" s="86" t="s">
        <v>470</v>
      </c>
      <c r="H78" s="87">
        <v>34867</v>
      </c>
      <c r="I78" s="87">
        <v>35416</v>
      </c>
      <c r="J78" s="87">
        <f t="shared" si="4"/>
        <v>549</v>
      </c>
      <c r="K78" s="50"/>
      <c r="L78" s="87" t="s">
        <v>430</v>
      </c>
      <c r="M78" s="87" t="s">
        <v>471</v>
      </c>
      <c r="N78" s="82" t="s">
        <v>337</v>
      </c>
      <c r="O78" s="87"/>
      <c r="P78" s="87">
        <v>16200</v>
      </c>
      <c r="Q78" s="50"/>
      <c r="R78" s="50">
        <f t="shared" si="5"/>
        <v>0</v>
      </c>
      <c r="S78" s="50"/>
      <c r="T78" s="50">
        <f t="shared" si="6"/>
        <v>0</v>
      </c>
      <c r="U78" s="50">
        <v>1150</v>
      </c>
      <c r="V78" s="87">
        <v>295</v>
      </c>
      <c r="W78" s="50">
        <f t="shared" si="7"/>
        <v>17645</v>
      </c>
    </row>
    <row r="79" spans="1:23" x14ac:dyDescent="0.3">
      <c r="A79" s="59">
        <v>78</v>
      </c>
      <c r="B79" s="85">
        <v>45497</v>
      </c>
      <c r="C79" s="85">
        <v>45499</v>
      </c>
      <c r="D79" s="86" t="s">
        <v>286</v>
      </c>
      <c r="E79" s="81" t="s">
        <v>80</v>
      </c>
      <c r="F79" s="86" t="s">
        <v>287</v>
      </c>
      <c r="G79" s="81" t="s">
        <v>472</v>
      </c>
      <c r="H79" s="87">
        <v>62709</v>
      </c>
      <c r="I79" s="87">
        <v>63947</v>
      </c>
      <c r="J79" s="87">
        <f t="shared" si="4"/>
        <v>1238</v>
      </c>
      <c r="K79" s="50">
        <v>338</v>
      </c>
      <c r="L79" s="87" t="s">
        <v>370</v>
      </c>
      <c r="M79" s="87" t="s">
        <v>473</v>
      </c>
      <c r="N79" s="82" t="s">
        <v>337</v>
      </c>
      <c r="O79" s="87"/>
      <c r="P79" s="87">
        <v>16200</v>
      </c>
      <c r="Q79" s="50">
        <v>18</v>
      </c>
      <c r="R79" s="50">
        <f t="shared" si="5"/>
        <v>6084</v>
      </c>
      <c r="S79" s="50"/>
      <c r="T79" s="50">
        <f t="shared" si="6"/>
        <v>0</v>
      </c>
      <c r="U79" s="50">
        <v>1150</v>
      </c>
      <c r="V79" s="87">
        <v>1040</v>
      </c>
      <c r="W79" s="50">
        <f t="shared" si="7"/>
        <v>24474</v>
      </c>
    </row>
    <row r="80" spans="1:23" x14ac:dyDescent="0.3">
      <c r="A80" s="59">
        <v>79</v>
      </c>
      <c r="B80" s="85">
        <v>45497</v>
      </c>
      <c r="C80" s="85">
        <v>45497</v>
      </c>
      <c r="D80" s="86" t="s">
        <v>70</v>
      </c>
      <c r="E80" s="81" t="s">
        <v>474</v>
      </c>
      <c r="F80" s="86" t="s">
        <v>7</v>
      </c>
      <c r="G80" s="86" t="s">
        <v>149</v>
      </c>
      <c r="H80" s="87">
        <v>191378</v>
      </c>
      <c r="I80" s="87">
        <v>191776</v>
      </c>
      <c r="J80" s="87">
        <f t="shared" si="4"/>
        <v>398</v>
      </c>
      <c r="K80" s="50">
        <v>148</v>
      </c>
      <c r="L80" s="86" t="s">
        <v>475</v>
      </c>
      <c r="M80" s="86" t="s">
        <v>377</v>
      </c>
      <c r="N80" s="86" t="s">
        <v>180</v>
      </c>
      <c r="O80" s="87"/>
      <c r="P80" s="87">
        <v>3250</v>
      </c>
      <c r="Q80" s="50">
        <v>13</v>
      </c>
      <c r="R80" s="50">
        <f t="shared" si="5"/>
        <v>1924</v>
      </c>
      <c r="S80" s="50"/>
      <c r="T80" s="50">
        <f t="shared" si="6"/>
        <v>0</v>
      </c>
      <c r="U80" s="50">
        <v>250</v>
      </c>
      <c r="V80" s="87">
        <v>375</v>
      </c>
      <c r="W80" s="50">
        <f t="shared" si="7"/>
        <v>5799</v>
      </c>
    </row>
    <row r="81" spans="1:23" x14ac:dyDescent="0.3">
      <c r="A81" s="59">
        <v>80</v>
      </c>
      <c r="B81" s="85">
        <v>45497</v>
      </c>
      <c r="C81" s="85">
        <v>45497</v>
      </c>
      <c r="D81" s="86" t="s">
        <v>476</v>
      </c>
      <c r="E81" s="81" t="s">
        <v>362</v>
      </c>
      <c r="F81" s="86" t="s">
        <v>7</v>
      </c>
      <c r="G81" s="86" t="s">
        <v>252</v>
      </c>
      <c r="H81" s="87">
        <v>26495</v>
      </c>
      <c r="I81" s="87">
        <v>26910</v>
      </c>
      <c r="J81" s="87">
        <f t="shared" si="4"/>
        <v>415</v>
      </c>
      <c r="K81" s="50">
        <v>165</v>
      </c>
      <c r="L81" s="86" t="s">
        <v>364</v>
      </c>
      <c r="M81" s="86" t="s">
        <v>477</v>
      </c>
      <c r="N81" s="87" t="s">
        <v>332</v>
      </c>
      <c r="O81" s="87"/>
      <c r="P81" s="87">
        <v>3250</v>
      </c>
      <c r="Q81" s="50">
        <v>13</v>
      </c>
      <c r="R81" s="50">
        <f t="shared" si="5"/>
        <v>2145</v>
      </c>
      <c r="S81" s="50"/>
      <c r="T81" s="50">
        <f t="shared" si="6"/>
        <v>0</v>
      </c>
      <c r="U81" s="50">
        <v>250</v>
      </c>
      <c r="V81" s="87">
        <v>360</v>
      </c>
      <c r="W81" s="50">
        <f t="shared" si="7"/>
        <v>6005</v>
      </c>
    </row>
    <row r="82" spans="1:23" x14ac:dyDescent="0.3">
      <c r="A82" s="59">
        <v>82</v>
      </c>
      <c r="B82" s="85">
        <v>45498</v>
      </c>
      <c r="C82" s="85">
        <v>45498</v>
      </c>
      <c r="D82" s="86" t="s">
        <v>478</v>
      </c>
      <c r="E82" s="81" t="s">
        <v>93</v>
      </c>
      <c r="F82" s="86" t="s">
        <v>3</v>
      </c>
      <c r="G82" s="86" t="s">
        <v>244</v>
      </c>
      <c r="H82" s="87">
        <v>322755</v>
      </c>
      <c r="I82" s="87">
        <v>322850</v>
      </c>
      <c r="J82" s="87">
        <f t="shared" si="4"/>
        <v>95</v>
      </c>
      <c r="K82" s="50">
        <v>15</v>
      </c>
      <c r="L82" s="86" t="s">
        <v>394</v>
      </c>
      <c r="M82" s="86" t="s">
        <v>368</v>
      </c>
      <c r="N82" s="87">
        <v>8</v>
      </c>
      <c r="O82" s="87"/>
      <c r="P82" s="87">
        <v>3000</v>
      </c>
      <c r="Q82" s="50">
        <v>18</v>
      </c>
      <c r="R82" s="50">
        <f t="shared" si="5"/>
        <v>270</v>
      </c>
      <c r="S82" s="50"/>
      <c r="T82" s="50">
        <f t="shared" si="6"/>
        <v>0</v>
      </c>
      <c r="U82" s="50"/>
      <c r="V82" s="87"/>
      <c r="W82" s="50">
        <f t="shared" si="7"/>
        <v>3270</v>
      </c>
    </row>
    <row r="83" spans="1:23" x14ac:dyDescent="0.3">
      <c r="A83" s="59">
        <v>83</v>
      </c>
      <c r="B83" s="85">
        <v>45498</v>
      </c>
      <c r="C83" s="85">
        <v>45499</v>
      </c>
      <c r="D83" s="86" t="s">
        <v>140</v>
      </c>
      <c r="E83" s="81" t="s">
        <v>479</v>
      </c>
      <c r="F83" s="86" t="s">
        <v>7</v>
      </c>
      <c r="G83" s="86" t="s">
        <v>480</v>
      </c>
      <c r="H83" s="87">
        <v>106368</v>
      </c>
      <c r="I83" s="87">
        <v>107109</v>
      </c>
      <c r="J83" s="87">
        <f t="shared" si="4"/>
        <v>741</v>
      </c>
      <c r="K83" s="50">
        <v>141</v>
      </c>
      <c r="L83" s="86" t="s">
        <v>370</v>
      </c>
      <c r="M83" s="86" t="s">
        <v>361</v>
      </c>
      <c r="N83" s="86" t="s">
        <v>481</v>
      </c>
      <c r="O83" s="87"/>
      <c r="P83" s="87">
        <v>6500</v>
      </c>
      <c r="Q83" s="50">
        <v>13</v>
      </c>
      <c r="R83" s="50">
        <f t="shared" si="5"/>
        <v>1833</v>
      </c>
      <c r="S83" s="50"/>
      <c r="T83" s="50">
        <f t="shared" si="6"/>
        <v>0</v>
      </c>
      <c r="U83" s="50">
        <v>700</v>
      </c>
      <c r="V83" s="87">
        <v>440</v>
      </c>
      <c r="W83" s="50">
        <f t="shared" si="7"/>
        <v>9473</v>
      </c>
    </row>
    <row r="84" spans="1:23" x14ac:dyDescent="0.3">
      <c r="A84" s="59">
        <v>84</v>
      </c>
      <c r="B84" s="85">
        <v>45498</v>
      </c>
      <c r="C84" s="85">
        <v>45506</v>
      </c>
      <c r="D84" s="86" t="s">
        <v>484</v>
      </c>
      <c r="E84" s="81" t="s">
        <v>482</v>
      </c>
      <c r="F84" s="86" t="s">
        <v>7</v>
      </c>
      <c r="G84" s="86" t="s">
        <v>483</v>
      </c>
      <c r="H84" s="87">
        <v>28501</v>
      </c>
      <c r="I84" s="87">
        <v>29999</v>
      </c>
      <c r="J84" s="87">
        <f t="shared" si="4"/>
        <v>1498</v>
      </c>
      <c r="K84" s="50"/>
      <c r="L84" s="86" t="s">
        <v>383</v>
      </c>
      <c r="M84" s="86" t="s">
        <v>485</v>
      </c>
      <c r="N84" s="86" t="s">
        <v>486</v>
      </c>
      <c r="O84" s="87"/>
      <c r="P84" s="87">
        <v>29250</v>
      </c>
      <c r="Q84" s="50"/>
      <c r="R84" s="50">
        <f t="shared" si="5"/>
        <v>0</v>
      </c>
      <c r="S84" s="50"/>
      <c r="T84" s="50">
        <f t="shared" si="6"/>
        <v>0</v>
      </c>
      <c r="U84" s="50">
        <v>3850</v>
      </c>
      <c r="V84" s="87">
        <v>1635</v>
      </c>
      <c r="W84" s="50">
        <f t="shared" si="7"/>
        <v>34735</v>
      </c>
    </row>
    <row r="85" spans="1:23" x14ac:dyDescent="0.3">
      <c r="A85" s="59">
        <v>85</v>
      </c>
      <c r="B85" s="85">
        <v>45498</v>
      </c>
      <c r="C85" s="85">
        <v>45499</v>
      </c>
      <c r="D85" s="86" t="s">
        <v>70</v>
      </c>
      <c r="E85" s="81" t="s">
        <v>424</v>
      </c>
      <c r="F85" s="86" t="s">
        <v>7</v>
      </c>
      <c r="G85" s="86" t="s">
        <v>65</v>
      </c>
      <c r="H85" s="87">
        <v>191776</v>
      </c>
      <c r="I85" s="87">
        <v>192254</v>
      </c>
      <c r="J85" s="87">
        <f t="shared" si="4"/>
        <v>478</v>
      </c>
      <c r="K85" s="50">
        <v>228</v>
      </c>
      <c r="L85" s="86" t="s">
        <v>367</v>
      </c>
      <c r="M85" s="86" t="s">
        <v>487</v>
      </c>
      <c r="N85" s="86" t="s">
        <v>332</v>
      </c>
      <c r="O85" s="87"/>
      <c r="P85" s="87">
        <v>3250</v>
      </c>
      <c r="Q85" s="50">
        <v>13</v>
      </c>
      <c r="R85" s="50">
        <f t="shared" si="5"/>
        <v>2964</v>
      </c>
      <c r="S85" s="50"/>
      <c r="T85" s="50">
        <f t="shared" si="6"/>
        <v>0</v>
      </c>
      <c r="U85" s="50">
        <v>250</v>
      </c>
      <c r="V85" s="87">
        <v>260</v>
      </c>
      <c r="W85" s="50">
        <f t="shared" si="7"/>
        <v>6724</v>
      </c>
    </row>
    <row r="86" spans="1:23" x14ac:dyDescent="0.3">
      <c r="A86" s="59">
        <v>86</v>
      </c>
      <c r="B86" s="85">
        <v>45498</v>
      </c>
      <c r="C86" s="85">
        <v>45498</v>
      </c>
      <c r="D86" s="86" t="s">
        <v>68</v>
      </c>
      <c r="E86" s="81" t="s">
        <v>488</v>
      </c>
      <c r="F86" s="86" t="s">
        <v>7</v>
      </c>
      <c r="G86" s="86" t="s">
        <v>244</v>
      </c>
      <c r="H86" s="87">
        <v>137257</v>
      </c>
      <c r="I86" s="87">
        <v>137356</v>
      </c>
      <c r="J86" s="87">
        <f t="shared" si="4"/>
        <v>99</v>
      </c>
      <c r="K86" s="50">
        <v>19</v>
      </c>
      <c r="L86" s="86" t="s">
        <v>341</v>
      </c>
      <c r="M86" s="86" t="s">
        <v>427</v>
      </c>
      <c r="N86" s="87">
        <v>12</v>
      </c>
      <c r="O86" s="87">
        <v>4</v>
      </c>
      <c r="P86" s="87">
        <v>1700</v>
      </c>
      <c r="Q86" s="50">
        <v>13</v>
      </c>
      <c r="R86" s="50">
        <f t="shared" si="5"/>
        <v>247</v>
      </c>
      <c r="S86" s="50">
        <v>120</v>
      </c>
      <c r="T86" s="50">
        <f t="shared" si="6"/>
        <v>480</v>
      </c>
      <c r="U86" s="50"/>
      <c r="V86" s="87"/>
      <c r="W86" s="50">
        <f t="shared" si="7"/>
        <v>2427</v>
      </c>
    </row>
    <row r="87" spans="1:23" x14ac:dyDescent="0.3">
      <c r="A87" s="59">
        <v>87</v>
      </c>
      <c r="B87" s="85">
        <v>45498</v>
      </c>
      <c r="C87" s="85">
        <v>45499</v>
      </c>
      <c r="D87" s="86" t="s">
        <v>491</v>
      </c>
      <c r="E87" s="81" t="s">
        <v>489</v>
      </c>
      <c r="F87" s="86" t="s">
        <v>3</v>
      </c>
      <c r="G87" s="86" t="s">
        <v>490</v>
      </c>
      <c r="H87" s="87">
        <v>13354</v>
      </c>
      <c r="I87" s="87">
        <v>14061</v>
      </c>
      <c r="J87" s="87">
        <f t="shared" si="4"/>
        <v>707</v>
      </c>
      <c r="K87" s="50">
        <v>107</v>
      </c>
      <c r="L87" s="86" t="s">
        <v>409</v>
      </c>
      <c r="M87" s="86" t="s">
        <v>381</v>
      </c>
      <c r="N87" s="86" t="s">
        <v>345</v>
      </c>
      <c r="O87" s="87"/>
      <c r="P87" s="87">
        <v>10800</v>
      </c>
      <c r="Q87" s="50">
        <v>18</v>
      </c>
      <c r="R87" s="50">
        <f t="shared" si="5"/>
        <v>1926</v>
      </c>
      <c r="S87" s="50"/>
      <c r="T87" s="50">
        <f t="shared" si="6"/>
        <v>0</v>
      </c>
      <c r="U87" s="50">
        <v>700</v>
      </c>
      <c r="V87" s="87">
        <v>470</v>
      </c>
      <c r="W87" s="50">
        <f t="shared" si="7"/>
        <v>13896</v>
      </c>
    </row>
    <row r="88" spans="1:23" x14ac:dyDescent="0.3">
      <c r="A88" s="59">
        <v>88</v>
      </c>
      <c r="B88" s="85">
        <v>45498</v>
      </c>
      <c r="C88" s="85">
        <v>45499</v>
      </c>
      <c r="D88" s="86" t="s">
        <v>493</v>
      </c>
      <c r="E88" s="81" t="s">
        <v>492</v>
      </c>
      <c r="F88" s="86" t="s">
        <v>7</v>
      </c>
      <c r="G88" s="86" t="s">
        <v>5</v>
      </c>
      <c r="H88" s="87">
        <v>7208</v>
      </c>
      <c r="I88" s="87">
        <v>7559</v>
      </c>
      <c r="J88" s="87">
        <f t="shared" si="4"/>
        <v>351</v>
      </c>
      <c r="K88" s="50"/>
      <c r="L88" s="86" t="s">
        <v>372</v>
      </c>
      <c r="M88" s="86" t="s">
        <v>377</v>
      </c>
      <c r="N88" s="86" t="s">
        <v>345</v>
      </c>
      <c r="O88" s="87"/>
      <c r="P88" s="87">
        <v>6500</v>
      </c>
      <c r="Q88" s="50"/>
      <c r="R88" s="50">
        <f t="shared" si="5"/>
        <v>0</v>
      </c>
      <c r="S88" s="50"/>
      <c r="T88" s="50">
        <f t="shared" si="6"/>
        <v>0</v>
      </c>
      <c r="U88" s="50">
        <v>700</v>
      </c>
      <c r="V88" s="87">
        <v>65</v>
      </c>
      <c r="W88" s="50">
        <f t="shared" si="7"/>
        <v>7265</v>
      </c>
    </row>
    <row r="89" spans="1:23" x14ac:dyDescent="0.3">
      <c r="A89" s="59">
        <v>89</v>
      </c>
      <c r="B89" s="85">
        <v>45499</v>
      </c>
      <c r="C89" s="85">
        <v>45499</v>
      </c>
      <c r="D89" s="86" t="s">
        <v>70</v>
      </c>
      <c r="E89" s="81" t="s">
        <v>494</v>
      </c>
      <c r="F89" s="86" t="s">
        <v>7</v>
      </c>
      <c r="G89" s="86" t="s">
        <v>495</v>
      </c>
      <c r="H89" s="87">
        <v>192254</v>
      </c>
      <c r="I89" s="87">
        <v>192450</v>
      </c>
      <c r="J89" s="87">
        <f t="shared" si="4"/>
        <v>196</v>
      </c>
      <c r="K89" s="50"/>
      <c r="L89" s="86" t="s">
        <v>496</v>
      </c>
      <c r="M89" s="86" t="s">
        <v>340</v>
      </c>
      <c r="N89" s="86" t="s">
        <v>332</v>
      </c>
      <c r="O89" s="87"/>
      <c r="P89" s="87">
        <v>3250</v>
      </c>
      <c r="Q89" s="50"/>
      <c r="R89" s="50">
        <f t="shared" si="5"/>
        <v>0</v>
      </c>
      <c r="S89" s="50"/>
      <c r="T89" s="50">
        <f t="shared" si="6"/>
        <v>0</v>
      </c>
      <c r="U89" s="50">
        <v>250</v>
      </c>
      <c r="V89" s="87">
        <v>155</v>
      </c>
      <c r="W89" s="50">
        <f t="shared" si="7"/>
        <v>3655</v>
      </c>
    </row>
    <row r="90" spans="1:23" x14ac:dyDescent="0.3">
      <c r="A90" s="59">
        <v>90</v>
      </c>
      <c r="B90" s="85">
        <v>45499</v>
      </c>
      <c r="C90" s="85">
        <v>45499</v>
      </c>
      <c r="D90" s="86" t="s">
        <v>61</v>
      </c>
      <c r="E90" s="81" t="s">
        <v>391</v>
      </c>
      <c r="F90" s="86" t="s">
        <v>7</v>
      </c>
      <c r="G90" s="86" t="s">
        <v>232</v>
      </c>
      <c r="H90" s="87">
        <v>77822</v>
      </c>
      <c r="I90" s="87">
        <v>78220</v>
      </c>
      <c r="J90" s="87">
        <f t="shared" si="4"/>
        <v>398</v>
      </c>
      <c r="K90" s="50">
        <v>148</v>
      </c>
      <c r="L90" s="86" t="s">
        <v>376</v>
      </c>
      <c r="M90" s="86" t="s">
        <v>497</v>
      </c>
      <c r="N90" s="86" t="s">
        <v>332</v>
      </c>
      <c r="O90" s="87"/>
      <c r="P90" s="87">
        <v>3250</v>
      </c>
      <c r="Q90" s="50">
        <v>13</v>
      </c>
      <c r="R90" s="50">
        <f t="shared" si="5"/>
        <v>1924</v>
      </c>
      <c r="S90" s="50"/>
      <c r="T90" s="50">
        <f t="shared" si="6"/>
        <v>0</v>
      </c>
      <c r="U90" s="50">
        <v>250</v>
      </c>
      <c r="V90" s="87">
        <v>375</v>
      </c>
      <c r="W90" s="50">
        <f t="shared" si="7"/>
        <v>5799</v>
      </c>
    </row>
    <row r="91" spans="1:23" x14ac:dyDescent="0.3">
      <c r="A91" s="59">
        <v>91</v>
      </c>
      <c r="B91" s="85">
        <v>45500</v>
      </c>
      <c r="C91" s="85">
        <v>45500</v>
      </c>
      <c r="D91" s="86" t="s">
        <v>61</v>
      </c>
      <c r="E91" s="81" t="s">
        <v>4</v>
      </c>
      <c r="F91" s="86" t="s">
        <v>7</v>
      </c>
      <c r="G91" s="86" t="s">
        <v>260</v>
      </c>
      <c r="H91" s="87">
        <v>78178</v>
      </c>
      <c r="I91" s="87">
        <v>78511</v>
      </c>
      <c r="J91" s="87">
        <f t="shared" si="4"/>
        <v>333</v>
      </c>
      <c r="K91" s="50">
        <v>83</v>
      </c>
      <c r="L91" s="86" t="s">
        <v>376</v>
      </c>
      <c r="M91" s="86" t="s">
        <v>353</v>
      </c>
      <c r="N91" s="86" t="s">
        <v>332</v>
      </c>
      <c r="O91" s="87"/>
      <c r="P91" s="87">
        <v>3250</v>
      </c>
      <c r="Q91" s="50">
        <v>13</v>
      </c>
      <c r="R91" s="50">
        <f t="shared" si="5"/>
        <v>1079</v>
      </c>
      <c r="S91" s="50"/>
      <c r="T91" s="50">
        <f t="shared" si="6"/>
        <v>0</v>
      </c>
      <c r="U91" s="50">
        <v>250</v>
      </c>
      <c r="V91" s="87">
        <v>245</v>
      </c>
      <c r="W91" s="50">
        <f t="shared" si="7"/>
        <v>4824</v>
      </c>
    </row>
    <row r="92" spans="1:23" x14ac:dyDescent="0.3">
      <c r="A92" s="59">
        <v>92</v>
      </c>
      <c r="B92" s="85">
        <v>45500</v>
      </c>
      <c r="C92" s="85">
        <v>45500</v>
      </c>
      <c r="D92" s="86" t="s">
        <v>70</v>
      </c>
      <c r="E92" s="81" t="s">
        <v>498</v>
      </c>
      <c r="F92" s="86" t="s">
        <v>7</v>
      </c>
      <c r="G92" s="86" t="s">
        <v>244</v>
      </c>
      <c r="H92" s="87">
        <v>192450</v>
      </c>
      <c r="I92" s="86">
        <v>192648</v>
      </c>
      <c r="J92" s="87">
        <f t="shared" si="4"/>
        <v>198</v>
      </c>
      <c r="K92" s="50">
        <v>118</v>
      </c>
      <c r="L92" s="86" t="s">
        <v>364</v>
      </c>
      <c r="M92" s="86" t="s">
        <v>392</v>
      </c>
      <c r="N92" s="86">
        <v>10</v>
      </c>
      <c r="O92" s="87">
        <v>2</v>
      </c>
      <c r="P92" s="87">
        <v>1700</v>
      </c>
      <c r="Q92" s="50">
        <v>13</v>
      </c>
      <c r="R92" s="50">
        <f t="shared" si="5"/>
        <v>1534</v>
      </c>
      <c r="S92" s="50">
        <v>120</v>
      </c>
      <c r="T92" s="50">
        <f t="shared" si="6"/>
        <v>240</v>
      </c>
      <c r="U92" s="50"/>
      <c r="V92" s="87">
        <v>85</v>
      </c>
      <c r="W92" s="50">
        <f t="shared" si="7"/>
        <v>3559</v>
      </c>
    </row>
    <row r="93" spans="1:23" x14ac:dyDescent="0.3">
      <c r="A93" s="59">
        <v>93</v>
      </c>
      <c r="B93" s="85">
        <v>45500</v>
      </c>
      <c r="C93" s="85">
        <v>45500</v>
      </c>
      <c r="D93" s="86" t="s">
        <v>15</v>
      </c>
      <c r="E93" s="81" t="s">
        <v>499</v>
      </c>
      <c r="F93" s="86" t="s">
        <v>16</v>
      </c>
      <c r="G93" s="86" t="s">
        <v>72</v>
      </c>
      <c r="H93" s="87">
        <v>220252</v>
      </c>
      <c r="I93" s="87">
        <v>220430</v>
      </c>
      <c r="J93" s="87">
        <f t="shared" si="4"/>
        <v>178</v>
      </c>
      <c r="K93" s="50"/>
      <c r="L93" s="86" t="s">
        <v>383</v>
      </c>
      <c r="M93" s="86" t="s">
        <v>368</v>
      </c>
      <c r="N93" s="86" t="s">
        <v>332</v>
      </c>
      <c r="O93" s="87"/>
      <c r="P93" s="87">
        <v>3250</v>
      </c>
      <c r="Q93" s="50">
        <v>13</v>
      </c>
      <c r="R93" s="50">
        <f t="shared" si="5"/>
        <v>0</v>
      </c>
      <c r="S93" s="50"/>
      <c r="T93" s="50">
        <f t="shared" si="6"/>
        <v>0</v>
      </c>
      <c r="U93" s="50">
        <v>250</v>
      </c>
      <c r="V93" s="87">
        <v>100</v>
      </c>
      <c r="W93" s="50">
        <f t="shared" si="7"/>
        <v>3600</v>
      </c>
    </row>
    <row r="94" spans="1:23" x14ac:dyDescent="0.3">
      <c r="A94" s="59">
        <v>94</v>
      </c>
      <c r="B94" s="85">
        <v>45502</v>
      </c>
      <c r="C94" s="85">
        <v>45502</v>
      </c>
      <c r="D94" s="86" t="s">
        <v>385</v>
      </c>
      <c r="E94" s="81" t="s">
        <v>245</v>
      </c>
      <c r="F94" s="86" t="s">
        <v>3</v>
      </c>
      <c r="G94" s="86" t="s">
        <v>244</v>
      </c>
      <c r="H94" s="87">
        <v>6737</v>
      </c>
      <c r="I94" s="87">
        <v>6788</v>
      </c>
      <c r="J94" s="87">
        <f t="shared" si="4"/>
        <v>51</v>
      </c>
      <c r="K94" s="50"/>
      <c r="L94" s="86" t="s">
        <v>383</v>
      </c>
      <c r="M94" s="86" t="s">
        <v>477</v>
      </c>
      <c r="N94" s="87">
        <v>9.5</v>
      </c>
      <c r="O94" s="87">
        <v>1.5</v>
      </c>
      <c r="P94" s="87">
        <v>3000</v>
      </c>
      <c r="Q94" s="50"/>
      <c r="R94" s="50">
        <f t="shared" si="5"/>
        <v>0</v>
      </c>
      <c r="S94" s="50">
        <v>180</v>
      </c>
      <c r="T94" s="50">
        <f t="shared" si="6"/>
        <v>270</v>
      </c>
      <c r="U94" s="50"/>
      <c r="V94" s="87"/>
      <c r="W94" s="50">
        <f t="shared" si="7"/>
        <v>3270</v>
      </c>
    </row>
    <row r="95" spans="1:23" x14ac:dyDescent="0.3">
      <c r="A95" s="59">
        <v>95</v>
      </c>
      <c r="B95" s="85">
        <v>45502</v>
      </c>
      <c r="C95" s="85">
        <v>45502</v>
      </c>
      <c r="D95" s="86" t="s">
        <v>61</v>
      </c>
      <c r="E95" s="81" t="s">
        <v>500</v>
      </c>
      <c r="F95" s="86" t="s">
        <v>7</v>
      </c>
      <c r="G95" s="86" t="s">
        <v>260</v>
      </c>
      <c r="H95" s="87">
        <v>78511</v>
      </c>
      <c r="I95" s="87">
        <v>78895</v>
      </c>
      <c r="J95" s="87">
        <f t="shared" si="4"/>
        <v>384</v>
      </c>
      <c r="K95" s="50">
        <v>134</v>
      </c>
      <c r="L95" s="86" t="s">
        <v>352</v>
      </c>
      <c r="M95" s="86" t="s">
        <v>501</v>
      </c>
      <c r="N95" s="86" t="s">
        <v>332</v>
      </c>
      <c r="O95" s="87"/>
      <c r="P95" s="87">
        <v>3250</v>
      </c>
      <c r="Q95" s="50">
        <v>13</v>
      </c>
      <c r="R95" s="50">
        <f t="shared" si="5"/>
        <v>1742</v>
      </c>
      <c r="S95" s="50"/>
      <c r="T95" s="50">
        <f t="shared" si="6"/>
        <v>0</v>
      </c>
      <c r="U95" s="50">
        <v>250</v>
      </c>
      <c r="V95" s="87">
        <v>100</v>
      </c>
      <c r="W95" s="50">
        <f t="shared" si="7"/>
        <v>5342</v>
      </c>
    </row>
    <row r="96" spans="1:23" x14ac:dyDescent="0.3">
      <c r="A96" s="59">
        <v>96</v>
      </c>
      <c r="B96" s="85">
        <v>45502</v>
      </c>
      <c r="C96" s="85">
        <v>45502</v>
      </c>
      <c r="D96" s="86" t="s">
        <v>408</v>
      </c>
      <c r="E96" s="81" t="s">
        <v>200</v>
      </c>
      <c r="F96" s="86" t="s">
        <v>7</v>
      </c>
      <c r="G96" s="86" t="s">
        <v>244</v>
      </c>
      <c r="H96" s="87">
        <v>5842</v>
      </c>
      <c r="I96" s="87">
        <v>5888</v>
      </c>
      <c r="J96" s="87">
        <f t="shared" si="4"/>
        <v>46</v>
      </c>
      <c r="K96" s="50"/>
      <c r="L96" s="86" t="s">
        <v>502</v>
      </c>
      <c r="M96" s="86" t="s">
        <v>456</v>
      </c>
      <c r="N96" s="87">
        <v>2.5</v>
      </c>
      <c r="O96" s="87"/>
      <c r="P96" s="87">
        <v>1000</v>
      </c>
      <c r="Q96" s="50"/>
      <c r="R96" s="50">
        <f t="shared" si="5"/>
        <v>0</v>
      </c>
      <c r="S96" s="50"/>
      <c r="T96" s="50">
        <f t="shared" si="6"/>
        <v>0</v>
      </c>
      <c r="U96" s="50"/>
      <c r="V96" s="87"/>
      <c r="W96" s="50">
        <f t="shared" si="7"/>
        <v>1000</v>
      </c>
    </row>
    <row r="97" spans="1:23" x14ac:dyDescent="0.3">
      <c r="A97" s="59">
        <v>97</v>
      </c>
      <c r="B97" s="85">
        <v>45503</v>
      </c>
      <c r="C97" s="85">
        <v>45503</v>
      </c>
      <c r="D97" s="86" t="s">
        <v>286</v>
      </c>
      <c r="E97" s="81" t="s">
        <v>357</v>
      </c>
      <c r="F97" s="86" t="s">
        <v>287</v>
      </c>
      <c r="G97" s="86" t="s">
        <v>252</v>
      </c>
      <c r="H97" s="87">
        <v>63915</v>
      </c>
      <c r="I97" s="87">
        <v>64383</v>
      </c>
      <c r="J97" s="87">
        <f t="shared" si="4"/>
        <v>468</v>
      </c>
      <c r="K97" s="50">
        <v>168</v>
      </c>
      <c r="L97" s="86" t="s">
        <v>462</v>
      </c>
      <c r="M97" s="86" t="s">
        <v>477</v>
      </c>
      <c r="N97" s="86" t="s">
        <v>332</v>
      </c>
      <c r="O97" s="87"/>
      <c r="P97" s="87">
        <v>5400</v>
      </c>
      <c r="Q97" s="50">
        <v>18</v>
      </c>
      <c r="R97" s="50">
        <f t="shared" si="5"/>
        <v>3024</v>
      </c>
      <c r="S97" s="50"/>
      <c r="T97" s="50">
        <f t="shared" si="6"/>
        <v>0</v>
      </c>
      <c r="U97" s="50">
        <v>250</v>
      </c>
      <c r="V97" s="87">
        <v>480</v>
      </c>
      <c r="W97" s="50">
        <f t="shared" si="7"/>
        <v>9154</v>
      </c>
    </row>
    <row r="98" spans="1:23" x14ac:dyDescent="0.3">
      <c r="A98" s="59">
        <v>98</v>
      </c>
      <c r="B98" s="85">
        <v>45503</v>
      </c>
      <c r="C98" s="85">
        <v>45504</v>
      </c>
      <c r="D98" s="86" t="s">
        <v>61</v>
      </c>
      <c r="E98" s="81" t="s">
        <v>295</v>
      </c>
      <c r="F98" s="86" t="s">
        <v>7</v>
      </c>
      <c r="G98" s="86" t="s">
        <v>65</v>
      </c>
      <c r="H98" s="87">
        <v>79020</v>
      </c>
      <c r="I98" s="87">
        <v>79853</v>
      </c>
      <c r="J98" s="87">
        <f t="shared" si="4"/>
        <v>833</v>
      </c>
      <c r="K98" s="50">
        <v>333</v>
      </c>
      <c r="L98" s="86" t="s">
        <v>352</v>
      </c>
      <c r="M98" s="86" t="s">
        <v>427</v>
      </c>
      <c r="N98" s="86" t="s">
        <v>481</v>
      </c>
      <c r="O98" s="87"/>
      <c r="P98" s="87">
        <v>6500</v>
      </c>
      <c r="Q98" s="50">
        <v>13</v>
      </c>
      <c r="R98" s="50">
        <f t="shared" si="5"/>
        <v>4329</v>
      </c>
      <c r="S98" s="50"/>
      <c r="T98" s="50">
        <f t="shared" si="6"/>
        <v>0</v>
      </c>
      <c r="U98" s="50">
        <v>700</v>
      </c>
      <c r="V98" s="87">
        <v>525</v>
      </c>
      <c r="W98" s="50">
        <f t="shared" si="7"/>
        <v>12054</v>
      </c>
    </row>
    <row r="99" spans="1:23" x14ac:dyDescent="0.3">
      <c r="A99" s="59">
        <v>99</v>
      </c>
      <c r="B99" s="85">
        <v>45503</v>
      </c>
      <c r="C99" s="85">
        <v>45504</v>
      </c>
      <c r="D99" s="86" t="s">
        <v>9</v>
      </c>
      <c r="E99" s="81" t="s">
        <v>503</v>
      </c>
      <c r="F99" s="86" t="s">
        <v>7</v>
      </c>
      <c r="G99" s="86" t="s">
        <v>244</v>
      </c>
      <c r="H99" s="87">
        <v>49616</v>
      </c>
      <c r="I99" s="87">
        <v>49758</v>
      </c>
      <c r="J99" s="87">
        <f t="shared" si="4"/>
        <v>142</v>
      </c>
      <c r="K99" s="50">
        <v>62</v>
      </c>
      <c r="L99" s="86" t="s">
        <v>376</v>
      </c>
      <c r="M99" s="86" t="s">
        <v>502</v>
      </c>
      <c r="N99" s="87">
        <v>16.5</v>
      </c>
      <c r="O99" s="87">
        <v>8.5</v>
      </c>
      <c r="P99" s="87">
        <v>1700</v>
      </c>
      <c r="Q99" s="50">
        <v>13</v>
      </c>
      <c r="R99" s="50">
        <f t="shared" si="5"/>
        <v>806</v>
      </c>
      <c r="S99" s="50">
        <v>120</v>
      </c>
      <c r="T99" s="50">
        <f t="shared" si="6"/>
        <v>1020</v>
      </c>
      <c r="U99" s="50"/>
      <c r="V99" s="87">
        <v>100</v>
      </c>
      <c r="W99" s="50">
        <f t="shared" si="7"/>
        <v>3626</v>
      </c>
    </row>
    <row r="100" spans="1:23" x14ac:dyDescent="0.3">
      <c r="A100" s="59">
        <v>100</v>
      </c>
      <c r="B100" s="85">
        <v>45504</v>
      </c>
      <c r="C100" s="85">
        <v>45504</v>
      </c>
      <c r="D100" s="86" t="s">
        <v>9</v>
      </c>
      <c r="E100" s="81" t="s">
        <v>290</v>
      </c>
      <c r="F100" s="86" t="s">
        <v>16</v>
      </c>
      <c r="G100" s="86" t="s">
        <v>51</v>
      </c>
      <c r="H100" s="87">
        <v>221148</v>
      </c>
      <c r="I100" s="87">
        <v>221176</v>
      </c>
      <c r="J100" s="87">
        <f t="shared" si="4"/>
        <v>28</v>
      </c>
      <c r="K100" s="50"/>
      <c r="L100" s="86" t="s">
        <v>376</v>
      </c>
      <c r="M100" s="86" t="s">
        <v>409</v>
      </c>
      <c r="N100" s="87">
        <v>2.5</v>
      </c>
      <c r="O100" s="87"/>
      <c r="P100" s="87">
        <v>1000</v>
      </c>
      <c r="Q100" s="50"/>
      <c r="R100" s="50">
        <f t="shared" si="5"/>
        <v>0</v>
      </c>
      <c r="S100" s="50"/>
      <c r="T100" s="50">
        <f t="shared" si="6"/>
        <v>0</v>
      </c>
      <c r="U100" s="50"/>
      <c r="V100" s="87"/>
      <c r="W100" s="50">
        <f t="shared" si="7"/>
        <v>1000</v>
      </c>
    </row>
    <row r="101" spans="1:23" x14ac:dyDescent="0.3">
      <c r="A101" s="59">
        <v>101</v>
      </c>
      <c r="B101" s="85">
        <v>45504</v>
      </c>
      <c r="C101" s="85">
        <v>45504</v>
      </c>
      <c r="D101" s="86" t="s">
        <v>15</v>
      </c>
      <c r="E101" s="81" t="s">
        <v>503</v>
      </c>
      <c r="F101" s="86" t="s">
        <v>16</v>
      </c>
      <c r="G101" s="86" t="s">
        <v>51</v>
      </c>
      <c r="H101" s="87">
        <v>221116</v>
      </c>
      <c r="I101" s="87">
        <v>221148</v>
      </c>
      <c r="J101" s="87">
        <f t="shared" si="4"/>
        <v>32</v>
      </c>
      <c r="K101" s="50"/>
      <c r="L101" s="86" t="s">
        <v>449</v>
      </c>
      <c r="M101" s="86" t="s">
        <v>352</v>
      </c>
      <c r="N101" s="87">
        <v>2</v>
      </c>
      <c r="O101" s="87"/>
      <c r="P101" s="87">
        <v>1000</v>
      </c>
      <c r="Q101" s="50"/>
      <c r="R101" s="50">
        <f t="shared" si="5"/>
        <v>0</v>
      </c>
      <c r="S101" s="50"/>
      <c r="T101" s="50">
        <f t="shared" si="6"/>
        <v>0</v>
      </c>
      <c r="U101" s="50"/>
      <c r="V101" s="87"/>
      <c r="W101" s="50">
        <f t="shared" si="7"/>
        <v>1000</v>
      </c>
    </row>
    <row r="102" spans="1:23" x14ac:dyDescent="0.3">
      <c r="A102" s="59">
        <v>102</v>
      </c>
      <c r="B102" s="85">
        <v>45504</v>
      </c>
      <c r="C102" s="85">
        <v>45504</v>
      </c>
      <c r="D102" s="86" t="s">
        <v>385</v>
      </c>
      <c r="E102" s="81" t="s">
        <v>420</v>
      </c>
      <c r="F102" s="86" t="s">
        <v>3</v>
      </c>
      <c r="G102" s="86" t="s">
        <v>504</v>
      </c>
      <c r="H102" s="87">
        <v>6875</v>
      </c>
      <c r="I102" s="87">
        <v>7613</v>
      </c>
      <c r="J102" s="87">
        <f t="shared" si="4"/>
        <v>738</v>
      </c>
      <c r="K102" s="50">
        <v>438</v>
      </c>
      <c r="L102" s="86" t="s">
        <v>376</v>
      </c>
      <c r="M102" s="86" t="s">
        <v>390</v>
      </c>
      <c r="N102" s="86" t="s">
        <v>332</v>
      </c>
      <c r="O102" s="87"/>
      <c r="P102" s="87">
        <v>5400</v>
      </c>
      <c r="Q102" s="50">
        <v>18</v>
      </c>
      <c r="R102" s="50">
        <f t="shared" si="5"/>
        <v>7884</v>
      </c>
      <c r="S102" s="50"/>
      <c r="T102" s="50">
        <f t="shared" si="6"/>
        <v>0</v>
      </c>
      <c r="U102" s="50"/>
      <c r="V102" s="87">
        <v>985</v>
      </c>
      <c r="W102" s="50">
        <f t="shared" si="7"/>
        <v>14269</v>
      </c>
    </row>
    <row r="103" spans="1:23" x14ac:dyDescent="0.3">
      <c r="A103" s="59">
        <v>103</v>
      </c>
      <c r="B103" s="85">
        <v>45504</v>
      </c>
      <c r="C103" s="85">
        <v>45504</v>
      </c>
      <c r="D103" s="63" t="s">
        <v>505</v>
      </c>
      <c r="E103" s="81" t="s">
        <v>290</v>
      </c>
      <c r="F103" s="86" t="s">
        <v>42</v>
      </c>
      <c r="G103" s="81" t="s">
        <v>244</v>
      </c>
      <c r="H103" s="87">
        <v>75766</v>
      </c>
      <c r="I103" s="87">
        <v>75797</v>
      </c>
      <c r="J103" s="87">
        <f t="shared" si="4"/>
        <v>31</v>
      </c>
      <c r="K103" s="50"/>
      <c r="L103" s="86" t="s">
        <v>506</v>
      </c>
      <c r="M103" s="86" t="s">
        <v>404</v>
      </c>
      <c r="N103" s="87">
        <v>7.5</v>
      </c>
      <c r="O103" s="87"/>
      <c r="P103" s="87">
        <v>2000</v>
      </c>
      <c r="Q103" s="50"/>
      <c r="R103" s="50">
        <f t="shared" si="5"/>
        <v>0</v>
      </c>
      <c r="S103" s="50"/>
      <c r="T103" s="50">
        <f t="shared" si="6"/>
        <v>0</v>
      </c>
      <c r="U103" s="50"/>
      <c r="V103" s="87"/>
      <c r="W103" s="50">
        <f t="shared" si="7"/>
        <v>2000</v>
      </c>
    </row>
    <row r="104" spans="1:23" x14ac:dyDescent="0.3">
      <c r="A104" s="59">
        <v>104</v>
      </c>
      <c r="B104" s="85">
        <v>45504</v>
      </c>
      <c r="C104" s="85">
        <v>45504</v>
      </c>
      <c r="D104" s="86" t="s">
        <v>286</v>
      </c>
      <c r="E104" s="81" t="s">
        <v>93</v>
      </c>
      <c r="F104" s="86" t="s">
        <v>287</v>
      </c>
      <c r="G104" s="86" t="s">
        <v>244</v>
      </c>
      <c r="H104" s="87">
        <v>64383</v>
      </c>
      <c r="I104" s="87">
        <v>64444</v>
      </c>
      <c r="J104" s="87">
        <f t="shared" si="4"/>
        <v>61</v>
      </c>
      <c r="K104" s="50"/>
      <c r="L104" s="82" t="s">
        <v>383</v>
      </c>
      <c r="M104" s="82" t="s">
        <v>406</v>
      </c>
      <c r="N104" s="87">
        <v>14</v>
      </c>
      <c r="O104" s="87">
        <v>6</v>
      </c>
      <c r="P104" s="87">
        <v>3000</v>
      </c>
      <c r="Q104" s="50"/>
      <c r="R104" s="50">
        <f t="shared" si="5"/>
        <v>0</v>
      </c>
      <c r="S104" s="50">
        <v>180</v>
      </c>
      <c r="T104" s="50">
        <f t="shared" si="6"/>
        <v>1080</v>
      </c>
      <c r="U104" s="50"/>
      <c r="V104" s="87"/>
      <c r="W104" s="50">
        <f t="shared" si="7"/>
        <v>4080</v>
      </c>
    </row>
    <row r="105" spans="1:23" x14ac:dyDescent="0.3">
      <c r="A105" s="59">
        <v>105</v>
      </c>
      <c r="B105" s="85">
        <v>45504</v>
      </c>
      <c r="C105" s="85">
        <v>45505</v>
      </c>
      <c r="D105" s="86" t="s">
        <v>140</v>
      </c>
      <c r="E105" s="81" t="s">
        <v>200</v>
      </c>
      <c r="F105" s="86" t="s">
        <v>7</v>
      </c>
      <c r="G105" s="86" t="s">
        <v>51</v>
      </c>
      <c r="H105" s="87">
        <v>7870</v>
      </c>
      <c r="I105" s="87">
        <v>7919</v>
      </c>
      <c r="J105" s="87">
        <f t="shared" si="4"/>
        <v>49</v>
      </c>
      <c r="K105" s="50">
        <v>9</v>
      </c>
      <c r="L105" s="86" t="s">
        <v>432</v>
      </c>
      <c r="M105" s="86" t="s">
        <v>419</v>
      </c>
      <c r="N105" s="87">
        <v>3</v>
      </c>
      <c r="O105" s="87"/>
      <c r="P105" s="87">
        <v>1000</v>
      </c>
      <c r="Q105" s="50">
        <v>13</v>
      </c>
      <c r="R105" s="50">
        <f t="shared" si="5"/>
        <v>117</v>
      </c>
      <c r="S105" s="50"/>
      <c r="T105" s="50">
        <f t="shared" si="6"/>
        <v>0</v>
      </c>
      <c r="U105" s="50"/>
      <c r="V105" s="87">
        <v>20</v>
      </c>
      <c r="W105" s="50">
        <f t="shared" si="7"/>
        <v>1137</v>
      </c>
    </row>
    <row r="106" spans="1:23" x14ac:dyDescent="0.3">
      <c r="A106" s="90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W106" s="55">
        <f>SUM(W2:W105)</f>
        <v>676036</v>
      </c>
    </row>
    <row r="107" spans="1:23" x14ac:dyDescent="0.3">
      <c r="W107">
        <v>4050</v>
      </c>
    </row>
    <row r="108" spans="1:23" x14ac:dyDescent="0.3">
      <c r="W108">
        <f>W106-W107</f>
        <v>671986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139"/>
  <sheetViews>
    <sheetView topLeftCell="A97" workbookViewId="0">
      <selection activeCell="J124" sqref="J124"/>
    </sheetView>
  </sheetViews>
  <sheetFormatPr defaultRowHeight="14.4" x14ac:dyDescent="0.3"/>
  <cols>
    <col min="1" max="1" width="4.109375" customWidth="1"/>
    <col min="2" max="3" width="10.44140625" style="103" bestFit="1" customWidth="1"/>
    <col min="4" max="4" width="16.44140625" style="103" customWidth="1"/>
    <col min="5" max="5" width="9" style="103" customWidth="1"/>
    <col min="6" max="6" width="13.33203125" style="103" bestFit="1" customWidth="1"/>
    <col min="7" max="7" width="7" style="103" customWidth="1"/>
    <col min="8" max="9" width="7" style="107" customWidth="1"/>
    <col min="10" max="11" width="5.109375" style="103" customWidth="1"/>
    <col min="12" max="12" width="8.44140625" style="107" customWidth="1"/>
    <col min="13" max="13" width="9" style="103" customWidth="1"/>
    <col min="14" max="14" width="6.33203125" style="107" customWidth="1"/>
    <col min="15" max="15" width="3.6640625" style="107" customWidth="1"/>
    <col min="16" max="16" width="6.33203125" style="107" customWidth="1"/>
    <col min="17" max="17" width="5.5546875" style="107" customWidth="1"/>
    <col min="18" max="18" width="6.5546875" style="107" customWidth="1"/>
    <col min="19" max="20" width="5.5546875" style="107" customWidth="1"/>
    <col min="21" max="21" width="6.33203125" style="103" customWidth="1"/>
    <col min="22" max="22" width="7.44140625" style="103" customWidth="1"/>
    <col min="23" max="23" width="7.6640625" style="103" customWidth="1"/>
    <col min="24" max="24" width="9.109375" style="103"/>
  </cols>
  <sheetData>
    <row r="1" spans="1:25" ht="72" x14ac:dyDescent="0.3">
      <c r="A1" s="50"/>
      <c r="B1" s="99"/>
      <c r="C1" s="99"/>
      <c r="D1" s="99"/>
      <c r="E1" s="99"/>
      <c r="F1" s="99"/>
      <c r="G1" s="99"/>
      <c r="H1" s="104" t="s">
        <v>798</v>
      </c>
      <c r="I1" s="104" t="s">
        <v>799</v>
      </c>
      <c r="J1" s="99" t="s">
        <v>800</v>
      </c>
      <c r="K1" s="110" t="s">
        <v>801</v>
      </c>
      <c r="L1" s="104" t="s">
        <v>802</v>
      </c>
      <c r="M1" s="99" t="s">
        <v>803</v>
      </c>
      <c r="N1" s="104" t="s">
        <v>804</v>
      </c>
      <c r="O1" s="104" t="s">
        <v>805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49" t="s">
        <v>162</v>
      </c>
      <c r="W1" s="49" t="s">
        <v>163</v>
      </c>
    </row>
    <row r="2" spans="1:25" s="2" customFormat="1" x14ac:dyDescent="0.3">
      <c r="A2" s="59">
        <v>1</v>
      </c>
      <c r="B2" s="85">
        <v>45505</v>
      </c>
      <c r="C2" s="85">
        <v>45505</v>
      </c>
      <c r="D2" s="81" t="s">
        <v>507</v>
      </c>
      <c r="E2" s="86" t="s">
        <v>244</v>
      </c>
      <c r="F2" s="86" t="s">
        <v>385</v>
      </c>
      <c r="G2" s="86" t="s">
        <v>3</v>
      </c>
      <c r="H2" s="104">
        <v>7613</v>
      </c>
      <c r="I2" s="105">
        <v>7709</v>
      </c>
      <c r="J2" s="86">
        <f>I2-H2</f>
        <v>96</v>
      </c>
      <c r="K2" s="86">
        <v>16</v>
      </c>
      <c r="L2" s="108" t="s">
        <v>383</v>
      </c>
      <c r="M2" s="82" t="s">
        <v>381</v>
      </c>
      <c r="N2" s="105">
        <v>13.5</v>
      </c>
      <c r="O2" s="105">
        <v>5.5</v>
      </c>
      <c r="P2" s="105">
        <v>3000</v>
      </c>
      <c r="Q2" s="105">
        <v>18</v>
      </c>
      <c r="R2" s="105">
        <f>K2*Q2</f>
        <v>288</v>
      </c>
      <c r="S2" s="105">
        <v>180</v>
      </c>
      <c r="T2" s="105">
        <f>O2*S2</f>
        <v>990</v>
      </c>
      <c r="U2" s="59"/>
      <c r="V2" s="87">
        <v>100</v>
      </c>
      <c r="W2" s="87">
        <f>P2+R2+T2+U2+V2</f>
        <v>4378</v>
      </c>
      <c r="X2" s="109"/>
      <c r="Y2" s="59"/>
    </row>
    <row r="3" spans="1:25" s="2" customFormat="1" x14ac:dyDescent="0.3">
      <c r="A3" s="59">
        <v>2</v>
      </c>
      <c r="B3" s="85">
        <v>45505</v>
      </c>
      <c r="C3" s="85">
        <v>45505</v>
      </c>
      <c r="D3" s="81" t="s">
        <v>93</v>
      </c>
      <c r="E3" s="86" t="s">
        <v>244</v>
      </c>
      <c r="F3" s="86" t="s">
        <v>101</v>
      </c>
      <c r="G3" s="86" t="s">
        <v>3</v>
      </c>
      <c r="H3" s="104">
        <v>103547</v>
      </c>
      <c r="I3" s="105">
        <v>103651</v>
      </c>
      <c r="J3" s="86">
        <f t="shared" ref="J3:J66" si="0">I3-H3</f>
        <v>104</v>
      </c>
      <c r="K3" s="86">
        <v>24</v>
      </c>
      <c r="L3" s="108" t="s">
        <v>364</v>
      </c>
      <c r="M3" s="82" t="s">
        <v>427</v>
      </c>
      <c r="N3" s="105">
        <v>11.5</v>
      </c>
      <c r="O3" s="105">
        <v>3.5</v>
      </c>
      <c r="P3" s="105">
        <v>3000</v>
      </c>
      <c r="Q3" s="105">
        <v>18</v>
      </c>
      <c r="R3" s="105">
        <f t="shared" ref="R3:R66" si="1">K3*Q3</f>
        <v>432</v>
      </c>
      <c r="S3" s="105">
        <v>180</v>
      </c>
      <c r="T3" s="105">
        <f t="shared" ref="T3:T66" si="2">O3*S3</f>
        <v>630</v>
      </c>
      <c r="U3" s="59"/>
      <c r="V3" s="87"/>
      <c r="W3" s="87">
        <f t="shared" ref="W3:W66" si="3">P3+R3+T3+U3+V3</f>
        <v>4062</v>
      </c>
      <c r="X3" s="109"/>
      <c r="Y3" s="59"/>
    </row>
    <row r="4" spans="1:25" s="120" customFormat="1" x14ac:dyDescent="0.3">
      <c r="A4" s="111">
        <v>3</v>
      </c>
      <c r="B4" s="112">
        <v>45505</v>
      </c>
      <c r="C4" s="112">
        <v>45506</v>
      </c>
      <c r="D4" s="113" t="s">
        <v>290</v>
      </c>
      <c r="E4" s="113" t="s">
        <v>11</v>
      </c>
      <c r="F4" s="114" t="s">
        <v>505</v>
      </c>
      <c r="G4" s="114" t="s">
        <v>7</v>
      </c>
      <c r="H4" s="115">
        <v>75797</v>
      </c>
      <c r="I4" s="116">
        <v>76397</v>
      </c>
      <c r="J4" s="114">
        <f t="shared" si="0"/>
        <v>600</v>
      </c>
      <c r="K4" s="114">
        <v>300</v>
      </c>
      <c r="L4" s="127">
        <v>0.29166666666666669</v>
      </c>
      <c r="M4" s="117" t="s">
        <v>751</v>
      </c>
      <c r="N4" s="116" t="s">
        <v>752</v>
      </c>
      <c r="O4" s="116"/>
      <c r="P4" s="116">
        <v>4500</v>
      </c>
      <c r="Q4" s="116">
        <v>15</v>
      </c>
      <c r="R4" s="116">
        <f t="shared" si="1"/>
        <v>4500</v>
      </c>
      <c r="S4" s="116"/>
      <c r="T4" s="116">
        <f t="shared" si="2"/>
        <v>0</v>
      </c>
      <c r="U4" s="111">
        <v>250</v>
      </c>
      <c r="V4" s="118">
        <v>365</v>
      </c>
      <c r="W4" s="118">
        <f t="shared" si="3"/>
        <v>9615</v>
      </c>
      <c r="X4" s="119">
        <v>9615</v>
      </c>
      <c r="Y4" s="111"/>
    </row>
    <row r="5" spans="1:25" s="2" customFormat="1" x14ac:dyDescent="0.3">
      <c r="A5" s="59">
        <v>4</v>
      </c>
      <c r="B5" s="85">
        <v>45506</v>
      </c>
      <c r="C5" s="85">
        <v>45506</v>
      </c>
      <c r="D5" s="81" t="s">
        <v>507</v>
      </c>
      <c r="E5" s="86" t="s">
        <v>51</v>
      </c>
      <c r="F5" s="86" t="s">
        <v>385</v>
      </c>
      <c r="G5" s="86" t="s">
        <v>3</v>
      </c>
      <c r="H5" s="104">
        <v>7709</v>
      </c>
      <c r="I5" s="105">
        <v>7741</v>
      </c>
      <c r="J5" s="86">
        <f t="shared" si="0"/>
        <v>32</v>
      </c>
      <c r="K5" s="86"/>
      <c r="L5" s="108" t="s">
        <v>449</v>
      </c>
      <c r="M5" s="82" t="s">
        <v>370</v>
      </c>
      <c r="N5" s="105">
        <v>2.5</v>
      </c>
      <c r="O5" s="105"/>
      <c r="P5" s="105">
        <v>1800</v>
      </c>
      <c r="Q5" s="105"/>
      <c r="R5" s="105">
        <f t="shared" si="1"/>
        <v>0</v>
      </c>
      <c r="S5" s="105"/>
      <c r="T5" s="105">
        <f t="shared" si="2"/>
        <v>0</v>
      </c>
      <c r="U5" s="59"/>
      <c r="V5" s="87"/>
      <c r="W5" s="87">
        <f t="shared" si="3"/>
        <v>1800</v>
      </c>
      <c r="X5" s="109"/>
      <c r="Y5" s="59"/>
    </row>
    <row r="6" spans="1:25" s="2" customFormat="1" x14ac:dyDescent="0.3">
      <c r="A6" s="59">
        <v>5</v>
      </c>
      <c r="B6" s="85">
        <v>45506</v>
      </c>
      <c r="C6" s="85">
        <v>45506</v>
      </c>
      <c r="D6" s="81" t="s">
        <v>290</v>
      </c>
      <c r="E6" s="86" t="s">
        <v>51</v>
      </c>
      <c r="F6" s="86" t="s">
        <v>68</v>
      </c>
      <c r="G6" s="86" t="s">
        <v>7</v>
      </c>
      <c r="H6" s="104">
        <v>138554</v>
      </c>
      <c r="I6" s="105">
        <v>138591</v>
      </c>
      <c r="J6" s="86">
        <f t="shared" si="0"/>
        <v>37</v>
      </c>
      <c r="K6" s="86"/>
      <c r="L6" s="108" t="s">
        <v>508</v>
      </c>
      <c r="M6" s="82" t="s">
        <v>445</v>
      </c>
      <c r="N6" s="105">
        <v>3</v>
      </c>
      <c r="O6" s="105"/>
      <c r="P6" s="105">
        <v>1000</v>
      </c>
      <c r="Q6" s="105"/>
      <c r="R6" s="105">
        <f t="shared" si="1"/>
        <v>0</v>
      </c>
      <c r="S6" s="105"/>
      <c r="T6" s="105">
        <f t="shared" si="2"/>
        <v>0</v>
      </c>
      <c r="U6" s="59"/>
      <c r="V6" s="87"/>
      <c r="W6" s="87">
        <f t="shared" si="3"/>
        <v>1000</v>
      </c>
      <c r="X6" s="109"/>
      <c r="Y6" s="59"/>
    </row>
    <row r="7" spans="1:25" s="2" customFormat="1" x14ac:dyDescent="0.3">
      <c r="A7" s="59">
        <v>6</v>
      </c>
      <c r="B7" s="85">
        <v>45506</v>
      </c>
      <c r="C7" s="85">
        <v>45506</v>
      </c>
      <c r="D7" s="81" t="s">
        <v>93</v>
      </c>
      <c r="E7" s="86" t="s">
        <v>38</v>
      </c>
      <c r="F7" s="86" t="s">
        <v>286</v>
      </c>
      <c r="G7" s="86" t="s">
        <v>287</v>
      </c>
      <c r="H7" s="104">
        <v>64397</v>
      </c>
      <c r="I7" s="105">
        <v>64765</v>
      </c>
      <c r="J7" s="86">
        <f t="shared" si="0"/>
        <v>368</v>
      </c>
      <c r="K7" s="86">
        <v>118</v>
      </c>
      <c r="L7" s="108" t="s">
        <v>364</v>
      </c>
      <c r="M7" s="82" t="s">
        <v>427</v>
      </c>
      <c r="N7" s="108" t="s">
        <v>180</v>
      </c>
      <c r="O7" s="108"/>
      <c r="P7" s="108">
        <v>3250</v>
      </c>
      <c r="Q7" s="108">
        <v>13</v>
      </c>
      <c r="R7" s="105">
        <f t="shared" si="1"/>
        <v>1534</v>
      </c>
      <c r="S7" s="108"/>
      <c r="T7" s="105">
        <f t="shared" si="2"/>
        <v>0</v>
      </c>
      <c r="U7" s="59">
        <v>200</v>
      </c>
      <c r="V7" s="87">
        <v>260</v>
      </c>
      <c r="W7" s="87">
        <f t="shared" si="3"/>
        <v>5244</v>
      </c>
      <c r="X7" s="109"/>
      <c r="Y7" s="59"/>
    </row>
    <row r="8" spans="1:25" s="2" customFormat="1" x14ac:dyDescent="0.3">
      <c r="A8" s="59">
        <v>7</v>
      </c>
      <c r="B8" s="85">
        <v>45506</v>
      </c>
      <c r="C8" s="85">
        <v>45506</v>
      </c>
      <c r="D8" s="81" t="s">
        <v>498</v>
      </c>
      <c r="E8" s="86" t="s">
        <v>244</v>
      </c>
      <c r="F8" s="86" t="s">
        <v>66</v>
      </c>
      <c r="G8" s="86" t="s">
        <v>7</v>
      </c>
      <c r="H8" s="104">
        <v>24916</v>
      </c>
      <c r="I8" s="105">
        <v>24979</v>
      </c>
      <c r="J8" s="86">
        <f t="shared" si="0"/>
        <v>63</v>
      </c>
      <c r="K8" s="86"/>
      <c r="L8" s="108" t="s">
        <v>366</v>
      </c>
      <c r="M8" s="82" t="s">
        <v>373</v>
      </c>
      <c r="N8" s="105">
        <v>11.5</v>
      </c>
      <c r="O8" s="105">
        <v>3.5</v>
      </c>
      <c r="P8" s="105">
        <v>1700</v>
      </c>
      <c r="Q8" s="105">
        <v>13</v>
      </c>
      <c r="R8" s="105">
        <f t="shared" si="1"/>
        <v>0</v>
      </c>
      <c r="S8" s="105">
        <v>120</v>
      </c>
      <c r="T8" s="105">
        <f t="shared" si="2"/>
        <v>420</v>
      </c>
      <c r="U8" s="59"/>
      <c r="V8" s="87"/>
      <c r="W8" s="87">
        <f t="shared" si="3"/>
        <v>2120</v>
      </c>
      <c r="X8" s="109"/>
      <c r="Y8" s="59"/>
    </row>
    <row r="9" spans="1:25" s="2" customFormat="1" x14ac:dyDescent="0.3">
      <c r="A9" s="59">
        <v>8</v>
      </c>
      <c r="B9" s="85">
        <v>45507</v>
      </c>
      <c r="C9" s="85">
        <v>45507</v>
      </c>
      <c r="D9" s="81" t="s">
        <v>93</v>
      </c>
      <c r="E9" s="86" t="s">
        <v>244</v>
      </c>
      <c r="F9" s="86" t="s">
        <v>2</v>
      </c>
      <c r="G9" s="86" t="s">
        <v>3</v>
      </c>
      <c r="H9" s="104">
        <v>36155</v>
      </c>
      <c r="I9" s="105">
        <v>36260</v>
      </c>
      <c r="J9" s="86">
        <f t="shared" si="0"/>
        <v>105</v>
      </c>
      <c r="K9" s="86">
        <v>25</v>
      </c>
      <c r="L9" s="108" t="s">
        <v>383</v>
      </c>
      <c r="M9" s="82" t="s">
        <v>392</v>
      </c>
      <c r="N9" s="105">
        <v>11</v>
      </c>
      <c r="O9" s="105">
        <v>3</v>
      </c>
      <c r="P9" s="105">
        <v>3000</v>
      </c>
      <c r="Q9" s="105">
        <v>18</v>
      </c>
      <c r="R9" s="105">
        <f t="shared" si="1"/>
        <v>450</v>
      </c>
      <c r="S9" s="105">
        <v>180</v>
      </c>
      <c r="T9" s="105">
        <f t="shared" si="2"/>
        <v>540</v>
      </c>
      <c r="U9" s="59"/>
      <c r="V9" s="87"/>
      <c r="W9" s="87">
        <f t="shared" si="3"/>
        <v>3990</v>
      </c>
      <c r="X9" s="109"/>
      <c r="Y9" s="59"/>
    </row>
    <row r="10" spans="1:25" s="2" customFormat="1" x14ac:dyDescent="0.3">
      <c r="A10" s="59">
        <v>9</v>
      </c>
      <c r="B10" s="85">
        <v>45507</v>
      </c>
      <c r="C10" s="85">
        <v>45507</v>
      </c>
      <c r="D10" s="81" t="s">
        <v>498</v>
      </c>
      <c r="E10" s="86" t="s">
        <v>244</v>
      </c>
      <c r="F10" s="86" t="s">
        <v>6</v>
      </c>
      <c r="G10" s="86" t="s">
        <v>7</v>
      </c>
      <c r="H10" s="104">
        <v>47891</v>
      </c>
      <c r="I10" s="105">
        <v>47981</v>
      </c>
      <c r="J10" s="86">
        <f t="shared" si="0"/>
        <v>90</v>
      </c>
      <c r="K10" s="86">
        <v>10</v>
      </c>
      <c r="L10" s="108" t="s">
        <v>383</v>
      </c>
      <c r="M10" s="82" t="s">
        <v>453</v>
      </c>
      <c r="N10" s="105">
        <v>9</v>
      </c>
      <c r="O10" s="105">
        <v>1</v>
      </c>
      <c r="P10" s="105">
        <v>1700</v>
      </c>
      <c r="Q10" s="105">
        <v>13</v>
      </c>
      <c r="R10" s="105">
        <f t="shared" si="1"/>
        <v>130</v>
      </c>
      <c r="S10" s="105">
        <v>180</v>
      </c>
      <c r="T10" s="105">
        <f t="shared" si="2"/>
        <v>180</v>
      </c>
      <c r="U10" s="59"/>
      <c r="V10" s="87"/>
      <c r="W10" s="87">
        <f t="shared" si="3"/>
        <v>2010</v>
      </c>
      <c r="X10" s="109"/>
      <c r="Y10" s="59"/>
    </row>
    <row r="11" spans="1:25" s="2" customFormat="1" x14ac:dyDescent="0.3">
      <c r="A11" s="59">
        <v>10</v>
      </c>
      <c r="B11" s="85">
        <v>45509</v>
      </c>
      <c r="C11" s="85">
        <v>45509</v>
      </c>
      <c r="D11" s="81" t="s">
        <v>209</v>
      </c>
      <c r="E11" s="86" t="s">
        <v>244</v>
      </c>
      <c r="F11" s="86" t="s">
        <v>365</v>
      </c>
      <c r="G11" s="86" t="s">
        <v>7</v>
      </c>
      <c r="H11" s="104">
        <v>15905</v>
      </c>
      <c r="I11" s="105">
        <v>16011</v>
      </c>
      <c r="J11" s="86">
        <f t="shared" si="0"/>
        <v>106</v>
      </c>
      <c r="K11" s="86">
        <v>26</v>
      </c>
      <c r="L11" s="108" t="s">
        <v>509</v>
      </c>
      <c r="M11" s="82" t="s">
        <v>510</v>
      </c>
      <c r="N11" s="105">
        <v>12.5</v>
      </c>
      <c r="O11" s="105">
        <v>4.5</v>
      </c>
      <c r="P11" s="105">
        <v>1700</v>
      </c>
      <c r="Q11" s="105">
        <v>13</v>
      </c>
      <c r="R11" s="105">
        <f t="shared" si="1"/>
        <v>338</v>
      </c>
      <c r="S11" s="105">
        <v>120</v>
      </c>
      <c r="T11" s="105">
        <f t="shared" si="2"/>
        <v>540</v>
      </c>
      <c r="U11" s="59"/>
      <c r="V11" s="87">
        <v>100</v>
      </c>
      <c r="W11" s="87">
        <f t="shared" si="3"/>
        <v>2678</v>
      </c>
      <c r="X11" s="109"/>
      <c r="Y11" s="59"/>
    </row>
    <row r="12" spans="1:25" s="2" customFormat="1" x14ac:dyDescent="0.3">
      <c r="A12" s="59">
        <v>11</v>
      </c>
      <c r="B12" s="85">
        <v>45509</v>
      </c>
      <c r="C12" s="85">
        <v>45509</v>
      </c>
      <c r="D12" s="81" t="s">
        <v>511</v>
      </c>
      <c r="E12" s="86" t="s">
        <v>244</v>
      </c>
      <c r="F12" s="86" t="s">
        <v>491</v>
      </c>
      <c r="G12" s="86" t="s">
        <v>3</v>
      </c>
      <c r="H12" s="104">
        <v>15041</v>
      </c>
      <c r="I12" s="105">
        <v>15142</v>
      </c>
      <c r="J12" s="86">
        <f t="shared" si="0"/>
        <v>101</v>
      </c>
      <c r="K12" s="86">
        <v>21</v>
      </c>
      <c r="L12" s="108" t="s">
        <v>512</v>
      </c>
      <c r="M12" s="82" t="s">
        <v>381</v>
      </c>
      <c r="N12" s="105">
        <v>19</v>
      </c>
      <c r="O12" s="105">
        <v>11</v>
      </c>
      <c r="P12" s="105">
        <v>3000</v>
      </c>
      <c r="Q12" s="105">
        <v>18</v>
      </c>
      <c r="R12" s="105">
        <f t="shared" si="1"/>
        <v>378</v>
      </c>
      <c r="S12" s="105">
        <v>180</v>
      </c>
      <c r="T12" s="105">
        <f t="shared" si="2"/>
        <v>1980</v>
      </c>
      <c r="U12" s="59"/>
      <c r="V12" s="87"/>
      <c r="W12" s="87">
        <f t="shared" si="3"/>
        <v>5358</v>
      </c>
      <c r="X12" s="109"/>
      <c r="Y12" s="59"/>
    </row>
    <row r="13" spans="1:25" s="2" customFormat="1" x14ac:dyDescent="0.3">
      <c r="A13" s="59">
        <v>12</v>
      </c>
      <c r="B13" s="85">
        <v>45509</v>
      </c>
      <c r="C13" s="85">
        <v>45509</v>
      </c>
      <c r="D13" s="81" t="s">
        <v>498</v>
      </c>
      <c r="E13" s="86" t="s">
        <v>244</v>
      </c>
      <c r="F13" s="86" t="s">
        <v>66</v>
      </c>
      <c r="G13" s="86" t="s">
        <v>7</v>
      </c>
      <c r="H13" s="104">
        <v>24910</v>
      </c>
      <c r="I13" s="105">
        <v>25086</v>
      </c>
      <c r="J13" s="86">
        <f t="shared" si="0"/>
        <v>176</v>
      </c>
      <c r="K13" s="86">
        <v>96</v>
      </c>
      <c r="L13" s="108" t="s">
        <v>366</v>
      </c>
      <c r="M13" s="82" t="s">
        <v>373</v>
      </c>
      <c r="N13" s="105">
        <v>10.5</v>
      </c>
      <c r="O13" s="105">
        <v>2.5</v>
      </c>
      <c r="P13" s="105">
        <v>1700</v>
      </c>
      <c r="Q13" s="105">
        <v>13</v>
      </c>
      <c r="R13" s="105">
        <f t="shared" si="1"/>
        <v>1248</v>
      </c>
      <c r="S13" s="105">
        <v>120</v>
      </c>
      <c r="T13" s="105">
        <f t="shared" si="2"/>
        <v>300</v>
      </c>
      <c r="U13" s="59"/>
      <c r="V13" s="87"/>
      <c r="W13" s="87">
        <f t="shared" si="3"/>
        <v>3248</v>
      </c>
      <c r="X13" s="109"/>
      <c r="Y13" s="59"/>
    </row>
    <row r="14" spans="1:25" s="2" customFormat="1" x14ac:dyDescent="0.3">
      <c r="A14" s="59">
        <v>13</v>
      </c>
      <c r="B14" s="85">
        <v>45510</v>
      </c>
      <c r="C14" s="85">
        <v>45510</v>
      </c>
      <c r="D14" s="81" t="s">
        <v>513</v>
      </c>
      <c r="E14" s="86" t="s">
        <v>244</v>
      </c>
      <c r="F14" s="86" t="s">
        <v>514</v>
      </c>
      <c r="G14" s="86" t="s">
        <v>3</v>
      </c>
      <c r="H14" s="104">
        <v>235358</v>
      </c>
      <c r="I14" s="105">
        <v>235562</v>
      </c>
      <c r="J14" s="86">
        <f t="shared" si="0"/>
        <v>204</v>
      </c>
      <c r="K14" s="86">
        <v>124</v>
      </c>
      <c r="L14" s="108" t="s">
        <v>370</v>
      </c>
      <c r="M14" s="82" t="s">
        <v>377</v>
      </c>
      <c r="N14" s="105">
        <v>16</v>
      </c>
      <c r="O14" s="105">
        <v>8</v>
      </c>
      <c r="P14" s="105">
        <v>3000</v>
      </c>
      <c r="Q14" s="105">
        <v>18</v>
      </c>
      <c r="R14" s="105">
        <f t="shared" si="1"/>
        <v>2232</v>
      </c>
      <c r="S14" s="105">
        <v>180</v>
      </c>
      <c r="T14" s="105">
        <f t="shared" si="2"/>
        <v>1440</v>
      </c>
      <c r="U14" s="59"/>
      <c r="V14" s="87">
        <v>235</v>
      </c>
      <c r="W14" s="87">
        <f t="shared" si="3"/>
        <v>6907</v>
      </c>
      <c r="X14" s="109"/>
      <c r="Y14" s="59"/>
    </row>
    <row r="15" spans="1:25" s="2" customFormat="1" x14ac:dyDescent="0.3">
      <c r="A15" s="59">
        <v>14</v>
      </c>
      <c r="B15" s="85">
        <v>45510</v>
      </c>
      <c r="C15" s="85">
        <v>45510</v>
      </c>
      <c r="D15" s="81" t="s">
        <v>209</v>
      </c>
      <c r="E15" s="86" t="s">
        <v>205</v>
      </c>
      <c r="F15" s="86" t="s">
        <v>34</v>
      </c>
      <c r="G15" s="86" t="s">
        <v>7</v>
      </c>
      <c r="H15" s="104">
        <v>189365</v>
      </c>
      <c r="I15" s="105">
        <v>189739</v>
      </c>
      <c r="J15" s="86">
        <f t="shared" si="0"/>
        <v>374</v>
      </c>
      <c r="K15" s="86">
        <v>124</v>
      </c>
      <c r="L15" s="108" t="s">
        <v>355</v>
      </c>
      <c r="M15" s="82" t="s">
        <v>447</v>
      </c>
      <c r="N15" s="108" t="s">
        <v>180</v>
      </c>
      <c r="O15" s="108"/>
      <c r="P15" s="108">
        <v>3250</v>
      </c>
      <c r="Q15" s="108">
        <v>13</v>
      </c>
      <c r="R15" s="105">
        <f t="shared" si="1"/>
        <v>1612</v>
      </c>
      <c r="S15" s="108"/>
      <c r="T15" s="105">
        <f t="shared" si="2"/>
        <v>0</v>
      </c>
      <c r="U15" s="59">
        <v>200</v>
      </c>
      <c r="V15" s="87">
        <v>235</v>
      </c>
      <c r="W15" s="87">
        <f t="shared" si="3"/>
        <v>5297</v>
      </c>
      <c r="X15" s="109"/>
      <c r="Y15" s="59"/>
    </row>
    <row r="16" spans="1:25" s="2" customFormat="1" x14ac:dyDescent="0.3">
      <c r="A16" s="59">
        <v>15</v>
      </c>
      <c r="B16" s="85">
        <v>45510</v>
      </c>
      <c r="C16" s="85">
        <v>45510</v>
      </c>
      <c r="D16" s="81" t="s">
        <v>357</v>
      </c>
      <c r="E16" s="86" t="s">
        <v>38</v>
      </c>
      <c r="F16" s="86" t="s">
        <v>151</v>
      </c>
      <c r="G16" s="86" t="s">
        <v>3</v>
      </c>
      <c r="H16" s="104">
        <v>48338</v>
      </c>
      <c r="I16" s="105">
        <v>48796</v>
      </c>
      <c r="J16" s="86">
        <f t="shared" si="0"/>
        <v>458</v>
      </c>
      <c r="K16" s="86">
        <v>158</v>
      </c>
      <c r="L16" s="108" t="s">
        <v>376</v>
      </c>
      <c r="M16" s="82" t="s">
        <v>427</v>
      </c>
      <c r="N16" s="108" t="s">
        <v>180</v>
      </c>
      <c r="O16" s="108"/>
      <c r="P16" s="108">
        <v>5400</v>
      </c>
      <c r="Q16" s="108">
        <v>18</v>
      </c>
      <c r="R16" s="105">
        <f t="shared" si="1"/>
        <v>2844</v>
      </c>
      <c r="S16" s="108"/>
      <c r="T16" s="105">
        <f t="shared" si="2"/>
        <v>0</v>
      </c>
      <c r="U16" s="59">
        <v>200</v>
      </c>
      <c r="V16" s="87">
        <v>450</v>
      </c>
      <c r="W16" s="87">
        <f t="shared" si="3"/>
        <v>8894</v>
      </c>
      <c r="X16" s="109"/>
      <c r="Y16" s="59"/>
    </row>
    <row r="17" spans="1:25" s="2" customFormat="1" x14ac:dyDescent="0.3">
      <c r="A17" s="59">
        <v>16</v>
      </c>
      <c r="B17" s="85">
        <v>45510</v>
      </c>
      <c r="C17" s="85">
        <v>45510</v>
      </c>
      <c r="D17" s="81" t="s">
        <v>498</v>
      </c>
      <c r="E17" s="86" t="s">
        <v>515</v>
      </c>
      <c r="F17" s="86" t="s">
        <v>48</v>
      </c>
      <c r="G17" s="86" t="s">
        <v>7</v>
      </c>
      <c r="H17" s="104">
        <v>243525</v>
      </c>
      <c r="I17" s="105">
        <v>243909</v>
      </c>
      <c r="J17" s="86">
        <f t="shared" si="0"/>
        <v>384</v>
      </c>
      <c r="K17" s="86">
        <v>176</v>
      </c>
      <c r="L17" s="108" t="s">
        <v>366</v>
      </c>
      <c r="M17" s="82" t="s">
        <v>427</v>
      </c>
      <c r="N17" s="108" t="s">
        <v>180</v>
      </c>
      <c r="O17" s="108"/>
      <c r="P17" s="108">
        <v>3250</v>
      </c>
      <c r="Q17" s="108">
        <v>13</v>
      </c>
      <c r="R17" s="105">
        <f t="shared" si="1"/>
        <v>2288</v>
      </c>
      <c r="S17" s="108"/>
      <c r="T17" s="105">
        <f t="shared" si="2"/>
        <v>0</v>
      </c>
      <c r="U17" s="59">
        <v>200</v>
      </c>
      <c r="V17" s="87">
        <v>290</v>
      </c>
      <c r="W17" s="87">
        <f t="shared" si="3"/>
        <v>6028</v>
      </c>
      <c r="X17" s="109"/>
      <c r="Y17" s="59"/>
    </row>
    <row r="18" spans="1:25" s="2" customFormat="1" x14ac:dyDescent="0.3">
      <c r="A18" s="59">
        <v>17</v>
      </c>
      <c r="B18" s="85">
        <v>45510</v>
      </c>
      <c r="C18" s="85">
        <v>45510</v>
      </c>
      <c r="D18" s="81" t="s">
        <v>511</v>
      </c>
      <c r="E18" s="86" t="s">
        <v>244</v>
      </c>
      <c r="F18" s="86" t="s">
        <v>516</v>
      </c>
      <c r="G18" s="86" t="s">
        <v>3</v>
      </c>
      <c r="H18" s="104">
        <v>171301</v>
      </c>
      <c r="I18" s="105">
        <v>171359</v>
      </c>
      <c r="J18" s="86">
        <f t="shared" si="0"/>
        <v>58</v>
      </c>
      <c r="K18" s="86"/>
      <c r="L18" s="108" t="s">
        <v>512</v>
      </c>
      <c r="M18" s="82" t="s">
        <v>405</v>
      </c>
      <c r="N18" s="105">
        <v>16.5</v>
      </c>
      <c r="O18" s="105">
        <v>8.5</v>
      </c>
      <c r="P18" s="105">
        <v>3000</v>
      </c>
      <c r="Q18" s="105">
        <v>18</v>
      </c>
      <c r="R18" s="105">
        <f t="shared" si="1"/>
        <v>0</v>
      </c>
      <c r="S18" s="105">
        <v>180</v>
      </c>
      <c r="T18" s="105">
        <f t="shared" si="2"/>
        <v>1530</v>
      </c>
      <c r="U18" s="59"/>
      <c r="V18" s="87"/>
      <c r="W18" s="87">
        <f t="shared" si="3"/>
        <v>4530</v>
      </c>
      <c r="X18" s="109"/>
      <c r="Y18" s="59"/>
    </row>
    <row r="19" spans="1:25" s="2" customFormat="1" x14ac:dyDescent="0.3">
      <c r="A19" s="59">
        <v>18</v>
      </c>
      <c r="B19" s="85">
        <v>45511</v>
      </c>
      <c r="C19" s="85">
        <v>45511</v>
      </c>
      <c r="D19" s="81" t="s">
        <v>513</v>
      </c>
      <c r="E19" s="86" t="s">
        <v>11</v>
      </c>
      <c r="F19" s="86" t="s">
        <v>514</v>
      </c>
      <c r="G19" s="86" t="s">
        <v>3</v>
      </c>
      <c r="H19" s="104">
        <v>235562</v>
      </c>
      <c r="I19" s="105">
        <v>236024</v>
      </c>
      <c r="J19" s="86">
        <f t="shared" si="0"/>
        <v>462</v>
      </c>
      <c r="K19" s="86">
        <v>162</v>
      </c>
      <c r="L19" s="108" t="s">
        <v>517</v>
      </c>
      <c r="M19" s="82" t="s">
        <v>465</v>
      </c>
      <c r="N19" s="108" t="s">
        <v>180</v>
      </c>
      <c r="O19" s="108"/>
      <c r="P19" s="108">
        <v>5400</v>
      </c>
      <c r="Q19" s="108">
        <v>18</v>
      </c>
      <c r="R19" s="105">
        <f t="shared" si="1"/>
        <v>2916</v>
      </c>
      <c r="S19" s="108"/>
      <c r="T19" s="105">
        <f t="shared" si="2"/>
        <v>0</v>
      </c>
      <c r="U19" s="59">
        <v>200</v>
      </c>
      <c r="V19" s="87">
        <v>495</v>
      </c>
      <c r="W19" s="87">
        <f t="shared" si="3"/>
        <v>9011</v>
      </c>
      <c r="X19" s="109"/>
      <c r="Y19" s="59"/>
    </row>
    <row r="20" spans="1:25" s="2" customFormat="1" x14ac:dyDescent="0.3">
      <c r="A20" s="59">
        <v>19</v>
      </c>
      <c r="B20" s="85">
        <v>45511</v>
      </c>
      <c r="C20" s="85">
        <v>45514</v>
      </c>
      <c r="D20" s="81" t="s">
        <v>518</v>
      </c>
      <c r="E20" s="81" t="s">
        <v>519</v>
      </c>
      <c r="F20" s="81" t="s">
        <v>520</v>
      </c>
      <c r="G20" s="86" t="s">
        <v>3</v>
      </c>
      <c r="H20" s="104">
        <v>274223</v>
      </c>
      <c r="I20" s="105">
        <v>275571</v>
      </c>
      <c r="J20" s="86">
        <f t="shared" si="0"/>
        <v>1348</v>
      </c>
      <c r="K20" s="86">
        <v>148</v>
      </c>
      <c r="L20" s="108" t="s">
        <v>360</v>
      </c>
      <c r="M20" s="82" t="s">
        <v>521</v>
      </c>
      <c r="N20" s="108" t="s">
        <v>437</v>
      </c>
      <c r="O20" s="108"/>
      <c r="P20" s="108">
        <v>21600</v>
      </c>
      <c r="Q20" s="108">
        <v>18</v>
      </c>
      <c r="R20" s="105">
        <f t="shared" si="1"/>
        <v>2664</v>
      </c>
      <c r="S20" s="108"/>
      <c r="T20" s="105">
        <f t="shared" si="2"/>
        <v>0</v>
      </c>
      <c r="U20" s="59">
        <v>1250</v>
      </c>
      <c r="V20" s="87">
        <v>1806</v>
      </c>
      <c r="W20" s="87">
        <f t="shared" si="3"/>
        <v>27320</v>
      </c>
      <c r="X20" s="109"/>
      <c r="Y20" s="59"/>
    </row>
    <row r="21" spans="1:25" s="2" customFormat="1" ht="16.5" customHeight="1" x14ac:dyDescent="0.3">
      <c r="A21" s="59">
        <v>20</v>
      </c>
      <c r="B21" s="85">
        <v>45511</v>
      </c>
      <c r="C21" s="85">
        <v>45511</v>
      </c>
      <c r="D21" s="81" t="s">
        <v>290</v>
      </c>
      <c r="E21" s="86" t="s">
        <v>1</v>
      </c>
      <c r="F21" s="86" t="s">
        <v>34</v>
      </c>
      <c r="G21" s="81" t="s">
        <v>7</v>
      </c>
      <c r="H21" s="104">
        <v>189739</v>
      </c>
      <c r="I21" s="105">
        <v>190435</v>
      </c>
      <c r="J21" s="86">
        <f t="shared" si="0"/>
        <v>696</v>
      </c>
      <c r="K21" s="86">
        <v>446</v>
      </c>
      <c r="L21" s="108" t="s">
        <v>370</v>
      </c>
      <c r="M21" s="82" t="s">
        <v>371</v>
      </c>
      <c r="N21" s="108" t="s">
        <v>180</v>
      </c>
      <c r="O21" s="108"/>
      <c r="P21" s="108">
        <v>3250</v>
      </c>
      <c r="Q21" s="108">
        <v>13</v>
      </c>
      <c r="R21" s="105">
        <f t="shared" si="1"/>
        <v>5798</v>
      </c>
      <c r="S21" s="108"/>
      <c r="T21" s="105">
        <f t="shared" si="2"/>
        <v>0</v>
      </c>
      <c r="U21" s="59">
        <v>200</v>
      </c>
      <c r="V21" s="87">
        <v>495</v>
      </c>
      <c r="W21" s="87">
        <f t="shared" si="3"/>
        <v>9743</v>
      </c>
      <c r="X21" s="109"/>
      <c r="Y21" s="59"/>
    </row>
    <row r="22" spans="1:25" s="2" customFormat="1" x14ac:dyDescent="0.3">
      <c r="A22" s="59">
        <v>21</v>
      </c>
      <c r="B22" s="85">
        <v>45511</v>
      </c>
      <c r="C22" s="85">
        <v>45511</v>
      </c>
      <c r="D22" s="81" t="s">
        <v>498</v>
      </c>
      <c r="E22" s="86" t="s">
        <v>149</v>
      </c>
      <c r="F22" s="86" t="s">
        <v>48</v>
      </c>
      <c r="G22" s="86" t="s">
        <v>7</v>
      </c>
      <c r="H22" s="104">
        <v>243909</v>
      </c>
      <c r="I22" s="105">
        <v>244317</v>
      </c>
      <c r="J22" s="86">
        <f t="shared" si="0"/>
        <v>408</v>
      </c>
      <c r="K22" s="86">
        <v>158</v>
      </c>
      <c r="L22" s="108" t="s">
        <v>376</v>
      </c>
      <c r="M22" s="82" t="s">
        <v>465</v>
      </c>
      <c r="N22" s="108" t="s">
        <v>180</v>
      </c>
      <c r="O22" s="108"/>
      <c r="P22" s="108">
        <v>3250</v>
      </c>
      <c r="Q22" s="108">
        <v>13</v>
      </c>
      <c r="R22" s="105">
        <f t="shared" si="1"/>
        <v>2054</v>
      </c>
      <c r="S22" s="108"/>
      <c r="T22" s="105">
        <f t="shared" si="2"/>
        <v>0</v>
      </c>
      <c r="U22" s="59">
        <v>200</v>
      </c>
      <c r="V22" s="87">
        <v>190</v>
      </c>
      <c r="W22" s="87">
        <f t="shared" si="3"/>
        <v>5694</v>
      </c>
      <c r="X22" s="109"/>
      <c r="Y22" s="59"/>
    </row>
    <row r="23" spans="1:25" s="2" customFormat="1" x14ac:dyDescent="0.3">
      <c r="A23" s="59">
        <v>22</v>
      </c>
      <c r="B23" s="85">
        <v>45511</v>
      </c>
      <c r="C23" s="85">
        <v>45511</v>
      </c>
      <c r="D23" s="81" t="s">
        <v>209</v>
      </c>
      <c r="E23" s="86" t="s">
        <v>244</v>
      </c>
      <c r="F23" s="86" t="s">
        <v>49</v>
      </c>
      <c r="G23" s="86" t="s">
        <v>7</v>
      </c>
      <c r="H23" s="104">
        <v>229807</v>
      </c>
      <c r="I23" s="105">
        <v>229866</v>
      </c>
      <c r="J23" s="86">
        <f t="shared" si="0"/>
        <v>59</v>
      </c>
      <c r="K23" s="86"/>
      <c r="L23" s="108" t="s">
        <v>367</v>
      </c>
      <c r="M23" s="82" t="s">
        <v>405</v>
      </c>
      <c r="N23" s="105">
        <v>12</v>
      </c>
      <c r="O23" s="105">
        <v>4</v>
      </c>
      <c r="P23" s="105">
        <v>1700</v>
      </c>
      <c r="Q23" s="105"/>
      <c r="R23" s="105">
        <f t="shared" si="1"/>
        <v>0</v>
      </c>
      <c r="S23" s="105">
        <v>180</v>
      </c>
      <c r="T23" s="105">
        <f t="shared" si="2"/>
        <v>720</v>
      </c>
      <c r="U23" s="59"/>
      <c r="V23" s="87"/>
      <c r="W23" s="87">
        <f t="shared" si="3"/>
        <v>2420</v>
      </c>
      <c r="X23" s="109"/>
      <c r="Y23" s="59"/>
    </row>
    <row r="24" spans="1:25" s="2" customFormat="1" x14ac:dyDescent="0.3">
      <c r="A24" s="59">
        <v>23</v>
      </c>
      <c r="B24" s="85">
        <v>45511</v>
      </c>
      <c r="C24" s="89">
        <v>45511</v>
      </c>
      <c r="D24" s="81" t="s">
        <v>511</v>
      </c>
      <c r="E24" s="86" t="s">
        <v>244</v>
      </c>
      <c r="F24" s="82" t="s">
        <v>522</v>
      </c>
      <c r="G24" s="86" t="s">
        <v>3</v>
      </c>
      <c r="H24" s="104">
        <v>36621</v>
      </c>
      <c r="I24" s="105">
        <v>36652</v>
      </c>
      <c r="J24" s="86">
        <f t="shared" si="0"/>
        <v>31</v>
      </c>
      <c r="K24" s="86"/>
      <c r="L24" s="108" t="s">
        <v>360</v>
      </c>
      <c r="M24" s="82" t="s">
        <v>523</v>
      </c>
      <c r="N24" s="105">
        <v>2</v>
      </c>
      <c r="O24" s="105"/>
      <c r="P24" s="105">
        <v>1800</v>
      </c>
      <c r="Q24" s="105"/>
      <c r="R24" s="105">
        <f t="shared" si="1"/>
        <v>0</v>
      </c>
      <c r="S24" s="105"/>
      <c r="T24" s="105">
        <f t="shared" si="2"/>
        <v>0</v>
      </c>
      <c r="U24" s="59"/>
      <c r="V24" s="87"/>
      <c r="W24" s="87">
        <f t="shared" si="3"/>
        <v>1800</v>
      </c>
      <c r="X24" s="109"/>
      <c r="Y24" s="59"/>
    </row>
    <row r="25" spans="1:25" s="2" customFormat="1" x14ac:dyDescent="0.3">
      <c r="A25" s="59">
        <v>24</v>
      </c>
      <c r="B25" s="85">
        <v>45512</v>
      </c>
      <c r="C25" s="85">
        <v>45512</v>
      </c>
      <c r="D25" s="81" t="s">
        <v>357</v>
      </c>
      <c r="E25" s="81" t="s">
        <v>524</v>
      </c>
      <c r="F25" s="86" t="s">
        <v>151</v>
      </c>
      <c r="G25" s="86" t="s">
        <v>3</v>
      </c>
      <c r="H25" s="104">
        <v>48946</v>
      </c>
      <c r="I25" s="105">
        <v>49694</v>
      </c>
      <c r="J25" s="86">
        <f t="shared" si="0"/>
        <v>748</v>
      </c>
      <c r="K25" s="86">
        <v>448</v>
      </c>
      <c r="L25" s="108" t="s">
        <v>399</v>
      </c>
      <c r="M25" s="82" t="s">
        <v>381</v>
      </c>
      <c r="N25" s="108" t="s">
        <v>180</v>
      </c>
      <c r="O25" s="108"/>
      <c r="P25" s="108">
        <v>5400</v>
      </c>
      <c r="Q25" s="108">
        <v>18</v>
      </c>
      <c r="R25" s="105">
        <f t="shared" si="1"/>
        <v>8064</v>
      </c>
      <c r="S25" s="108"/>
      <c r="T25" s="105">
        <f t="shared" si="2"/>
        <v>0</v>
      </c>
      <c r="U25" s="59">
        <v>200</v>
      </c>
      <c r="V25" s="87">
        <v>495</v>
      </c>
      <c r="W25" s="87">
        <f t="shared" si="3"/>
        <v>14159</v>
      </c>
      <c r="X25" s="109"/>
      <c r="Y25" s="59"/>
    </row>
    <row r="26" spans="1:25" s="2" customFormat="1" x14ac:dyDescent="0.3">
      <c r="A26" s="59">
        <v>25</v>
      </c>
      <c r="B26" s="85">
        <v>45512</v>
      </c>
      <c r="C26" s="85">
        <v>45512</v>
      </c>
      <c r="D26" s="81" t="s">
        <v>513</v>
      </c>
      <c r="E26" s="86" t="s">
        <v>244</v>
      </c>
      <c r="F26" s="86" t="s">
        <v>514</v>
      </c>
      <c r="G26" s="86" t="s">
        <v>3</v>
      </c>
      <c r="H26" s="104">
        <v>236024</v>
      </c>
      <c r="I26" s="105">
        <v>236086</v>
      </c>
      <c r="J26" s="86">
        <f t="shared" si="0"/>
        <v>62</v>
      </c>
      <c r="K26" s="86"/>
      <c r="L26" s="108" t="s">
        <v>372</v>
      </c>
      <c r="M26" s="82" t="s">
        <v>521</v>
      </c>
      <c r="N26" s="105">
        <v>7</v>
      </c>
      <c r="O26" s="105"/>
      <c r="P26" s="105">
        <v>3000</v>
      </c>
      <c r="Q26" s="105"/>
      <c r="R26" s="105">
        <f t="shared" si="1"/>
        <v>0</v>
      </c>
      <c r="S26" s="105"/>
      <c r="T26" s="105">
        <f t="shared" si="2"/>
        <v>0</v>
      </c>
      <c r="U26" s="59"/>
      <c r="V26" s="87"/>
      <c r="W26" s="87">
        <f t="shared" si="3"/>
        <v>3000</v>
      </c>
      <c r="X26" s="109"/>
      <c r="Y26" s="59"/>
    </row>
    <row r="27" spans="1:25" s="2" customFormat="1" x14ac:dyDescent="0.3">
      <c r="A27" s="59">
        <v>26</v>
      </c>
      <c r="B27" s="85">
        <v>45512</v>
      </c>
      <c r="C27" s="85">
        <v>45512</v>
      </c>
      <c r="D27" s="81" t="s">
        <v>525</v>
      </c>
      <c r="E27" s="86" t="s">
        <v>526</v>
      </c>
      <c r="F27" s="86" t="s">
        <v>34</v>
      </c>
      <c r="G27" s="86" t="s">
        <v>7</v>
      </c>
      <c r="H27" s="104">
        <v>190438</v>
      </c>
      <c r="I27" s="105">
        <v>191086</v>
      </c>
      <c r="J27" s="86">
        <f t="shared" si="0"/>
        <v>648</v>
      </c>
      <c r="K27" s="86">
        <v>398</v>
      </c>
      <c r="L27" s="105" t="s">
        <v>753</v>
      </c>
      <c r="M27" s="87" t="s">
        <v>754</v>
      </c>
      <c r="N27" s="105">
        <v>16</v>
      </c>
      <c r="O27" s="105"/>
      <c r="P27" s="105">
        <v>3250</v>
      </c>
      <c r="Q27" s="105">
        <v>13</v>
      </c>
      <c r="R27" s="105">
        <f t="shared" si="1"/>
        <v>5174</v>
      </c>
      <c r="S27" s="105"/>
      <c r="T27" s="105">
        <f t="shared" si="2"/>
        <v>0</v>
      </c>
      <c r="U27" s="59">
        <v>200</v>
      </c>
      <c r="V27" s="87">
        <v>1243</v>
      </c>
      <c r="W27" s="87">
        <f t="shared" si="3"/>
        <v>9867</v>
      </c>
      <c r="X27" s="109"/>
      <c r="Y27" s="59"/>
    </row>
    <row r="28" spans="1:25" s="2" customFormat="1" x14ac:dyDescent="0.3">
      <c r="A28" s="59">
        <v>27</v>
      </c>
      <c r="B28" s="85">
        <v>45512</v>
      </c>
      <c r="C28" s="85">
        <v>45513</v>
      </c>
      <c r="D28" s="81" t="s">
        <v>4</v>
      </c>
      <c r="E28" s="86" t="s">
        <v>527</v>
      </c>
      <c r="F28" s="81" t="s">
        <v>528</v>
      </c>
      <c r="G28" s="86" t="s">
        <v>16</v>
      </c>
      <c r="H28" s="104">
        <v>146465</v>
      </c>
      <c r="I28" s="105">
        <v>146850</v>
      </c>
      <c r="J28" s="86">
        <f t="shared" si="0"/>
        <v>385</v>
      </c>
      <c r="K28" s="86"/>
      <c r="L28" s="128">
        <v>0.33333333333333331</v>
      </c>
      <c r="M28" s="100">
        <v>0.91666666666666663</v>
      </c>
      <c r="N28" s="105">
        <v>14</v>
      </c>
      <c r="O28" s="105"/>
      <c r="P28" s="105">
        <v>6500</v>
      </c>
      <c r="Q28" s="105"/>
      <c r="R28" s="105">
        <f t="shared" si="1"/>
        <v>0</v>
      </c>
      <c r="S28" s="105"/>
      <c r="T28" s="105">
        <f t="shared" si="2"/>
        <v>0</v>
      </c>
      <c r="U28" s="59">
        <v>550</v>
      </c>
      <c r="V28" s="87">
        <v>235</v>
      </c>
      <c r="W28" s="87">
        <f t="shared" si="3"/>
        <v>7285</v>
      </c>
      <c r="X28" s="109"/>
      <c r="Y28" s="59"/>
    </row>
    <row r="29" spans="1:25" s="2" customFormat="1" x14ac:dyDescent="0.3">
      <c r="A29" s="59">
        <v>28</v>
      </c>
      <c r="B29" s="85">
        <v>45512</v>
      </c>
      <c r="C29" s="85">
        <v>45512</v>
      </c>
      <c r="D29" s="81" t="s">
        <v>295</v>
      </c>
      <c r="E29" s="86" t="s">
        <v>65</v>
      </c>
      <c r="F29" s="86" t="s">
        <v>46</v>
      </c>
      <c r="G29" s="86" t="s">
        <v>7</v>
      </c>
      <c r="H29" s="104">
        <v>31241</v>
      </c>
      <c r="I29" s="105">
        <v>31689</v>
      </c>
      <c r="J29" s="86">
        <f t="shared" si="0"/>
        <v>448</v>
      </c>
      <c r="K29" s="86">
        <v>198</v>
      </c>
      <c r="L29" s="128">
        <v>0.25</v>
      </c>
      <c r="M29" s="87" t="s">
        <v>340</v>
      </c>
      <c r="N29" s="105">
        <v>14.5</v>
      </c>
      <c r="O29" s="105"/>
      <c r="P29" s="105">
        <v>3250</v>
      </c>
      <c r="Q29" s="105">
        <v>13</v>
      </c>
      <c r="R29" s="105">
        <f t="shared" si="1"/>
        <v>2574</v>
      </c>
      <c r="S29" s="105"/>
      <c r="T29" s="105">
        <f t="shared" si="2"/>
        <v>0</v>
      </c>
      <c r="U29" s="59">
        <v>200</v>
      </c>
      <c r="V29" s="87"/>
      <c r="W29" s="87">
        <f t="shared" si="3"/>
        <v>6024</v>
      </c>
      <c r="X29" s="109"/>
      <c r="Y29" s="59"/>
    </row>
    <row r="30" spans="1:25" s="2" customFormat="1" x14ac:dyDescent="0.3">
      <c r="A30" s="59">
        <v>29</v>
      </c>
      <c r="B30" s="85">
        <v>45512</v>
      </c>
      <c r="C30" s="85">
        <v>45512</v>
      </c>
      <c r="D30" s="81" t="s">
        <v>498</v>
      </c>
      <c r="E30" s="86" t="s">
        <v>529</v>
      </c>
      <c r="F30" s="86" t="s">
        <v>530</v>
      </c>
      <c r="G30" s="86" t="s">
        <v>7</v>
      </c>
      <c r="H30" s="105">
        <v>7263</v>
      </c>
      <c r="I30" s="105">
        <v>7482</v>
      </c>
      <c r="J30" s="86">
        <f t="shared" si="0"/>
        <v>219</v>
      </c>
      <c r="K30" s="86"/>
      <c r="L30" s="128">
        <v>0.375</v>
      </c>
      <c r="M30" s="100">
        <v>0.91666666666666663</v>
      </c>
      <c r="N30" s="105">
        <v>13</v>
      </c>
      <c r="O30" s="105"/>
      <c r="P30" s="105">
        <v>3250</v>
      </c>
      <c r="Q30" s="105"/>
      <c r="R30" s="105">
        <f t="shared" si="1"/>
        <v>0</v>
      </c>
      <c r="S30" s="105"/>
      <c r="T30" s="105">
        <f t="shared" si="2"/>
        <v>0</v>
      </c>
      <c r="U30" s="59">
        <v>200</v>
      </c>
      <c r="V30" s="87">
        <v>100</v>
      </c>
      <c r="W30" s="87">
        <f t="shared" si="3"/>
        <v>3550</v>
      </c>
      <c r="X30" s="109"/>
      <c r="Y30" s="59"/>
    </row>
    <row r="31" spans="1:25" s="2" customFormat="1" x14ac:dyDescent="0.3">
      <c r="A31" s="59">
        <v>30</v>
      </c>
      <c r="B31" s="85">
        <v>45513</v>
      </c>
      <c r="C31" s="85">
        <v>45513</v>
      </c>
      <c r="D31" s="86" t="s">
        <v>531</v>
      </c>
      <c r="E31" s="86" t="s">
        <v>532</v>
      </c>
      <c r="F31" s="86" t="s">
        <v>493</v>
      </c>
      <c r="G31" s="86" t="s">
        <v>7</v>
      </c>
      <c r="H31" s="104">
        <v>8530</v>
      </c>
      <c r="I31" s="105">
        <v>8749</v>
      </c>
      <c r="J31" s="86">
        <f t="shared" si="0"/>
        <v>219</v>
      </c>
      <c r="K31" s="86"/>
      <c r="L31" s="105" t="s">
        <v>755</v>
      </c>
      <c r="M31" s="100">
        <v>0.83333333333333337</v>
      </c>
      <c r="N31" s="105">
        <v>10</v>
      </c>
      <c r="O31" s="105"/>
      <c r="P31" s="105">
        <v>3250</v>
      </c>
      <c r="Q31" s="105"/>
      <c r="R31" s="105">
        <f t="shared" si="1"/>
        <v>0</v>
      </c>
      <c r="S31" s="105"/>
      <c r="T31" s="105">
        <f t="shared" si="2"/>
        <v>0</v>
      </c>
      <c r="U31" s="59">
        <v>200</v>
      </c>
      <c r="V31" s="87">
        <v>150</v>
      </c>
      <c r="W31" s="87">
        <f t="shared" si="3"/>
        <v>3600</v>
      </c>
      <c r="X31" s="109"/>
      <c r="Y31" s="59"/>
    </row>
    <row r="32" spans="1:25" s="2" customFormat="1" x14ac:dyDescent="0.3">
      <c r="A32" s="59">
        <v>31</v>
      </c>
      <c r="B32" s="85">
        <v>45513</v>
      </c>
      <c r="C32" s="85">
        <v>45513</v>
      </c>
      <c r="D32" s="86" t="s">
        <v>464</v>
      </c>
      <c r="E32" s="86" t="s">
        <v>244</v>
      </c>
      <c r="F32" s="86" t="s">
        <v>378</v>
      </c>
      <c r="G32" s="86" t="s">
        <v>7</v>
      </c>
      <c r="H32" s="104">
        <v>19775</v>
      </c>
      <c r="I32" s="105">
        <v>19935</v>
      </c>
      <c r="J32" s="86">
        <f t="shared" si="0"/>
        <v>160</v>
      </c>
      <c r="K32" s="86">
        <v>80</v>
      </c>
      <c r="L32" s="128">
        <v>0.29166666666666669</v>
      </c>
      <c r="M32" s="100">
        <v>0.875</v>
      </c>
      <c r="N32" s="105">
        <v>14</v>
      </c>
      <c r="O32" s="105">
        <v>6</v>
      </c>
      <c r="P32" s="105">
        <v>1700</v>
      </c>
      <c r="Q32" s="105">
        <v>13</v>
      </c>
      <c r="R32" s="105">
        <f t="shared" si="1"/>
        <v>1040</v>
      </c>
      <c r="S32" s="105">
        <v>120</v>
      </c>
      <c r="T32" s="105">
        <f t="shared" si="2"/>
        <v>720</v>
      </c>
      <c r="U32" s="59"/>
      <c r="V32" s="87"/>
      <c r="W32" s="87">
        <f t="shared" si="3"/>
        <v>3460</v>
      </c>
      <c r="X32" s="109"/>
      <c r="Y32" s="59"/>
    </row>
    <row r="33" spans="1:25" s="2" customFormat="1" x14ac:dyDescent="0.3">
      <c r="A33" s="59">
        <v>32</v>
      </c>
      <c r="B33" s="85">
        <v>45514</v>
      </c>
      <c r="C33" s="85">
        <v>45514</v>
      </c>
      <c r="D33" s="86" t="s">
        <v>99</v>
      </c>
      <c r="E33" s="86" t="s">
        <v>214</v>
      </c>
      <c r="F33" s="86" t="s">
        <v>19</v>
      </c>
      <c r="G33" s="86" t="s">
        <v>7</v>
      </c>
      <c r="H33" s="104">
        <v>84844</v>
      </c>
      <c r="I33" s="105">
        <v>84972</v>
      </c>
      <c r="J33" s="86">
        <f t="shared" si="0"/>
        <v>128</v>
      </c>
      <c r="K33" s="86"/>
      <c r="L33" s="128">
        <v>0.125</v>
      </c>
      <c r="M33" s="87" t="s">
        <v>430</v>
      </c>
      <c r="N33" s="105">
        <v>4.5</v>
      </c>
      <c r="O33" s="105"/>
      <c r="P33" s="105">
        <v>3250</v>
      </c>
      <c r="Q33" s="105"/>
      <c r="R33" s="105">
        <f t="shared" si="1"/>
        <v>0</v>
      </c>
      <c r="S33" s="105"/>
      <c r="T33" s="105">
        <f t="shared" si="2"/>
        <v>0</v>
      </c>
      <c r="U33" s="59">
        <v>200</v>
      </c>
      <c r="V33" s="87">
        <v>100</v>
      </c>
      <c r="W33" s="87">
        <f t="shared" si="3"/>
        <v>3550</v>
      </c>
      <c r="X33" s="109"/>
      <c r="Y33" s="59"/>
    </row>
    <row r="34" spans="1:25" s="2" customFormat="1" x14ac:dyDescent="0.3">
      <c r="A34" s="59">
        <v>33</v>
      </c>
      <c r="B34" s="85">
        <v>45514</v>
      </c>
      <c r="C34" s="85">
        <v>45514</v>
      </c>
      <c r="D34" s="86" t="s">
        <v>533</v>
      </c>
      <c r="E34" s="86" t="s">
        <v>65</v>
      </c>
      <c r="F34" s="86" t="s">
        <v>48</v>
      </c>
      <c r="G34" s="86" t="s">
        <v>7</v>
      </c>
      <c r="H34" s="104">
        <v>245042</v>
      </c>
      <c r="I34" s="105">
        <v>245485</v>
      </c>
      <c r="J34" s="86">
        <f t="shared" si="0"/>
        <v>443</v>
      </c>
      <c r="K34" s="86">
        <v>193</v>
      </c>
      <c r="L34" s="105" t="s">
        <v>327</v>
      </c>
      <c r="M34" s="87" t="s">
        <v>756</v>
      </c>
      <c r="N34" s="105">
        <v>13</v>
      </c>
      <c r="O34" s="105"/>
      <c r="P34" s="105">
        <v>3250</v>
      </c>
      <c r="Q34" s="105">
        <v>13</v>
      </c>
      <c r="R34" s="105">
        <f t="shared" si="1"/>
        <v>2509</v>
      </c>
      <c r="S34" s="105"/>
      <c r="T34" s="105">
        <f t="shared" si="2"/>
        <v>0</v>
      </c>
      <c r="U34" s="59">
        <v>200</v>
      </c>
      <c r="V34" s="87">
        <v>235</v>
      </c>
      <c r="W34" s="87">
        <f t="shared" si="3"/>
        <v>6194</v>
      </c>
      <c r="X34" s="109"/>
      <c r="Y34" s="59"/>
    </row>
    <row r="35" spans="1:25" s="2" customFormat="1" x14ac:dyDescent="0.3">
      <c r="A35" s="59">
        <v>34</v>
      </c>
      <c r="B35" s="85">
        <v>45514</v>
      </c>
      <c r="C35" s="85">
        <v>45514</v>
      </c>
      <c r="D35" s="86" t="s">
        <v>498</v>
      </c>
      <c r="E35" s="86" t="s">
        <v>358</v>
      </c>
      <c r="F35" s="86" t="s">
        <v>34</v>
      </c>
      <c r="G35" s="86" t="s">
        <v>7</v>
      </c>
      <c r="H35" s="104">
        <v>191621</v>
      </c>
      <c r="I35" s="105">
        <v>192203</v>
      </c>
      <c r="J35" s="86">
        <f t="shared" si="0"/>
        <v>582</v>
      </c>
      <c r="K35" s="86">
        <v>332</v>
      </c>
      <c r="L35" s="105" t="s">
        <v>430</v>
      </c>
      <c r="M35" s="100">
        <v>0.91666666666666663</v>
      </c>
      <c r="N35" s="105">
        <v>14.5</v>
      </c>
      <c r="O35" s="105"/>
      <c r="P35" s="105">
        <v>3250</v>
      </c>
      <c r="Q35" s="105">
        <v>13</v>
      </c>
      <c r="R35" s="105">
        <f t="shared" si="1"/>
        <v>4316</v>
      </c>
      <c r="S35" s="105"/>
      <c r="T35" s="105">
        <f t="shared" si="2"/>
        <v>0</v>
      </c>
      <c r="U35" s="59">
        <v>200</v>
      </c>
      <c r="V35" s="87">
        <v>735</v>
      </c>
      <c r="W35" s="87">
        <f t="shared" si="3"/>
        <v>8501</v>
      </c>
      <c r="X35" s="109"/>
      <c r="Y35" s="59"/>
    </row>
    <row r="36" spans="1:25" s="2" customFormat="1" x14ac:dyDescent="0.3">
      <c r="A36" s="59">
        <v>35</v>
      </c>
      <c r="B36" s="85">
        <v>45514</v>
      </c>
      <c r="C36" s="85">
        <v>45514</v>
      </c>
      <c r="D36" s="86" t="s">
        <v>531</v>
      </c>
      <c r="E36" s="86" t="s">
        <v>244</v>
      </c>
      <c r="F36" s="86" t="s">
        <v>46</v>
      </c>
      <c r="G36" s="86" t="s">
        <v>7</v>
      </c>
      <c r="H36" s="104">
        <v>31798</v>
      </c>
      <c r="I36" s="105">
        <v>31936</v>
      </c>
      <c r="J36" s="86">
        <f t="shared" si="0"/>
        <v>138</v>
      </c>
      <c r="K36" s="86">
        <v>58</v>
      </c>
      <c r="L36" s="105" t="s">
        <v>755</v>
      </c>
      <c r="M36" s="87" t="s">
        <v>757</v>
      </c>
      <c r="N36" s="105">
        <v>6.5</v>
      </c>
      <c r="O36" s="105"/>
      <c r="P36" s="105">
        <v>1700</v>
      </c>
      <c r="Q36" s="105">
        <v>13</v>
      </c>
      <c r="R36" s="105">
        <f t="shared" si="1"/>
        <v>754</v>
      </c>
      <c r="S36" s="105"/>
      <c r="T36" s="105">
        <f t="shared" si="2"/>
        <v>0</v>
      </c>
      <c r="U36" s="59"/>
      <c r="V36" s="87"/>
      <c r="W36" s="87">
        <f t="shared" si="3"/>
        <v>2454</v>
      </c>
      <c r="X36" s="109"/>
      <c r="Y36" s="59"/>
    </row>
    <row r="37" spans="1:25" s="2" customFormat="1" x14ac:dyDescent="0.3">
      <c r="A37" s="59">
        <v>36</v>
      </c>
      <c r="B37" s="85">
        <v>45516</v>
      </c>
      <c r="C37" s="85">
        <v>45518</v>
      </c>
      <c r="D37" s="86" t="s">
        <v>534</v>
      </c>
      <c r="E37" s="86" t="s">
        <v>535</v>
      </c>
      <c r="F37" s="86" t="s">
        <v>2</v>
      </c>
      <c r="G37" s="86" t="s">
        <v>3</v>
      </c>
      <c r="H37" s="104">
        <v>37897</v>
      </c>
      <c r="I37" s="105">
        <v>38595</v>
      </c>
      <c r="J37" s="86">
        <f t="shared" si="0"/>
        <v>698</v>
      </c>
      <c r="K37" s="86"/>
      <c r="L37" s="105" t="s">
        <v>430</v>
      </c>
      <c r="M37" s="87" t="s">
        <v>431</v>
      </c>
      <c r="N37" s="105" t="s">
        <v>758</v>
      </c>
      <c r="O37" s="105"/>
      <c r="P37" s="105">
        <v>16200</v>
      </c>
      <c r="Q37" s="105"/>
      <c r="R37" s="105">
        <f t="shared" si="1"/>
        <v>0</v>
      </c>
      <c r="S37" s="105"/>
      <c r="T37" s="105">
        <f t="shared" si="2"/>
        <v>0</v>
      </c>
      <c r="U37" s="59">
        <v>900</v>
      </c>
      <c r="V37" s="87">
        <v>635</v>
      </c>
      <c r="W37" s="87">
        <f t="shared" si="3"/>
        <v>17735</v>
      </c>
      <c r="X37" s="109"/>
      <c r="Y37" s="59"/>
    </row>
    <row r="38" spans="1:25" s="2" customFormat="1" x14ac:dyDescent="0.3">
      <c r="A38" s="59">
        <v>37</v>
      </c>
      <c r="B38" s="85">
        <v>45516</v>
      </c>
      <c r="C38" s="85">
        <v>45516</v>
      </c>
      <c r="D38" s="86" t="s">
        <v>464</v>
      </c>
      <c r="E38" s="86" t="s">
        <v>244</v>
      </c>
      <c r="F38" s="86" t="s">
        <v>530</v>
      </c>
      <c r="G38" s="86" t="s">
        <v>7</v>
      </c>
      <c r="H38" s="104">
        <v>7010</v>
      </c>
      <c r="I38" s="105">
        <v>7148</v>
      </c>
      <c r="J38" s="86">
        <f t="shared" si="0"/>
        <v>138</v>
      </c>
      <c r="K38" s="86">
        <v>58</v>
      </c>
      <c r="L38" s="128">
        <v>0.33333333333333331</v>
      </c>
      <c r="M38" s="87" t="s">
        <v>756</v>
      </c>
      <c r="N38" s="105">
        <v>14.5</v>
      </c>
      <c r="O38" s="105">
        <v>6.5</v>
      </c>
      <c r="P38" s="105">
        <v>1700</v>
      </c>
      <c r="Q38" s="105">
        <v>13</v>
      </c>
      <c r="R38" s="105">
        <f t="shared" si="1"/>
        <v>754</v>
      </c>
      <c r="S38" s="105">
        <v>120</v>
      </c>
      <c r="T38" s="105">
        <f t="shared" si="2"/>
        <v>780</v>
      </c>
      <c r="U38" s="59"/>
      <c r="V38" s="87"/>
      <c r="W38" s="87">
        <f t="shared" si="3"/>
        <v>3234</v>
      </c>
      <c r="X38" s="109"/>
      <c r="Y38" s="59"/>
    </row>
    <row r="39" spans="1:25" s="2" customFormat="1" x14ac:dyDescent="0.3">
      <c r="A39" s="59">
        <v>38</v>
      </c>
      <c r="B39" s="85">
        <v>45516</v>
      </c>
      <c r="C39" s="85">
        <v>45516</v>
      </c>
      <c r="D39" s="86" t="s">
        <v>67</v>
      </c>
      <c r="E39" s="86" t="s">
        <v>244</v>
      </c>
      <c r="F39" s="86" t="s">
        <v>385</v>
      </c>
      <c r="G39" s="86" t="s">
        <v>3</v>
      </c>
      <c r="H39" s="104">
        <v>10207</v>
      </c>
      <c r="I39" s="105">
        <v>10265</v>
      </c>
      <c r="J39" s="86">
        <f t="shared" si="0"/>
        <v>58</v>
      </c>
      <c r="K39" s="86">
        <v>18</v>
      </c>
      <c r="L39" s="105" t="s">
        <v>759</v>
      </c>
      <c r="M39" s="87" t="s">
        <v>760</v>
      </c>
      <c r="N39" s="105">
        <v>3</v>
      </c>
      <c r="O39" s="105"/>
      <c r="P39" s="105">
        <v>1800</v>
      </c>
      <c r="Q39" s="105">
        <v>18</v>
      </c>
      <c r="R39" s="105">
        <f t="shared" si="1"/>
        <v>324</v>
      </c>
      <c r="S39" s="105"/>
      <c r="T39" s="105">
        <f t="shared" si="2"/>
        <v>0</v>
      </c>
      <c r="U39" s="59"/>
      <c r="V39" s="87"/>
      <c r="W39" s="87">
        <f t="shared" si="3"/>
        <v>2124</v>
      </c>
      <c r="X39" s="109"/>
      <c r="Y39" s="59"/>
    </row>
    <row r="40" spans="1:25" s="2" customFormat="1" x14ac:dyDescent="0.3">
      <c r="A40" s="59">
        <v>39</v>
      </c>
      <c r="B40" s="85">
        <v>45516</v>
      </c>
      <c r="C40" s="85">
        <v>45516</v>
      </c>
      <c r="D40" s="86" t="s">
        <v>536</v>
      </c>
      <c r="E40" s="86" t="s">
        <v>537</v>
      </c>
      <c r="F40" s="86" t="s">
        <v>101</v>
      </c>
      <c r="G40" s="86" t="s">
        <v>3</v>
      </c>
      <c r="H40" s="104">
        <v>105604</v>
      </c>
      <c r="I40" s="105">
        <v>106502</v>
      </c>
      <c r="J40" s="86">
        <f t="shared" si="0"/>
        <v>898</v>
      </c>
      <c r="K40" s="86">
        <v>598</v>
      </c>
      <c r="L40" s="128">
        <v>0.375</v>
      </c>
      <c r="M40" s="87" t="s">
        <v>756</v>
      </c>
      <c r="N40" s="105">
        <v>13.5</v>
      </c>
      <c r="O40" s="105"/>
      <c r="P40" s="105">
        <v>5400</v>
      </c>
      <c r="Q40" s="105">
        <v>18</v>
      </c>
      <c r="R40" s="105">
        <f t="shared" si="1"/>
        <v>10764</v>
      </c>
      <c r="S40" s="105"/>
      <c r="T40" s="105">
        <f t="shared" si="2"/>
        <v>0</v>
      </c>
      <c r="U40" s="59">
        <v>200</v>
      </c>
      <c r="V40" s="87">
        <v>940</v>
      </c>
      <c r="W40" s="87">
        <f t="shared" si="3"/>
        <v>17304</v>
      </c>
      <c r="X40" s="109"/>
      <c r="Y40" s="59"/>
    </row>
    <row r="41" spans="1:25" s="2" customFormat="1" x14ac:dyDescent="0.3">
      <c r="A41" s="59">
        <v>40</v>
      </c>
      <c r="B41" s="85">
        <v>45516</v>
      </c>
      <c r="C41" s="85">
        <v>45516</v>
      </c>
      <c r="D41" s="86" t="s">
        <v>538</v>
      </c>
      <c r="E41" s="86" t="s">
        <v>244</v>
      </c>
      <c r="F41" s="86" t="s">
        <v>539</v>
      </c>
      <c r="G41" s="86" t="s">
        <v>7</v>
      </c>
      <c r="H41" s="104">
        <v>2848</v>
      </c>
      <c r="I41" s="105">
        <v>2924</v>
      </c>
      <c r="J41" s="86">
        <f t="shared" si="0"/>
        <v>76</v>
      </c>
      <c r="K41" s="86"/>
      <c r="L41" s="128">
        <v>0.33333333333333331</v>
      </c>
      <c r="M41" s="100">
        <v>0.83333333333333337</v>
      </c>
      <c r="N41" s="105">
        <v>12</v>
      </c>
      <c r="O41" s="105">
        <v>4</v>
      </c>
      <c r="P41" s="105">
        <v>1700</v>
      </c>
      <c r="Q41" s="105">
        <v>13</v>
      </c>
      <c r="R41" s="105">
        <f t="shared" si="1"/>
        <v>0</v>
      </c>
      <c r="S41" s="105">
        <v>120</v>
      </c>
      <c r="T41" s="105">
        <f t="shared" si="2"/>
        <v>480</v>
      </c>
      <c r="U41" s="59"/>
      <c r="V41" s="87"/>
      <c r="W41" s="87">
        <f t="shared" si="3"/>
        <v>2180</v>
      </c>
      <c r="X41" s="109"/>
      <c r="Y41" s="59"/>
    </row>
    <row r="42" spans="1:25" s="120" customFormat="1" x14ac:dyDescent="0.3">
      <c r="A42" s="111">
        <v>41</v>
      </c>
      <c r="B42" s="112">
        <v>45516</v>
      </c>
      <c r="C42" s="112">
        <v>45517</v>
      </c>
      <c r="D42" s="114" t="s">
        <v>64</v>
      </c>
      <c r="E42" s="114" t="s">
        <v>51</v>
      </c>
      <c r="F42" s="114" t="s">
        <v>540</v>
      </c>
      <c r="G42" s="114" t="s">
        <v>7</v>
      </c>
      <c r="H42" s="115">
        <v>27528</v>
      </c>
      <c r="I42" s="116">
        <v>28453</v>
      </c>
      <c r="J42" s="114">
        <f t="shared" si="0"/>
        <v>925</v>
      </c>
      <c r="K42" s="114">
        <v>325</v>
      </c>
      <c r="L42" s="129">
        <v>0.33333333333333331</v>
      </c>
      <c r="M42" s="121">
        <v>0.125</v>
      </c>
      <c r="N42" s="116" t="s">
        <v>777</v>
      </c>
      <c r="O42" s="116"/>
      <c r="P42" s="116">
        <v>12000</v>
      </c>
      <c r="Q42" s="116">
        <v>20</v>
      </c>
      <c r="R42" s="116">
        <f t="shared" si="1"/>
        <v>6500</v>
      </c>
      <c r="S42" s="116"/>
      <c r="T42" s="116">
        <f t="shared" si="2"/>
        <v>0</v>
      </c>
      <c r="U42" s="111">
        <v>750</v>
      </c>
      <c r="V42" s="118">
        <v>590</v>
      </c>
      <c r="W42" s="118">
        <f t="shared" si="3"/>
        <v>19840</v>
      </c>
      <c r="X42" s="119">
        <v>19840</v>
      </c>
      <c r="Y42" s="111"/>
    </row>
    <row r="43" spans="1:25" s="2" customFormat="1" x14ac:dyDescent="0.3">
      <c r="A43" s="59">
        <v>42</v>
      </c>
      <c r="B43" s="85">
        <v>45517</v>
      </c>
      <c r="C43" s="85">
        <v>45517</v>
      </c>
      <c r="D43" s="86" t="s">
        <v>413</v>
      </c>
      <c r="E43" s="86" t="s">
        <v>244</v>
      </c>
      <c r="F43" s="86" t="s">
        <v>541</v>
      </c>
      <c r="G43" s="86" t="s">
        <v>3</v>
      </c>
      <c r="H43" s="104">
        <v>128075</v>
      </c>
      <c r="I43" s="105">
        <v>128160</v>
      </c>
      <c r="J43" s="86">
        <f t="shared" si="0"/>
        <v>85</v>
      </c>
      <c r="K43" s="86">
        <v>5</v>
      </c>
      <c r="L43" s="128">
        <v>0.375</v>
      </c>
      <c r="M43" s="100">
        <v>0.79166666666666663</v>
      </c>
      <c r="N43" s="105">
        <v>10</v>
      </c>
      <c r="O43" s="105">
        <v>2</v>
      </c>
      <c r="P43" s="105">
        <v>3000</v>
      </c>
      <c r="Q43" s="105">
        <v>18</v>
      </c>
      <c r="R43" s="105">
        <f t="shared" si="1"/>
        <v>90</v>
      </c>
      <c r="S43" s="105">
        <v>180</v>
      </c>
      <c r="T43" s="105">
        <f t="shared" si="2"/>
        <v>360</v>
      </c>
      <c r="U43" s="59"/>
      <c r="V43" s="87"/>
      <c r="W43" s="87">
        <f t="shared" si="3"/>
        <v>3450</v>
      </c>
      <c r="X43" s="109"/>
      <c r="Y43" s="59"/>
    </row>
    <row r="44" spans="1:25" s="2" customFormat="1" x14ac:dyDescent="0.3">
      <c r="A44" s="59">
        <v>43</v>
      </c>
      <c r="B44" s="85">
        <v>45517</v>
      </c>
      <c r="C44" s="85">
        <v>45517</v>
      </c>
      <c r="D44" s="86" t="s">
        <v>542</v>
      </c>
      <c r="E44" s="86" t="s">
        <v>11</v>
      </c>
      <c r="F44" s="86" t="s">
        <v>87</v>
      </c>
      <c r="G44" s="86" t="s">
        <v>7</v>
      </c>
      <c r="H44" s="104">
        <v>97738</v>
      </c>
      <c r="I44" s="105">
        <v>97805</v>
      </c>
      <c r="J44" s="86">
        <f t="shared" si="0"/>
        <v>67</v>
      </c>
      <c r="K44" s="86"/>
      <c r="L44" s="105" t="s">
        <v>761</v>
      </c>
      <c r="M44" s="87" t="s">
        <v>471</v>
      </c>
      <c r="N44" s="105">
        <v>17.5</v>
      </c>
      <c r="O44" s="105">
        <v>9.5</v>
      </c>
      <c r="P44" s="105">
        <v>1700</v>
      </c>
      <c r="Q44" s="105"/>
      <c r="R44" s="105">
        <f t="shared" si="1"/>
        <v>0</v>
      </c>
      <c r="S44" s="105">
        <v>120</v>
      </c>
      <c r="T44" s="105">
        <f t="shared" si="2"/>
        <v>1140</v>
      </c>
      <c r="U44" s="59"/>
      <c r="V44" s="87">
        <v>50</v>
      </c>
      <c r="W44" s="87">
        <f t="shared" si="3"/>
        <v>2890</v>
      </c>
      <c r="X44" s="109"/>
      <c r="Y44" s="59"/>
    </row>
    <row r="45" spans="1:25" s="2" customFormat="1" x14ac:dyDescent="0.3">
      <c r="A45" s="59">
        <v>44</v>
      </c>
      <c r="B45" s="85">
        <v>45517</v>
      </c>
      <c r="C45" s="85">
        <v>45518</v>
      </c>
      <c r="D45" s="86" t="s">
        <v>93</v>
      </c>
      <c r="E45" s="86" t="s">
        <v>234</v>
      </c>
      <c r="F45" s="86" t="s">
        <v>151</v>
      </c>
      <c r="G45" s="86" t="s">
        <v>3</v>
      </c>
      <c r="H45" s="104">
        <v>51153</v>
      </c>
      <c r="I45" s="105">
        <v>51587</v>
      </c>
      <c r="J45" s="86">
        <f t="shared" si="0"/>
        <v>434</v>
      </c>
      <c r="K45" s="86"/>
      <c r="L45" s="128">
        <v>0.25</v>
      </c>
      <c r="M45" s="87" t="s">
        <v>340</v>
      </c>
      <c r="N45" s="105" t="s">
        <v>777</v>
      </c>
      <c r="O45" s="105"/>
      <c r="P45" s="105">
        <v>10800</v>
      </c>
      <c r="Q45" s="105"/>
      <c r="R45" s="105">
        <f t="shared" si="1"/>
        <v>0</v>
      </c>
      <c r="S45" s="105"/>
      <c r="T45" s="105">
        <f t="shared" si="2"/>
        <v>0</v>
      </c>
      <c r="U45" s="59">
        <v>550</v>
      </c>
      <c r="V45" s="87">
        <v>310</v>
      </c>
      <c r="W45" s="87">
        <f t="shared" si="3"/>
        <v>11660</v>
      </c>
      <c r="X45" s="109"/>
      <c r="Y45" s="59"/>
    </row>
    <row r="46" spans="1:25" s="2" customFormat="1" x14ac:dyDescent="0.3">
      <c r="A46" s="59">
        <v>45</v>
      </c>
      <c r="B46" s="85">
        <v>45517</v>
      </c>
      <c r="C46" s="85">
        <v>45517</v>
      </c>
      <c r="D46" s="86" t="s">
        <v>464</v>
      </c>
      <c r="E46" s="86" t="s">
        <v>244</v>
      </c>
      <c r="F46" s="86" t="s">
        <v>530</v>
      </c>
      <c r="G46" s="86" t="s">
        <v>7</v>
      </c>
      <c r="H46" s="104">
        <v>7010</v>
      </c>
      <c r="I46" s="105">
        <v>7118</v>
      </c>
      <c r="J46" s="86">
        <f t="shared" si="0"/>
        <v>108</v>
      </c>
      <c r="K46" s="86">
        <v>28</v>
      </c>
      <c r="L46" s="105" t="s">
        <v>330</v>
      </c>
      <c r="M46" s="87" t="s">
        <v>756</v>
      </c>
      <c r="N46" s="105">
        <v>14</v>
      </c>
      <c r="O46" s="105">
        <v>6</v>
      </c>
      <c r="P46" s="105">
        <v>1700</v>
      </c>
      <c r="Q46" s="105">
        <v>13</v>
      </c>
      <c r="R46" s="105">
        <f t="shared" si="1"/>
        <v>364</v>
      </c>
      <c r="S46" s="105">
        <v>120</v>
      </c>
      <c r="T46" s="105">
        <f t="shared" si="2"/>
        <v>720</v>
      </c>
      <c r="U46" s="59"/>
      <c r="V46" s="87"/>
      <c r="W46" s="87">
        <f t="shared" si="3"/>
        <v>2784</v>
      </c>
      <c r="X46" s="109"/>
      <c r="Y46" s="59"/>
    </row>
    <row r="47" spans="1:25" s="2" customFormat="1" x14ac:dyDescent="0.3">
      <c r="A47" s="59">
        <v>46</v>
      </c>
      <c r="B47" s="85">
        <v>45517</v>
      </c>
      <c r="C47" s="85">
        <v>45518</v>
      </c>
      <c r="D47" s="86" t="s">
        <v>543</v>
      </c>
      <c r="E47" s="86" t="s">
        <v>51</v>
      </c>
      <c r="F47" s="86" t="s">
        <v>34</v>
      </c>
      <c r="G47" s="86" t="s">
        <v>7</v>
      </c>
      <c r="H47" s="104">
        <v>193275</v>
      </c>
      <c r="I47" s="105">
        <v>193313</v>
      </c>
      <c r="J47" s="86">
        <f t="shared" si="0"/>
        <v>38</v>
      </c>
      <c r="K47" s="86"/>
      <c r="L47" s="128">
        <v>0.83333333333333337</v>
      </c>
      <c r="M47" s="87" t="s">
        <v>762</v>
      </c>
      <c r="N47" s="105">
        <v>4.5</v>
      </c>
      <c r="O47" s="105"/>
      <c r="P47" s="105">
        <v>1000</v>
      </c>
      <c r="Q47" s="105"/>
      <c r="R47" s="105">
        <f t="shared" si="1"/>
        <v>0</v>
      </c>
      <c r="S47" s="105"/>
      <c r="T47" s="105">
        <f t="shared" si="2"/>
        <v>0</v>
      </c>
      <c r="U47" s="59"/>
      <c r="V47" s="87">
        <v>100</v>
      </c>
      <c r="W47" s="87">
        <f t="shared" si="3"/>
        <v>1100</v>
      </c>
      <c r="X47" s="109"/>
      <c r="Y47" s="59"/>
    </row>
    <row r="48" spans="1:25" s="2" customFormat="1" x14ac:dyDescent="0.3">
      <c r="A48" s="59">
        <v>47</v>
      </c>
      <c r="B48" s="85">
        <v>45518</v>
      </c>
      <c r="C48" s="85">
        <v>45518</v>
      </c>
      <c r="D48" s="86" t="s">
        <v>413</v>
      </c>
      <c r="E48" s="86" t="s">
        <v>65</v>
      </c>
      <c r="F48" s="86" t="s">
        <v>27</v>
      </c>
      <c r="G48" s="86" t="s">
        <v>3</v>
      </c>
      <c r="H48" s="104">
        <v>128104</v>
      </c>
      <c r="I48" s="105">
        <v>128482</v>
      </c>
      <c r="J48" s="86">
        <f t="shared" si="0"/>
        <v>378</v>
      </c>
      <c r="K48" s="86">
        <v>78</v>
      </c>
      <c r="L48" s="128">
        <v>0.29166666666666669</v>
      </c>
      <c r="M48" s="87" t="s">
        <v>340</v>
      </c>
      <c r="N48" s="105" t="s">
        <v>180</v>
      </c>
      <c r="O48" s="105"/>
      <c r="P48" s="105">
        <v>5400</v>
      </c>
      <c r="Q48" s="105">
        <v>18</v>
      </c>
      <c r="R48" s="105">
        <f t="shared" si="1"/>
        <v>1404</v>
      </c>
      <c r="S48" s="105"/>
      <c r="T48" s="105">
        <f t="shared" si="2"/>
        <v>0</v>
      </c>
      <c r="U48" s="59">
        <v>200</v>
      </c>
      <c r="V48" s="87">
        <v>235</v>
      </c>
      <c r="W48" s="87">
        <f t="shared" si="3"/>
        <v>7239</v>
      </c>
      <c r="X48" s="109"/>
      <c r="Y48" s="59"/>
    </row>
    <row r="49" spans="1:25" s="2" customFormat="1" x14ac:dyDescent="0.3">
      <c r="A49" s="59">
        <v>48</v>
      </c>
      <c r="B49" s="85">
        <v>45518</v>
      </c>
      <c r="C49" s="85">
        <v>45518</v>
      </c>
      <c r="D49" s="86" t="s">
        <v>542</v>
      </c>
      <c r="E49" s="86" t="s">
        <v>296</v>
      </c>
      <c r="F49" s="86" t="s">
        <v>87</v>
      </c>
      <c r="G49" s="86" t="s">
        <v>7</v>
      </c>
      <c r="H49" s="104">
        <v>97806</v>
      </c>
      <c r="I49" s="105">
        <v>97995</v>
      </c>
      <c r="J49" s="86">
        <f t="shared" si="0"/>
        <v>189</v>
      </c>
      <c r="K49" s="86"/>
      <c r="L49" s="105" t="s">
        <v>330</v>
      </c>
      <c r="M49" s="87" t="s">
        <v>349</v>
      </c>
      <c r="N49" s="105">
        <v>10</v>
      </c>
      <c r="O49" s="105"/>
      <c r="P49" s="105">
        <v>3250</v>
      </c>
      <c r="Q49" s="105"/>
      <c r="R49" s="105">
        <f t="shared" si="1"/>
        <v>0</v>
      </c>
      <c r="S49" s="105"/>
      <c r="T49" s="105">
        <f t="shared" si="2"/>
        <v>0</v>
      </c>
      <c r="U49" s="59">
        <v>200</v>
      </c>
      <c r="V49" s="87"/>
      <c r="W49" s="87">
        <f t="shared" si="3"/>
        <v>3450</v>
      </c>
      <c r="X49" s="109"/>
      <c r="Y49" s="59"/>
    </row>
    <row r="50" spans="1:25" s="2" customFormat="1" x14ac:dyDescent="0.3">
      <c r="A50" s="59">
        <v>49</v>
      </c>
      <c r="B50" s="85">
        <v>45518</v>
      </c>
      <c r="C50" s="85">
        <v>45518</v>
      </c>
      <c r="D50" s="86" t="s">
        <v>543</v>
      </c>
      <c r="E50" s="86" t="s">
        <v>244</v>
      </c>
      <c r="F50" s="86" t="s">
        <v>264</v>
      </c>
      <c r="G50" s="86" t="s">
        <v>7</v>
      </c>
      <c r="H50" s="104">
        <v>43730</v>
      </c>
      <c r="I50" s="105">
        <v>43780</v>
      </c>
      <c r="J50" s="86">
        <f t="shared" si="0"/>
        <v>50</v>
      </c>
      <c r="K50" s="86"/>
      <c r="L50" s="128">
        <v>0.375</v>
      </c>
      <c r="M50" s="87" t="s">
        <v>756</v>
      </c>
      <c r="N50" s="105">
        <v>13.5</v>
      </c>
      <c r="O50" s="105">
        <v>5.5</v>
      </c>
      <c r="P50" s="105">
        <v>1700</v>
      </c>
      <c r="Q50" s="105">
        <v>13</v>
      </c>
      <c r="R50" s="105">
        <f t="shared" si="1"/>
        <v>0</v>
      </c>
      <c r="S50" s="105">
        <v>120</v>
      </c>
      <c r="T50" s="105">
        <f t="shared" si="2"/>
        <v>660</v>
      </c>
      <c r="U50" s="59"/>
      <c r="V50" s="87"/>
      <c r="W50" s="87">
        <f t="shared" si="3"/>
        <v>2360</v>
      </c>
      <c r="X50" s="109"/>
      <c r="Y50" s="59"/>
    </row>
    <row r="51" spans="1:25" s="2" customFormat="1" x14ac:dyDescent="0.3">
      <c r="A51" s="59">
        <v>50</v>
      </c>
      <c r="B51" s="85">
        <v>45518</v>
      </c>
      <c r="C51" s="85">
        <v>45518</v>
      </c>
      <c r="D51" s="86" t="s">
        <v>498</v>
      </c>
      <c r="E51" s="86" t="s">
        <v>252</v>
      </c>
      <c r="F51" s="86" t="s">
        <v>70</v>
      </c>
      <c r="G51" s="86" t="s">
        <v>7</v>
      </c>
      <c r="H51" s="104">
        <v>195598</v>
      </c>
      <c r="I51" s="105">
        <v>195895</v>
      </c>
      <c r="J51" s="86">
        <f t="shared" si="0"/>
        <v>297</v>
      </c>
      <c r="K51" s="86">
        <v>47</v>
      </c>
      <c r="L51" s="105" t="s">
        <v>430</v>
      </c>
      <c r="M51" s="87" t="s">
        <v>328</v>
      </c>
      <c r="N51" s="105">
        <v>12</v>
      </c>
      <c r="O51" s="105">
        <v>0</v>
      </c>
      <c r="P51" s="105">
        <v>3250</v>
      </c>
      <c r="Q51" s="105">
        <v>13</v>
      </c>
      <c r="R51" s="105">
        <f t="shared" si="1"/>
        <v>611</v>
      </c>
      <c r="S51" s="105"/>
      <c r="T51" s="105">
        <f t="shared" si="2"/>
        <v>0</v>
      </c>
      <c r="U51" s="59">
        <v>200</v>
      </c>
      <c r="V51" s="87">
        <v>290</v>
      </c>
      <c r="W51" s="87">
        <f t="shared" si="3"/>
        <v>4351</v>
      </c>
      <c r="X51" s="109"/>
      <c r="Y51" s="59"/>
    </row>
    <row r="52" spans="1:25" s="2" customFormat="1" x14ac:dyDescent="0.3">
      <c r="A52" s="59">
        <v>51</v>
      </c>
      <c r="B52" s="85">
        <v>45518</v>
      </c>
      <c r="C52" s="85">
        <v>45518</v>
      </c>
      <c r="D52" s="86" t="s">
        <v>544</v>
      </c>
      <c r="E52" s="86" t="s">
        <v>18</v>
      </c>
      <c r="F52" s="86" t="s">
        <v>92</v>
      </c>
      <c r="G52" s="86" t="s">
        <v>7</v>
      </c>
      <c r="H52" s="104">
        <v>42000</v>
      </c>
      <c r="I52" s="105">
        <v>42178</v>
      </c>
      <c r="J52" s="86">
        <f t="shared" si="0"/>
        <v>178</v>
      </c>
      <c r="K52" s="86"/>
      <c r="L52" s="128">
        <v>0.33333333333333331</v>
      </c>
      <c r="M52" s="87" t="s">
        <v>336</v>
      </c>
      <c r="N52" s="105">
        <v>9.5</v>
      </c>
      <c r="O52" s="105"/>
      <c r="P52" s="105">
        <v>3250</v>
      </c>
      <c r="Q52" s="105"/>
      <c r="R52" s="105">
        <f t="shared" si="1"/>
        <v>0</v>
      </c>
      <c r="S52" s="105"/>
      <c r="T52" s="105">
        <f t="shared" si="2"/>
        <v>0</v>
      </c>
      <c r="U52" s="59">
        <v>200</v>
      </c>
      <c r="V52" s="87">
        <v>155</v>
      </c>
      <c r="W52" s="87">
        <f t="shared" si="3"/>
        <v>3605</v>
      </c>
      <c r="X52" s="109"/>
      <c r="Y52" s="59"/>
    </row>
    <row r="53" spans="1:25" s="120" customFormat="1" x14ac:dyDescent="0.3">
      <c r="A53" s="111">
        <v>52</v>
      </c>
      <c r="B53" s="112">
        <v>45518</v>
      </c>
      <c r="C53" s="112">
        <v>45518</v>
      </c>
      <c r="D53" s="114" t="s">
        <v>545</v>
      </c>
      <c r="E53" s="114" t="s">
        <v>11</v>
      </c>
      <c r="F53" s="114" t="s">
        <v>546</v>
      </c>
      <c r="G53" s="114" t="s">
        <v>42</v>
      </c>
      <c r="H53" s="115">
        <v>7524</v>
      </c>
      <c r="I53" s="116">
        <v>7888</v>
      </c>
      <c r="J53" s="114">
        <f t="shared" si="0"/>
        <v>364</v>
      </c>
      <c r="K53" s="114">
        <v>64</v>
      </c>
      <c r="L53" s="116" t="s">
        <v>327</v>
      </c>
      <c r="M53" s="121">
        <v>0.75</v>
      </c>
      <c r="N53" s="116">
        <v>8.5</v>
      </c>
      <c r="O53" s="116"/>
      <c r="P53" s="116">
        <v>4500</v>
      </c>
      <c r="Q53" s="116">
        <v>15</v>
      </c>
      <c r="R53" s="116">
        <f t="shared" si="1"/>
        <v>960</v>
      </c>
      <c r="S53" s="116"/>
      <c r="T53" s="116">
        <f t="shared" si="2"/>
        <v>0</v>
      </c>
      <c r="U53" s="111">
        <v>250</v>
      </c>
      <c r="V53" s="118">
        <v>310</v>
      </c>
      <c r="W53" s="118">
        <f t="shared" si="3"/>
        <v>6020</v>
      </c>
      <c r="X53" s="119">
        <v>6020</v>
      </c>
      <c r="Y53" s="111"/>
    </row>
    <row r="54" spans="1:25" s="2" customFormat="1" x14ac:dyDescent="0.3">
      <c r="A54" s="59">
        <v>53</v>
      </c>
      <c r="B54" s="85">
        <v>45518</v>
      </c>
      <c r="C54" s="85">
        <v>45518</v>
      </c>
      <c r="D54" s="86" t="s">
        <v>391</v>
      </c>
      <c r="E54" s="86" t="s">
        <v>65</v>
      </c>
      <c r="F54" s="86" t="s">
        <v>48</v>
      </c>
      <c r="G54" s="86" t="s">
        <v>7</v>
      </c>
      <c r="H54" s="104">
        <v>246941</v>
      </c>
      <c r="I54" s="105">
        <v>247334</v>
      </c>
      <c r="J54" s="86">
        <f t="shared" si="0"/>
        <v>393</v>
      </c>
      <c r="K54" s="86">
        <v>143</v>
      </c>
      <c r="L54" s="128">
        <v>0.375</v>
      </c>
      <c r="M54" s="87" t="s">
        <v>763</v>
      </c>
      <c r="N54" s="105">
        <v>14.5</v>
      </c>
      <c r="O54" s="105"/>
      <c r="P54" s="105">
        <v>3250</v>
      </c>
      <c r="Q54" s="105">
        <v>13</v>
      </c>
      <c r="R54" s="105">
        <f t="shared" si="1"/>
        <v>1859</v>
      </c>
      <c r="S54" s="105"/>
      <c r="T54" s="105">
        <f t="shared" si="2"/>
        <v>0</v>
      </c>
      <c r="U54" s="59">
        <v>200</v>
      </c>
      <c r="V54" s="87">
        <v>235</v>
      </c>
      <c r="W54" s="87">
        <f t="shared" si="3"/>
        <v>5544</v>
      </c>
      <c r="X54" s="109"/>
      <c r="Y54" s="59"/>
    </row>
    <row r="55" spans="1:25" s="120" customFormat="1" x14ac:dyDescent="0.3">
      <c r="A55" s="111">
        <v>54</v>
      </c>
      <c r="B55" s="112">
        <v>45518</v>
      </c>
      <c r="C55" s="112">
        <v>45518</v>
      </c>
      <c r="D55" s="114" t="s">
        <v>547</v>
      </c>
      <c r="E55" s="114" t="s">
        <v>11</v>
      </c>
      <c r="F55" s="114" t="s">
        <v>548</v>
      </c>
      <c r="G55" s="114" t="s">
        <v>7</v>
      </c>
      <c r="H55" s="115">
        <v>86800</v>
      </c>
      <c r="I55" s="116">
        <v>87185</v>
      </c>
      <c r="J55" s="114">
        <f t="shared" si="0"/>
        <v>385</v>
      </c>
      <c r="K55" s="114">
        <v>85</v>
      </c>
      <c r="L55" s="116" t="s">
        <v>764</v>
      </c>
      <c r="M55" s="118" t="s">
        <v>756</v>
      </c>
      <c r="N55" s="116">
        <v>14.5</v>
      </c>
      <c r="O55" s="116"/>
      <c r="P55" s="116">
        <v>4500</v>
      </c>
      <c r="Q55" s="116">
        <v>15</v>
      </c>
      <c r="R55" s="116">
        <f t="shared" si="1"/>
        <v>1275</v>
      </c>
      <c r="S55" s="116"/>
      <c r="T55" s="116">
        <f t="shared" si="2"/>
        <v>0</v>
      </c>
      <c r="U55" s="111">
        <v>250</v>
      </c>
      <c r="V55" s="118">
        <v>290</v>
      </c>
      <c r="W55" s="118">
        <f t="shared" si="3"/>
        <v>6315</v>
      </c>
      <c r="X55" s="119">
        <v>6315</v>
      </c>
      <c r="Y55" s="111"/>
    </row>
    <row r="56" spans="1:25" s="2" customFormat="1" x14ac:dyDescent="0.3">
      <c r="A56" s="59">
        <v>55</v>
      </c>
      <c r="B56" s="85">
        <v>45518</v>
      </c>
      <c r="C56" s="85">
        <v>45518</v>
      </c>
      <c r="D56" s="86" t="s">
        <v>464</v>
      </c>
      <c r="E56" s="86" t="s">
        <v>244</v>
      </c>
      <c r="F56" s="86" t="s">
        <v>549</v>
      </c>
      <c r="G56" s="86" t="s">
        <v>7</v>
      </c>
      <c r="H56" s="104">
        <v>11908</v>
      </c>
      <c r="I56" s="105">
        <v>11971</v>
      </c>
      <c r="J56" s="86">
        <f t="shared" si="0"/>
        <v>63</v>
      </c>
      <c r="K56" s="86"/>
      <c r="L56" s="105" t="s">
        <v>761</v>
      </c>
      <c r="M56" s="87" t="s">
        <v>328</v>
      </c>
      <c r="N56" s="105">
        <v>13</v>
      </c>
      <c r="O56" s="105">
        <v>5</v>
      </c>
      <c r="P56" s="105">
        <v>1700</v>
      </c>
      <c r="Q56" s="105"/>
      <c r="R56" s="105">
        <f t="shared" si="1"/>
        <v>0</v>
      </c>
      <c r="S56" s="105">
        <v>120</v>
      </c>
      <c r="T56" s="105">
        <f t="shared" si="2"/>
        <v>600</v>
      </c>
      <c r="U56" s="59"/>
      <c r="V56" s="87"/>
      <c r="W56" s="87">
        <f t="shared" si="3"/>
        <v>2300</v>
      </c>
      <c r="X56" s="109"/>
      <c r="Y56" s="59"/>
    </row>
    <row r="57" spans="1:25" s="2" customFormat="1" x14ac:dyDescent="0.3">
      <c r="A57" s="59">
        <v>56</v>
      </c>
      <c r="B57" s="85">
        <v>45519</v>
      </c>
      <c r="C57" s="85">
        <v>45519</v>
      </c>
      <c r="D57" s="86" t="s">
        <v>407</v>
      </c>
      <c r="E57" s="86" t="s">
        <v>244</v>
      </c>
      <c r="F57" s="86" t="s">
        <v>61</v>
      </c>
      <c r="G57" s="86" t="s">
        <v>7</v>
      </c>
      <c r="H57" s="104">
        <v>82940</v>
      </c>
      <c r="I57" s="105">
        <v>82986</v>
      </c>
      <c r="J57" s="86">
        <f t="shared" si="0"/>
        <v>46</v>
      </c>
      <c r="K57" s="86"/>
      <c r="L57" s="105" t="s">
        <v>430</v>
      </c>
      <c r="M57" s="87" t="s">
        <v>328</v>
      </c>
      <c r="N57" s="105">
        <v>12</v>
      </c>
      <c r="O57" s="105">
        <v>4</v>
      </c>
      <c r="P57" s="105">
        <v>1700</v>
      </c>
      <c r="Q57" s="105"/>
      <c r="R57" s="105">
        <f t="shared" si="1"/>
        <v>0</v>
      </c>
      <c r="S57" s="105">
        <v>120</v>
      </c>
      <c r="T57" s="105">
        <f t="shared" si="2"/>
        <v>480</v>
      </c>
      <c r="U57" s="59"/>
      <c r="V57" s="87"/>
      <c r="W57" s="87">
        <f t="shared" si="3"/>
        <v>2180</v>
      </c>
      <c r="X57" s="109"/>
      <c r="Y57" s="59"/>
    </row>
    <row r="58" spans="1:25" s="2" customFormat="1" x14ac:dyDescent="0.3">
      <c r="A58" s="59">
        <v>57</v>
      </c>
      <c r="B58" s="85">
        <v>45519</v>
      </c>
      <c r="C58" s="85">
        <v>45519</v>
      </c>
      <c r="D58" s="81" t="s">
        <v>550</v>
      </c>
      <c r="E58" s="86" t="s">
        <v>51</v>
      </c>
      <c r="F58" s="86" t="s">
        <v>61</v>
      </c>
      <c r="G58" s="86" t="s">
        <v>7</v>
      </c>
      <c r="H58" s="104">
        <v>82986</v>
      </c>
      <c r="I58" s="105">
        <v>83018</v>
      </c>
      <c r="J58" s="86">
        <f t="shared" si="0"/>
        <v>32</v>
      </c>
      <c r="K58" s="86"/>
      <c r="L58" s="128">
        <v>0.83333333333333337</v>
      </c>
      <c r="M58" s="100">
        <v>0.95833333333333337</v>
      </c>
      <c r="N58" s="105">
        <v>15</v>
      </c>
      <c r="O58" s="105">
        <v>7</v>
      </c>
      <c r="P58" s="105">
        <v>1700</v>
      </c>
      <c r="Q58" s="105"/>
      <c r="R58" s="105">
        <f t="shared" si="1"/>
        <v>0</v>
      </c>
      <c r="S58" s="105">
        <v>120</v>
      </c>
      <c r="T58" s="105">
        <f t="shared" si="2"/>
        <v>840</v>
      </c>
      <c r="U58" s="59"/>
      <c r="V58" s="87">
        <v>100</v>
      </c>
      <c r="W58" s="87">
        <f t="shared" si="3"/>
        <v>2640</v>
      </c>
      <c r="X58" s="109"/>
      <c r="Y58" s="59"/>
    </row>
    <row r="59" spans="1:25" s="2" customFormat="1" x14ac:dyDescent="0.3">
      <c r="A59" s="59">
        <v>58</v>
      </c>
      <c r="B59" s="85">
        <v>45520</v>
      </c>
      <c r="C59" s="85">
        <v>45520</v>
      </c>
      <c r="D59" s="86" t="s">
        <v>544</v>
      </c>
      <c r="E59" s="86" t="s">
        <v>65</v>
      </c>
      <c r="F59" s="86" t="s">
        <v>551</v>
      </c>
      <c r="G59" s="86" t="s">
        <v>7</v>
      </c>
      <c r="H59" s="104">
        <v>66</v>
      </c>
      <c r="I59" s="105">
        <v>464</v>
      </c>
      <c r="J59" s="86">
        <f t="shared" si="0"/>
        <v>398</v>
      </c>
      <c r="K59" s="86">
        <v>148</v>
      </c>
      <c r="L59" s="128">
        <v>0.33333333333333331</v>
      </c>
      <c r="M59" s="87" t="s">
        <v>756</v>
      </c>
      <c r="N59" s="105">
        <v>14.5</v>
      </c>
      <c r="O59" s="105"/>
      <c r="P59" s="105">
        <v>3250</v>
      </c>
      <c r="Q59" s="105">
        <v>13</v>
      </c>
      <c r="R59" s="105">
        <f t="shared" si="1"/>
        <v>1924</v>
      </c>
      <c r="S59" s="105"/>
      <c r="T59" s="105">
        <f t="shared" si="2"/>
        <v>0</v>
      </c>
      <c r="U59" s="59">
        <v>200</v>
      </c>
      <c r="V59" s="87">
        <v>235</v>
      </c>
      <c r="W59" s="87">
        <f t="shared" si="3"/>
        <v>5609</v>
      </c>
      <c r="X59" s="109"/>
      <c r="Y59" s="59"/>
    </row>
    <row r="60" spans="1:25" s="2" customFormat="1" x14ac:dyDescent="0.3">
      <c r="A60" s="59">
        <v>59</v>
      </c>
      <c r="B60" s="85">
        <v>45520</v>
      </c>
      <c r="C60" s="85">
        <v>45520</v>
      </c>
      <c r="D60" s="86" t="s">
        <v>498</v>
      </c>
      <c r="E60" s="86" t="s">
        <v>244</v>
      </c>
      <c r="F60" s="86" t="s">
        <v>15</v>
      </c>
      <c r="G60" s="86" t="s">
        <v>16</v>
      </c>
      <c r="H60" s="104">
        <v>223015</v>
      </c>
      <c r="I60" s="105">
        <v>223194</v>
      </c>
      <c r="J60" s="86">
        <f t="shared" si="0"/>
        <v>179</v>
      </c>
      <c r="K60" s="86">
        <v>99</v>
      </c>
      <c r="L60" s="128">
        <v>0.375</v>
      </c>
      <c r="M60" s="100">
        <v>0.91666666666666663</v>
      </c>
      <c r="N60" s="105">
        <v>13</v>
      </c>
      <c r="O60" s="105">
        <v>5</v>
      </c>
      <c r="P60" s="105">
        <v>1700</v>
      </c>
      <c r="Q60" s="105">
        <v>13</v>
      </c>
      <c r="R60" s="105">
        <f t="shared" si="1"/>
        <v>1287</v>
      </c>
      <c r="S60" s="105">
        <v>120</v>
      </c>
      <c r="T60" s="105">
        <f t="shared" si="2"/>
        <v>600</v>
      </c>
      <c r="U60" s="59"/>
      <c r="V60" s="87">
        <v>240</v>
      </c>
      <c r="W60" s="87">
        <f t="shared" si="3"/>
        <v>3827</v>
      </c>
      <c r="X60" s="109"/>
      <c r="Y60" s="59"/>
    </row>
    <row r="61" spans="1:25" s="2" customFormat="1" x14ac:dyDescent="0.3">
      <c r="A61" s="59">
        <v>60</v>
      </c>
      <c r="B61" s="85">
        <v>45521</v>
      </c>
      <c r="C61" s="85">
        <v>45521</v>
      </c>
      <c r="D61" s="86" t="s">
        <v>498</v>
      </c>
      <c r="E61" s="86" t="s">
        <v>244</v>
      </c>
      <c r="F61" s="86" t="s">
        <v>46</v>
      </c>
      <c r="G61" s="86" t="s">
        <v>7</v>
      </c>
      <c r="H61" s="104">
        <v>33164</v>
      </c>
      <c r="I61" s="105">
        <v>33241</v>
      </c>
      <c r="J61" s="86">
        <f t="shared" si="0"/>
        <v>77</v>
      </c>
      <c r="K61" s="86"/>
      <c r="L61" s="105" t="s">
        <v>327</v>
      </c>
      <c r="M61" s="87" t="s">
        <v>328</v>
      </c>
      <c r="N61" s="105">
        <v>10</v>
      </c>
      <c r="O61" s="105">
        <v>2</v>
      </c>
      <c r="P61" s="105">
        <v>1700</v>
      </c>
      <c r="Q61" s="105">
        <v>13</v>
      </c>
      <c r="R61" s="105">
        <f t="shared" si="1"/>
        <v>0</v>
      </c>
      <c r="S61" s="105">
        <v>120</v>
      </c>
      <c r="T61" s="105">
        <f t="shared" si="2"/>
        <v>240</v>
      </c>
      <c r="U61" s="59"/>
      <c r="V61" s="87"/>
      <c r="W61" s="87">
        <f t="shared" si="3"/>
        <v>1940</v>
      </c>
      <c r="X61" s="109"/>
      <c r="Y61" s="59"/>
    </row>
    <row r="62" spans="1:25" s="2" customFormat="1" x14ac:dyDescent="0.3">
      <c r="A62" s="59">
        <v>61</v>
      </c>
      <c r="B62" s="85">
        <v>45521</v>
      </c>
      <c r="C62" s="85">
        <v>45521</v>
      </c>
      <c r="D62" s="86" t="s">
        <v>93</v>
      </c>
      <c r="E62" s="86" t="s">
        <v>234</v>
      </c>
      <c r="F62" s="86" t="s">
        <v>151</v>
      </c>
      <c r="G62" s="86" t="s">
        <v>3</v>
      </c>
      <c r="H62" s="104">
        <v>52116</v>
      </c>
      <c r="I62" s="105">
        <v>52539</v>
      </c>
      <c r="J62" s="86">
        <f t="shared" si="0"/>
        <v>423</v>
      </c>
      <c r="K62" s="86">
        <v>123</v>
      </c>
      <c r="L62" s="128">
        <v>0.375</v>
      </c>
      <c r="M62" s="87" t="s">
        <v>471</v>
      </c>
      <c r="N62" s="105">
        <v>15</v>
      </c>
      <c r="O62" s="105"/>
      <c r="P62" s="105">
        <v>4500</v>
      </c>
      <c r="Q62" s="105">
        <v>18</v>
      </c>
      <c r="R62" s="105">
        <f t="shared" si="1"/>
        <v>2214</v>
      </c>
      <c r="S62" s="105"/>
      <c r="T62" s="105">
        <f t="shared" si="2"/>
        <v>0</v>
      </c>
      <c r="U62" s="59">
        <v>200</v>
      </c>
      <c r="V62" s="87">
        <v>235</v>
      </c>
      <c r="W62" s="87">
        <f t="shared" si="3"/>
        <v>7149</v>
      </c>
      <c r="X62" s="109"/>
      <c r="Y62" s="59"/>
    </row>
    <row r="63" spans="1:25" s="2" customFormat="1" x14ac:dyDescent="0.3">
      <c r="A63" s="59">
        <v>62</v>
      </c>
      <c r="B63" s="85">
        <v>45523</v>
      </c>
      <c r="C63" s="85">
        <v>45523</v>
      </c>
      <c r="D63" s="86" t="s">
        <v>4</v>
      </c>
      <c r="E63" s="86" t="s">
        <v>72</v>
      </c>
      <c r="F63" s="86" t="s">
        <v>70</v>
      </c>
      <c r="G63" s="86" t="s">
        <v>7</v>
      </c>
      <c r="H63" s="104">
        <v>196430</v>
      </c>
      <c r="I63" s="105">
        <v>196893</v>
      </c>
      <c r="J63" s="86">
        <f t="shared" si="0"/>
        <v>463</v>
      </c>
      <c r="K63" s="86">
        <v>213</v>
      </c>
      <c r="L63" s="128">
        <v>0.33333333333333331</v>
      </c>
      <c r="M63" s="87" t="s">
        <v>340</v>
      </c>
      <c r="N63" s="105">
        <v>12.5</v>
      </c>
      <c r="O63" s="105"/>
      <c r="P63" s="105">
        <v>3250</v>
      </c>
      <c r="Q63" s="105">
        <v>13</v>
      </c>
      <c r="R63" s="105">
        <f t="shared" si="1"/>
        <v>2769</v>
      </c>
      <c r="S63" s="105"/>
      <c r="T63" s="105">
        <f t="shared" si="2"/>
        <v>0</v>
      </c>
      <c r="U63" s="59">
        <v>200</v>
      </c>
      <c r="V63" s="87">
        <v>335</v>
      </c>
      <c r="W63" s="87">
        <f t="shared" si="3"/>
        <v>6554</v>
      </c>
      <c r="X63" s="109"/>
      <c r="Y63" s="59"/>
    </row>
    <row r="64" spans="1:25" s="2" customFormat="1" x14ac:dyDescent="0.3">
      <c r="A64" s="59">
        <v>63</v>
      </c>
      <c r="B64" s="85">
        <v>45523</v>
      </c>
      <c r="C64" s="85">
        <v>45523</v>
      </c>
      <c r="D64" s="86" t="s">
        <v>544</v>
      </c>
      <c r="E64" s="86" t="s">
        <v>358</v>
      </c>
      <c r="F64" s="86" t="s">
        <v>61</v>
      </c>
      <c r="G64" s="86" t="s">
        <v>7</v>
      </c>
      <c r="H64" s="104">
        <v>84205</v>
      </c>
      <c r="I64" s="105">
        <v>84853</v>
      </c>
      <c r="J64" s="86">
        <f t="shared" si="0"/>
        <v>648</v>
      </c>
      <c r="K64" s="86">
        <v>398</v>
      </c>
      <c r="L64" s="128">
        <v>0.33333333333333331</v>
      </c>
      <c r="M64" s="87" t="s">
        <v>756</v>
      </c>
      <c r="N64" s="105">
        <v>14.5</v>
      </c>
      <c r="O64" s="105"/>
      <c r="P64" s="105">
        <v>3250</v>
      </c>
      <c r="Q64" s="105">
        <v>13</v>
      </c>
      <c r="R64" s="105">
        <f t="shared" si="1"/>
        <v>5174</v>
      </c>
      <c r="S64" s="105"/>
      <c r="T64" s="105">
        <f t="shared" si="2"/>
        <v>0</v>
      </c>
      <c r="U64" s="59">
        <v>200</v>
      </c>
      <c r="V64" s="87">
        <v>495</v>
      </c>
      <c r="W64" s="87">
        <f t="shared" si="3"/>
        <v>9119</v>
      </c>
      <c r="X64" s="109"/>
      <c r="Y64" s="59"/>
    </row>
    <row r="65" spans="1:25" s="2" customFormat="1" x14ac:dyDescent="0.3">
      <c r="A65" s="59">
        <v>64</v>
      </c>
      <c r="B65" s="85">
        <v>45523</v>
      </c>
      <c r="C65" s="85">
        <v>45523</v>
      </c>
      <c r="D65" s="86" t="s">
        <v>93</v>
      </c>
      <c r="E65" s="86" t="s">
        <v>244</v>
      </c>
      <c r="F65" s="86" t="s">
        <v>385</v>
      </c>
      <c r="G65" s="86" t="s">
        <v>3</v>
      </c>
      <c r="H65" s="104">
        <v>11580</v>
      </c>
      <c r="I65" s="105">
        <v>11845</v>
      </c>
      <c r="J65" s="86">
        <f t="shared" si="0"/>
        <v>265</v>
      </c>
      <c r="K65" s="86">
        <v>185</v>
      </c>
      <c r="L65" s="128">
        <v>0.375</v>
      </c>
      <c r="M65" s="100">
        <v>0.83333333333333337</v>
      </c>
      <c r="N65" s="105">
        <v>11</v>
      </c>
      <c r="O65" s="105"/>
      <c r="P65" s="105">
        <v>3000</v>
      </c>
      <c r="Q65" s="105">
        <v>18</v>
      </c>
      <c r="R65" s="105">
        <f t="shared" si="1"/>
        <v>3330</v>
      </c>
      <c r="S65" s="105">
        <v>180</v>
      </c>
      <c r="T65" s="105">
        <f t="shared" si="2"/>
        <v>0</v>
      </c>
      <c r="U65" s="59"/>
      <c r="V65" s="87"/>
      <c r="W65" s="87">
        <f t="shared" si="3"/>
        <v>6330</v>
      </c>
      <c r="X65" s="109"/>
      <c r="Y65" s="59"/>
    </row>
    <row r="66" spans="1:25" s="2" customFormat="1" x14ac:dyDescent="0.3">
      <c r="A66" s="59">
        <v>65</v>
      </c>
      <c r="B66" s="85">
        <v>45523</v>
      </c>
      <c r="C66" s="85">
        <v>45523</v>
      </c>
      <c r="D66" s="86" t="s">
        <v>552</v>
      </c>
      <c r="E66" s="86" t="s">
        <v>51</v>
      </c>
      <c r="F66" s="86" t="s">
        <v>2</v>
      </c>
      <c r="G66" s="86" t="s">
        <v>3</v>
      </c>
      <c r="H66" s="104">
        <v>38819</v>
      </c>
      <c r="I66" s="105">
        <v>38841</v>
      </c>
      <c r="J66" s="86">
        <f t="shared" si="0"/>
        <v>22</v>
      </c>
      <c r="K66" s="86"/>
      <c r="L66" s="128">
        <v>0.875</v>
      </c>
      <c r="M66" s="87" t="s">
        <v>765</v>
      </c>
      <c r="N66" s="105">
        <v>3</v>
      </c>
      <c r="O66" s="105"/>
      <c r="P66" s="105">
        <v>1800</v>
      </c>
      <c r="Q66" s="105"/>
      <c r="R66" s="105">
        <f t="shared" si="1"/>
        <v>0</v>
      </c>
      <c r="S66" s="105"/>
      <c r="T66" s="105">
        <f t="shared" si="2"/>
        <v>0</v>
      </c>
      <c r="U66" s="59"/>
      <c r="V66" s="87">
        <v>100</v>
      </c>
      <c r="W66" s="87">
        <f t="shared" si="3"/>
        <v>1900</v>
      </c>
      <c r="X66" s="109"/>
      <c r="Y66" s="59"/>
    </row>
    <row r="67" spans="1:25" s="2" customFormat="1" x14ac:dyDescent="0.3">
      <c r="A67" s="59">
        <v>66</v>
      </c>
      <c r="B67" s="85">
        <v>45524</v>
      </c>
      <c r="C67" s="85">
        <v>45525</v>
      </c>
      <c r="D67" s="86" t="s">
        <v>290</v>
      </c>
      <c r="E67" s="86" t="s">
        <v>553</v>
      </c>
      <c r="F67" s="86" t="s">
        <v>140</v>
      </c>
      <c r="G67" s="86" t="s">
        <v>7</v>
      </c>
      <c r="H67" s="104">
        <v>112085</v>
      </c>
      <c r="I67" s="105">
        <v>113272</v>
      </c>
      <c r="J67" s="86">
        <f t="shared" ref="J67:J129" si="4">I67-H67</f>
        <v>1187</v>
      </c>
      <c r="K67" s="86">
        <v>687</v>
      </c>
      <c r="L67" s="128">
        <v>0.29166666666666669</v>
      </c>
      <c r="M67" s="100">
        <v>0.875</v>
      </c>
      <c r="N67" s="105">
        <v>14</v>
      </c>
      <c r="O67" s="105"/>
      <c r="P67" s="105">
        <v>6500</v>
      </c>
      <c r="Q67" s="105">
        <v>13</v>
      </c>
      <c r="R67" s="105">
        <f t="shared" ref="R67:R130" si="5">K67*Q67</f>
        <v>8931</v>
      </c>
      <c r="S67" s="105"/>
      <c r="T67" s="105">
        <f t="shared" ref="T67:T130" si="6">O67*S67</f>
        <v>0</v>
      </c>
      <c r="U67" s="59">
        <v>550</v>
      </c>
      <c r="V67" s="87">
        <v>1190</v>
      </c>
      <c r="W67" s="87">
        <f t="shared" ref="W67:W130" si="7">P67+R67+T67+U67+V67</f>
        <v>17171</v>
      </c>
      <c r="X67" s="109"/>
      <c r="Y67" s="59"/>
    </row>
    <row r="68" spans="1:25" s="2" customFormat="1" x14ac:dyDescent="0.3">
      <c r="A68" s="59">
        <v>67</v>
      </c>
      <c r="B68" s="101">
        <v>45524</v>
      </c>
      <c r="C68" s="101">
        <v>45524</v>
      </c>
      <c r="D68" s="99" t="s">
        <v>552</v>
      </c>
      <c r="E68" s="99" t="s">
        <v>244</v>
      </c>
      <c r="F68" s="99" t="s">
        <v>27</v>
      </c>
      <c r="G68" s="99" t="s">
        <v>3</v>
      </c>
      <c r="H68" s="104">
        <v>129080</v>
      </c>
      <c r="I68" s="104">
        <v>129148</v>
      </c>
      <c r="J68" s="86">
        <f t="shared" si="4"/>
        <v>68</v>
      </c>
      <c r="K68" s="86"/>
      <c r="L68" s="130">
        <v>0.29166666666666669</v>
      </c>
      <c r="M68" s="102">
        <v>0.875</v>
      </c>
      <c r="N68" s="104">
        <v>12</v>
      </c>
      <c r="O68" s="104">
        <v>4</v>
      </c>
      <c r="P68" s="104">
        <v>3000</v>
      </c>
      <c r="Q68" s="104">
        <v>18</v>
      </c>
      <c r="R68" s="105">
        <f t="shared" si="5"/>
        <v>0</v>
      </c>
      <c r="S68" s="104">
        <v>180</v>
      </c>
      <c r="T68" s="105">
        <f t="shared" si="6"/>
        <v>720</v>
      </c>
      <c r="U68" s="59"/>
      <c r="V68" s="99"/>
      <c r="W68" s="87">
        <f t="shared" si="7"/>
        <v>3720</v>
      </c>
      <c r="X68" s="109"/>
      <c r="Y68" s="59"/>
    </row>
    <row r="69" spans="1:25" s="2" customFormat="1" x14ac:dyDescent="0.3">
      <c r="A69" s="59">
        <v>68</v>
      </c>
      <c r="B69" s="85">
        <v>45524</v>
      </c>
      <c r="C69" s="85">
        <v>45524</v>
      </c>
      <c r="D69" s="86" t="s">
        <v>93</v>
      </c>
      <c r="E69" s="86" t="s">
        <v>244</v>
      </c>
      <c r="F69" s="86" t="s">
        <v>539</v>
      </c>
      <c r="G69" s="86" t="s">
        <v>7</v>
      </c>
      <c r="H69" s="104">
        <v>3379</v>
      </c>
      <c r="I69" s="105">
        <v>3507</v>
      </c>
      <c r="J69" s="86">
        <f t="shared" si="4"/>
        <v>128</v>
      </c>
      <c r="K69" s="86">
        <v>48</v>
      </c>
      <c r="L69" s="105" t="s">
        <v>496</v>
      </c>
      <c r="M69" s="100">
        <v>0.875</v>
      </c>
      <c r="N69" s="105">
        <v>12</v>
      </c>
      <c r="O69" s="105">
        <v>4</v>
      </c>
      <c r="P69" s="105">
        <v>1700</v>
      </c>
      <c r="Q69" s="105">
        <v>13</v>
      </c>
      <c r="R69" s="105">
        <f t="shared" si="5"/>
        <v>624</v>
      </c>
      <c r="S69" s="105">
        <v>120</v>
      </c>
      <c r="T69" s="105">
        <f t="shared" si="6"/>
        <v>480</v>
      </c>
      <c r="U69" s="59"/>
      <c r="V69" s="87"/>
      <c r="W69" s="87">
        <f t="shared" si="7"/>
        <v>2804</v>
      </c>
      <c r="X69" s="109"/>
      <c r="Y69" s="59"/>
    </row>
    <row r="70" spans="1:25" s="2" customFormat="1" x14ac:dyDescent="0.3">
      <c r="A70" s="59">
        <v>69</v>
      </c>
      <c r="B70" s="85">
        <v>45524</v>
      </c>
      <c r="C70" s="85">
        <v>45524</v>
      </c>
      <c r="D70" s="86" t="s">
        <v>71</v>
      </c>
      <c r="E70" s="86" t="s">
        <v>72</v>
      </c>
      <c r="F70" s="86" t="s">
        <v>34</v>
      </c>
      <c r="G70" s="86" t="s">
        <v>7</v>
      </c>
      <c r="H70" s="104">
        <v>194442</v>
      </c>
      <c r="I70" s="105">
        <v>194740</v>
      </c>
      <c r="J70" s="86">
        <f t="shared" si="4"/>
        <v>298</v>
      </c>
      <c r="K70" s="86">
        <v>48</v>
      </c>
      <c r="L70" s="128">
        <v>0.33333333333333331</v>
      </c>
      <c r="M70" s="87" t="s">
        <v>756</v>
      </c>
      <c r="N70" s="105">
        <v>14.5</v>
      </c>
      <c r="O70" s="105"/>
      <c r="P70" s="105">
        <v>3250</v>
      </c>
      <c r="Q70" s="105">
        <v>13</v>
      </c>
      <c r="R70" s="105">
        <f t="shared" si="5"/>
        <v>624</v>
      </c>
      <c r="S70" s="105"/>
      <c r="T70" s="105">
        <f t="shared" si="6"/>
        <v>0</v>
      </c>
      <c r="U70" s="59">
        <v>200</v>
      </c>
      <c r="V70" s="87">
        <v>95</v>
      </c>
      <c r="W70" s="87">
        <f t="shared" si="7"/>
        <v>4169</v>
      </c>
      <c r="X70" s="109"/>
      <c r="Y70" s="59"/>
    </row>
    <row r="71" spans="1:25" s="2" customFormat="1" x14ac:dyDescent="0.3">
      <c r="A71" s="59">
        <v>70</v>
      </c>
      <c r="B71" s="101">
        <v>45524</v>
      </c>
      <c r="C71" s="101">
        <v>45524</v>
      </c>
      <c r="D71" s="99" t="s">
        <v>554</v>
      </c>
      <c r="E71" s="99" t="s">
        <v>51</v>
      </c>
      <c r="F71" s="99" t="s">
        <v>652</v>
      </c>
      <c r="G71" s="99" t="s">
        <v>7</v>
      </c>
      <c r="H71" s="104">
        <v>685</v>
      </c>
      <c r="I71" s="105">
        <v>703</v>
      </c>
      <c r="J71" s="86">
        <f t="shared" si="4"/>
        <v>18</v>
      </c>
      <c r="K71" s="86"/>
      <c r="L71" s="128">
        <v>0.83333333333333337</v>
      </c>
      <c r="M71" s="87" t="s">
        <v>763</v>
      </c>
      <c r="N71" s="105">
        <v>3.5</v>
      </c>
      <c r="O71" s="105"/>
      <c r="P71" s="105">
        <v>1000</v>
      </c>
      <c r="Q71" s="105"/>
      <c r="R71" s="105">
        <f t="shared" si="5"/>
        <v>0</v>
      </c>
      <c r="S71" s="105"/>
      <c r="T71" s="105">
        <f t="shared" si="6"/>
        <v>0</v>
      </c>
      <c r="U71" s="59"/>
      <c r="V71" s="87">
        <v>100</v>
      </c>
      <c r="W71" s="87">
        <f t="shared" si="7"/>
        <v>1100</v>
      </c>
      <c r="X71" s="109"/>
      <c r="Y71" s="59"/>
    </row>
    <row r="72" spans="1:25" s="2" customFormat="1" x14ac:dyDescent="0.3">
      <c r="A72" s="59">
        <v>71</v>
      </c>
      <c r="B72" s="101">
        <v>45525</v>
      </c>
      <c r="C72" s="101">
        <v>45525</v>
      </c>
      <c r="D72" s="99" t="s">
        <v>200</v>
      </c>
      <c r="E72" s="99" t="s">
        <v>766</v>
      </c>
      <c r="F72" s="99" t="s">
        <v>236</v>
      </c>
      <c r="G72" s="99" t="s">
        <v>7</v>
      </c>
      <c r="H72" s="104">
        <v>288165</v>
      </c>
      <c r="I72" s="105">
        <v>288448</v>
      </c>
      <c r="J72" s="86">
        <f t="shared" si="4"/>
        <v>283</v>
      </c>
      <c r="K72" s="86">
        <v>33</v>
      </c>
      <c r="L72" s="105" t="s">
        <v>767</v>
      </c>
      <c r="M72" s="100">
        <v>0.83333333333333337</v>
      </c>
      <c r="N72" s="105">
        <v>10.5</v>
      </c>
      <c r="O72" s="105"/>
      <c r="P72" s="105">
        <v>3250</v>
      </c>
      <c r="Q72" s="105">
        <v>13</v>
      </c>
      <c r="R72" s="105">
        <f t="shared" si="5"/>
        <v>429</v>
      </c>
      <c r="S72" s="105"/>
      <c r="T72" s="105">
        <f t="shared" si="6"/>
        <v>0</v>
      </c>
      <c r="U72" s="59">
        <v>200</v>
      </c>
      <c r="V72" s="87">
        <v>155</v>
      </c>
      <c r="W72" s="87">
        <f t="shared" si="7"/>
        <v>4034</v>
      </c>
      <c r="X72" s="109"/>
      <c r="Y72" s="59"/>
    </row>
    <row r="73" spans="1:25" s="2" customFormat="1" x14ac:dyDescent="0.3">
      <c r="A73" s="59">
        <v>72</v>
      </c>
      <c r="B73" s="101">
        <v>45525</v>
      </c>
      <c r="C73" s="101">
        <v>45525</v>
      </c>
      <c r="D73" s="99" t="s">
        <v>498</v>
      </c>
      <c r="E73" s="99" t="s">
        <v>296</v>
      </c>
      <c r="F73" s="99" t="s">
        <v>221</v>
      </c>
      <c r="G73" s="99" t="s">
        <v>7</v>
      </c>
      <c r="H73" s="104">
        <v>67205</v>
      </c>
      <c r="I73" s="105">
        <v>67570</v>
      </c>
      <c r="J73" s="86">
        <f t="shared" si="4"/>
        <v>365</v>
      </c>
      <c r="K73" s="86">
        <v>115</v>
      </c>
      <c r="L73" s="128" t="s">
        <v>807</v>
      </c>
      <c r="M73" s="87" t="s">
        <v>431</v>
      </c>
      <c r="N73" s="105"/>
      <c r="O73" s="105"/>
      <c r="P73" s="105">
        <v>3250</v>
      </c>
      <c r="Q73" s="105">
        <v>13</v>
      </c>
      <c r="R73" s="105">
        <f t="shared" si="5"/>
        <v>1495</v>
      </c>
      <c r="S73" s="105"/>
      <c r="T73" s="105">
        <f t="shared" si="6"/>
        <v>0</v>
      </c>
      <c r="U73" s="59">
        <v>200</v>
      </c>
      <c r="V73" s="87">
        <v>315</v>
      </c>
      <c r="W73" s="87">
        <f t="shared" si="7"/>
        <v>5260</v>
      </c>
      <c r="X73" s="109"/>
      <c r="Y73" s="59"/>
    </row>
    <row r="74" spans="1:25" s="2" customFormat="1" x14ac:dyDescent="0.3">
      <c r="A74" s="59">
        <v>73</v>
      </c>
      <c r="B74" s="101">
        <v>45525</v>
      </c>
      <c r="C74" s="101">
        <v>45526</v>
      </c>
      <c r="D74" s="99" t="s">
        <v>555</v>
      </c>
      <c r="E74" s="99" t="s">
        <v>768</v>
      </c>
      <c r="F74" s="99" t="s">
        <v>34</v>
      </c>
      <c r="G74" s="99" t="s">
        <v>7</v>
      </c>
      <c r="H74" s="104">
        <v>194750</v>
      </c>
      <c r="I74" s="105">
        <v>195798</v>
      </c>
      <c r="J74" s="86">
        <f t="shared" si="4"/>
        <v>1048</v>
      </c>
      <c r="K74" s="86">
        <v>548</v>
      </c>
      <c r="L74" s="128">
        <v>0.375</v>
      </c>
      <c r="M74" s="100">
        <v>0.33333333333333331</v>
      </c>
      <c r="N74" s="105" t="s">
        <v>752</v>
      </c>
      <c r="O74" s="105"/>
      <c r="P74" s="105">
        <v>6500</v>
      </c>
      <c r="Q74" s="105">
        <v>13</v>
      </c>
      <c r="R74" s="105">
        <f t="shared" si="5"/>
        <v>7124</v>
      </c>
      <c r="S74" s="105"/>
      <c r="T74" s="105">
        <f t="shared" si="6"/>
        <v>0</v>
      </c>
      <c r="U74" s="59">
        <v>550</v>
      </c>
      <c r="V74" s="87">
        <v>1085</v>
      </c>
      <c r="W74" s="87">
        <f t="shared" si="7"/>
        <v>15259</v>
      </c>
      <c r="X74" s="109"/>
      <c r="Y74" s="59"/>
    </row>
    <row r="75" spans="1:25" s="2" customFormat="1" x14ac:dyDescent="0.3">
      <c r="A75" s="59">
        <v>74</v>
      </c>
      <c r="B75" s="101">
        <v>45525</v>
      </c>
      <c r="C75" s="101">
        <v>45526</v>
      </c>
      <c r="D75" s="99" t="s">
        <v>4</v>
      </c>
      <c r="E75" s="99" t="s">
        <v>769</v>
      </c>
      <c r="F75" s="99" t="s">
        <v>539</v>
      </c>
      <c r="G75" s="99" t="s">
        <v>7</v>
      </c>
      <c r="H75" s="104">
        <v>3502</v>
      </c>
      <c r="I75" s="105">
        <v>3855</v>
      </c>
      <c r="J75" s="86">
        <f t="shared" si="4"/>
        <v>353</v>
      </c>
      <c r="K75" s="86">
        <v>103</v>
      </c>
      <c r="L75" s="128">
        <v>0.375</v>
      </c>
      <c r="M75" s="87" t="s">
        <v>770</v>
      </c>
      <c r="N75" s="105">
        <v>17.5</v>
      </c>
      <c r="O75" s="105"/>
      <c r="P75" s="105">
        <v>3250</v>
      </c>
      <c r="Q75" s="105">
        <v>13</v>
      </c>
      <c r="R75" s="105">
        <f t="shared" si="5"/>
        <v>1339</v>
      </c>
      <c r="S75" s="105"/>
      <c r="T75" s="105">
        <f t="shared" si="6"/>
        <v>0</v>
      </c>
      <c r="U75" s="59">
        <v>350</v>
      </c>
      <c r="V75" s="87">
        <v>100</v>
      </c>
      <c r="W75" s="87">
        <f t="shared" si="7"/>
        <v>5039</v>
      </c>
      <c r="X75" s="109"/>
      <c r="Y75" s="59"/>
    </row>
    <row r="76" spans="1:25" s="2" customFormat="1" x14ac:dyDescent="0.3">
      <c r="A76" s="59">
        <v>75</v>
      </c>
      <c r="B76" s="101">
        <v>45525</v>
      </c>
      <c r="C76" s="101">
        <v>45525</v>
      </c>
      <c r="D76" s="99" t="s">
        <v>500</v>
      </c>
      <c r="E76" s="99" t="s">
        <v>65</v>
      </c>
      <c r="F76" s="99" t="s">
        <v>382</v>
      </c>
      <c r="G76" s="99" t="s">
        <v>7</v>
      </c>
      <c r="H76" s="104">
        <v>27266</v>
      </c>
      <c r="I76" s="105">
        <v>27664</v>
      </c>
      <c r="J76" s="86">
        <f t="shared" si="4"/>
        <v>398</v>
      </c>
      <c r="K76" s="86">
        <v>148</v>
      </c>
      <c r="L76" s="128">
        <v>0.33333333333333331</v>
      </c>
      <c r="M76" s="87" t="s">
        <v>431</v>
      </c>
      <c r="N76" s="105">
        <v>13.5</v>
      </c>
      <c r="O76" s="105"/>
      <c r="P76" s="105">
        <v>3250</v>
      </c>
      <c r="Q76" s="105">
        <v>13</v>
      </c>
      <c r="R76" s="105">
        <f t="shared" si="5"/>
        <v>1924</v>
      </c>
      <c r="S76" s="105"/>
      <c r="T76" s="105">
        <f t="shared" si="6"/>
        <v>0</v>
      </c>
      <c r="U76" s="59">
        <v>200</v>
      </c>
      <c r="V76" s="87">
        <v>398</v>
      </c>
      <c r="W76" s="87">
        <f t="shared" si="7"/>
        <v>5772</v>
      </c>
      <c r="X76" s="109"/>
      <c r="Y76" s="59"/>
    </row>
    <row r="77" spans="1:25" s="2" customFormat="1" x14ac:dyDescent="0.3">
      <c r="A77" s="59">
        <v>76</v>
      </c>
      <c r="B77" s="101">
        <v>45525</v>
      </c>
      <c r="C77" s="101">
        <v>45525</v>
      </c>
      <c r="D77" s="99" t="s">
        <v>552</v>
      </c>
      <c r="E77" s="99" t="s">
        <v>244</v>
      </c>
      <c r="F77" s="99" t="s">
        <v>556</v>
      </c>
      <c r="G77" s="99" t="s">
        <v>7</v>
      </c>
      <c r="H77" s="104">
        <v>100770</v>
      </c>
      <c r="I77" s="105">
        <v>100778</v>
      </c>
      <c r="J77" s="86">
        <f t="shared" si="4"/>
        <v>8</v>
      </c>
      <c r="K77" s="86"/>
      <c r="L77" s="105" t="s">
        <v>430</v>
      </c>
      <c r="M77" s="87" t="s">
        <v>349</v>
      </c>
      <c r="N77" s="105">
        <v>11</v>
      </c>
      <c r="O77" s="105">
        <v>3</v>
      </c>
      <c r="P77" s="105">
        <v>1700</v>
      </c>
      <c r="Q77" s="105">
        <v>13</v>
      </c>
      <c r="R77" s="105">
        <f t="shared" si="5"/>
        <v>0</v>
      </c>
      <c r="S77" s="105">
        <v>120</v>
      </c>
      <c r="T77" s="105">
        <f t="shared" si="6"/>
        <v>360</v>
      </c>
      <c r="U77" s="59"/>
      <c r="V77" s="87"/>
      <c r="W77" s="87">
        <f t="shared" si="7"/>
        <v>2060</v>
      </c>
      <c r="X77" s="109"/>
      <c r="Y77" s="59"/>
    </row>
    <row r="78" spans="1:25" s="2" customFormat="1" x14ac:dyDescent="0.3">
      <c r="A78" s="59">
        <v>77</v>
      </c>
      <c r="B78" s="101">
        <v>45525</v>
      </c>
      <c r="C78" s="101">
        <v>45525</v>
      </c>
      <c r="D78" s="99" t="s">
        <v>235</v>
      </c>
      <c r="E78" s="99" t="s">
        <v>244</v>
      </c>
      <c r="F78" s="99" t="s">
        <v>493</v>
      </c>
      <c r="G78" s="99" t="s">
        <v>7</v>
      </c>
      <c r="H78" s="104">
        <v>92207</v>
      </c>
      <c r="I78" s="105">
        <v>92335</v>
      </c>
      <c r="J78" s="86">
        <f t="shared" si="4"/>
        <v>128</v>
      </c>
      <c r="K78" s="86">
        <v>48</v>
      </c>
      <c r="L78" s="128">
        <v>0.29166666666666669</v>
      </c>
      <c r="M78" s="100">
        <v>0.75</v>
      </c>
      <c r="N78" s="105">
        <v>11</v>
      </c>
      <c r="O78" s="105">
        <v>3</v>
      </c>
      <c r="P78" s="105">
        <v>1700</v>
      </c>
      <c r="Q78" s="105">
        <v>13</v>
      </c>
      <c r="R78" s="105">
        <f t="shared" si="5"/>
        <v>624</v>
      </c>
      <c r="S78" s="105">
        <v>120</v>
      </c>
      <c r="T78" s="105">
        <f t="shared" si="6"/>
        <v>360</v>
      </c>
      <c r="U78" s="59"/>
      <c r="V78" s="87">
        <v>100</v>
      </c>
      <c r="W78" s="87">
        <f t="shared" si="7"/>
        <v>2784</v>
      </c>
      <c r="X78" s="109"/>
      <c r="Y78" s="59"/>
    </row>
    <row r="79" spans="1:25" s="2" customFormat="1" x14ac:dyDescent="0.3">
      <c r="A79" s="59">
        <v>78</v>
      </c>
      <c r="B79" s="101">
        <v>45525</v>
      </c>
      <c r="C79" s="101">
        <v>45525</v>
      </c>
      <c r="D79" s="99" t="s">
        <v>557</v>
      </c>
      <c r="E79" s="99" t="s">
        <v>296</v>
      </c>
      <c r="F79" s="99" t="s">
        <v>78</v>
      </c>
      <c r="G79" s="99" t="s">
        <v>7</v>
      </c>
      <c r="H79" s="104">
        <v>164395</v>
      </c>
      <c r="I79" s="105">
        <v>164588</v>
      </c>
      <c r="J79" s="86">
        <f t="shared" si="4"/>
        <v>193</v>
      </c>
      <c r="K79" s="86"/>
      <c r="L79" s="105" t="s">
        <v>771</v>
      </c>
      <c r="M79" s="100">
        <v>0.83333333333333337</v>
      </c>
      <c r="N79" s="105">
        <v>14</v>
      </c>
      <c r="O79" s="105"/>
      <c r="P79" s="105">
        <v>3250</v>
      </c>
      <c r="Q79" s="105"/>
      <c r="R79" s="105">
        <f t="shared" si="5"/>
        <v>0</v>
      </c>
      <c r="S79" s="105"/>
      <c r="T79" s="105">
        <f t="shared" si="6"/>
        <v>0</v>
      </c>
      <c r="U79" s="59">
        <v>200</v>
      </c>
      <c r="V79" s="87">
        <v>100</v>
      </c>
      <c r="W79" s="87">
        <f t="shared" si="7"/>
        <v>3550</v>
      </c>
      <c r="X79" s="109"/>
      <c r="Y79" s="59"/>
    </row>
    <row r="80" spans="1:25" s="2" customFormat="1" x14ac:dyDescent="0.3">
      <c r="A80" s="59">
        <v>79</v>
      </c>
      <c r="B80" s="101">
        <v>45525</v>
      </c>
      <c r="C80" s="101">
        <v>45525</v>
      </c>
      <c r="D80" s="99" t="s">
        <v>93</v>
      </c>
      <c r="E80" s="99" t="s">
        <v>51</v>
      </c>
      <c r="F80" s="99" t="s">
        <v>70</v>
      </c>
      <c r="G80" s="99" t="s">
        <v>7</v>
      </c>
      <c r="H80" s="104">
        <v>197128</v>
      </c>
      <c r="I80" s="105">
        <v>197153</v>
      </c>
      <c r="J80" s="86">
        <f t="shared" si="4"/>
        <v>25</v>
      </c>
      <c r="K80" s="86"/>
      <c r="L80" s="128">
        <v>0.20833333333333334</v>
      </c>
      <c r="M80" s="100">
        <v>0.29166666666666669</v>
      </c>
      <c r="N80" s="105">
        <v>2</v>
      </c>
      <c r="O80" s="105"/>
      <c r="P80" s="105">
        <v>1000</v>
      </c>
      <c r="Q80" s="105"/>
      <c r="R80" s="105">
        <f t="shared" si="5"/>
        <v>0</v>
      </c>
      <c r="S80" s="105"/>
      <c r="T80" s="105">
        <f t="shared" si="6"/>
        <v>0</v>
      </c>
      <c r="U80" s="59"/>
      <c r="V80" s="87"/>
      <c r="W80" s="87">
        <f t="shared" si="7"/>
        <v>1000</v>
      </c>
      <c r="X80" s="109"/>
      <c r="Y80" s="59"/>
    </row>
    <row r="81" spans="1:25" s="2" customFormat="1" ht="15" customHeight="1" x14ac:dyDescent="0.3">
      <c r="A81" s="59">
        <v>80</v>
      </c>
      <c r="B81" s="101">
        <v>45525</v>
      </c>
      <c r="C81" s="101">
        <v>45526</v>
      </c>
      <c r="D81" s="99" t="s">
        <v>558</v>
      </c>
      <c r="E81" s="99" t="s">
        <v>772</v>
      </c>
      <c r="F81" s="99" t="s">
        <v>279</v>
      </c>
      <c r="G81" s="99" t="s">
        <v>7</v>
      </c>
      <c r="H81" s="104">
        <v>147506</v>
      </c>
      <c r="I81" s="105">
        <v>147935</v>
      </c>
      <c r="J81" s="86">
        <f t="shared" si="4"/>
        <v>429</v>
      </c>
      <c r="K81" s="86"/>
      <c r="L81" s="105" t="s">
        <v>330</v>
      </c>
      <c r="M81" s="100">
        <v>0.75</v>
      </c>
      <c r="N81" s="105">
        <v>9.5</v>
      </c>
      <c r="O81" s="105"/>
      <c r="P81" s="105">
        <v>6500</v>
      </c>
      <c r="Q81" s="105"/>
      <c r="R81" s="105">
        <f t="shared" si="5"/>
        <v>0</v>
      </c>
      <c r="S81" s="105"/>
      <c r="T81" s="105">
        <f t="shared" si="6"/>
        <v>0</v>
      </c>
      <c r="U81" s="59">
        <v>550</v>
      </c>
      <c r="V81" s="87">
        <v>1103</v>
      </c>
      <c r="W81" s="87">
        <f t="shared" si="7"/>
        <v>8153</v>
      </c>
      <c r="X81" s="109"/>
      <c r="Y81" s="59"/>
    </row>
    <row r="82" spans="1:25" s="120" customFormat="1" x14ac:dyDescent="0.3">
      <c r="A82" s="111">
        <v>81</v>
      </c>
      <c r="B82" s="122">
        <v>45525</v>
      </c>
      <c r="C82" s="122">
        <v>45525</v>
      </c>
      <c r="D82" s="123" t="s">
        <v>559</v>
      </c>
      <c r="E82" s="123" t="s">
        <v>244</v>
      </c>
      <c r="F82" s="123" t="s">
        <v>560</v>
      </c>
      <c r="G82" s="123" t="s">
        <v>42</v>
      </c>
      <c r="H82" s="115">
        <v>73908</v>
      </c>
      <c r="I82" s="116">
        <v>73980</v>
      </c>
      <c r="J82" s="114">
        <f t="shared" si="4"/>
        <v>72</v>
      </c>
      <c r="K82" s="114"/>
      <c r="L82" s="116" t="s">
        <v>755</v>
      </c>
      <c r="M82" s="118" t="s">
        <v>773</v>
      </c>
      <c r="N82" s="116">
        <v>11.5</v>
      </c>
      <c r="O82" s="116">
        <v>3.5</v>
      </c>
      <c r="P82" s="116">
        <v>2000</v>
      </c>
      <c r="Q82" s="116">
        <v>15</v>
      </c>
      <c r="R82" s="116">
        <f t="shared" si="5"/>
        <v>0</v>
      </c>
      <c r="S82" s="116">
        <v>150</v>
      </c>
      <c r="T82" s="116">
        <f t="shared" si="6"/>
        <v>525</v>
      </c>
      <c r="U82" s="111"/>
      <c r="V82" s="118"/>
      <c r="W82" s="118">
        <f t="shared" si="7"/>
        <v>2525</v>
      </c>
      <c r="X82" s="119">
        <v>2525</v>
      </c>
      <c r="Y82" s="111"/>
    </row>
    <row r="83" spans="1:25" s="120" customFormat="1" x14ac:dyDescent="0.3">
      <c r="A83" s="111">
        <v>82</v>
      </c>
      <c r="B83" s="122">
        <v>45526</v>
      </c>
      <c r="C83" s="122">
        <v>45526</v>
      </c>
      <c r="D83" s="123" t="s">
        <v>559</v>
      </c>
      <c r="E83" s="123" t="s">
        <v>244</v>
      </c>
      <c r="F83" s="123" t="s">
        <v>560</v>
      </c>
      <c r="G83" s="123" t="s">
        <v>42</v>
      </c>
      <c r="H83" s="115">
        <v>73980</v>
      </c>
      <c r="I83" s="116">
        <v>74017</v>
      </c>
      <c r="J83" s="114">
        <f t="shared" si="4"/>
        <v>37</v>
      </c>
      <c r="K83" s="114"/>
      <c r="L83" s="116" t="s">
        <v>330</v>
      </c>
      <c r="M83" s="121">
        <v>0.41666666666666669</v>
      </c>
      <c r="N83" s="116">
        <v>9.5</v>
      </c>
      <c r="O83" s="116">
        <v>1.5</v>
      </c>
      <c r="P83" s="116">
        <v>2000</v>
      </c>
      <c r="Q83" s="116">
        <v>15</v>
      </c>
      <c r="R83" s="116">
        <f t="shared" si="5"/>
        <v>0</v>
      </c>
      <c r="S83" s="116">
        <v>150</v>
      </c>
      <c r="T83" s="116">
        <f t="shared" si="6"/>
        <v>225</v>
      </c>
      <c r="U83" s="111"/>
      <c r="V83" s="118"/>
      <c r="W83" s="118">
        <f t="shared" si="7"/>
        <v>2225</v>
      </c>
      <c r="X83" s="119">
        <v>2225</v>
      </c>
      <c r="Y83" s="111"/>
    </row>
    <row r="84" spans="1:25" s="2" customFormat="1" x14ac:dyDescent="0.3">
      <c r="A84" s="59">
        <v>83</v>
      </c>
      <c r="B84" s="101">
        <v>45526</v>
      </c>
      <c r="C84" s="101">
        <v>45528</v>
      </c>
      <c r="D84" s="99" t="s">
        <v>561</v>
      </c>
      <c r="E84" s="99" t="s">
        <v>774</v>
      </c>
      <c r="F84" s="99" t="s">
        <v>562</v>
      </c>
      <c r="G84" s="99" t="s">
        <v>7</v>
      </c>
      <c r="H84" s="104">
        <v>125440</v>
      </c>
      <c r="I84" s="105">
        <v>126054</v>
      </c>
      <c r="J84" s="86">
        <f t="shared" si="4"/>
        <v>614</v>
      </c>
      <c r="K84" s="86"/>
      <c r="L84" s="105" t="s">
        <v>327</v>
      </c>
      <c r="M84" s="87" t="s">
        <v>431</v>
      </c>
      <c r="N84" s="105" t="s">
        <v>758</v>
      </c>
      <c r="O84" s="105"/>
      <c r="P84" s="105">
        <v>9750</v>
      </c>
      <c r="Q84" s="105"/>
      <c r="R84" s="105">
        <f t="shared" si="5"/>
        <v>0</v>
      </c>
      <c r="S84" s="105"/>
      <c r="T84" s="105">
        <f t="shared" si="6"/>
        <v>0</v>
      </c>
      <c r="U84" s="59">
        <v>900</v>
      </c>
      <c r="V84" s="87">
        <v>180</v>
      </c>
      <c r="W84" s="87">
        <f t="shared" si="7"/>
        <v>10830</v>
      </c>
      <c r="X84" s="109"/>
      <c r="Y84" s="59"/>
    </row>
    <row r="85" spans="1:25" s="2" customFormat="1" x14ac:dyDescent="0.3">
      <c r="A85" s="59">
        <v>84</v>
      </c>
      <c r="B85" s="101">
        <v>45526</v>
      </c>
      <c r="C85" s="101">
        <v>45526</v>
      </c>
      <c r="D85" s="99" t="s">
        <v>200</v>
      </c>
      <c r="E85" s="99" t="s">
        <v>766</v>
      </c>
      <c r="F85" s="99" t="s">
        <v>236</v>
      </c>
      <c r="G85" s="99" t="s">
        <v>7</v>
      </c>
      <c r="H85" s="104">
        <v>288422</v>
      </c>
      <c r="I85" s="105">
        <v>288522</v>
      </c>
      <c r="J85" s="86">
        <f t="shared" si="4"/>
        <v>100</v>
      </c>
      <c r="K85" s="86"/>
      <c r="L85" s="105" t="s">
        <v>767</v>
      </c>
      <c r="M85" s="87" t="s">
        <v>336</v>
      </c>
      <c r="N85" s="105"/>
      <c r="O85" s="105"/>
      <c r="P85" s="105">
        <v>3250</v>
      </c>
      <c r="Q85" s="105"/>
      <c r="R85" s="105">
        <f t="shared" si="5"/>
        <v>0</v>
      </c>
      <c r="S85" s="105"/>
      <c r="T85" s="105">
        <f t="shared" si="6"/>
        <v>0</v>
      </c>
      <c r="U85" s="59">
        <v>200</v>
      </c>
      <c r="V85" s="87"/>
      <c r="W85" s="87">
        <f t="shared" si="7"/>
        <v>3450</v>
      </c>
      <c r="X85" s="109"/>
      <c r="Y85" s="59"/>
    </row>
    <row r="86" spans="1:25" s="2" customFormat="1" x14ac:dyDescent="0.3">
      <c r="A86" s="59">
        <v>85</v>
      </c>
      <c r="B86" s="101">
        <v>45526</v>
      </c>
      <c r="C86" s="101">
        <v>45526</v>
      </c>
      <c r="D86" s="99" t="s">
        <v>498</v>
      </c>
      <c r="E86" s="99" t="s">
        <v>244</v>
      </c>
      <c r="F86" s="99" t="s">
        <v>197</v>
      </c>
      <c r="G86" s="99" t="s">
        <v>7</v>
      </c>
      <c r="H86" s="104">
        <v>261205</v>
      </c>
      <c r="I86" s="105">
        <v>261321</v>
      </c>
      <c r="J86" s="86">
        <f t="shared" si="4"/>
        <v>116</v>
      </c>
      <c r="K86" s="86">
        <v>36</v>
      </c>
      <c r="L86" s="105" t="s">
        <v>767</v>
      </c>
      <c r="M86" s="87" t="s">
        <v>431</v>
      </c>
      <c r="N86" s="105">
        <v>11</v>
      </c>
      <c r="O86" s="105">
        <v>3</v>
      </c>
      <c r="P86" s="105">
        <v>1700</v>
      </c>
      <c r="Q86" s="105">
        <v>13</v>
      </c>
      <c r="R86" s="105">
        <f t="shared" si="5"/>
        <v>468</v>
      </c>
      <c r="S86" s="105">
        <v>120</v>
      </c>
      <c r="T86" s="105">
        <f t="shared" si="6"/>
        <v>360</v>
      </c>
      <c r="U86" s="59"/>
      <c r="V86" s="87"/>
      <c r="W86" s="87">
        <f t="shared" si="7"/>
        <v>2528</v>
      </c>
      <c r="X86" s="109"/>
      <c r="Y86" s="59"/>
    </row>
    <row r="87" spans="1:25" s="2" customFormat="1" x14ac:dyDescent="0.3">
      <c r="A87" s="59">
        <v>86</v>
      </c>
      <c r="B87" s="101">
        <v>45526</v>
      </c>
      <c r="C87" s="101">
        <v>45527</v>
      </c>
      <c r="D87" s="99" t="s">
        <v>775</v>
      </c>
      <c r="E87" s="99" t="s">
        <v>776</v>
      </c>
      <c r="F87" s="99" t="s">
        <v>563</v>
      </c>
      <c r="G87" s="99" t="s">
        <v>7</v>
      </c>
      <c r="H87" s="106">
        <v>196684</v>
      </c>
      <c r="I87" s="105">
        <v>196922</v>
      </c>
      <c r="J87" s="86">
        <f t="shared" si="4"/>
        <v>238</v>
      </c>
      <c r="K87" s="86"/>
      <c r="L87" s="128">
        <v>0.33333333333333331</v>
      </c>
      <c r="M87" s="100">
        <v>0.95833333333333337</v>
      </c>
      <c r="N87" s="105" t="s">
        <v>777</v>
      </c>
      <c r="O87" s="105"/>
      <c r="P87" s="105">
        <v>6500</v>
      </c>
      <c r="Q87" s="105"/>
      <c r="R87" s="105">
        <f t="shared" si="5"/>
        <v>0</v>
      </c>
      <c r="S87" s="105"/>
      <c r="T87" s="105">
        <f t="shared" si="6"/>
        <v>0</v>
      </c>
      <c r="U87" s="59">
        <v>550</v>
      </c>
      <c r="V87" s="87">
        <v>130</v>
      </c>
      <c r="W87" s="87">
        <f t="shared" si="7"/>
        <v>7180</v>
      </c>
      <c r="X87" s="109"/>
      <c r="Y87" s="59"/>
    </row>
    <row r="88" spans="1:25" x14ac:dyDescent="0.3">
      <c r="A88" s="59">
        <v>87</v>
      </c>
      <c r="B88" s="101">
        <v>45526</v>
      </c>
      <c r="C88" s="101">
        <v>45528</v>
      </c>
      <c r="D88" s="99" t="s">
        <v>565</v>
      </c>
      <c r="E88" s="99" t="s">
        <v>774</v>
      </c>
      <c r="F88" s="99" t="s">
        <v>566</v>
      </c>
      <c r="G88" s="99" t="s">
        <v>7</v>
      </c>
      <c r="H88" s="105">
        <v>36438</v>
      </c>
      <c r="I88" s="104">
        <v>36841</v>
      </c>
      <c r="J88" s="99">
        <v>403</v>
      </c>
      <c r="K88" s="99"/>
      <c r="L88" s="128">
        <v>0.33333333333333331</v>
      </c>
      <c r="M88" s="100">
        <v>0.79166666666666663</v>
      </c>
      <c r="N88" s="105" t="s">
        <v>758</v>
      </c>
      <c r="O88" s="105"/>
      <c r="P88" s="105">
        <v>9750</v>
      </c>
      <c r="Q88" s="105"/>
      <c r="R88" s="105">
        <f t="shared" si="5"/>
        <v>0</v>
      </c>
      <c r="S88" s="105"/>
      <c r="T88" s="105">
        <f t="shared" si="6"/>
        <v>0</v>
      </c>
      <c r="U88" s="99">
        <v>900</v>
      </c>
      <c r="V88" s="87">
        <v>130</v>
      </c>
      <c r="W88" s="87">
        <f t="shared" si="7"/>
        <v>10780</v>
      </c>
    </row>
    <row r="89" spans="1:25" s="125" customFormat="1" x14ac:dyDescent="0.3">
      <c r="A89" s="111">
        <v>88</v>
      </c>
      <c r="B89" s="122">
        <v>45526</v>
      </c>
      <c r="C89" s="122">
        <v>45527</v>
      </c>
      <c r="D89" s="123" t="s">
        <v>567</v>
      </c>
      <c r="E89" s="123" t="s">
        <v>244</v>
      </c>
      <c r="F89" s="123" t="s">
        <v>560</v>
      </c>
      <c r="G89" s="123" t="s">
        <v>37</v>
      </c>
      <c r="H89" s="115">
        <v>74015</v>
      </c>
      <c r="I89" s="116">
        <v>74098</v>
      </c>
      <c r="J89" s="114">
        <f t="shared" si="4"/>
        <v>83</v>
      </c>
      <c r="K89" s="114">
        <v>3</v>
      </c>
      <c r="L89" s="129">
        <v>0.79166666666666663</v>
      </c>
      <c r="M89" s="118" t="s">
        <v>778</v>
      </c>
      <c r="N89" s="116">
        <v>6</v>
      </c>
      <c r="O89" s="116"/>
      <c r="P89" s="116">
        <v>2000</v>
      </c>
      <c r="Q89" s="116">
        <v>15</v>
      </c>
      <c r="R89" s="116">
        <f t="shared" si="5"/>
        <v>45</v>
      </c>
      <c r="S89" s="116"/>
      <c r="T89" s="116">
        <f t="shared" si="6"/>
        <v>0</v>
      </c>
      <c r="U89" s="123"/>
      <c r="V89" s="118">
        <v>50</v>
      </c>
      <c r="W89" s="118">
        <f t="shared" si="7"/>
        <v>2095</v>
      </c>
      <c r="X89" s="124">
        <v>2095</v>
      </c>
    </row>
    <row r="90" spans="1:25" x14ac:dyDescent="0.3">
      <c r="A90" s="59">
        <v>89</v>
      </c>
      <c r="B90" s="101">
        <v>45527</v>
      </c>
      <c r="C90" s="101">
        <v>45529</v>
      </c>
      <c r="D90" s="99" t="s">
        <v>564</v>
      </c>
      <c r="E90" s="99" t="s">
        <v>779</v>
      </c>
      <c r="F90" s="99" t="s">
        <v>780</v>
      </c>
      <c r="G90" s="99" t="s">
        <v>568</v>
      </c>
      <c r="H90" s="104">
        <v>39069</v>
      </c>
      <c r="I90" s="105">
        <v>40007</v>
      </c>
      <c r="J90" s="86">
        <f t="shared" si="4"/>
        <v>938</v>
      </c>
      <c r="K90" s="86">
        <v>38</v>
      </c>
      <c r="L90" s="130">
        <v>0.29166666666666669</v>
      </c>
      <c r="M90" s="102">
        <v>0.95833333333333337</v>
      </c>
      <c r="N90" s="104" t="s">
        <v>758</v>
      </c>
      <c r="O90" s="104"/>
      <c r="P90" s="104">
        <v>16200</v>
      </c>
      <c r="Q90" s="104">
        <v>18</v>
      </c>
      <c r="R90" s="105">
        <f t="shared" si="5"/>
        <v>684</v>
      </c>
      <c r="S90" s="104"/>
      <c r="T90" s="105">
        <f t="shared" si="6"/>
        <v>0</v>
      </c>
      <c r="U90" s="99">
        <v>900</v>
      </c>
      <c r="V90" s="87">
        <v>1000</v>
      </c>
      <c r="W90" s="87">
        <f t="shared" si="7"/>
        <v>18784</v>
      </c>
    </row>
    <row r="91" spans="1:25" x14ac:dyDescent="0.3">
      <c r="A91" s="59">
        <v>90</v>
      </c>
      <c r="B91" s="101">
        <v>45527</v>
      </c>
      <c r="C91" s="101">
        <v>45527</v>
      </c>
      <c r="D91" s="99" t="s">
        <v>300</v>
      </c>
      <c r="E91" s="99" t="s">
        <v>65</v>
      </c>
      <c r="F91" s="99" t="s">
        <v>359</v>
      </c>
      <c r="G91" s="99" t="s">
        <v>42</v>
      </c>
      <c r="H91" s="104">
        <v>85068</v>
      </c>
      <c r="I91" s="104">
        <v>85456</v>
      </c>
      <c r="J91" s="86">
        <f t="shared" si="4"/>
        <v>388</v>
      </c>
      <c r="K91" s="86">
        <v>138</v>
      </c>
      <c r="L91" s="130">
        <v>0.33333333333333331</v>
      </c>
      <c r="M91" s="99" t="s">
        <v>431</v>
      </c>
      <c r="N91" s="104">
        <v>13.5</v>
      </c>
      <c r="O91" s="104"/>
      <c r="P91" s="104">
        <v>3250</v>
      </c>
      <c r="Q91" s="104">
        <v>13</v>
      </c>
      <c r="R91" s="105">
        <f t="shared" si="5"/>
        <v>1794</v>
      </c>
      <c r="S91" s="104"/>
      <c r="T91" s="105">
        <f t="shared" si="6"/>
        <v>0</v>
      </c>
      <c r="U91" s="99">
        <v>200</v>
      </c>
      <c r="V91" s="87">
        <v>335</v>
      </c>
      <c r="W91" s="87">
        <f t="shared" si="7"/>
        <v>5579</v>
      </c>
    </row>
    <row r="92" spans="1:25" s="125" customFormat="1" x14ac:dyDescent="0.3">
      <c r="A92" s="111">
        <v>91</v>
      </c>
      <c r="B92" s="122">
        <v>45527</v>
      </c>
      <c r="C92" s="122">
        <v>45527</v>
      </c>
      <c r="D92" s="123" t="s">
        <v>567</v>
      </c>
      <c r="E92" s="123" t="s">
        <v>244</v>
      </c>
      <c r="F92" s="123" t="s">
        <v>560</v>
      </c>
      <c r="G92" s="123" t="s">
        <v>569</v>
      </c>
      <c r="H92" s="115">
        <v>74096</v>
      </c>
      <c r="I92" s="116">
        <v>74198</v>
      </c>
      <c r="J92" s="114">
        <f t="shared" si="4"/>
        <v>102</v>
      </c>
      <c r="K92" s="114">
        <v>22</v>
      </c>
      <c r="L92" s="131">
        <v>0.29166666666666669</v>
      </c>
      <c r="M92" s="123" t="s">
        <v>349</v>
      </c>
      <c r="N92" s="115">
        <v>11.5</v>
      </c>
      <c r="O92" s="115">
        <v>3.5</v>
      </c>
      <c r="P92" s="115">
        <v>2000</v>
      </c>
      <c r="Q92" s="115">
        <v>15</v>
      </c>
      <c r="R92" s="116">
        <f t="shared" si="5"/>
        <v>330</v>
      </c>
      <c r="S92" s="115">
        <v>150</v>
      </c>
      <c r="T92" s="116">
        <f t="shared" si="6"/>
        <v>525</v>
      </c>
      <c r="U92" s="123"/>
      <c r="V92" s="123"/>
      <c r="W92" s="118">
        <f t="shared" si="7"/>
        <v>2855</v>
      </c>
      <c r="X92" s="124">
        <v>2855</v>
      </c>
    </row>
    <row r="93" spans="1:25" x14ac:dyDescent="0.3">
      <c r="A93" s="59">
        <v>92</v>
      </c>
      <c r="B93" s="101">
        <v>45527</v>
      </c>
      <c r="C93" s="101">
        <v>45527</v>
      </c>
      <c r="D93" s="99" t="s">
        <v>200</v>
      </c>
      <c r="E93" s="99" t="s">
        <v>244</v>
      </c>
      <c r="F93" s="99" t="s">
        <v>279</v>
      </c>
      <c r="G93" s="99" t="s">
        <v>569</v>
      </c>
      <c r="H93" s="104">
        <v>14938</v>
      </c>
      <c r="I93" s="105">
        <v>14972</v>
      </c>
      <c r="J93" s="86">
        <f t="shared" si="4"/>
        <v>34</v>
      </c>
      <c r="K93" s="86"/>
      <c r="L93" s="130" t="s">
        <v>806</v>
      </c>
      <c r="M93" s="99" t="s">
        <v>781</v>
      </c>
      <c r="N93" s="104"/>
      <c r="O93" s="104"/>
      <c r="P93" s="104">
        <v>1700</v>
      </c>
      <c r="Q93" s="104"/>
      <c r="R93" s="105">
        <f t="shared" si="5"/>
        <v>0</v>
      </c>
      <c r="S93" s="104"/>
      <c r="T93" s="105">
        <f t="shared" si="6"/>
        <v>0</v>
      </c>
      <c r="U93" s="99"/>
      <c r="V93" s="99"/>
      <c r="W93" s="87">
        <f t="shared" si="7"/>
        <v>1700</v>
      </c>
    </row>
    <row r="94" spans="1:25" x14ac:dyDescent="0.3">
      <c r="A94" s="59">
        <v>93</v>
      </c>
      <c r="B94" s="101">
        <v>45527</v>
      </c>
      <c r="C94" s="101">
        <v>45527</v>
      </c>
      <c r="D94" s="99" t="s">
        <v>498</v>
      </c>
      <c r="E94" s="99" t="s">
        <v>244</v>
      </c>
      <c r="F94" s="99" t="s">
        <v>9</v>
      </c>
      <c r="G94" s="99" t="s">
        <v>569</v>
      </c>
      <c r="H94" s="104">
        <v>50725</v>
      </c>
      <c r="I94" s="105">
        <v>50815</v>
      </c>
      <c r="J94" s="86">
        <f t="shared" si="4"/>
        <v>90</v>
      </c>
      <c r="K94" s="86">
        <v>10</v>
      </c>
      <c r="L94" s="130">
        <v>0.375</v>
      </c>
      <c r="M94" s="99" t="s">
        <v>336</v>
      </c>
      <c r="N94" s="104">
        <v>8.5</v>
      </c>
      <c r="O94" s="104">
        <v>0.5</v>
      </c>
      <c r="P94" s="104">
        <v>1700</v>
      </c>
      <c r="Q94" s="104">
        <v>13</v>
      </c>
      <c r="R94" s="105">
        <f t="shared" si="5"/>
        <v>130</v>
      </c>
      <c r="S94" s="104"/>
      <c r="T94" s="105">
        <f t="shared" si="6"/>
        <v>0</v>
      </c>
      <c r="U94" s="99"/>
      <c r="V94" s="99"/>
      <c r="W94" s="87">
        <f t="shared" si="7"/>
        <v>1830</v>
      </c>
    </row>
    <row r="95" spans="1:25" x14ac:dyDescent="0.3">
      <c r="A95" s="59">
        <v>94</v>
      </c>
      <c r="B95" s="101">
        <v>45527</v>
      </c>
      <c r="C95" s="101">
        <v>45527</v>
      </c>
      <c r="D95" s="99" t="s">
        <v>93</v>
      </c>
      <c r="E95" s="99" t="s">
        <v>11</v>
      </c>
      <c r="F95" s="99" t="s">
        <v>49</v>
      </c>
      <c r="G95" s="99" t="s">
        <v>569</v>
      </c>
      <c r="H95" s="104">
        <v>231058</v>
      </c>
      <c r="I95" s="104">
        <v>231253</v>
      </c>
      <c r="J95" s="86">
        <f t="shared" si="4"/>
        <v>195</v>
      </c>
      <c r="K95" s="86"/>
      <c r="L95" s="104" t="s">
        <v>782</v>
      </c>
      <c r="M95" s="99" t="s">
        <v>783</v>
      </c>
      <c r="N95" s="104">
        <v>9</v>
      </c>
      <c r="O95" s="104"/>
      <c r="P95" s="104">
        <v>3250</v>
      </c>
      <c r="Q95" s="104"/>
      <c r="R95" s="105">
        <f t="shared" si="5"/>
        <v>0</v>
      </c>
      <c r="S95" s="104"/>
      <c r="T95" s="105">
        <f t="shared" si="6"/>
        <v>0</v>
      </c>
      <c r="U95" s="99">
        <v>200</v>
      </c>
      <c r="V95" s="99"/>
      <c r="W95" s="87">
        <f t="shared" si="7"/>
        <v>3450</v>
      </c>
    </row>
    <row r="96" spans="1:25" x14ac:dyDescent="0.3">
      <c r="A96" s="59">
        <v>95</v>
      </c>
      <c r="B96" s="101">
        <v>45527</v>
      </c>
      <c r="C96" s="101">
        <v>45527</v>
      </c>
      <c r="D96" s="99" t="s">
        <v>558</v>
      </c>
      <c r="E96" s="99" t="s">
        <v>244</v>
      </c>
      <c r="F96" s="99" t="s">
        <v>70</v>
      </c>
      <c r="G96" s="99" t="s">
        <v>568</v>
      </c>
      <c r="H96" s="104">
        <v>197901</v>
      </c>
      <c r="I96" s="105">
        <v>197957</v>
      </c>
      <c r="J96" s="86">
        <f t="shared" si="4"/>
        <v>56</v>
      </c>
      <c r="K96" s="86"/>
      <c r="L96" s="104" t="s">
        <v>330</v>
      </c>
      <c r="M96" s="99" t="s">
        <v>340</v>
      </c>
      <c r="N96" s="104">
        <v>12</v>
      </c>
      <c r="O96" s="104">
        <v>4</v>
      </c>
      <c r="P96" s="104">
        <v>3000</v>
      </c>
      <c r="Q96" s="104"/>
      <c r="R96" s="105">
        <f t="shared" si="5"/>
        <v>0</v>
      </c>
      <c r="S96" s="104">
        <v>120</v>
      </c>
      <c r="T96" s="105">
        <f t="shared" si="6"/>
        <v>480</v>
      </c>
      <c r="U96" s="99"/>
      <c r="V96" s="99"/>
      <c r="W96" s="87">
        <f t="shared" si="7"/>
        <v>3480</v>
      </c>
    </row>
    <row r="97" spans="1:24" x14ac:dyDescent="0.3">
      <c r="A97" s="59">
        <v>96</v>
      </c>
      <c r="B97" s="101">
        <v>45527</v>
      </c>
      <c r="C97" s="101">
        <v>45529</v>
      </c>
      <c r="D97" s="99" t="s">
        <v>536</v>
      </c>
      <c r="E97" s="99" t="s">
        <v>638</v>
      </c>
      <c r="F97" s="99" t="s">
        <v>385</v>
      </c>
      <c r="G97" s="99" t="s">
        <v>7</v>
      </c>
      <c r="H97" s="104">
        <v>13459</v>
      </c>
      <c r="I97" s="104">
        <v>15005</v>
      </c>
      <c r="J97" s="86">
        <f t="shared" si="4"/>
        <v>1546</v>
      </c>
      <c r="K97" s="86">
        <v>796</v>
      </c>
      <c r="L97" s="104" t="s">
        <v>430</v>
      </c>
      <c r="M97" s="102">
        <v>0.79166666666666663</v>
      </c>
      <c r="N97" s="104" t="s">
        <v>758</v>
      </c>
      <c r="O97" s="104"/>
      <c r="P97" s="104">
        <v>9750</v>
      </c>
      <c r="Q97" s="104">
        <v>13</v>
      </c>
      <c r="R97" s="105">
        <f t="shared" si="5"/>
        <v>10348</v>
      </c>
      <c r="S97" s="104"/>
      <c r="T97" s="105">
        <f t="shared" si="6"/>
        <v>0</v>
      </c>
      <c r="U97" s="99">
        <v>900</v>
      </c>
      <c r="V97" s="99">
        <v>1745</v>
      </c>
      <c r="W97" s="87">
        <f t="shared" si="7"/>
        <v>22743</v>
      </c>
    </row>
    <row r="98" spans="1:24" x14ac:dyDescent="0.3">
      <c r="A98" s="59">
        <v>97</v>
      </c>
      <c r="B98" s="101">
        <v>45528</v>
      </c>
      <c r="C98" s="101">
        <v>45528</v>
      </c>
      <c r="D98" s="99" t="s">
        <v>71</v>
      </c>
      <c r="E98" s="99" t="s">
        <v>72</v>
      </c>
      <c r="F98" s="99" t="s">
        <v>784</v>
      </c>
      <c r="G98" s="99" t="s">
        <v>16</v>
      </c>
      <c r="H98" s="104">
        <v>15038</v>
      </c>
      <c r="I98" s="105">
        <v>15056</v>
      </c>
      <c r="J98" s="86">
        <f t="shared" si="4"/>
        <v>18</v>
      </c>
      <c r="K98" s="86"/>
      <c r="L98" s="104" t="s">
        <v>430</v>
      </c>
      <c r="M98" s="102">
        <v>0.375</v>
      </c>
      <c r="N98" s="104"/>
      <c r="O98" s="104"/>
      <c r="P98" s="104">
        <v>1000</v>
      </c>
      <c r="Q98" s="104"/>
      <c r="R98" s="105">
        <f t="shared" si="5"/>
        <v>0</v>
      </c>
      <c r="S98" s="104"/>
      <c r="T98" s="105">
        <f t="shared" si="6"/>
        <v>0</v>
      </c>
      <c r="U98" s="99"/>
      <c r="V98" s="99"/>
      <c r="W98" s="87">
        <f t="shared" si="7"/>
        <v>1000</v>
      </c>
    </row>
    <row r="99" spans="1:24" ht="17.25" customHeight="1" x14ac:dyDescent="0.3">
      <c r="A99" s="59">
        <v>98</v>
      </c>
      <c r="B99" s="101">
        <v>45528</v>
      </c>
      <c r="C99" s="101">
        <v>45528</v>
      </c>
      <c r="D99" s="99" t="s">
        <v>302</v>
      </c>
      <c r="E99" s="99" t="s">
        <v>785</v>
      </c>
      <c r="F99" s="99" t="s">
        <v>15</v>
      </c>
      <c r="G99" s="99" t="s">
        <v>7</v>
      </c>
      <c r="H99" s="104">
        <v>81872</v>
      </c>
      <c r="I99" s="105">
        <v>82290</v>
      </c>
      <c r="J99" s="86">
        <f t="shared" si="4"/>
        <v>418</v>
      </c>
      <c r="K99" s="86">
        <v>168</v>
      </c>
      <c r="L99" s="104" t="s">
        <v>761</v>
      </c>
      <c r="M99" s="102">
        <v>0.91666666666666663</v>
      </c>
      <c r="N99" s="104">
        <v>15.5</v>
      </c>
      <c r="O99" s="104"/>
      <c r="P99" s="104">
        <v>3250</v>
      </c>
      <c r="Q99" s="104"/>
      <c r="R99" s="105">
        <f t="shared" si="5"/>
        <v>0</v>
      </c>
      <c r="S99" s="104"/>
      <c r="T99" s="105">
        <f t="shared" si="6"/>
        <v>0</v>
      </c>
      <c r="U99" s="99"/>
      <c r="V99" s="99">
        <v>375</v>
      </c>
      <c r="W99" s="87">
        <f t="shared" si="7"/>
        <v>3625</v>
      </c>
    </row>
    <row r="100" spans="1:24" x14ac:dyDescent="0.3">
      <c r="A100" s="59">
        <v>99</v>
      </c>
      <c r="B100" s="101">
        <v>45528</v>
      </c>
      <c r="C100" s="101">
        <v>45528</v>
      </c>
      <c r="D100" s="99" t="s">
        <v>570</v>
      </c>
      <c r="E100" s="99" t="s">
        <v>260</v>
      </c>
      <c r="F100" s="99" t="s">
        <v>78</v>
      </c>
      <c r="G100" s="99" t="s">
        <v>7</v>
      </c>
      <c r="H100" s="104">
        <v>16601</v>
      </c>
      <c r="I100" s="105">
        <v>16983</v>
      </c>
      <c r="J100" s="86">
        <f t="shared" si="4"/>
        <v>382</v>
      </c>
      <c r="K100" s="86">
        <v>132</v>
      </c>
      <c r="L100" s="130">
        <v>0.29166666666666669</v>
      </c>
      <c r="M100" s="99" t="s">
        <v>756</v>
      </c>
      <c r="N100" s="104">
        <v>15.5</v>
      </c>
      <c r="O100" s="104"/>
      <c r="P100" s="104">
        <v>3250</v>
      </c>
      <c r="Q100" s="104"/>
      <c r="R100" s="105">
        <f t="shared" si="5"/>
        <v>0</v>
      </c>
      <c r="S100" s="104"/>
      <c r="T100" s="105">
        <f t="shared" si="6"/>
        <v>0</v>
      </c>
      <c r="U100" s="99"/>
      <c r="V100" s="99">
        <v>255</v>
      </c>
      <c r="W100" s="87">
        <f t="shared" si="7"/>
        <v>3505</v>
      </c>
    </row>
    <row r="101" spans="1:24" x14ac:dyDescent="0.3">
      <c r="A101" s="59">
        <v>100</v>
      </c>
      <c r="B101" s="101">
        <v>45468</v>
      </c>
      <c r="C101" s="101">
        <v>45529</v>
      </c>
      <c r="D101" s="99" t="s">
        <v>285</v>
      </c>
      <c r="E101" s="99" t="s">
        <v>244</v>
      </c>
      <c r="F101" s="99" t="s">
        <v>19</v>
      </c>
      <c r="G101" s="99" t="s">
        <v>7</v>
      </c>
      <c r="H101" s="104">
        <v>97338</v>
      </c>
      <c r="I101" s="105">
        <v>97388</v>
      </c>
      <c r="J101" s="86">
        <f t="shared" si="4"/>
        <v>50</v>
      </c>
      <c r="K101" s="86"/>
      <c r="L101" s="104" t="s">
        <v>753</v>
      </c>
      <c r="M101" s="99" t="s">
        <v>328</v>
      </c>
      <c r="N101" s="104">
        <v>14</v>
      </c>
      <c r="O101" s="104">
        <v>6</v>
      </c>
      <c r="P101" s="104">
        <v>1700</v>
      </c>
      <c r="Q101" s="104"/>
      <c r="R101" s="105">
        <f t="shared" si="5"/>
        <v>0</v>
      </c>
      <c r="S101" s="104">
        <v>120</v>
      </c>
      <c r="T101" s="105">
        <f t="shared" si="6"/>
        <v>720</v>
      </c>
      <c r="U101" s="99"/>
      <c r="V101" s="99"/>
      <c r="W101" s="87">
        <f t="shared" si="7"/>
        <v>2420</v>
      </c>
    </row>
    <row r="102" spans="1:24" s="125" customFormat="1" x14ac:dyDescent="0.3">
      <c r="A102" s="111">
        <v>101</v>
      </c>
      <c r="B102" s="122">
        <v>45468</v>
      </c>
      <c r="C102" s="122">
        <v>45529</v>
      </c>
      <c r="D102" s="123" t="s">
        <v>571</v>
      </c>
      <c r="E102" s="123" t="s">
        <v>11</v>
      </c>
      <c r="F102" s="123" t="s">
        <v>25</v>
      </c>
      <c r="G102" s="123" t="s">
        <v>42</v>
      </c>
      <c r="H102" s="115">
        <v>103051</v>
      </c>
      <c r="I102" s="116">
        <v>103341</v>
      </c>
      <c r="J102" s="114">
        <f t="shared" si="4"/>
        <v>290</v>
      </c>
      <c r="K102" s="114"/>
      <c r="L102" s="131">
        <v>0.125</v>
      </c>
      <c r="M102" s="126">
        <v>0.41666666666666669</v>
      </c>
      <c r="N102" s="115">
        <v>7</v>
      </c>
      <c r="O102" s="115"/>
      <c r="P102" s="115">
        <v>4500</v>
      </c>
      <c r="Q102" s="115"/>
      <c r="R102" s="116">
        <f t="shared" si="5"/>
        <v>0</v>
      </c>
      <c r="S102" s="115"/>
      <c r="T102" s="116">
        <f t="shared" si="6"/>
        <v>0</v>
      </c>
      <c r="U102" s="123">
        <v>250</v>
      </c>
      <c r="V102" s="123">
        <v>290</v>
      </c>
      <c r="W102" s="118">
        <f t="shared" si="7"/>
        <v>5040</v>
      </c>
      <c r="X102" s="124">
        <v>5040</v>
      </c>
    </row>
    <row r="103" spans="1:24" s="125" customFormat="1" x14ac:dyDescent="0.3">
      <c r="A103" s="111">
        <v>102</v>
      </c>
      <c r="B103" s="122">
        <v>45468</v>
      </c>
      <c r="C103" s="122">
        <v>45529</v>
      </c>
      <c r="D103" s="123" t="s">
        <v>572</v>
      </c>
      <c r="E103" s="123" t="s">
        <v>11</v>
      </c>
      <c r="F103" s="123" t="s">
        <v>505</v>
      </c>
      <c r="G103" s="123" t="s">
        <v>568</v>
      </c>
      <c r="H103" s="115">
        <v>79678</v>
      </c>
      <c r="I103" s="116">
        <v>79968</v>
      </c>
      <c r="J103" s="114">
        <f t="shared" si="4"/>
        <v>290</v>
      </c>
      <c r="K103" s="114"/>
      <c r="L103" s="131">
        <v>8.3333333333333329E-2</v>
      </c>
      <c r="M103" s="126">
        <v>0.41666666666666669</v>
      </c>
      <c r="N103" s="115">
        <v>8</v>
      </c>
      <c r="O103" s="115"/>
      <c r="P103" s="115">
        <v>6000</v>
      </c>
      <c r="Q103" s="115"/>
      <c r="R103" s="116">
        <f t="shared" si="5"/>
        <v>0</v>
      </c>
      <c r="S103" s="115"/>
      <c r="T103" s="116">
        <f t="shared" si="6"/>
        <v>0</v>
      </c>
      <c r="U103" s="123">
        <v>250</v>
      </c>
      <c r="V103" s="123">
        <v>290</v>
      </c>
      <c r="W103" s="118">
        <f t="shared" si="7"/>
        <v>6540</v>
      </c>
      <c r="X103" s="124">
        <v>6540</v>
      </c>
    </row>
    <row r="104" spans="1:24" s="125" customFormat="1" x14ac:dyDescent="0.3">
      <c r="A104" s="111">
        <v>103</v>
      </c>
      <c r="B104" s="122">
        <v>45468</v>
      </c>
      <c r="C104" s="122">
        <v>45529</v>
      </c>
      <c r="D104" s="123" t="s">
        <v>573</v>
      </c>
      <c r="E104" s="123" t="s">
        <v>244</v>
      </c>
      <c r="F104" s="123" t="s">
        <v>574</v>
      </c>
      <c r="G104" s="123" t="s">
        <v>568</v>
      </c>
      <c r="H104" s="115">
        <v>96838</v>
      </c>
      <c r="I104" s="115">
        <v>96873</v>
      </c>
      <c r="J104" s="114">
        <f t="shared" si="4"/>
        <v>35</v>
      </c>
      <c r="K104" s="114"/>
      <c r="L104" s="131">
        <v>0.29166666666666669</v>
      </c>
      <c r="M104" s="123" t="s">
        <v>767</v>
      </c>
      <c r="N104" s="115"/>
      <c r="O104" s="115"/>
      <c r="P104" s="115">
        <v>3500</v>
      </c>
      <c r="Q104" s="115"/>
      <c r="R104" s="116">
        <f t="shared" si="5"/>
        <v>0</v>
      </c>
      <c r="S104" s="115"/>
      <c r="T104" s="116">
        <f t="shared" si="6"/>
        <v>0</v>
      </c>
      <c r="U104" s="123"/>
      <c r="V104" s="123"/>
      <c r="W104" s="118">
        <f t="shared" si="7"/>
        <v>3500</v>
      </c>
      <c r="X104" s="124">
        <v>3500</v>
      </c>
    </row>
    <row r="105" spans="1:24" x14ac:dyDescent="0.3">
      <c r="A105" s="59">
        <v>104</v>
      </c>
      <c r="B105" s="101">
        <v>45530</v>
      </c>
      <c r="C105" s="101">
        <v>45531</v>
      </c>
      <c r="D105" s="99" t="s">
        <v>575</v>
      </c>
      <c r="E105" s="99" t="s">
        <v>358</v>
      </c>
      <c r="F105" s="99" t="s">
        <v>151</v>
      </c>
      <c r="G105" s="99" t="s">
        <v>3</v>
      </c>
      <c r="H105" s="104">
        <v>55020</v>
      </c>
      <c r="I105" s="104">
        <v>55988</v>
      </c>
      <c r="J105" s="86">
        <f t="shared" si="4"/>
        <v>968</v>
      </c>
      <c r="K105" s="86">
        <v>368</v>
      </c>
      <c r="L105" s="130">
        <v>0.29166666666666669</v>
      </c>
      <c r="M105" s="99" t="s">
        <v>756</v>
      </c>
      <c r="N105" s="104" t="s">
        <v>777</v>
      </c>
      <c r="O105" s="104"/>
      <c r="P105" s="104">
        <v>10800</v>
      </c>
      <c r="Q105" s="104">
        <v>18</v>
      </c>
      <c r="R105" s="105">
        <f t="shared" si="5"/>
        <v>6624</v>
      </c>
      <c r="S105" s="104"/>
      <c r="T105" s="105">
        <f t="shared" si="6"/>
        <v>0</v>
      </c>
      <c r="U105" s="99">
        <v>550</v>
      </c>
      <c r="V105" s="99">
        <v>920</v>
      </c>
      <c r="W105" s="87">
        <f t="shared" si="7"/>
        <v>18894</v>
      </c>
    </row>
    <row r="106" spans="1:24" s="125" customFormat="1" x14ac:dyDescent="0.3">
      <c r="A106" s="111">
        <v>105</v>
      </c>
      <c r="B106" s="122">
        <v>45530</v>
      </c>
      <c r="C106" s="122">
        <v>45530</v>
      </c>
      <c r="D106" s="123" t="s">
        <v>4</v>
      </c>
      <c r="E106" s="123" t="s">
        <v>11</v>
      </c>
      <c r="F106" s="123" t="s">
        <v>608</v>
      </c>
      <c r="G106" s="123" t="s">
        <v>42</v>
      </c>
      <c r="H106" s="115">
        <v>17289</v>
      </c>
      <c r="I106" s="115">
        <v>17487</v>
      </c>
      <c r="J106" s="114">
        <f t="shared" si="4"/>
        <v>198</v>
      </c>
      <c r="K106" s="114"/>
      <c r="L106" s="115" t="s">
        <v>759</v>
      </c>
      <c r="M106" s="126" t="s">
        <v>765</v>
      </c>
      <c r="N106" s="115"/>
      <c r="O106" s="115"/>
      <c r="P106" s="115">
        <v>4500</v>
      </c>
      <c r="Q106" s="115"/>
      <c r="R106" s="116">
        <f t="shared" si="5"/>
        <v>0</v>
      </c>
      <c r="S106" s="115"/>
      <c r="T106" s="116">
        <f t="shared" si="6"/>
        <v>0</v>
      </c>
      <c r="U106" s="123">
        <v>250</v>
      </c>
      <c r="V106" s="123">
        <v>25</v>
      </c>
      <c r="W106" s="118">
        <f t="shared" si="7"/>
        <v>4775</v>
      </c>
      <c r="X106" s="124">
        <v>4775</v>
      </c>
    </row>
    <row r="107" spans="1:24" x14ac:dyDescent="0.3">
      <c r="A107" s="59">
        <v>106</v>
      </c>
      <c r="B107" s="101">
        <v>45530</v>
      </c>
      <c r="C107" s="101">
        <v>45530</v>
      </c>
      <c r="D107" s="99" t="s">
        <v>200</v>
      </c>
      <c r="E107" s="99" t="s">
        <v>51</v>
      </c>
      <c r="F107" s="99" t="s">
        <v>68</v>
      </c>
      <c r="G107" s="99" t="s">
        <v>7</v>
      </c>
      <c r="H107" s="104">
        <v>42178</v>
      </c>
      <c r="I107" s="104">
        <v>42213</v>
      </c>
      <c r="J107" s="86">
        <f t="shared" si="4"/>
        <v>35</v>
      </c>
      <c r="K107" s="86"/>
      <c r="L107" s="130">
        <v>0.125</v>
      </c>
      <c r="M107" s="99" t="s">
        <v>753</v>
      </c>
      <c r="N107" s="104">
        <v>2.5</v>
      </c>
      <c r="O107" s="104"/>
      <c r="P107" s="104">
        <v>1000</v>
      </c>
      <c r="Q107" s="104"/>
      <c r="R107" s="105">
        <f t="shared" si="5"/>
        <v>0</v>
      </c>
      <c r="S107" s="104"/>
      <c r="T107" s="105">
        <f t="shared" si="6"/>
        <v>0</v>
      </c>
      <c r="U107" s="99"/>
      <c r="V107" s="99">
        <v>20</v>
      </c>
      <c r="W107" s="87">
        <f t="shared" si="7"/>
        <v>1020</v>
      </c>
    </row>
    <row r="108" spans="1:24" x14ac:dyDescent="0.3">
      <c r="A108" s="59">
        <v>107</v>
      </c>
      <c r="B108" s="101">
        <v>45530</v>
      </c>
      <c r="C108" s="101">
        <v>45530</v>
      </c>
      <c r="D108" s="99" t="s">
        <v>295</v>
      </c>
      <c r="E108" s="99" t="s">
        <v>149</v>
      </c>
      <c r="F108" s="99" t="s">
        <v>212</v>
      </c>
      <c r="G108" s="99" t="s">
        <v>7</v>
      </c>
      <c r="H108" s="104">
        <v>119333</v>
      </c>
      <c r="I108" s="104">
        <v>119771</v>
      </c>
      <c r="J108" s="86">
        <f t="shared" si="4"/>
        <v>438</v>
      </c>
      <c r="K108" s="86">
        <v>188</v>
      </c>
      <c r="L108" s="130">
        <v>0.375</v>
      </c>
      <c r="M108" s="99" t="s">
        <v>786</v>
      </c>
      <c r="N108" s="104">
        <v>15</v>
      </c>
      <c r="O108" s="104"/>
      <c r="P108" s="104">
        <v>3250</v>
      </c>
      <c r="Q108" s="104">
        <v>13</v>
      </c>
      <c r="R108" s="105">
        <f t="shared" si="5"/>
        <v>2444</v>
      </c>
      <c r="S108" s="104"/>
      <c r="T108" s="105">
        <f t="shared" si="6"/>
        <v>0</v>
      </c>
      <c r="U108" s="99">
        <v>200</v>
      </c>
      <c r="V108" s="99">
        <v>375</v>
      </c>
      <c r="W108" s="87">
        <f t="shared" si="7"/>
        <v>6269</v>
      </c>
    </row>
    <row r="109" spans="1:24" x14ac:dyDescent="0.3">
      <c r="A109" s="59">
        <v>108</v>
      </c>
      <c r="B109" s="101">
        <v>45530</v>
      </c>
      <c r="C109" s="101">
        <v>45530</v>
      </c>
      <c r="D109" s="99" t="s">
        <v>498</v>
      </c>
      <c r="E109" s="99" t="s">
        <v>787</v>
      </c>
      <c r="F109" s="99" t="s">
        <v>70</v>
      </c>
      <c r="G109" s="99" t="s">
        <v>7</v>
      </c>
      <c r="H109" s="104">
        <v>198033</v>
      </c>
      <c r="I109" s="104">
        <v>198153</v>
      </c>
      <c r="J109" s="86">
        <f t="shared" si="4"/>
        <v>120</v>
      </c>
      <c r="K109" s="86"/>
      <c r="L109" s="104" t="s">
        <v>327</v>
      </c>
      <c r="M109" s="102">
        <v>0.83333333333333337</v>
      </c>
      <c r="N109" s="104">
        <v>11.5</v>
      </c>
      <c r="O109" s="104"/>
      <c r="P109" s="104">
        <v>3250</v>
      </c>
      <c r="Q109" s="104"/>
      <c r="R109" s="105">
        <f t="shared" si="5"/>
        <v>0</v>
      </c>
      <c r="S109" s="104"/>
      <c r="T109" s="105">
        <f t="shared" si="6"/>
        <v>0</v>
      </c>
      <c r="U109" s="99">
        <v>200</v>
      </c>
      <c r="V109" s="99"/>
      <c r="W109" s="87">
        <f t="shared" si="7"/>
        <v>3450</v>
      </c>
    </row>
    <row r="110" spans="1:24" x14ac:dyDescent="0.3">
      <c r="A110" s="59">
        <v>109</v>
      </c>
      <c r="B110" s="101">
        <v>45530</v>
      </c>
      <c r="C110" s="101">
        <v>45532</v>
      </c>
      <c r="D110" s="99" t="s">
        <v>93</v>
      </c>
      <c r="E110" s="99" t="s">
        <v>779</v>
      </c>
      <c r="F110" s="99" t="s">
        <v>27</v>
      </c>
      <c r="G110" s="99" t="s">
        <v>3</v>
      </c>
      <c r="H110" s="104">
        <v>130389</v>
      </c>
      <c r="I110" s="104">
        <v>131647</v>
      </c>
      <c r="J110" s="86">
        <f t="shared" si="4"/>
        <v>1258</v>
      </c>
      <c r="K110" s="86">
        <v>358</v>
      </c>
      <c r="L110" s="130">
        <v>0.25</v>
      </c>
      <c r="M110" s="99" t="s">
        <v>765</v>
      </c>
      <c r="N110" s="104" t="s">
        <v>808</v>
      </c>
      <c r="O110" s="104"/>
      <c r="P110" s="104">
        <v>16200</v>
      </c>
      <c r="Q110" s="104">
        <v>18</v>
      </c>
      <c r="R110" s="105">
        <f t="shared" si="5"/>
        <v>6444</v>
      </c>
      <c r="S110" s="104"/>
      <c r="T110" s="105">
        <f t="shared" si="6"/>
        <v>0</v>
      </c>
      <c r="U110" s="99">
        <v>900</v>
      </c>
      <c r="V110" s="99">
        <v>1000</v>
      </c>
      <c r="W110" s="87">
        <f t="shared" si="7"/>
        <v>24544</v>
      </c>
    </row>
    <row r="111" spans="1:24" x14ac:dyDescent="0.3">
      <c r="A111" s="59">
        <v>110</v>
      </c>
      <c r="B111" s="101">
        <v>45531</v>
      </c>
      <c r="C111" s="101">
        <v>45531</v>
      </c>
      <c r="D111" s="99" t="s">
        <v>196</v>
      </c>
      <c r="E111" s="99" t="s">
        <v>296</v>
      </c>
      <c r="F111" s="99" t="s">
        <v>70</v>
      </c>
      <c r="G111" s="99" t="s">
        <v>7</v>
      </c>
      <c r="H111" s="104">
        <v>198153</v>
      </c>
      <c r="I111" s="104">
        <v>198301</v>
      </c>
      <c r="J111" s="86">
        <f t="shared" si="4"/>
        <v>148</v>
      </c>
      <c r="K111" s="86"/>
      <c r="L111" s="130">
        <v>8.3333333333333329E-2</v>
      </c>
      <c r="M111" s="99" t="s">
        <v>430</v>
      </c>
      <c r="N111" s="104">
        <v>5.5</v>
      </c>
      <c r="O111" s="104"/>
      <c r="P111" s="104">
        <v>3250</v>
      </c>
      <c r="Q111" s="104"/>
      <c r="R111" s="105">
        <f t="shared" si="5"/>
        <v>0</v>
      </c>
      <c r="S111" s="104"/>
      <c r="T111" s="105">
        <f t="shared" si="6"/>
        <v>0</v>
      </c>
      <c r="U111" s="99">
        <v>200</v>
      </c>
      <c r="V111" s="99">
        <v>100</v>
      </c>
      <c r="W111" s="87">
        <f t="shared" si="7"/>
        <v>3550</v>
      </c>
    </row>
    <row r="112" spans="1:24" x14ac:dyDescent="0.3">
      <c r="A112" s="59">
        <v>111</v>
      </c>
      <c r="B112" s="101">
        <v>45531</v>
      </c>
      <c r="C112" s="101">
        <v>45531</v>
      </c>
      <c r="D112" s="99" t="s">
        <v>391</v>
      </c>
      <c r="E112" s="99" t="s">
        <v>576</v>
      </c>
      <c r="F112" s="99" t="s">
        <v>34</v>
      </c>
      <c r="G112" s="99" t="s">
        <v>7</v>
      </c>
      <c r="H112" s="104">
        <v>197892</v>
      </c>
      <c r="I112" s="104">
        <v>198489</v>
      </c>
      <c r="J112" s="86">
        <f t="shared" si="4"/>
        <v>597</v>
      </c>
      <c r="K112" s="86">
        <v>347</v>
      </c>
      <c r="L112" s="130">
        <v>0.33333333333333331</v>
      </c>
      <c r="M112" s="99" t="s">
        <v>471</v>
      </c>
      <c r="N112" s="104">
        <v>10</v>
      </c>
      <c r="O112" s="104"/>
      <c r="P112" s="104">
        <v>3250</v>
      </c>
      <c r="Q112" s="104">
        <v>13</v>
      </c>
      <c r="R112" s="105">
        <f t="shared" si="5"/>
        <v>4511</v>
      </c>
      <c r="S112" s="104"/>
      <c r="T112" s="105">
        <f t="shared" si="6"/>
        <v>0</v>
      </c>
      <c r="U112" s="99">
        <v>200</v>
      </c>
      <c r="V112" s="99">
        <v>1320</v>
      </c>
      <c r="W112" s="87">
        <f t="shared" si="7"/>
        <v>9281</v>
      </c>
    </row>
    <row r="113" spans="1:24" x14ac:dyDescent="0.3">
      <c r="A113" s="59">
        <v>112</v>
      </c>
      <c r="B113" s="101">
        <v>45531</v>
      </c>
      <c r="C113" s="101">
        <v>45531</v>
      </c>
      <c r="D113" s="99" t="s">
        <v>498</v>
      </c>
      <c r="E113" s="99" t="s">
        <v>788</v>
      </c>
      <c r="F113" s="99" t="s">
        <v>491</v>
      </c>
      <c r="G113" s="99" t="s">
        <v>568</v>
      </c>
      <c r="H113" s="104"/>
      <c r="I113" s="104"/>
      <c r="J113" s="86">
        <v>466</v>
      </c>
      <c r="K113" s="86">
        <v>166</v>
      </c>
      <c r="L113" s="104"/>
      <c r="M113" s="99"/>
      <c r="N113" s="104"/>
      <c r="O113" s="104"/>
      <c r="P113" s="104">
        <v>5400</v>
      </c>
      <c r="Q113" s="104">
        <v>18</v>
      </c>
      <c r="R113" s="105">
        <f t="shared" si="5"/>
        <v>2988</v>
      </c>
      <c r="S113" s="104"/>
      <c r="T113" s="105">
        <f t="shared" si="6"/>
        <v>0</v>
      </c>
      <c r="U113" s="99">
        <v>200</v>
      </c>
      <c r="V113" s="99">
        <v>290</v>
      </c>
      <c r="W113" s="87">
        <f t="shared" si="7"/>
        <v>8878</v>
      </c>
    </row>
    <row r="114" spans="1:24" x14ac:dyDescent="0.3">
      <c r="A114" s="59">
        <v>113</v>
      </c>
      <c r="B114" s="101">
        <v>45531</v>
      </c>
      <c r="C114" s="101">
        <v>45534</v>
      </c>
      <c r="D114" s="99" t="s">
        <v>531</v>
      </c>
      <c r="E114" s="99" t="s">
        <v>73</v>
      </c>
      <c r="F114" s="99" t="s">
        <v>516</v>
      </c>
      <c r="G114" s="99" t="s">
        <v>3</v>
      </c>
      <c r="H114" s="104">
        <v>172977</v>
      </c>
      <c r="I114" s="104">
        <v>174913</v>
      </c>
      <c r="J114" s="86">
        <f t="shared" si="4"/>
        <v>1936</v>
      </c>
      <c r="K114" s="86">
        <v>736</v>
      </c>
      <c r="L114" s="130">
        <v>0.33333333333333331</v>
      </c>
      <c r="M114" s="102">
        <v>0.83333333333333337</v>
      </c>
      <c r="N114" s="104" t="s">
        <v>789</v>
      </c>
      <c r="O114" s="104"/>
      <c r="P114" s="104">
        <v>21600</v>
      </c>
      <c r="Q114" s="104">
        <v>18</v>
      </c>
      <c r="R114" s="105">
        <f t="shared" si="5"/>
        <v>13248</v>
      </c>
      <c r="S114" s="104"/>
      <c r="T114" s="105">
        <f t="shared" si="6"/>
        <v>0</v>
      </c>
      <c r="U114" s="99">
        <v>1250</v>
      </c>
      <c r="V114" s="99">
        <v>2420</v>
      </c>
      <c r="W114" s="87">
        <f t="shared" si="7"/>
        <v>38518</v>
      </c>
    </row>
    <row r="115" spans="1:24" x14ac:dyDescent="0.3">
      <c r="A115" s="59">
        <v>114</v>
      </c>
      <c r="B115" s="101">
        <v>45532</v>
      </c>
      <c r="C115" s="101">
        <v>45532</v>
      </c>
      <c r="D115" s="99" t="s">
        <v>295</v>
      </c>
      <c r="E115" s="99" t="s">
        <v>11</v>
      </c>
      <c r="F115" s="99" t="s">
        <v>592</v>
      </c>
      <c r="G115" s="99" t="s">
        <v>3</v>
      </c>
      <c r="H115" s="104">
        <v>87484</v>
      </c>
      <c r="I115" s="104">
        <v>87591</v>
      </c>
      <c r="J115" s="86">
        <f t="shared" si="4"/>
        <v>107</v>
      </c>
      <c r="K115" s="86"/>
      <c r="L115" s="104" t="s">
        <v>327</v>
      </c>
      <c r="M115" s="99" t="s">
        <v>790</v>
      </c>
      <c r="N115" s="104">
        <v>12</v>
      </c>
      <c r="O115" s="104"/>
      <c r="P115" s="104">
        <v>5400</v>
      </c>
      <c r="Q115" s="104"/>
      <c r="R115" s="105">
        <f t="shared" si="5"/>
        <v>0</v>
      </c>
      <c r="S115" s="104"/>
      <c r="T115" s="105">
        <f t="shared" si="6"/>
        <v>0</v>
      </c>
      <c r="U115" s="99">
        <v>200</v>
      </c>
      <c r="V115" s="99"/>
      <c r="W115" s="87">
        <f t="shared" si="7"/>
        <v>5600</v>
      </c>
    </row>
    <row r="116" spans="1:24" x14ac:dyDescent="0.3">
      <c r="A116" s="59">
        <v>115</v>
      </c>
      <c r="B116" s="101">
        <v>45532</v>
      </c>
      <c r="C116" s="101">
        <v>45532</v>
      </c>
      <c r="D116" s="99" t="s">
        <v>593</v>
      </c>
      <c r="E116" s="99" t="s">
        <v>532</v>
      </c>
      <c r="F116" s="99" t="s">
        <v>9</v>
      </c>
      <c r="G116" s="99" t="s">
        <v>7</v>
      </c>
      <c r="H116" s="104">
        <v>51048</v>
      </c>
      <c r="I116" s="104">
        <v>51346</v>
      </c>
      <c r="J116" s="86">
        <f t="shared" si="4"/>
        <v>298</v>
      </c>
      <c r="K116" s="86">
        <v>48</v>
      </c>
      <c r="L116" s="130">
        <v>0.33333333333333331</v>
      </c>
      <c r="M116" s="102">
        <v>0.83333333333333337</v>
      </c>
      <c r="N116" s="104">
        <v>12</v>
      </c>
      <c r="O116" s="104"/>
      <c r="P116" s="104">
        <v>3250</v>
      </c>
      <c r="Q116" s="104">
        <v>13</v>
      </c>
      <c r="R116" s="105">
        <f t="shared" si="5"/>
        <v>624</v>
      </c>
      <c r="S116" s="104"/>
      <c r="T116" s="105">
        <f t="shared" si="6"/>
        <v>0</v>
      </c>
      <c r="U116" s="99">
        <v>200</v>
      </c>
      <c r="V116" s="99">
        <v>155</v>
      </c>
      <c r="W116" s="87">
        <f t="shared" si="7"/>
        <v>4229</v>
      </c>
    </row>
    <row r="117" spans="1:24" x14ac:dyDescent="0.3">
      <c r="A117" s="59">
        <v>116</v>
      </c>
      <c r="B117" s="101">
        <v>45533</v>
      </c>
      <c r="C117" s="101">
        <v>45533</v>
      </c>
      <c r="D117" s="99" t="s">
        <v>594</v>
      </c>
      <c r="E117" s="99" t="s">
        <v>595</v>
      </c>
      <c r="F117" s="99" t="s">
        <v>530</v>
      </c>
      <c r="G117" s="99" t="s">
        <v>7</v>
      </c>
      <c r="H117" s="104">
        <v>8224</v>
      </c>
      <c r="I117" s="104">
        <v>8602</v>
      </c>
      <c r="J117" s="86">
        <f t="shared" si="4"/>
        <v>378</v>
      </c>
      <c r="K117" s="86">
        <v>128</v>
      </c>
      <c r="L117" s="104" t="s">
        <v>430</v>
      </c>
      <c r="M117" s="102">
        <v>0.875</v>
      </c>
      <c r="N117" s="104">
        <v>13.5</v>
      </c>
      <c r="O117" s="104"/>
      <c r="P117" s="104">
        <v>3250</v>
      </c>
      <c r="Q117" s="104">
        <v>13</v>
      </c>
      <c r="R117" s="105">
        <f t="shared" si="5"/>
        <v>1664</v>
      </c>
      <c r="S117" s="104"/>
      <c r="T117" s="105">
        <f t="shared" si="6"/>
        <v>0</v>
      </c>
      <c r="U117" s="99">
        <v>200</v>
      </c>
      <c r="V117" s="99">
        <v>100</v>
      </c>
      <c r="W117" s="87">
        <f t="shared" si="7"/>
        <v>5214</v>
      </c>
    </row>
    <row r="118" spans="1:24" x14ac:dyDescent="0.3">
      <c r="A118" s="59">
        <v>117</v>
      </c>
      <c r="B118" s="101">
        <v>45533</v>
      </c>
      <c r="C118" s="101">
        <v>45533</v>
      </c>
      <c r="D118" s="99" t="s">
        <v>67</v>
      </c>
      <c r="E118" s="99" t="s">
        <v>51</v>
      </c>
      <c r="F118" s="99" t="s">
        <v>19</v>
      </c>
      <c r="G118" s="99" t="s">
        <v>7</v>
      </c>
      <c r="H118" s="104">
        <v>87880</v>
      </c>
      <c r="I118" s="104">
        <v>87923</v>
      </c>
      <c r="J118" s="86">
        <f t="shared" si="4"/>
        <v>43</v>
      </c>
      <c r="K118" s="86"/>
      <c r="L118" s="104" t="s">
        <v>759</v>
      </c>
      <c r="M118" s="99" t="s">
        <v>761</v>
      </c>
      <c r="N118" s="104">
        <v>2</v>
      </c>
      <c r="O118" s="104"/>
      <c r="P118" s="104">
        <v>1000</v>
      </c>
      <c r="Q118" s="104"/>
      <c r="R118" s="105">
        <f t="shared" si="5"/>
        <v>0</v>
      </c>
      <c r="S118" s="104"/>
      <c r="T118" s="105">
        <f t="shared" si="6"/>
        <v>0</v>
      </c>
      <c r="U118" s="99"/>
      <c r="V118" s="99"/>
      <c r="W118" s="87">
        <f t="shared" si="7"/>
        <v>1000</v>
      </c>
    </row>
    <row r="119" spans="1:24" s="125" customFormat="1" x14ac:dyDescent="0.3">
      <c r="A119" s="111">
        <v>118</v>
      </c>
      <c r="B119" s="122">
        <v>45533</v>
      </c>
      <c r="C119" s="122">
        <v>45533</v>
      </c>
      <c r="D119" s="123" t="s">
        <v>604</v>
      </c>
      <c r="E119" s="123" t="s">
        <v>244</v>
      </c>
      <c r="F119" s="123" t="s">
        <v>12</v>
      </c>
      <c r="G119" s="123" t="s">
        <v>7</v>
      </c>
      <c r="H119" s="115">
        <v>45274</v>
      </c>
      <c r="I119" s="115">
        <v>45298</v>
      </c>
      <c r="J119" s="114">
        <f t="shared" si="4"/>
        <v>24</v>
      </c>
      <c r="K119" s="114"/>
      <c r="L119" s="131" t="s">
        <v>757</v>
      </c>
      <c r="M119" s="126" t="s">
        <v>791</v>
      </c>
      <c r="N119" s="115">
        <v>14</v>
      </c>
      <c r="O119" s="115"/>
      <c r="P119" s="115">
        <v>1300</v>
      </c>
      <c r="Q119" s="115"/>
      <c r="R119" s="116">
        <f t="shared" si="5"/>
        <v>0</v>
      </c>
      <c r="S119" s="115"/>
      <c r="T119" s="116">
        <f t="shared" si="6"/>
        <v>0</v>
      </c>
      <c r="U119" s="123"/>
      <c r="V119" s="123"/>
      <c r="W119" s="118">
        <f t="shared" si="7"/>
        <v>1300</v>
      </c>
      <c r="X119" s="124">
        <v>1300</v>
      </c>
    </row>
    <row r="120" spans="1:24" x14ac:dyDescent="0.3">
      <c r="A120" s="59">
        <v>119</v>
      </c>
      <c r="B120" s="101">
        <v>45533</v>
      </c>
      <c r="C120" s="101">
        <v>45535</v>
      </c>
      <c r="D120" s="99" t="s">
        <v>420</v>
      </c>
      <c r="E120" s="99" t="s">
        <v>596</v>
      </c>
      <c r="F120" s="99" t="s">
        <v>78</v>
      </c>
      <c r="G120" s="99" t="s">
        <v>7</v>
      </c>
      <c r="H120" s="104">
        <v>17975</v>
      </c>
      <c r="I120" s="104">
        <v>18768</v>
      </c>
      <c r="J120" s="86">
        <f t="shared" si="4"/>
        <v>793</v>
      </c>
      <c r="K120" s="86">
        <v>43</v>
      </c>
      <c r="L120" s="130">
        <v>0.33333333333333331</v>
      </c>
      <c r="M120" s="102">
        <v>0.875</v>
      </c>
      <c r="N120" s="104" t="s">
        <v>792</v>
      </c>
      <c r="O120" s="104"/>
      <c r="P120" s="104">
        <v>9750</v>
      </c>
      <c r="Q120" s="104">
        <v>13</v>
      </c>
      <c r="R120" s="105">
        <f t="shared" si="5"/>
        <v>559</v>
      </c>
      <c r="S120" s="104"/>
      <c r="T120" s="105">
        <f t="shared" si="6"/>
        <v>0</v>
      </c>
      <c r="U120" s="99">
        <v>900</v>
      </c>
      <c r="V120" s="99">
        <v>923</v>
      </c>
      <c r="W120" s="87">
        <f t="shared" si="7"/>
        <v>12132</v>
      </c>
    </row>
    <row r="121" spans="1:24" x14ac:dyDescent="0.3">
      <c r="A121" s="59">
        <v>120</v>
      </c>
      <c r="B121" s="101">
        <v>45533</v>
      </c>
      <c r="C121" s="101">
        <v>45533</v>
      </c>
      <c r="D121" s="99" t="s">
        <v>570</v>
      </c>
      <c r="E121" s="99" t="s">
        <v>65</v>
      </c>
      <c r="F121" s="99" t="s">
        <v>61</v>
      </c>
      <c r="G121" s="99" t="s">
        <v>7</v>
      </c>
      <c r="H121" s="104">
        <v>87262</v>
      </c>
      <c r="I121" s="104">
        <v>87640</v>
      </c>
      <c r="J121" s="86">
        <f t="shared" si="4"/>
        <v>378</v>
      </c>
      <c r="K121" s="86">
        <v>128</v>
      </c>
      <c r="L121" s="130">
        <v>0.33333333333333331</v>
      </c>
      <c r="M121" s="99" t="s">
        <v>340</v>
      </c>
      <c r="N121" s="104">
        <v>12</v>
      </c>
      <c r="O121" s="104"/>
      <c r="P121" s="104">
        <v>3250</v>
      </c>
      <c r="Q121" s="104">
        <v>13</v>
      </c>
      <c r="R121" s="105">
        <f t="shared" si="5"/>
        <v>1664</v>
      </c>
      <c r="S121" s="104"/>
      <c r="T121" s="105">
        <f t="shared" si="6"/>
        <v>0</v>
      </c>
      <c r="U121" s="99">
        <v>200</v>
      </c>
      <c r="V121" s="99">
        <v>235</v>
      </c>
      <c r="W121" s="87">
        <f t="shared" si="7"/>
        <v>5349</v>
      </c>
    </row>
    <row r="122" spans="1:24" x14ac:dyDescent="0.3">
      <c r="A122" s="59">
        <v>121</v>
      </c>
      <c r="B122" s="101">
        <v>45533</v>
      </c>
      <c r="C122" s="101">
        <v>45533</v>
      </c>
      <c r="D122" s="99" t="s">
        <v>597</v>
      </c>
      <c r="E122" s="99" t="s">
        <v>598</v>
      </c>
      <c r="F122" s="99" t="s">
        <v>476</v>
      </c>
      <c r="G122" s="99" t="s">
        <v>7</v>
      </c>
      <c r="H122" s="104">
        <v>91640</v>
      </c>
      <c r="I122" s="104">
        <v>92178</v>
      </c>
      <c r="J122" s="86">
        <f t="shared" si="4"/>
        <v>538</v>
      </c>
      <c r="K122" s="86">
        <v>38</v>
      </c>
      <c r="L122" s="130">
        <v>0.375</v>
      </c>
      <c r="M122" s="99" t="s">
        <v>793</v>
      </c>
      <c r="N122" s="104">
        <v>4.5</v>
      </c>
      <c r="O122" s="104"/>
      <c r="P122" s="104">
        <v>6500</v>
      </c>
      <c r="Q122" s="104">
        <v>13</v>
      </c>
      <c r="R122" s="105">
        <f t="shared" si="5"/>
        <v>494</v>
      </c>
      <c r="S122" s="104"/>
      <c r="T122" s="105">
        <f t="shared" si="6"/>
        <v>0</v>
      </c>
      <c r="U122" s="99">
        <v>550</v>
      </c>
      <c r="V122" s="99">
        <v>105</v>
      </c>
      <c r="W122" s="87">
        <f t="shared" si="7"/>
        <v>7649</v>
      </c>
    </row>
    <row r="123" spans="1:24" x14ac:dyDescent="0.3">
      <c r="A123" s="59">
        <v>122</v>
      </c>
      <c r="B123" s="101">
        <v>45533</v>
      </c>
      <c r="C123" s="101">
        <v>45533</v>
      </c>
      <c r="D123" s="99" t="s">
        <v>498</v>
      </c>
      <c r="E123" s="99" t="s">
        <v>599</v>
      </c>
      <c r="F123" s="99" t="s">
        <v>600</v>
      </c>
      <c r="G123" s="99" t="s">
        <v>7</v>
      </c>
      <c r="H123" s="104">
        <v>95018</v>
      </c>
      <c r="I123" s="104">
        <v>95186</v>
      </c>
      <c r="J123" s="86">
        <f t="shared" si="4"/>
        <v>168</v>
      </c>
      <c r="K123" s="86"/>
      <c r="L123" s="104" t="s">
        <v>794</v>
      </c>
      <c r="M123" s="99" t="s">
        <v>340</v>
      </c>
      <c r="N123" s="104"/>
      <c r="O123" s="104"/>
      <c r="P123" s="104">
        <v>3250</v>
      </c>
      <c r="Q123" s="104">
        <v>13</v>
      </c>
      <c r="R123" s="105">
        <f t="shared" si="5"/>
        <v>0</v>
      </c>
      <c r="S123" s="104"/>
      <c r="T123" s="105">
        <f t="shared" si="6"/>
        <v>0</v>
      </c>
      <c r="U123" s="99">
        <v>200</v>
      </c>
      <c r="V123" s="99"/>
      <c r="W123" s="87">
        <f t="shared" si="7"/>
        <v>3450</v>
      </c>
    </row>
    <row r="124" spans="1:24" x14ac:dyDescent="0.3">
      <c r="A124" s="59">
        <v>123</v>
      </c>
      <c r="B124" s="101">
        <v>45534</v>
      </c>
      <c r="C124" s="101">
        <v>45534</v>
      </c>
      <c r="D124" s="99" t="s">
        <v>601</v>
      </c>
      <c r="E124" s="99" t="s">
        <v>244</v>
      </c>
      <c r="F124" s="99" t="s">
        <v>9</v>
      </c>
      <c r="G124" s="99" t="s">
        <v>7</v>
      </c>
      <c r="H124" s="104">
        <v>51354</v>
      </c>
      <c r="I124" s="104">
        <v>51454</v>
      </c>
      <c r="J124" s="86">
        <f t="shared" si="4"/>
        <v>100</v>
      </c>
      <c r="K124" s="86">
        <v>20</v>
      </c>
      <c r="L124" s="104" t="s">
        <v>761</v>
      </c>
      <c r="M124" s="99" t="s">
        <v>431</v>
      </c>
      <c r="N124" s="104">
        <v>15</v>
      </c>
      <c r="O124" s="104">
        <v>7</v>
      </c>
      <c r="P124" s="104">
        <v>1700</v>
      </c>
      <c r="Q124" s="104">
        <v>13</v>
      </c>
      <c r="R124" s="105">
        <f t="shared" si="5"/>
        <v>260</v>
      </c>
      <c r="S124" s="104">
        <v>120</v>
      </c>
      <c r="T124" s="105">
        <f t="shared" si="6"/>
        <v>840</v>
      </c>
      <c r="U124" s="99"/>
      <c r="V124" s="99">
        <v>100</v>
      </c>
      <c r="W124" s="87">
        <f t="shared" si="7"/>
        <v>2900</v>
      </c>
    </row>
    <row r="125" spans="1:24" x14ac:dyDescent="0.3">
      <c r="A125" s="59">
        <v>124</v>
      </c>
      <c r="B125" s="101">
        <v>45534</v>
      </c>
      <c r="C125" s="101">
        <v>45534</v>
      </c>
      <c r="D125" s="99" t="s">
        <v>93</v>
      </c>
      <c r="E125" s="99" t="s">
        <v>234</v>
      </c>
      <c r="F125" s="99" t="s">
        <v>602</v>
      </c>
      <c r="G125" s="99" t="s">
        <v>3</v>
      </c>
      <c r="H125" s="104">
        <v>278622</v>
      </c>
      <c r="I125" s="104">
        <v>279037</v>
      </c>
      <c r="J125" s="86">
        <f t="shared" si="4"/>
        <v>415</v>
      </c>
      <c r="K125" s="86">
        <v>115</v>
      </c>
      <c r="L125" s="130">
        <v>0.41666666666666669</v>
      </c>
      <c r="M125" s="99" t="s">
        <v>763</v>
      </c>
      <c r="N125" s="104">
        <v>13.5</v>
      </c>
      <c r="O125" s="104"/>
      <c r="P125" s="104">
        <v>5400</v>
      </c>
      <c r="Q125" s="104"/>
      <c r="R125" s="105">
        <f t="shared" si="5"/>
        <v>0</v>
      </c>
      <c r="S125" s="104"/>
      <c r="T125" s="105">
        <f t="shared" si="6"/>
        <v>0</v>
      </c>
      <c r="U125" s="99"/>
      <c r="V125" s="99">
        <v>235</v>
      </c>
      <c r="W125" s="87">
        <f t="shared" si="7"/>
        <v>5635</v>
      </c>
    </row>
    <row r="126" spans="1:24" x14ac:dyDescent="0.3">
      <c r="A126" s="59">
        <v>125</v>
      </c>
      <c r="B126" s="101">
        <v>45534</v>
      </c>
      <c r="C126" s="101">
        <v>45534</v>
      </c>
      <c r="D126" s="99" t="s">
        <v>498</v>
      </c>
      <c r="E126" s="99" t="s">
        <v>603</v>
      </c>
      <c r="F126" s="99" t="s">
        <v>66</v>
      </c>
      <c r="G126" s="99" t="s">
        <v>7</v>
      </c>
      <c r="H126" s="104">
        <v>28336</v>
      </c>
      <c r="I126" s="104">
        <v>28482</v>
      </c>
      <c r="J126" s="86">
        <f t="shared" si="4"/>
        <v>146</v>
      </c>
      <c r="K126" s="86"/>
      <c r="L126" s="130">
        <v>0.41666666666666669</v>
      </c>
      <c r="M126" s="99" t="s">
        <v>328</v>
      </c>
      <c r="N126" s="104"/>
      <c r="O126" s="104"/>
      <c r="P126" s="104">
        <v>3250</v>
      </c>
      <c r="Q126" s="104"/>
      <c r="R126" s="105">
        <f t="shared" si="5"/>
        <v>0</v>
      </c>
      <c r="S126" s="104"/>
      <c r="T126" s="105">
        <f t="shared" si="6"/>
        <v>0</v>
      </c>
      <c r="U126" s="99"/>
      <c r="V126" s="99">
        <v>85</v>
      </c>
      <c r="W126" s="87">
        <f t="shared" si="7"/>
        <v>3335</v>
      </c>
    </row>
    <row r="127" spans="1:24" s="125" customFormat="1" x14ac:dyDescent="0.3">
      <c r="A127" s="111">
        <v>126</v>
      </c>
      <c r="B127" s="122">
        <v>45534</v>
      </c>
      <c r="C127" s="123"/>
      <c r="D127" s="123" t="s">
        <v>604</v>
      </c>
      <c r="E127" s="123" t="s">
        <v>244</v>
      </c>
      <c r="F127" s="123" t="s">
        <v>605</v>
      </c>
      <c r="G127" s="123" t="s">
        <v>7</v>
      </c>
      <c r="H127" s="115"/>
      <c r="I127" s="115"/>
      <c r="J127" s="114">
        <v>150</v>
      </c>
      <c r="K127" s="114">
        <v>70</v>
      </c>
      <c r="L127" s="115" t="s">
        <v>795</v>
      </c>
      <c r="M127" s="123" t="s">
        <v>773</v>
      </c>
      <c r="N127" s="115">
        <v>15</v>
      </c>
      <c r="O127" s="115">
        <v>7</v>
      </c>
      <c r="P127" s="115">
        <v>2000</v>
      </c>
      <c r="Q127" s="115">
        <v>15</v>
      </c>
      <c r="R127" s="116">
        <f t="shared" si="5"/>
        <v>1050</v>
      </c>
      <c r="S127" s="115">
        <v>150</v>
      </c>
      <c r="T127" s="116">
        <f t="shared" si="6"/>
        <v>1050</v>
      </c>
      <c r="U127" s="123"/>
      <c r="V127" s="123"/>
      <c r="W127" s="118">
        <f t="shared" si="7"/>
        <v>4100</v>
      </c>
      <c r="X127" s="124">
        <v>4100</v>
      </c>
    </row>
    <row r="128" spans="1:24" x14ac:dyDescent="0.3">
      <c r="A128" s="59">
        <v>127</v>
      </c>
      <c r="B128" s="101">
        <v>45534</v>
      </c>
      <c r="C128" s="101">
        <v>45535</v>
      </c>
      <c r="D128" s="99" t="s">
        <v>4</v>
      </c>
      <c r="E128" s="99" t="s">
        <v>537</v>
      </c>
      <c r="F128" s="99" t="s">
        <v>385</v>
      </c>
      <c r="G128" s="99" t="s">
        <v>3</v>
      </c>
      <c r="H128" s="104">
        <v>16660</v>
      </c>
      <c r="I128" s="104">
        <v>17887</v>
      </c>
      <c r="J128" s="86">
        <f t="shared" si="4"/>
        <v>1227</v>
      </c>
      <c r="K128" s="86">
        <v>627</v>
      </c>
      <c r="L128" s="130">
        <v>0.375</v>
      </c>
      <c r="M128" s="102">
        <v>0.95833333333333337</v>
      </c>
      <c r="N128" s="104" t="s">
        <v>777</v>
      </c>
      <c r="O128" s="104"/>
      <c r="P128" s="104">
        <v>10800</v>
      </c>
      <c r="Q128" s="104">
        <v>18</v>
      </c>
      <c r="R128" s="105">
        <f t="shared" si="5"/>
        <v>11286</v>
      </c>
      <c r="S128" s="104"/>
      <c r="T128" s="105">
        <f t="shared" si="6"/>
        <v>0</v>
      </c>
      <c r="U128" s="99">
        <v>550</v>
      </c>
      <c r="V128" s="99">
        <v>1070</v>
      </c>
      <c r="W128" s="87">
        <f t="shared" si="7"/>
        <v>23706</v>
      </c>
    </row>
    <row r="129" spans="1:24" x14ac:dyDescent="0.3">
      <c r="A129" s="59">
        <v>128</v>
      </c>
      <c r="B129" s="101">
        <v>45534</v>
      </c>
      <c r="C129" s="101">
        <v>45535</v>
      </c>
      <c r="D129" s="99" t="s">
        <v>543</v>
      </c>
      <c r="E129" s="99" t="s">
        <v>244</v>
      </c>
      <c r="F129" s="99" t="s">
        <v>140</v>
      </c>
      <c r="G129" s="99" t="s">
        <v>7</v>
      </c>
      <c r="H129" s="104">
        <v>115887</v>
      </c>
      <c r="I129" s="104">
        <v>115935</v>
      </c>
      <c r="J129" s="86">
        <f t="shared" si="4"/>
        <v>48</v>
      </c>
      <c r="K129" s="86"/>
      <c r="L129" s="104" t="s">
        <v>336</v>
      </c>
      <c r="M129" s="99" t="s">
        <v>762</v>
      </c>
      <c r="N129" s="104">
        <v>7</v>
      </c>
      <c r="O129" s="104"/>
      <c r="P129" s="104">
        <v>1700</v>
      </c>
      <c r="Q129" s="104">
        <v>13</v>
      </c>
      <c r="R129" s="105">
        <f t="shared" si="5"/>
        <v>0</v>
      </c>
      <c r="S129" s="104">
        <v>120</v>
      </c>
      <c r="T129" s="105">
        <f t="shared" si="6"/>
        <v>0</v>
      </c>
      <c r="U129" s="99"/>
      <c r="V129" s="99">
        <v>100</v>
      </c>
      <c r="W129" s="87">
        <f t="shared" si="7"/>
        <v>1800</v>
      </c>
    </row>
    <row r="130" spans="1:24" x14ac:dyDescent="0.3">
      <c r="A130" s="59">
        <v>129</v>
      </c>
      <c r="B130" s="101">
        <v>45535</v>
      </c>
      <c r="C130" s="99"/>
      <c r="D130" s="99" t="s">
        <v>543</v>
      </c>
      <c r="E130" s="99" t="s">
        <v>244</v>
      </c>
      <c r="F130" s="99" t="s">
        <v>70</v>
      </c>
      <c r="G130" s="99" t="s">
        <v>7</v>
      </c>
      <c r="H130" s="104"/>
      <c r="I130" s="104"/>
      <c r="J130" s="86">
        <v>37</v>
      </c>
      <c r="K130" s="86"/>
      <c r="L130" s="130">
        <v>0.33333333333333331</v>
      </c>
      <c r="M130" s="99" t="s">
        <v>796</v>
      </c>
      <c r="N130" s="104">
        <v>17.5</v>
      </c>
      <c r="O130" s="104">
        <v>9.5</v>
      </c>
      <c r="P130" s="104">
        <v>1700</v>
      </c>
      <c r="Q130" s="104">
        <v>13</v>
      </c>
      <c r="R130" s="105">
        <f t="shared" si="5"/>
        <v>0</v>
      </c>
      <c r="S130" s="104">
        <v>120</v>
      </c>
      <c r="T130" s="105">
        <f t="shared" si="6"/>
        <v>1140</v>
      </c>
      <c r="U130" s="99"/>
      <c r="V130" s="99"/>
      <c r="W130" s="87">
        <f t="shared" si="7"/>
        <v>2840</v>
      </c>
    </row>
    <row r="131" spans="1:24" s="125" customFormat="1" x14ac:dyDescent="0.3">
      <c r="A131" s="111">
        <v>130</v>
      </c>
      <c r="B131" s="122">
        <v>45535</v>
      </c>
      <c r="C131" s="123"/>
      <c r="D131" s="123" t="s">
        <v>571</v>
      </c>
      <c r="E131" s="123" t="s">
        <v>244</v>
      </c>
      <c r="F131" s="123" t="s">
        <v>505</v>
      </c>
      <c r="G131" s="123" t="s">
        <v>42</v>
      </c>
      <c r="H131" s="115"/>
      <c r="I131" s="115"/>
      <c r="J131" s="114">
        <v>282</v>
      </c>
      <c r="K131" s="114"/>
      <c r="L131" s="115" t="s">
        <v>793</v>
      </c>
      <c r="M131" s="123" t="s">
        <v>773</v>
      </c>
      <c r="N131" s="115"/>
      <c r="O131" s="115"/>
      <c r="P131" s="115">
        <v>4500</v>
      </c>
      <c r="Q131" s="115"/>
      <c r="R131" s="116">
        <f>K131*Q131</f>
        <v>0</v>
      </c>
      <c r="S131" s="115"/>
      <c r="T131" s="116">
        <f t="shared" ref="T131:T136" si="8">O131*S131</f>
        <v>0</v>
      </c>
      <c r="U131" s="123">
        <v>250</v>
      </c>
      <c r="V131" s="123"/>
      <c r="W131" s="118">
        <f t="shared" ref="W131:W136" si="9">P131+R131+T131+U131+V131</f>
        <v>4750</v>
      </c>
      <c r="X131" s="124">
        <v>4750</v>
      </c>
    </row>
    <row r="132" spans="1:24" s="125" customFormat="1" x14ac:dyDescent="0.3">
      <c r="A132" s="111">
        <v>131</v>
      </c>
      <c r="B132" s="122">
        <v>45535</v>
      </c>
      <c r="C132" s="123"/>
      <c r="D132" s="123" t="s">
        <v>572</v>
      </c>
      <c r="E132" s="123" t="s">
        <v>214</v>
      </c>
      <c r="F132" s="123" t="s">
        <v>12</v>
      </c>
      <c r="G132" s="123" t="s">
        <v>7</v>
      </c>
      <c r="H132" s="115"/>
      <c r="I132" s="115"/>
      <c r="J132" s="114">
        <v>288</v>
      </c>
      <c r="K132" s="114"/>
      <c r="L132" s="115"/>
      <c r="M132" s="123"/>
      <c r="N132" s="115"/>
      <c r="O132" s="115"/>
      <c r="P132" s="115">
        <v>4500</v>
      </c>
      <c r="Q132" s="115"/>
      <c r="R132" s="116">
        <f>K132*Q132</f>
        <v>0</v>
      </c>
      <c r="S132" s="115"/>
      <c r="T132" s="116">
        <f t="shared" si="8"/>
        <v>0</v>
      </c>
      <c r="U132" s="123">
        <v>250</v>
      </c>
      <c r="V132" s="123">
        <v>290</v>
      </c>
      <c r="W132" s="118">
        <f t="shared" si="9"/>
        <v>5040</v>
      </c>
      <c r="X132" s="124">
        <v>5040</v>
      </c>
    </row>
    <row r="133" spans="1:24" x14ac:dyDescent="0.3">
      <c r="A133" s="59">
        <v>132</v>
      </c>
      <c r="B133" s="101">
        <v>45535</v>
      </c>
      <c r="C133" s="101">
        <v>45535</v>
      </c>
      <c r="D133" s="99" t="s">
        <v>498</v>
      </c>
      <c r="E133" s="99" t="s">
        <v>252</v>
      </c>
      <c r="F133" s="99" t="s">
        <v>140</v>
      </c>
      <c r="G133" s="99" t="s">
        <v>7</v>
      </c>
      <c r="H133" s="104">
        <v>115935</v>
      </c>
      <c r="I133" s="104">
        <v>116383</v>
      </c>
      <c r="J133" s="86">
        <f>I133-H133</f>
        <v>448</v>
      </c>
      <c r="K133" s="86">
        <v>198</v>
      </c>
      <c r="L133" s="130">
        <v>0.375</v>
      </c>
      <c r="M133" s="102">
        <v>0.83333333333333337</v>
      </c>
      <c r="N133" s="104">
        <v>11</v>
      </c>
      <c r="O133" s="104"/>
      <c r="P133" s="104">
        <v>3250</v>
      </c>
      <c r="Q133" s="104">
        <v>13</v>
      </c>
      <c r="R133" s="105">
        <f>K133*Q133</f>
        <v>2574</v>
      </c>
      <c r="S133" s="104"/>
      <c r="T133" s="105">
        <f t="shared" si="8"/>
        <v>0</v>
      </c>
      <c r="U133" s="99">
        <v>200</v>
      </c>
      <c r="V133" s="99">
        <v>315</v>
      </c>
      <c r="W133" s="87">
        <f t="shared" si="9"/>
        <v>6339</v>
      </c>
    </row>
    <row r="134" spans="1:24" x14ac:dyDescent="0.3">
      <c r="A134" s="59">
        <v>133</v>
      </c>
      <c r="B134" s="101">
        <v>45535</v>
      </c>
      <c r="C134" s="101">
        <v>45535</v>
      </c>
      <c r="D134" s="99" t="s">
        <v>93</v>
      </c>
      <c r="E134" s="99" t="s">
        <v>18</v>
      </c>
      <c r="F134" s="99" t="s">
        <v>797</v>
      </c>
      <c r="G134" s="99" t="s">
        <v>3</v>
      </c>
      <c r="H134" s="104">
        <v>49447</v>
      </c>
      <c r="I134" s="104">
        <v>49640</v>
      </c>
      <c r="J134" s="86">
        <f>I134-H134</f>
        <v>193</v>
      </c>
      <c r="K134" s="86"/>
      <c r="L134" s="130" t="s">
        <v>809</v>
      </c>
      <c r="M134" s="102">
        <v>0.83333333333333337</v>
      </c>
      <c r="N134" s="104">
        <v>10</v>
      </c>
      <c r="O134" s="104"/>
      <c r="P134" s="104">
        <v>5400</v>
      </c>
      <c r="Q134" s="104"/>
      <c r="R134" s="105">
        <f>K134*Q134</f>
        <v>0</v>
      </c>
      <c r="S134" s="104"/>
      <c r="T134" s="105">
        <f t="shared" si="8"/>
        <v>0</v>
      </c>
      <c r="U134" s="99">
        <v>200</v>
      </c>
      <c r="V134" s="99">
        <v>160</v>
      </c>
      <c r="W134" s="87">
        <f t="shared" si="9"/>
        <v>5760</v>
      </c>
    </row>
    <row r="135" spans="1:24" x14ac:dyDescent="0.3">
      <c r="A135" s="59">
        <v>134</v>
      </c>
      <c r="B135" s="101">
        <v>45535</v>
      </c>
      <c r="C135" s="99"/>
      <c r="D135" s="99" t="s">
        <v>606</v>
      </c>
      <c r="E135" s="99" t="s">
        <v>244</v>
      </c>
      <c r="F135" s="99" t="s">
        <v>70</v>
      </c>
      <c r="G135" s="99" t="s">
        <v>7</v>
      </c>
      <c r="H135" s="104">
        <v>99020</v>
      </c>
      <c r="I135" s="104">
        <v>99057</v>
      </c>
      <c r="J135" s="86">
        <f>I135-H135</f>
        <v>37</v>
      </c>
      <c r="K135" s="86"/>
      <c r="L135" s="104" t="s">
        <v>609</v>
      </c>
      <c r="M135" s="99" t="s">
        <v>610</v>
      </c>
      <c r="N135" s="104">
        <v>17.5</v>
      </c>
      <c r="O135" s="104">
        <v>9.5</v>
      </c>
      <c r="P135" s="104">
        <v>1700</v>
      </c>
      <c r="Q135" s="104"/>
      <c r="R135" s="105">
        <f>K135*Q135</f>
        <v>0</v>
      </c>
      <c r="S135" s="104">
        <v>120</v>
      </c>
      <c r="T135" s="105">
        <f t="shared" si="8"/>
        <v>1140</v>
      </c>
      <c r="U135" s="99"/>
      <c r="V135" s="99"/>
      <c r="W135" s="87">
        <f t="shared" si="9"/>
        <v>2840</v>
      </c>
    </row>
    <row r="136" spans="1:24" x14ac:dyDescent="0.3">
      <c r="A136" s="50"/>
      <c r="B136" s="99"/>
      <c r="C136" s="99"/>
      <c r="D136" s="99"/>
      <c r="E136" s="99"/>
      <c r="F136" s="99"/>
      <c r="G136" s="99"/>
      <c r="H136" s="104"/>
      <c r="I136" s="104"/>
      <c r="J136" s="99"/>
      <c r="K136" s="99"/>
      <c r="L136" s="104"/>
      <c r="M136" s="99"/>
      <c r="N136" s="104"/>
      <c r="O136" s="104"/>
      <c r="P136" s="104"/>
      <c r="Q136" s="104"/>
      <c r="R136" s="104"/>
      <c r="S136" s="104"/>
      <c r="T136" s="105">
        <f t="shared" si="8"/>
        <v>0</v>
      </c>
      <c r="U136" s="99"/>
      <c r="V136" s="99"/>
      <c r="W136" s="87">
        <f t="shared" si="9"/>
        <v>0</v>
      </c>
    </row>
    <row r="137" spans="1:24" x14ac:dyDescent="0.3">
      <c r="V137" s="103" t="s">
        <v>810</v>
      </c>
      <c r="W137" s="103">
        <f>SUM(W2:W136)</f>
        <v>821210</v>
      </c>
    </row>
    <row r="138" spans="1:24" x14ac:dyDescent="0.3">
      <c r="V138" s="103" t="s">
        <v>811</v>
      </c>
      <c r="W138" s="103">
        <v>86535</v>
      </c>
    </row>
    <row r="139" spans="1:24" x14ac:dyDescent="0.3">
      <c r="V139" s="103" t="s">
        <v>324</v>
      </c>
      <c r="W139" s="103">
        <f>W137-W138</f>
        <v>734675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8"/>
  <sheetViews>
    <sheetView topLeftCell="C4" workbookViewId="0">
      <selection activeCell="Y27" sqref="Y27"/>
    </sheetView>
  </sheetViews>
  <sheetFormatPr defaultRowHeight="14.4" x14ac:dyDescent="0.3"/>
  <cols>
    <col min="1" max="1" width="4.44140625" customWidth="1"/>
    <col min="2" max="2" width="10.44140625" bestFit="1" customWidth="1"/>
    <col min="3" max="3" width="11.44140625" customWidth="1"/>
    <col min="4" max="4" width="13.33203125" customWidth="1"/>
    <col min="5" max="5" width="21" customWidth="1"/>
    <col min="7" max="7" width="10.44140625" bestFit="1" customWidth="1"/>
    <col min="11" max="11" width="6.44140625" customWidth="1"/>
    <col min="12" max="12" width="9" style="138" bestFit="1" customWidth="1"/>
    <col min="13" max="13" width="8.88671875" style="138" customWidth="1"/>
    <col min="14" max="14" width="5.44140625" bestFit="1" customWidth="1"/>
    <col min="15" max="15" width="6.109375" customWidth="1"/>
    <col min="16" max="16" width="8.33203125" customWidth="1"/>
  </cols>
  <sheetData>
    <row r="1" spans="1:25" s="4" customFormat="1" ht="60" customHeight="1" thickBot="1" x14ac:dyDescent="0.35">
      <c r="A1" s="140" t="s">
        <v>167</v>
      </c>
      <c r="B1" s="45" t="s">
        <v>168</v>
      </c>
      <c r="C1" s="45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47" t="s">
        <v>173</v>
      </c>
      <c r="I1" s="47" t="s">
        <v>174</v>
      </c>
      <c r="J1" s="47" t="s">
        <v>157</v>
      </c>
      <c r="K1" s="47" t="s">
        <v>175</v>
      </c>
      <c r="L1" s="137" t="s">
        <v>176</v>
      </c>
      <c r="M1" s="137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49" t="s">
        <v>162</v>
      </c>
      <c r="W1" s="49" t="s">
        <v>163</v>
      </c>
      <c r="X1" s="3"/>
      <c r="Y1" s="3"/>
    </row>
    <row r="2" spans="1:25" x14ac:dyDescent="0.3">
      <c r="A2">
        <v>1</v>
      </c>
      <c r="B2" s="56">
        <v>45536</v>
      </c>
      <c r="C2" s="53">
        <v>45536</v>
      </c>
      <c r="D2" s="40" t="s">
        <v>19</v>
      </c>
      <c r="E2" s="86" t="s">
        <v>597</v>
      </c>
      <c r="F2" s="61" t="s">
        <v>7</v>
      </c>
      <c r="G2" s="61" t="s">
        <v>51</v>
      </c>
      <c r="H2" s="50">
        <v>88218</v>
      </c>
      <c r="I2" s="50">
        <v>88246</v>
      </c>
      <c r="J2" s="50">
        <v>28</v>
      </c>
      <c r="K2" s="50"/>
      <c r="L2" s="141" t="s">
        <v>861</v>
      </c>
      <c r="M2" s="142">
        <v>0.33333333333333331</v>
      </c>
      <c r="N2" s="50"/>
      <c r="O2" s="50"/>
      <c r="P2" s="50">
        <v>1000</v>
      </c>
      <c r="Q2" s="50"/>
      <c r="R2" s="50"/>
      <c r="S2" s="50"/>
      <c r="T2" s="50"/>
      <c r="U2" s="50"/>
      <c r="V2" s="50"/>
      <c r="W2" s="50">
        <f>P2+R2+T2+U2+V2</f>
        <v>1000</v>
      </c>
    </row>
    <row r="3" spans="1:25" x14ac:dyDescent="0.3">
      <c r="A3">
        <v>2</v>
      </c>
      <c r="B3" s="56">
        <v>45536</v>
      </c>
      <c r="C3" s="53">
        <v>45536</v>
      </c>
      <c r="D3" s="40" t="s">
        <v>70</v>
      </c>
      <c r="E3" s="86" t="s">
        <v>612</v>
      </c>
      <c r="F3" s="61" t="s">
        <v>7</v>
      </c>
      <c r="G3" s="61" t="s">
        <v>244</v>
      </c>
      <c r="H3" s="50">
        <v>199056</v>
      </c>
      <c r="I3" s="50">
        <v>199096</v>
      </c>
      <c r="J3" s="50">
        <v>40</v>
      </c>
      <c r="K3" s="50"/>
      <c r="L3" s="142">
        <v>0.375</v>
      </c>
      <c r="M3" s="141" t="s">
        <v>763</v>
      </c>
      <c r="N3" s="50">
        <v>14.5</v>
      </c>
      <c r="O3" s="50">
        <v>6.5</v>
      </c>
      <c r="P3" s="50">
        <v>1700</v>
      </c>
      <c r="Q3" s="50">
        <v>13</v>
      </c>
      <c r="R3" s="50">
        <f t="shared" ref="R3:R34" si="0">K3*Q3</f>
        <v>0</v>
      </c>
      <c r="S3" s="50">
        <v>120</v>
      </c>
      <c r="T3" s="50">
        <f>O3*S3</f>
        <v>780</v>
      </c>
      <c r="U3" s="50"/>
      <c r="V3" s="50"/>
      <c r="W3" s="50">
        <f t="shared" ref="W3:W66" si="1">P3+R3+T3+U3+V3</f>
        <v>2480</v>
      </c>
    </row>
    <row r="4" spans="1:25" s="139" customFormat="1" x14ac:dyDescent="0.3">
      <c r="A4" s="139">
        <v>3</v>
      </c>
      <c r="B4" s="146">
        <v>45536</v>
      </c>
      <c r="C4" s="147">
        <v>45536</v>
      </c>
      <c r="D4" s="63" t="s">
        <v>613</v>
      </c>
      <c r="E4" s="63" t="s">
        <v>604</v>
      </c>
      <c r="F4" s="63" t="s">
        <v>42</v>
      </c>
      <c r="G4" s="63" t="s">
        <v>51</v>
      </c>
      <c r="H4" s="144">
        <v>67602</v>
      </c>
      <c r="I4" s="144">
        <v>67635</v>
      </c>
      <c r="J4" s="144">
        <v>33</v>
      </c>
      <c r="K4" s="144"/>
      <c r="L4" s="148">
        <v>0.29166666666666669</v>
      </c>
      <c r="M4" s="148">
        <v>0.41666666666666669</v>
      </c>
      <c r="N4" s="144"/>
      <c r="O4" s="144"/>
      <c r="P4" s="144">
        <v>1300</v>
      </c>
      <c r="Q4" s="144"/>
      <c r="R4" s="144">
        <f t="shared" si="0"/>
        <v>0</v>
      </c>
      <c r="S4" s="144"/>
      <c r="T4" s="144">
        <f t="shared" ref="T4:T67" si="2">O4*S4</f>
        <v>0</v>
      </c>
      <c r="U4" s="144"/>
      <c r="V4" s="144"/>
      <c r="W4" s="144">
        <f t="shared" si="1"/>
        <v>1300</v>
      </c>
    </row>
    <row r="5" spans="1:25" x14ac:dyDescent="0.3">
      <c r="A5">
        <v>4</v>
      </c>
      <c r="B5" s="56">
        <v>45537</v>
      </c>
      <c r="C5" s="53">
        <v>45537</v>
      </c>
      <c r="D5" s="40" t="s">
        <v>151</v>
      </c>
      <c r="E5" s="86" t="s">
        <v>93</v>
      </c>
      <c r="F5" s="61" t="s">
        <v>3</v>
      </c>
      <c r="G5" s="61" t="s">
        <v>244</v>
      </c>
      <c r="H5" s="50">
        <v>58391</v>
      </c>
      <c r="I5" s="50">
        <v>58489</v>
      </c>
      <c r="J5" s="50">
        <v>98</v>
      </c>
      <c r="K5" s="50">
        <v>18</v>
      </c>
      <c r="L5" s="142">
        <v>0.375</v>
      </c>
      <c r="M5" s="141" t="s">
        <v>431</v>
      </c>
      <c r="N5" s="50">
        <v>12.5</v>
      </c>
      <c r="O5" s="50">
        <v>4.5</v>
      </c>
      <c r="P5" s="50">
        <v>3000</v>
      </c>
      <c r="Q5" s="50">
        <v>18</v>
      </c>
      <c r="R5" s="50">
        <f t="shared" si="0"/>
        <v>324</v>
      </c>
      <c r="S5" s="50">
        <v>180</v>
      </c>
      <c r="T5" s="50">
        <f t="shared" si="2"/>
        <v>810</v>
      </c>
      <c r="U5" s="50"/>
      <c r="V5" s="50"/>
      <c r="W5" s="50">
        <f t="shared" si="1"/>
        <v>4134</v>
      </c>
    </row>
    <row r="6" spans="1:25" x14ac:dyDescent="0.3">
      <c r="A6">
        <v>5</v>
      </c>
      <c r="B6" s="56">
        <v>45537</v>
      </c>
      <c r="C6" s="53">
        <v>45537</v>
      </c>
      <c r="D6" s="40" t="s">
        <v>34</v>
      </c>
      <c r="E6" s="86" t="s">
        <v>295</v>
      </c>
      <c r="F6" s="61" t="s">
        <v>7</v>
      </c>
      <c r="G6" s="61" t="s">
        <v>296</v>
      </c>
      <c r="H6" s="50">
        <v>200900</v>
      </c>
      <c r="I6" s="50">
        <v>201381</v>
      </c>
      <c r="J6" s="50">
        <v>481</v>
      </c>
      <c r="K6" s="50">
        <v>231</v>
      </c>
      <c r="L6" s="141" t="s">
        <v>849</v>
      </c>
      <c r="M6" s="142" t="s">
        <v>756</v>
      </c>
      <c r="N6" s="50"/>
      <c r="O6" s="50"/>
      <c r="P6" s="50">
        <v>3250</v>
      </c>
      <c r="Q6" s="50">
        <v>13</v>
      </c>
      <c r="R6" s="50">
        <f t="shared" si="0"/>
        <v>3003</v>
      </c>
      <c r="S6" s="50"/>
      <c r="T6" s="50">
        <f t="shared" si="2"/>
        <v>0</v>
      </c>
      <c r="U6" s="50">
        <v>200</v>
      </c>
      <c r="V6" s="50">
        <v>270</v>
      </c>
      <c r="W6" s="50">
        <f t="shared" si="1"/>
        <v>6723</v>
      </c>
    </row>
    <row r="7" spans="1:25" x14ac:dyDescent="0.3">
      <c r="A7">
        <v>6</v>
      </c>
      <c r="B7" s="56">
        <v>45537</v>
      </c>
      <c r="C7" s="53">
        <v>45537</v>
      </c>
      <c r="D7" s="40" t="s">
        <v>615</v>
      </c>
      <c r="E7" s="86" t="s">
        <v>614</v>
      </c>
      <c r="F7" s="61" t="s">
        <v>16</v>
      </c>
      <c r="G7" s="61" t="s">
        <v>244</v>
      </c>
      <c r="H7" s="50">
        <v>12019</v>
      </c>
      <c r="I7" s="50">
        <v>12174</v>
      </c>
      <c r="J7" s="50">
        <v>155</v>
      </c>
      <c r="K7" s="50">
        <v>75</v>
      </c>
      <c r="L7" s="142">
        <v>0.33333333333333331</v>
      </c>
      <c r="M7" s="142">
        <v>0.70833333333333337</v>
      </c>
      <c r="N7" s="50">
        <v>9</v>
      </c>
      <c r="O7" s="50">
        <v>1</v>
      </c>
      <c r="P7" s="50">
        <v>1700</v>
      </c>
      <c r="Q7" s="50">
        <v>13</v>
      </c>
      <c r="R7" s="50">
        <f t="shared" si="0"/>
        <v>975</v>
      </c>
      <c r="S7" s="50">
        <v>120</v>
      </c>
      <c r="T7" s="50">
        <f t="shared" si="2"/>
        <v>120</v>
      </c>
      <c r="U7" s="50"/>
      <c r="V7" s="50">
        <v>155</v>
      </c>
      <c r="W7" s="50">
        <f t="shared" si="1"/>
        <v>2950</v>
      </c>
    </row>
    <row r="8" spans="1:25" x14ac:dyDescent="0.3">
      <c r="A8">
        <v>7</v>
      </c>
      <c r="B8" s="56">
        <v>45537</v>
      </c>
      <c r="C8" s="53">
        <v>45538</v>
      </c>
      <c r="D8" s="40" t="s">
        <v>70</v>
      </c>
      <c r="E8" s="86" t="s">
        <v>543</v>
      </c>
      <c r="F8" s="61" t="s">
        <v>7</v>
      </c>
      <c r="G8" s="61" t="s">
        <v>244</v>
      </c>
      <c r="H8" s="50">
        <v>199096</v>
      </c>
      <c r="I8" s="50">
        <v>199194</v>
      </c>
      <c r="J8" s="50">
        <v>98</v>
      </c>
      <c r="K8" s="50">
        <v>18</v>
      </c>
      <c r="L8" s="142">
        <v>0.33333333333333331</v>
      </c>
      <c r="M8" s="142" t="s">
        <v>796</v>
      </c>
      <c r="N8" s="50">
        <v>17.5</v>
      </c>
      <c r="O8" s="50">
        <v>9.5</v>
      </c>
      <c r="P8" s="50">
        <v>1700</v>
      </c>
      <c r="Q8" s="50">
        <v>13</v>
      </c>
      <c r="R8" s="50">
        <f t="shared" si="0"/>
        <v>234</v>
      </c>
      <c r="S8" s="50">
        <v>120</v>
      </c>
      <c r="T8" s="50">
        <f t="shared" si="2"/>
        <v>1140</v>
      </c>
      <c r="U8" s="50"/>
      <c r="V8" s="50"/>
      <c r="W8" s="50">
        <f t="shared" si="1"/>
        <v>3074</v>
      </c>
    </row>
    <row r="9" spans="1:25" x14ac:dyDescent="0.3">
      <c r="A9">
        <v>8</v>
      </c>
      <c r="B9" s="56">
        <v>45538</v>
      </c>
      <c r="C9" s="53">
        <v>45538</v>
      </c>
      <c r="D9" s="40" t="s">
        <v>2</v>
      </c>
      <c r="E9" s="86" t="s">
        <v>616</v>
      </c>
      <c r="F9" s="61" t="s">
        <v>3</v>
      </c>
      <c r="G9" s="61" t="s">
        <v>244</v>
      </c>
      <c r="H9" s="50">
        <v>42426</v>
      </c>
      <c r="I9" s="50">
        <v>42500</v>
      </c>
      <c r="J9" s="50">
        <v>74</v>
      </c>
      <c r="K9" s="50"/>
      <c r="L9" s="142">
        <v>0.66666666666666663</v>
      </c>
      <c r="M9" s="142" t="s">
        <v>471</v>
      </c>
      <c r="N9" s="50"/>
      <c r="O9" s="50"/>
      <c r="P9" s="50">
        <v>1700</v>
      </c>
      <c r="Q9" s="50"/>
      <c r="R9" s="50">
        <f t="shared" si="0"/>
        <v>0</v>
      </c>
      <c r="S9" s="50"/>
      <c r="T9" s="50">
        <f t="shared" si="2"/>
        <v>0</v>
      </c>
      <c r="U9" s="50"/>
      <c r="V9" s="50"/>
      <c r="W9" s="50">
        <f t="shared" si="1"/>
        <v>1700</v>
      </c>
    </row>
    <row r="10" spans="1:25" x14ac:dyDescent="0.3">
      <c r="A10">
        <v>9</v>
      </c>
      <c r="B10" s="56">
        <v>45538</v>
      </c>
      <c r="C10" s="53">
        <v>45539</v>
      </c>
      <c r="D10" s="40" t="s">
        <v>618</v>
      </c>
      <c r="E10" s="86" t="s">
        <v>93</v>
      </c>
      <c r="F10" s="61" t="s">
        <v>568</v>
      </c>
      <c r="G10" s="61" t="s">
        <v>617</v>
      </c>
      <c r="H10" s="50">
        <v>58476</v>
      </c>
      <c r="I10" s="50">
        <v>59655</v>
      </c>
      <c r="J10" s="50">
        <v>1179</v>
      </c>
      <c r="K10" s="50">
        <v>579</v>
      </c>
      <c r="L10" s="142">
        <v>0.25</v>
      </c>
      <c r="M10" s="142" t="s">
        <v>756</v>
      </c>
      <c r="N10" s="50"/>
      <c r="O10" s="50"/>
      <c r="P10" s="50">
        <v>10800</v>
      </c>
      <c r="Q10" s="50">
        <v>18</v>
      </c>
      <c r="R10" s="50">
        <f t="shared" si="0"/>
        <v>10422</v>
      </c>
      <c r="S10" s="50"/>
      <c r="T10" s="50">
        <f t="shared" si="2"/>
        <v>0</v>
      </c>
      <c r="U10" s="50">
        <v>550</v>
      </c>
      <c r="V10" s="50">
        <v>865</v>
      </c>
      <c r="W10" s="50">
        <f t="shared" si="1"/>
        <v>22637</v>
      </c>
    </row>
    <row r="11" spans="1:25" x14ac:dyDescent="0.3">
      <c r="A11">
        <v>10</v>
      </c>
      <c r="B11" s="56">
        <v>45538</v>
      </c>
      <c r="C11" s="53">
        <v>45539</v>
      </c>
      <c r="D11" s="40" t="s">
        <v>70</v>
      </c>
      <c r="E11" s="86" t="s">
        <v>543</v>
      </c>
      <c r="F11" s="61" t="s">
        <v>619</v>
      </c>
      <c r="G11" s="61" t="s">
        <v>29</v>
      </c>
      <c r="H11" s="50">
        <v>199194</v>
      </c>
      <c r="I11" s="50">
        <v>199242</v>
      </c>
      <c r="J11" s="50">
        <v>48</v>
      </c>
      <c r="K11" s="50"/>
      <c r="L11" s="142">
        <v>0.33333333333333331</v>
      </c>
      <c r="M11" s="142">
        <v>4.1666666666666664E-2</v>
      </c>
      <c r="N11" s="50">
        <v>17</v>
      </c>
      <c r="O11" s="50">
        <v>9</v>
      </c>
      <c r="P11" s="50">
        <v>1700</v>
      </c>
      <c r="Q11" s="50">
        <v>13</v>
      </c>
      <c r="R11" s="50">
        <f t="shared" si="0"/>
        <v>0</v>
      </c>
      <c r="S11" s="50">
        <v>120</v>
      </c>
      <c r="T11" s="50">
        <f t="shared" si="2"/>
        <v>1080</v>
      </c>
      <c r="U11" s="50"/>
      <c r="V11" s="50"/>
      <c r="W11" s="50">
        <f t="shared" si="1"/>
        <v>2780</v>
      </c>
    </row>
    <row r="12" spans="1:25" x14ac:dyDescent="0.3">
      <c r="A12">
        <v>11</v>
      </c>
      <c r="B12" s="56">
        <v>45539</v>
      </c>
      <c r="C12" s="53">
        <v>45539</v>
      </c>
      <c r="D12" s="40" t="s">
        <v>70</v>
      </c>
      <c r="E12" s="86" t="s">
        <v>543</v>
      </c>
      <c r="F12" s="61" t="s">
        <v>7</v>
      </c>
      <c r="G12" s="61" t="s">
        <v>244</v>
      </c>
      <c r="H12" s="50">
        <v>199242</v>
      </c>
      <c r="I12" s="50">
        <v>199300</v>
      </c>
      <c r="J12" s="50">
        <v>58</v>
      </c>
      <c r="K12" s="50"/>
      <c r="L12" s="141" t="s">
        <v>330</v>
      </c>
      <c r="M12" s="142" t="s">
        <v>763</v>
      </c>
      <c r="N12" s="50">
        <v>15</v>
      </c>
      <c r="O12" s="50">
        <v>7</v>
      </c>
      <c r="P12" s="50">
        <v>1700</v>
      </c>
      <c r="Q12" s="50">
        <v>13</v>
      </c>
      <c r="R12" s="50">
        <f t="shared" si="0"/>
        <v>0</v>
      </c>
      <c r="S12" s="50">
        <v>120</v>
      </c>
      <c r="T12" s="50">
        <f t="shared" si="2"/>
        <v>840</v>
      </c>
      <c r="U12" s="50"/>
      <c r="V12" s="50"/>
      <c r="W12" s="50">
        <f t="shared" si="1"/>
        <v>2540</v>
      </c>
    </row>
    <row r="13" spans="1:25" x14ac:dyDescent="0.3">
      <c r="A13">
        <v>12</v>
      </c>
      <c r="B13" s="56">
        <v>45539</v>
      </c>
      <c r="C13" s="53">
        <v>45539</v>
      </c>
      <c r="D13" s="40" t="s">
        <v>27</v>
      </c>
      <c r="E13" s="86" t="s">
        <v>67</v>
      </c>
      <c r="F13" s="61" t="s">
        <v>3</v>
      </c>
      <c r="G13" s="61" t="s">
        <v>51</v>
      </c>
      <c r="H13" s="50">
        <v>132970</v>
      </c>
      <c r="I13" s="50">
        <v>132996</v>
      </c>
      <c r="J13" s="50">
        <v>26</v>
      </c>
      <c r="K13" s="50"/>
      <c r="L13" s="141" t="s">
        <v>753</v>
      </c>
      <c r="M13" s="142" t="s">
        <v>764</v>
      </c>
      <c r="N13" s="50"/>
      <c r="O13" s="50"/>
      <c r="P13" s="50">
        <v>1800</v>
      </c>
      <c r="Q13" s="50"/>
      <c r="R13" s="50">
        <f t="shared" si="0"/>
        <v>0</v>
      </c>
      <c r="S13" s="50"/>
      <c r="T13" s="50">
        <f t="shared" si="2"/>
        <v>0</v>
      </c>
      <c r="U13" s="50"/>
      <c r="V13" s="50"/>
      <c r="W13" s="50">
        <f t="shared" si="1"/>
        <v>1800</v>
      </c>
    </row>
    <row r="14" spans="1:25" x14ac:dyDescent="0.3">
      <c r="A14">
        <v>13</v>
      </c>
      <c r="B14" s="56">
        <v>45539</v>
      </c>
      <c r="C14" s="53">
        <v>45541</v>
      </c>
      <c r="D14" s="40" t="s">
        <v>46</v>
      </c>
      <c r="E14" s="86" t="s">
        <v>620</v>
      </c>
      <c r="F14" s="61" t="s">
        <v>7</v>
      </c>
      <c r="G14" s="61" t="s">
        <v>598</v>
      </c>
      <c r="H14" s="50">
        <v>35587</v>
      </c>
      <c r="I14" s="50">
        <v>36569</v>
      </c>
      <c r="J14" s="50">
        <v>982</v>
      </c>
      <c r="K14" s="50">
        <v>232</v>
      </c>
      <c r="L14" s="142">
        <v>0.33333333333333331</v>
      </c>
      <c r="M14" s="142">
        <v>0.79166666666666663</v>
      </c>
      <c r="N14" s="50"/>
      <c r="O14" s="50"/>
      <c r="P14" s="50">
        <v>9750</v>
      </c>
      <c r="Q14" s="50">
        <v>13</v>
      </c>
      <c r="R14" s="50">
        <f t="shared" si="0"/>
        <v>3016</v>
      </c>
      <c r="S14" s="50"/>
      <c r="T14" s="50">
        <f t="shared" si="2"/>
        <v>0</v>
      </c>
      <c r="U14" s="50">
        <v>900</v>
      </c>
      <c r="V14" s="50">
        <v>1305</v>
      </c>
      <c r="W14" s="50">
        <f t="shared" si="1"/>
        <v>14971</v>
      </c>
    </row>
    <row r="15" spans="1:25" x14ac:dyDescent="0.3">
      <c r="A15">
        <v>14</v>
      </c>
      <c r="B15" s="56">
        <v>45539</v>
      </c>
      <c r="C15" s="53">
        <v>45540</v>
      </c>
      <c r="D15" s="40" t="s">
        <v>74</v>
      </c>
      <c r="E15" s="86" t="s">
        <v>536</v>
      </c>
      <c r="F15" s="61" t="s">
        <v>3</v>
      </c>
      <c r="G15" s="61" t="s">
        <v>261</v>
      </c>
      <c r="H15" s="50">
        <v>238165</v>
      </c>
      <c r="I15" s="50">
        <v>239409</v>
      </c>
      <c r="J15" s="50">
        <v>1244</v>
      </c>
      <c r="K15" s="50">
        <v>644</v>
      </c>
      <c r="L15" s="142">
        <v>0.25</v>
      </c>
      <c r="M15" s="142" t="s">
        <v>756</v>
      </c>
      <c r="N15" s="50"/>
      <c r="O15" s="50"/>
      <c r="P15" s="50">
        <v>10800</v>
      </c>
      <c r="Q15" s="50">
        <v>18</v>
      </c>
      <c r="R15" s="50">
        <f t="shared" si="0"/>
        <v>11592</v>
      </c>
      <c r="S15" s="50"/>
      <c r="T15" s="50">
        <f t="shared" si="2"/>
        <v>0</v>
      </c>
      <c r="U15" s="50">
        <v>550</v>
      </c>
      <c r="V15" s="50">
        <v>1425</v>
      </c>
      <c r="W15" s="50">
        <f t="shared" si="1"/>
        <v>24367</v>
      </c>
    </row>
    <row r="16" spans="1:25" x14ac:dyDescent="0.3">
      <c r="A16">
        <v>15</v>
      </c>
      <c r="B16" s="56">
        <v>45539</v>
      </c>
      <c r="C16" s="53">
        <v>45539</v>
      </c>
      <c r="D16" s="40" t="s">
        <v>103</v>
      </c>
      <c r="E16" s="81" t="s">
        <v>621</v>
      </c>
      <c r="F16" s="61" t="s">
        <v>3</v>
      </c>
      <c r="G16" s="61" t="s">
        <v>244</v>
      </c>
      <c r="H16" s="50">
        <v>222833</v>
      </c>
      <c r="I16" s="50">
        <v>222915</v>
      </c>
      <c r="J16" s="50">
        <v>82</v>
      </c>
      <c r="K16" s="50"/>
      <c r="L16" s="142">
        <v>0.29166666666666669</v>
      </c>
      <c r="M16" s="142">
        <v>0.79166666666666663</v>
      </c>
      <c r="N16" s="50">
        <v>12</v>
      </c>
      <c r="O16" s="50">
        <v>4</v>
      </c>
      <c r="P16" s="50">
        <v>3000</v>
      </c>
      <c r="Q16" s="50">
        <v>18</v>
      </c>
      <c r="R16" s="50">
        <f t="shared" si="0"/>
        <v>0</v>
      </c>
      <c r="S16" s="50">
        <v>180</v>
      </c>
      <c r="T16" s="50">
        <f t="shared" si="2"/>
        <v>720</v>
      </c>
      <c r="U16" s="50"/>
      <c r="V16" s="50">
        <v>100</v>
      </c>
      <c r="W16" s="50">
        <f t="shared" si="1"/>
        <v>3820</v>
      </c>
    </row>
    <row r="17" spans="1:23" x14ac:dyDescent="0.3">
      <c r="A17">
        <v>16</v>
      </c>
      <c r="B17" s="56">
        <v>45539</v>
      </c>
      <c r="C17" s="53">
        <v>45539</v>
      </c>
      <c r="D17" s="40" t="s">
        <v>15</v>
      </c>
      <c r="E17" s="86" t="s">
        <v>622</v>
      </c>
      <c r="F17" s="61" t="s">
        <v>16</v>
      </c>
      <c r="G17" s="61" t="s">
        <v>244</v>
      </c>
      <c r="H17" s="50">
        <v>224729</v>
      </c>
      <c r="I17" s="50">
        <v>224947</v>
      </c>
      <c r="J17" s="50">
        <v>218</v>
      </c>
      <c r="K17" s="50">
        <v>138</v>
      </c>
      <c r="L17" s="141" t="s">
        <v>327</v>
      </c>
      <c r="M17" s="142">
        <v>0.91666666666666663</v>
      </c>
      <c r="N17" s="50">
        <v>12.5</v>
      </c>
      <c r="O17" s="50">
        <v>4.5</v>
      </c>
      <c r="P17" s="50">
        <v>1700</v>
      </c>
      <c r="Q17" s="50">
        <v>13</v>
      </c>
      <c r="R17" s="50">
        <f t="shared" si="0"/>
        <v>1794</v>
      </c>
      <c r="S17" s="50">
        <v>120</v>
      </c>
      <c r="T17" s="50">
        <f t="shared" si="2"/>
        <v>540</v>
      </c>
      <c r="U17" s="50"/>
      <c r="V17" s="50">
        <v>155</v>
      </c>
      <c r="W17" s="50">
        <f t="shared" si="1"/>
        <v>4189</v>
      </c>
    </row>
    <row r="18" spans="1:23" x14ac:dyDescent="0.3">
      <c r="A18">
        <v>17</v>
      </c>
      <c r="B18" s="56">
        <v>45540</v>
      </c>
      <c r="C18" s="53">
        <v>45541</v>
      </c>
      <c r="D18" s="40" t="s">
        <v>9</v>
      </c>
      <c r="E18" s="86" t="s">
        <v>464</v>
      </c>
      <c r="F18" s="61" t="s">
        <v>7</v>
      </c>
      <c r="G18" s="61" t="s">
        <v>244</v>
      </c>
      <c r="H18" s="50">
        <v>51654</v>
      </c>
      <c r="I18" s="50">
        <v>51752</v>
      </c>
      <c r="J18" s="50">
        <v>98</v>
      </c>
      <c r="K18" s="50">
        <v>18</v>
      </c>
      <c r="L18" s="142">
        <v>0.33333333333333331</v>
      </c>
      <c r="M18" s="141" t="s">
        <v>796</v>
      </c>
      <c r="N18" s="50">
        <v>17.5</v>
      </c>
      <c r="O18" s="50">
        <v>9.5</v>
      </c>
      <c r="P18" s="50">
        <v>1700</v>
      </c>
      <c r="Q18" s="50">
        <v>13</v>
      </c>
      <c r="R18" s="50">
        <f t="shared" si="0"/>
        <v>234</v>
      </c>
      <c r="S18" s="50">
        <v>120</v>
      </c>
      <c r="T18" s="50">
        <f t="shared" si="2"/>
        <v>1140</v>
      </c>
      <c r="U18" s="50"/>
      <c r="V18" s="50"/>
      <c r="W18" s="50">
        <f t="shared" si="1"/>
        <v>3074</v>
      </c>
    </row>
    <row r="19" spans="1:23" x14ac:dyDescent="0.3">
      <c r="A19">
        <v>18</v>
      </c>
      <c r="B19" s="56">
        <v>45540</v>
      </c>
      <c r="C19" s="53">
        <v>45540</v>
      </c>
      <c r="D19" s="40" t="s">
        <v>61</v>
      </c>
      <c r="E19" s="86" t="s">
        <v>623</v>
      </c>
      <c r="F19" s="61" t="s">
        <v>7</v>
      </c>
      <c r="G19" s="61" t="s">
        <v>232</v>
      </c>
      <c r="H19" s="50">
        <v>89220</v>
      </c>
      <c r="I19" s="50">
        <v>89572</v>
      </c>
      <c r="J19" s="50">
        <v>352</v>
      </c>
      <c r="K19" s="50">
        <v>102</v>
      </c>
      <c r="L19" s="142">
        <v>0.25</v>
      </c>
      <c r="M19" s="141" t="s">
        <v>340</v>
      </c>
      <c r="N19" s="50"/>
      <c r="O19" s="50"/>
      <c r="P19" s="50">
        <v>3250</v>
      </c>
      <c r="Q19" s="50">
        <v>13</v>
      </c>
      <c r="R19" s="50">
        <f t="shared" si="0"/>
        <v>1326</v>
      </c>
      <c r="S19" s="50"/>
      <c r="T19" s="50">
        <f t="shared" si="2"/>
        <v>0</v>
      </c>
      <c r="U19" s="50">
        <v>200</v>
      </c>
      <c r="V19" s="50">
        <v>375</v>
      </c>
      <c r="W19" s="50">
        <f t="shared" si="1"/>
        <v>5151</v>
      </c>
    </row>
    <row r="20" spans="1:23" x14ac:dyDescent="0.3">
      <c r="A20">
        <v>19</v>
      </c>
      <c r="B20" s="56">
        <v>45540</v>
      </c>
      <c r="C20" s="53">
        <v>45540</v>
      </c>
      <c r="D20" s="40" t="s">
        <v>151</v>
      </c>
      <c r="E20" s="86" t="s">
        <v>624</v>
      </c>
      <c r="F20" s="61" t="s">
        <v>3</v>
      </c>
      <c r="G20" s="61" t="s">
        <v>625</v>
      </c>
      <c r="H20" s="50">
        <v>59585</v>
      </c>
      <c r="I20" s="50">
        <v>60223</v>
      </c>
      <c r="J20" s="50">
        <v>638</v>
      </c>
      <c r="K20" s="50">
        <v>338</v>
      </c>
      <c r="L20" s="142">
        <v>0.29166666666666669</v>
      </c>
      <c r="M20" s="142" t="s">
        <v>763</v>
      </c>
      <c r="N20" s="50"/>
      <c r="O20" s="50"/>
      <c r="P20" s="50">
        <v>5400</v>
      </c>
      <c r="Q20" s="50">
        <v>18</v>
      </c>
      <c r="R20" s="50">
        <f t="shared" si="0"/>
        <v>6084</v>
      </c>
      <c r="S20" s="50"/>
      <c r="T20" s="50">
        <f t="shared" si="2"/>
        <v>0</v>
      </c>
      <c r="U20" s="50">
        <v>200</v>
      </c>
      <c r="V20" s="50">
        <v>560</v>
      </c>
      <c r="W20" s="50">
        <f t="shared" si="1"/>
        <v>12244</v>
      </c>
    </row>
    <row r="21" spans="1:23" x14ac:dyDescent="0.3">
      <c r="A21">
        <v>20</v>
      </c>
      <c r="B21" s="56">
        <v>45540</v>
      </c>
      <c r="C21" s="53">
        <v>45540</v>
      </c>
      <c r="D21" s="40" t="s">
        <v>15</v>
      </c>
      <c r="E21" s="86" t="s">
        <v>543</v>
      </c>
      <c r="F21" s="61" t="s">
        <v>16</v>
      </c>
      <c r="G21" s="61" t="s">
        <v>244</v>
      </c>
      <c r="H21" s="50">
        <v>224957</v>
      </c>
      <c r="I21" s="50">
        <v>224996</v>
      </c>
      <c r="J21" s="50">
        <v>39</v>
      </c>
      <c r="K21" s="50"/>
      <c r="L21" s="142">
        <v>0.33333333333333331</v>
      </c>
      <c r="M21" s="142" t="s">
        <v>756</v>
      </c>
      <c r="N21" s="50">
        <v>14.5</v>
      </c>
      <c r="O21" s="50">
        <v>6.5</v>
      </c>
      <c r="P21" s="50">
        <v>1700</v>
      </c>
      <c r="Q21" s="50">
        <v>13</v>
      </c>
      <c r="R21" s="50">
        <f t="shared" si="0"/>
        <v>0</v>
      </c>
      <c r="S21" s="50">
        <v>120</v>
      </c>
      <c r="T21" s="50">
        <f t="shared" si="2"/>
        <v>780</v>
      </c>
      <c r="U21" s="50"/>
      <c r="V21" s="50"/>
      <c r="W21" s="50">
        <f t="shared" si="1"/>
        <v>2480</v>
      </c>
    </row>
    <row r="22" spans="1:23" x14ac:dyDescent="0.3">
      <c r="A22">
        <v>21</v>
      </c>
      <c r="B22" s="56">
        <v>45540</v>
      </c>
      <c r="C22" s="53">
        <v>45540</v>
      </c>
      <c r="D22" s="40" t="s">
        <v>70</v>
      </c>
      <c r="E22" s="86" t="s">
        <v>295</v>
      </c>
      <c r="F22" s="61" t="s">
        <v>7</v>
      </c>
      <c r="G22" s="61" t="s">
        <v>626</v>
      </c>
      <c r="H22" s="50">
        <v>199403</v>
      </c>
      <c r="I22" s="50">
        <v>199841</v>
      </c>
      <c r="J22" s="50">
        <v>438</v>
      </c>
      <c r="K22" s="50">
        <v>188</v>
      </c>
      <c r="L22" s="142">
        <v>0.25</v>
      </c>
      <c r="M22" s="142">
        <v>0.95833333333333337</v>
      </c>
      <c r="N22" s="50"/>
      <c r="O22" s="50"/>
      <c r="P22" s="50">
        <v>3250</v>
      </c>
      <c r="Q22" s="50">
        <v>13</v>
      </c>
      <c r="R22" s="50">
        <f t="shared" si="0"/>
        <v>2444</v>
      </c>
      <c r="S22" s="50"/>
      <c r="T22" s="50">
        <f t="shared" si="2"/>
        <v>0</v>
      </c>
      <c r="U22" s="50">
        <v>200</v>
      </c>
      <c r="V22" s="50">
        <v>200</v>
      </c>
      <c r="W22" s="50">
        <f t="shared" si="1"/>
        <v>6094</v>
      </c>
    </row>
    <row r="23" spans="1:23" x14ac:dyDescent="0.3">
      <c r="A23">
        <v>22</v>
      </c>
      <c r="B23" s="56">
        <v>45540</v>
      </c>
      <c r="C23" s="53">
        <v>45540</v>
      </c>
      <c r="D23" s="40" t="s">
        <v>66</v>
      </c>
      <c r="E23" s="86" t="s">
        <v>498</v>
      </c>
      <c r="F23" s="61" t="s">
        <v>7</v>
      </c>
      <c r="G23" s="61" t="s">
        <v>51</v>
      </c>
      <c r="H23" s="50">
        <v>29340</v>
      </c>
      <c r="I23" s="50">
        <v>29366</v>
      </c>
      <c r="J23" s="50">
        <v>26</v>
      </c>
      <c r="K23" s="50"/>
      <c r="L23" s="142">
        <v>0.25</v>
      </c>
      <c r="M23" s="142" t="s">
        <v>850</v>
      </c>
      <c r="N23" s="50"/>
      <c r="O23" s="50"/>
      <c r="P23" s="50">
        <v>1000</v>
      </c>
      <c r="Q23" s="50"/>
      <c r="R23" s="50">
        <f t="shared" si="0"/>
        <v>0</v>
      </c>
      <c r="S23" s="50"/>
      <c r="T23" s="50">
        <f t="shared" si="2"/>
        <v>0</v>
      </c>
      <c r="U23" s="50"/>
      <c r="V23" s="50"/>
      <c r="W23" s="50">
        <f t="shared" si="1"/>
        <v>1000</v>
      </c>
    </row>
    <row r="24" spans="1:23" x14ac:dyDescent="0.3">
      <c r="A24">
        <v>23</v>
      </c>
      <c r="B24" s="56">
        <v>45541</v>
      </c>
      <c r="C24" s="53">
        <v>45541</v>
      </c>
      <c r="D24" s="40" t="s">
        <v>151</v>
      </c>
      <c r="E24" s="86" t="s">
        <v>295</v>
      </c>
      <c r="F24" s="61" t="s">
        <v>3</v>
      </c>
      <c r="G24" s="61" t="s">
        <v>232</v>
      </c>
      <c r="H24" s="50">
        <v>60177</v>
      </c>
      <c r="I24" s="50">
        <v>60645</v>
      </c>
      <c r="J24" s="50">
        <v>468</v>
      </c>
      <c r="K24" s="50">
        <v>168</v>
      </c>
      <c r="L24" s="142">
        <v>0.25</v>
      </c>
      <c r="M24" s="142">
        <v>0.91666666666666663</v>
      </c>
      <c r="N24" s="50"/>
      <c r="O24" s="50"/>
      <c r="P24" s="50">
        <v>5400</v>
      </c>
      <c r="Q24" s="50">
        <v>18</v>
      </c>
      <c r="R24" s="50">
        <f t="shared" si="0"/>
        <v>3024</v>
      </c>
      <c r="S24" s="50"/>
      <c r="T24" s="50">
        <f t="shared" si="2"/>
        <v>0</v>
      </c>
      <c r="U24" s="50">
        <v>200</v>
      </c>
      <c r="V24" s="50">
        <v>375</v>
      </c>
      <c r="W24" s="50">
        <f t="shared" si="1"/>
        <v>8999</v>
      </c>
    </row>
    <row r="25" spans="1:23" x14ac:dyDescent="0.3">
      <c r="A25">
        <v>24</v>
      </c>
      <c r="B25" s="56">
        <v>45541</v>
      </c>
      <c r="C25" s="53">
        <v>45541</v>
      </c>
      <c r="D25" s="40" t="s">
        <v>66</v>
      </c>
      <c r="E25" s="86" t="s">
        <v>422</v>
      </c>
      <c r="F25" s="61" t="s">
        <v>7</v>
      </c>
      <c r="G25" s="61" t="s">
        <v>65</v>
      </c>
      <c r="H25" s="50">
        <v>29443</v>
      </c>
      <c r="I25" s="50">
        <v>29841</v>
      </c>
      <c r="J25" s="50">
        <v>398</v>
      </c>
      <c r="K25" s="50">
        <v>148</v>
      </c>
      <c r="L25" s="142">
        <v>0.25</v>
      </c>
      <c r="M25" s="142">
        <v>0.75</v>
      </c>
      <c r="N25" s="50"/>
      <c r="O25" s="50"/>
      <c r="P25" s="50">
        <v>3250</v>
      </c>
      <c r="Q25" s="50">
        <v>13</v>
      </c>
      <c r="R25" s="50">
        <f t="shared" si="0"/>
        <v>1924</v>
      </c>
      <c r="S25" s="50"/>
      <c r="T25" s="50">
        <f t="shared" si="2"/>
        <v>0</v>
      </c>
      <c r="U25" s="50">
        <v>200</v>
      </c>
      <c r="V25" s="50">
        <v>235</v>
      </c>
      <c r="W25" s="50">
        <f t="shared" si="1"/>
        <v>5609</v>
      </c>
    </row>
    <row r="26" spans="1:23" x14ac:dyDescent="0.3">
      <c r="A26">
        <v>25</v>
      </c>
      <c r="B26" s="56">
        <v>45541</v>
      </c>
      <c r="C26" s="53">
        <v>45542</v>
      </c>
      <c r="D26" s="40" t="s">
        <v>15</v>
      </c>
      <c r="E26" s="86" t="s">
        <v>60</v>
      </c>
      <c r="F26" s="61" t="s">
        <v>7</v>
      </c>
      <c r="G26" s="61" t="s">
        <v>627</v>
      </c>
      <c r="H26" s="50">
        <v>224971</v>
      </c>
      <c r="I26" s="50">
        <v>225126</v>
      </c>
      <c r="J26" s="50">
        <v>155</v>
      </c>
      <c r="K26" s="50">
        <v>75</v>
      </c>
      <c r="L26" s="142">
        <v>0.33333333333333331</v>
      </c>
      <c r="M26" s="141" t="s">
        <v>796</v>
      </c>
      <c r="N26" s="50">
        <v>17.5</v>
      </c>
      <c r="O26" s="50">
        <v>9.5</v>
      </c>
      <c r="P26" s="50">
        <v>1700</v>
      </c>
      <c r="Q26" s="50">
        <v>13</v>
      </c>
      <c r="R26" s="50">
        <f t="shared" si="0"/>
        <v>975</v>
      </c>
      <c r="S26" s="50">
        <v>120</v>
      </c>
      <c r="T26" s="50">
        <f t="shared" si="2"/>
        <v>1140</v>
      </c>
      <c r="U26" s="50"/>
      <c r="V26" s="50">
        <v>200</v>
      </c>
      <c r="W26" s="50">
        <f t="shared" si="1"/>
        <v>4015</v>
      </c>
    </row>
    <row r="27" spans="1:23" x14ac:dyDescent="0.3">
      <c r="A27">
        <v>26</v>
      </c>
      <c r="B27" s="56">
        <v>45541</v>
      </c>
      <c r="C27" s="53">
        <v>45541</v>
      </c>
      <c r="D27" s="40" t="s">
        <v>9</v>
      </c>
      <c r="E27" s="86" t="s">
        <v>543</v>
      </c>
      <c r="F27" s="61" t="s">
        <v>7</v>
      </c>
      <c r="G27" s="61" t="s">
        <v>244</v>
      </c>
      <c r="H27" s="50">
        <v>51779</v>
      </c>
      <c r="I27" s="50">
        <v>51828</v>
      </c>
      <c r="J27" s="50">
        <v>49</v>
      </c>
      <c r="K27" s="50"/>
      <c r="L27" s="141" t="s">
        <v>330</v>
      </c>
      <c r="M27" s="141" t="s">
        <v>756</v>
      </c>
      <c r="N27" s="50">
        <v>14</v>
      </c>
      <c r="O27" s="50">
        <v>6</v>
      </c>
      <c r="P27" s="50">
        <v>1700</v>
      </c>
      <c r="Q27" s="50"/>
      <c r="R27" s="50">
        <f t="shared" si="0"/>
        <v>0</v>
      </c>
      <c r="S27" s="50">
        <v>120</v>
      </c>
      <c r="T27" s="50">
        <f t="shared" si="2"/>
        <v>720</v>
      </c>
      <c r="U27" s="50"/>
      <c r="V27" s="50"/>
      <c r="W27" s="50">
        <f t="shared" si="1"/>
        <v>2420</v>
      </c>
    </row>
    <row r="28" spans="1:23" x14ac:dyDescent="0.3">
      <c r="A28">
        <v>27</v>
      </c>
      <c r="B28" s="56">
        <v>45541</v>
      </c>
      <c r="C28" s="53">
        <v>45541</v>
      </c>
      <c r="D28" s="40" t="s">
        <v>2</v>
      </c>
      <c r="E28" s="86" t="s">
        <v>93</v>
      </c>
      <c r="F28" s="61" t="s">
        <v>3</v>
      </c>
      <c r="G28" s="61" t="s">
        <v>11</v>
      </c>
      <c r="H28" s="50">
        <v>42995</v>
      </c>
      <c r="I28" s="50">
        <v>43167</v>
      </c>
      <c r="J28" s="50">
        <v>172</v>
      </c>
      <c r="K28" s="50"/>
      <c r="L28" s="142">
        <v>0.41666666666666669</v>
      </c>
      <c r="M28" s="142">
        <v>0.79166666666666663</v>
      </c>
      <c r="N28" s="50"/>
      <c r="O28" s="50"/>
      <c r="P28" s="50">
        <v>5400</v>
      </c>
      <c r="Q28" s="50"/>
      <c r="R28" s="50">
        <f t="shared" si="0"/>
        <v>0</v>
      </c>
      <c r="S28" s="50"/>
      <c r="T28" s="50">
        <f t="shared" si="2"/>
        <v>0</v>
      </c>
      <c r="U28" s="50">
        <v>200</v>
      </c>
      <c r="V28" s="50">
        <v>95</v>
      </c>
      <c r="W28" s="50">
        <f t="shared" si="1"/>
        <v>5695</v>
      </c>
    </row>
    <row r="29" spans="1:23" x14ac:dyDescent="0.3">
      <c r="A29">
        <v>28</v>
      </c>
      <c r="B29" s="56">
        <v>45541</v>
      </c>
      <c r="C29" s="53">
        <v>45541</v>
      </c>
      <c r="D29" s="40" t="s">
        <v>61</v>
      </c>
      <c r="E29" s="81" t="s">
        <v>628</v>
      </c>
      <c r="F29" s="61" t="s">
        <v>7</v>
      </c>
      <c r="G29" s="61" t="s">
        <v>65</v>
      </c>
      <c r="H29" s="50">
        <v>89572</v>
      </c>
      <c r="I29" s="50">
        <v>89958</v>
      </c>
      <c r="J29" s="50">
        <v>386</v>
      </c>
      <c r="K29" s="50">
        <v>136</v>
      </c>
      <c r="L29" s="141" t="s">
        <v>753</v>
      </c>
      <c r="M29" s="142">
        <v>0.91666666666666663</v>
      </c>
      <c r="N29" s="50"/>
      <c r="O29" s="50"/>
      <c r="P29" s="50">
        <v>3250</v>
      </c>
      <c r="Q29" s="50">
        <v>13</v>
      </c>
      <c r="R29" s="50">
        <f t="shared" si="0"/>
        <v>1768</v>
      </c>
      <c r="S29" s="50"/>
      <c r="T29" s="50">
        <f t="shared" si="2"/>
        <v>0</v>
      </c>
      <c r="U29" s="50">
        <v>200</v>
      </c>
      <c r="V29" s="50">
        <v>335</v>
      </c>
      <c r="W29" s="50">
        <f t="shared" si="1"/>
        <v>5553</v>
      </c>
    </row>
    <row r="30" spans="1:23" x14ac:dyDescent="0.3">
      <c r="A30">
        <v>29</v>
      </c>
      <c r="B30" s="56">
        <v>45541</v>
      </c>
      <c r="C30" s="53">
        <v>45541</v>
      </c>
      <c r="D30" s="40" t="s">
        <v>539</v>
      </c>
      <c r="E30" s="86" t="s">
        <v>464</v>
      </c>
      <c r="F30" s="61" t="s">
        <v>7</v>
      </c>
      <c r="G30" s="61" t="s">
        <v>244</v>
      </c>
      <c r="H30" s="50">
        <v>4826</v>
      </c>
      <c r="I30" s="50">
        <v>4881</v>
      </c>
      <c r="J30" s="50">
        <v>55</v>
      </c>
      <c r="K30" s="50"/>
      <c r="L30" s="141" t="s">
        <v>330</v>
      </c>
      <c r="M30" s="141" t="s">
        <v>431</v>
      </c>
      <c r="N30" s="50">
        <v>13</v>
      </c>
      <c r="O30" s="50">
        <v>5</v>
      </c>
      <c r="P30" s="50">
        <v>1700</v>
      </c>
      <c r="Q30" s="50">
        <v>3</v>
      </c>
      <c r="R30" s="50">
        <f t="shared" si="0"/>
        <v>0</v>
      </c>
      <c r="S30" s="50">
        <v>120</v>
      </c>
      <c r="T30" s="50">
        <f t="shared" si="2"/>
        <v>600</v>
      </c>
      <c r="U30" s="50"/>
      <c r="V30" s="50"/>
      <c r="W30" s="50">
        <f t="shared" si="1"/>
        <v>2300</v>
      </c>
    </row>
    <row r="31" spans="1:23" x14ac:dyDescent="0.3">
      <c r="A31">
        <v>30</v>
      </c>
      <c r="B31" s="56">
        <v>45542</v>
      </c>
      <c r="C31" s="53">
        <v>45542</v>
      </c>
      <c r="D31" s="40" t="s">
        <v>629</v>
      </c>
      <c r="E31" s="86" t="s">
        <v>543</v>
      </c>
      <c r="F31" s="61" t="s">
        <v>7</v>
      </c>
      <c r="G31" s="61" t="s">
        <v>244</v>
      </c>
      <c r="H31" s="50">
        <v>203710</v>
      </c>
      <c r="I31" s="50">
        <v>203752</v>
      </c>
      <c r="J31" s="50">
        <v>42</v>
      </c>
      <c r="K31" s="50"/>
      <c r="L31" s="142">
        <v>0.33333333333333331</v>
      </c>
      <c r="M31" s="142">
        <v>0.83333333333333337</v>
      </c>
      <c r="N31" s="50">
        <v>12</v>
      </c>
      <c r="O31" s="50">
        <v>4</v>
      </c>
      <c r="P31" s="50">
        <v>1700</v>
      </c>
      <c r="Q31" s="50"/>
      <c r="R31" s="50">
        <f t="shared" si="0"/>
        <v>0</v>
      </c>
      <c r="S31" s="50">
        <v>120</v>
      </c>
      <c r="T31" s="50">
        <f t="shared" si="2"/>
        <v>480</v>
      </c>
      <c r="U31" s="50"/>
      <c r="V31" s="50"/>
      <c r="W31" s="50">
        <f t="shared" si="1"/>
        <v>2180</v>
      </c>
    </row>
    <row r="32" spans="1:23" x14ac:dyDescent="0.3">
      <c r="A32">
        <v>31</v>
      </c>
      <c r="B32" s="56">
        <v>45542</v>
      </c>
      <c r="C32" s="53">
        <v>45542</v>
      </c>
      <c r="D32" s="40" t="s">
        <v>15</v>
      </c>
      <c r="E32" s="86" t="s">
        <v>498</v>
      </c>
      <c r="F32" s="61" t="s">
        <v>16</v>
      </c>
      <c r="G32" s="61" t="s">
        <v>51</v>
      </c>
      <c r="H32" s="50">
        <v>25129</v>
      </c>
      <c r="I32" s="50">
        <v>25155</v>
      </c>
      <c r="J32" s="50">
        <v>26</v>
      </c>
      <c r="K32" s="50"/>
      <c r="L32" s="141" t="s">
        <v>761</v>
      </c>
      <c r="M32" s="141" t="s">
        <v>330</v>
      </c>
      <c r="N32" s="50"/>
      <c r="O32" s="50"/>
      <c r="P32" s="50">
        <v>1000</v>
      </c>
      <c r="Q32" s="50"/>
      <c r="R32" s="50">
        <f t="shared" si="0"/>
        <v>0</v>
      </c>
      <c r="S32" s="50"/>
      <c r="T32" s="50">
        <f t="shared" si="2"/>
        <v>0</v>
      </c>
      <c r="U32" s="50"/>
      <c r="V32" s="50"/>
      <c r="W32" s="50">
        <f t="shared" si="1"/>
        <v>1000</v>
      </c>
    </row>
    <row r="33" spans="1:23" x14ac:dyDescent="0.3">
      <c r="A33">
        <v>32</v>
      </c>
      <c r="B33" s="56">
        <v>45544</v>
      </c>
      <c r="C33" s="53">
        <v>45544</v>
      </c>
      <c r="D33" s="40" t="s">
        <v>34</v>
      </c>
      <c r="E33" s="86" t="s">
        <v>295</v>
      </c>
      <c r="F33" s="61" t="s">
        <v>7</v>
      </c>
      <c r="G33" s="61" t="s">
        <v>65</v>
      </c>
      <c r="H33" s="50">
        <v>204275</v>
      </c>
      <c r="I33" s="50">
        <v>204673</v>
      </c>
      <c r="J33" s="50">
        <v>398</v>
      </c>
      <c r="K33" s="50">
        <v>148</v>
      </c>
      <c r="L33" s="142">
        <v>0.25</v>
      </c>
      <c r="M33" s="142">
        <v>0.91666666666666663</v>
      </c>
      <c r="N33" s="50"/>
      <c r="O33" s="50"/>
      <c r="P33" s="50">
        <v>3250</v>
      </c>
      <c r="Q33" s="50">
        <v>13</v>
      </c>
      <c r="R33" s="50">
        <f t="shared" si="0"/>
        <v>1924</v>
      </c>
      <c r="S33" s="50"/>
      <c r="T33" s="50">
        <f t="shared" si="2"/>
        <v>0</v>
      </c>
      <c r="U33" s="50">
        <v>200</v>
      </c>
      <c r="V33" s="50">
        <v>290</v>
      </c>
      <c r="W33" s="50">
        <f t="shared" si="1"/>
        <v>5664</v>
      </c>
    </row>
    <row r="34" spans="1:23" x14ac:dyDescent="0.3">
      <c r="A34">
        <v>33</v>
      </c>
      <c r="B34" s="56">
        <v>45544</v>
      </c>
      <c r="C34" s="53">
        <v>45544</v>
      </c>
      <c r="D34" s="58" t="s">
        <v>631</v>
      </c>
      <c r="E34" s="86" t="s">
        <v>468</v>
      </c>
      <c r="F34" s="86" t="s">
        <v>3</v>
      </c>
      <c r="G34" s="86" t="s">
        <v>630</v>
      </c>
      <c r="H34" s="50">
        <v>44954</v>
      </c>
      <c r="I34" s="50">
        <v>45391</v>
      </c>
      <c r="J34" s="50">
        <v>437</v>
      </c>
      <c r="K34" s="50">
        <v>137</v>
      </c>
      <c r="L34" s="142">
        <v>0.25</v>
      </c>
      <c r="M34" s="141" t="s">
        <v>471</v>
      </c>
      <c r="N34" s="50"/>
      <c r="O34" s="50"/>
      <c r="P34" s="50">
        <v>5400</v>
      </c>
      <c r="Q34" s="50">
        <v>18</v>
      </c>
      <c r="R34" s="50">
        <f t="shared" si="0"/>
        <v>2466</v>
      </c>
      <c r="S34" s="50"/>
      <c r="T34" s="50">
        <f t="shared" si="2"/>
        <v>0</v>
      </c>
      <c r="U34" s="50">
        <v>200</v>
      </c>
      <c r="V34" s="50">
        <v>375</v>
      </c>
      <c r="W34" s="50">
        <f t="shared" si="1"/>
        <v>8441</v>
      </c>
    </row>
    <row r="35" spans="1:23" x14ac:dyDescent="0.3">
      <c r="A35">
        <v>34</v>
      </c>
      <c r="B35" s="60">
        <v>45544</v>
      </c>
      <c r="C35" s="53">
        <v>45544</v>
      </c>
      <c r="D35" s="40" t="s">
        <v>15</v>
      </c>
      <c r="E35" s="61" t="s">
        <v>393</v>
      </c>
      <c r="F35" s="61" t="s">
        <v>16</v>
      </c>
      <c r="G35" s="61" t="s">
        <v>18</v>
      </c>
      <c r="H35" s="50">
        <v>225177</v>
      </c>
      <c r="I35" s="50">
        <v>225415</v>
      </c>
      <c r="J35" s="50">
        <v>238</v>
      </c>
      <c r="K35" s="50"/>
      <c r="L35" s="142">
        <v>0.33333333333333331</v>
      </c>
      <c r="M35" s="142" t="s">
        <v>349</v>
      </c>
      <c r="N35" s="50"/>
      <c r="O35" s="50"/>
      <c r="P35" s="50">
        <v>3250</v>
      </c>
      <c r="Q35" s="50"/>
      <c r="R35" s="50">
        <f t="shared" ref="R35:R66" si="3">K35*Q35</f>
        <v>0</v>
      </c>
      <c r="S35" s="50"/>
      <c r="T35" s="50">
        <f t="shared" si="2"/>
        <v>0</v>
      </c>
      <c r="U35" s="50">
        <v>200</v>
      </c>
      <c r="V35" s="50">
        <v>255</v>
      </c>
      <c r="W35" s="50">
        <f t="shared" si="1"/>
        <v>3705</v>
      </c>
    </row>
    <row r="36" spans="1:23" x14ac:dyDescent="0.3">
      <c r="A36">
        <v>35</v>
      </c>
      <c r="B36" s="60">
        <v>45544</v>
      </c>
      <c r="C36" s="53">
        <v>45544</v>
      </c>
      <c r="D36" s="40" t="s">
        <v>121</v>
      </c>
      <c r="E36" s="61" t="s">
        <v>616</v>
      </c>
      <c r="F36" s="61" t="s">
        <v>7</v>
      </c>
      <c r="G36" s="61" t="s">
        <v>244</v>
      </c>
      <c r="H36" s="50">
        <v>45406</v>
      </c>
      <c r="I36" s="50">
        <v>45527</v>
      </c>
      <c r="J36" s="50">
        <v>121</v>
      </c>
      <c r="K36" s="50">
        <v>41</v>
      </c>
      <c r="L36" s="142">
        <v>0.33333333333333331</v>
      </c>
      <c r="M36" s="142">
        <v>0.83333333333333337</v>
      </c>
      <c r="N36" s="50">
        <v>12</v>
      </c>
      <c r="O36" s="50">
        <v>4</v>
      </c>
      <c r="P36" s="50">
        <v>1700</v>
      </c>
      <c r="Q36" s="50">
        <v>13</v>
      </c>
      <c r="R36" s="50">
        <f t="shared" si="3"/>
        <v>533</v>
      </c>
      <c r="S36" s="50">
        <v>120</v>
      </c>
      <c r="T36" s="50">
        <f t="shared" si="2"/>
        <v>480</v>
      </c>
      <c r="U36" s="50"/>
      <c r="V36" s="50"/>
      <c r="W36" s="50">
        <f t="shared" si="1"/>
        <v>2713</v>
      </c>
    </row>
    <row r="37" spans="1:23" x14ac:dyDescent="0.3">
      <c r="A37">
        <v>36</v>
      </c>
      <c r="B37" s="60">
        <v>45544</v>
      </c>
      <c r="C37" s="53">
        <v>45544</v>
      </c>
      <c r="D37" s="40" t="s">
        <v>615</v>
      </c>
      <c r="E37" s="61" t="s">
        <v>464</v>
      </c>
      <c r="F37" s="61" t="s">
        <v>7</v>
      </c>
      <c r="G37" s="61" t="s">
        <v>244</v>
      </c>
      <c r="H37" s="50">
        <v>13031</v>
      </c>
      <c r="I37" s="50">
        <v>13153</v>
      </c>
      <c r="J37" s="50">
        <v>122</v>
      </c>
      <c r="K37" s="50">
        <v>42</v>
      </c>
      <c r="L37" s="142">
        <v>0.33333333333333331</v>
      </c>
      <c r="M37" s="142" t="s">
        <v>756</v>
      </c>
      <c r="N37" s="50">
        <v>14.5</v>
      </c>
      <c r="O37" s="50">
        <v>6.5</v>
      </c>
      <c r="P37" s="50">
        <v>1700</v>
      </c>
      <c r="Q37" s="50">
        <v>13</v>
      </c>
      <c r="R37" s="50">
        <f t="shared" si="3"/>
        <v>546</v>
      </c>
      <c r="S37" s="50">
        <v>120</v>
      </c>
      <c r="T37" s="50">
        <f t="shared" si="2"/>
        <v>780</v>
      </c>
      <c r="U37" s="50"/>
      <c r="V37" s="50">
        <v>100</v>
      </c>
      <c r="W37" s="50">
        <f t="shared" si="1"/>
        <v>3126</v>
      </c>
    </row>
    <row r="38" spans="1:23" x14ac:dyDescent="0.3">
      <c r="A38">
        <v>37</v>
      </c>
      <c r="B38" s="42">
        <v>45544</v>
      </c>
      <c r="C38" s="53">
        <v>45544</v>
      </c>
      <c r="D38" s="40" t="s">
        <v>66</v>
      </c>
      <c r="E38" s="61" t="s">
        <v>632</v>
      </c>
      <c r="F38" s="61" t="s">
        <v>7</v>
      </c>
      <c r="G38" s="61" t="s">
        <v>633</v>
      </c>
      <c r="H38" s="50">
        <v>30041</v>
      </c>
      <c r="I38" s="50">
        <v>30069</v>
      </c>
      <c r="J38" s="50">
        <v>28</v>
      </c>
      <c r="K38" s="50"/>
      <c r="L38" s="141" t="s">
        <v>851</v>
      </c>
      <c r="M38" s="142" t="s">
        <v>471</v>
      </c>
      <c r="N38" s="50"/>
      <c r="O38" s="50"/>
      <c r="P38" s="50">
        <v>1000</v>
      </c>
      <c r="Q38" s="50"/>
      <c r="R38" s="50">
        <f t="shared" si="3"/>
        <v>0</v>
      </c>
      <c r="S38" s="50"/>
      <c r="T38" s="50">
        <f t="shared" si="2"/>
        <v>0</v>
      </c>
      <c r="U38" s="50"/>
      <c r="V38" s="50">
        <v>100</v>
      </c>
      <c r="W38" s="50">
        <f t="shared" si="1"/>
        <v>1100</v>
      </c>
    </row>
    <row r="39" spans="1:23" x14ac:dyDescent="0.3">
      <c r="A39">
        <v>38</v>
      </c>
      <c r="B39" s="60">
        <v>45545</v>
      </c>
      <c r="C39" s="53">
        <v>45545</v>
      </c>
      <c r="D39" s="40" t="s">
        <v>514</v>
      </c>
      <c r="E39" s="61" t="s">
        <v>468</v>
      </c>
      <c r="F39" s="61" t="s">
        <v>7</v>
      </c>
      <c r="G39" s="61" t="s">
        <v>18</v>
      </c>
      <c r="H39" s="50">
        <v>239360</v>
      </c>
      <c r="I39" s="50">
        <v>239557</v>
      </c>
      <c r="J39" s="50">
        <v>197</v>
      </c>
      <c r="K39" s="50"/>
      <c r="L39" s="141" t="s">
        <v>330</v>
      </c>
      <c r="M39" s="142">
        <v>0.83333333333333337</v>
      </c>
      <c r="N39" s="50"/>
      <c r="O39" s="50"/>
      <c r="P39" s="50">
        <v>3250</v>
      </c>
      <c r="Q39" s="50"/>
      <c r="R39" s="50">
        <f t="shared" si="3"/>
        <v>0</v>
      </c>
      <c r="S39" s="50"/>
      <c r="T39" s="50">
        <f t="shared" si="2"/>
        <v>0</v>
      </c>
      <c r="U39" s="50">
        <v>200</v>
      </c>
      <c r="V39" s="50">
        <v>155</v>
      </c>
      <c r="W39" s="50">
        <f t="shared" si="1"/>
        <v>3605</v>
      </c>
    </row>
    <row r="40" spans="1:23" x14ac:dyDescent="0.3">
      <c r="A40">
        <v>39</v>
      </c>
      <c r="B40" s="42">
        <v>45545</v>
      </c>
      <c r="C40" s="53">
        <v>45545</v>
      </c>
      <c r="D40" s="40" t="s">
        <v>197</v>
      </c>
      <c r="E40" s="61" t="s">
        <v>634</v>
      </c>
      <c r="F40" s="61" t="s">
        <v>7</v>
      </c>
      <c r="G40" s="61" t="s">
        <v>244</v>
      </c>
      <c r="H40" s="50">
        <v>262910</v>
      </c>
      <c r="I40" s="50">
        <v>262992</v>
      </c>
      <c r="J40" s="50">
        <v>82</v>
      </c>
      <c r="K40" s="50">
        <v>2</v>
      </c>
      <c r="L40" s="142">
        <v>0.375</v>
      </c>
      <c r="M40" s="142">
        <v>0.79166666666666663</v>
      </c>
      <c r="N40" s="50">
        <v>10</v>
      </c>
      <c r="O40" s="50">
        <v>2</v>
      </c>
      <c r="P40" s="50">
        <v>1700</v>
      </c>
      <c r="Q40" s="50">
        <v>13</v>
      </c>
      <c r="R40" s="50">
        <f t="shared" si="3"/>
        <v>26</v>
      </c>
      <c r="S40" s="50">
        <v>120</v>
      </c>
      <c r="T40" s="50">
        <f t="shared" si="2"/>
        <v>240</v>
      </c>
      <c r="U40" s="50"/>
      <c r="V40" s="50"/>
      <c r="W40" s="50">
        <f t="shared" si="1"/>
        <v>1966</v>
      </c>
    </row>
    <row r="41" spans="1:23" x14ac:dyDescent="0.3">
      <c r="A41">
        <v>40</v>
      </c>
      <c r="B41" s="60">
        <v>45545</v>
      </c>
      <c r="C41" s="53">
        <v>45545</v>
      </c>
      <c r="D41" s="40" t="s">
        <v>615</v>
      </c>
      <c r="E41" s="61" t="s">
        <v>635</v>
      </c>
      <c r="F41" s="61" t="s">
        <v>7</v>
      </c>
      <c r="G41" s="61" t="s">
        <v>244</v>
      </c>
      <c r="H41" s="50">
        <v>13153</v>
      </c>
      <c r="I41" s="50">
        <v>13251</v>
      </c>
      <c r="J41" s="50">
        <v>98</v>
      </c>
      <c r="K41" s="50">
        <v>18</v>
      </c>
      <c r="L41" s="142">
        <v>0.375</v>
      </c>
      <c r="M41" s="141" t="s">
        <v>756</v>
      </c>
      <c r="N41" s="50">
        <v>13.5</v>
      </c>
      <c r="O41" s="50">
        <v>5.5</v>
      </c>
      <c r="P41" s="50">
        <v>1700</v>
      </c>
      <c r="Q41" s="50">
        <v>13</v>
      </c>
      <c r="R41" s="50">
        <f t="shared" si="3"/>
        <v>234</v>
      </c>
      <c r="S41" s="50">
        <v>120</v>
      </c>
      <c r="T41" s="50">
        <f t="shared" si="2"/>
        <v>660</v>
      </c>
      <c r="U41" s="50"/>
      <c r="V41" s="50"/>
      <c r="W41" s="50">
        <f t="shared" si="1"/>
        <v>2594</v>
      </c>
    </row>
    <row r="42" spans="1:23" x14ac:dyDescent="0.3">
      <c r="A42">
        <v>41</v>
      </c>
      <c r="B42" s="42">
        <v>45545</v>
      </c>
      <c r="C42" s="53">
        <v>45550</v>
      </c>
      <c r="D42" s="40" t="s">
        <v>378</v>
      </c>
      <c r="E42" s="61" t="s">
        <v>636</v>
      </c>
      <c r="F42" s="61" t="s">
        <v>7</v>
      </c>
      <c r="G42" s="61" t="s">
        <v>637</v>
      </c>
      <c r="H42" s="50">
        <v>24026</v>
      </c>
      <c r="I42" s="50">
        <v>24714</v>
      </c>
      <c r="J42" s="50">
        <v>688</v>
      </c>
      <c r="K42" s="50"/>
      <c r="L42" s="142">
        <v>0.375</v>
      </c>
      <c r="M42" s="142" t="s">
        <v>340</v>
      </c>
      <c r="N42" s="50"/>
      <c r="O42" s="50"/>
      <c r="P42" s="50">
        <v>19500</v>
      </c>
      <c r="Q42" s="50"/>
      <c r="R42" s="50">
        <f t="shared" si="3"/>
        <v>0</v>
      </c>
      <c r="S42" s="50"/>
      <c r="T42" s="50">
        <f t="shared" si="2"/>
        <v>0</v>
      </c>
      <c r="U42" s="50">
        <v>1950</v>
      </c>
      <c r="V42" s="50">
        <v>666</v>
      </c>
      <c r="W42" s="50">
        <f t="shared" si="1"/>
        <v>22116</v>
      </c>
    </row>
    <row r="43" spans="1:23" x14ac:dyDescent="0.3">
      <c r="A43">
        <v>42</v>
      </c>
      <c r="B43" s="60">
        <v>45545</v>
      </c>
      <c r="C43" s="53">
        <v>45547</v>
      </c>
      <c r="D43" s="40" t="s">
        <v>639</v>
      </c>
      <c r="E43" s="61" t="s">
        <v>536</v>
      </c>
      <c r="F43" s="61" t="s">
        <v>3</v>
      </c>
      <c r="G43" s="61" t="s">
        <v>638</v>
      </c>
      <c r="H43" s="50">
        <v>58711</v>
      </c>
      <c r="I43" s="50">
        <v>60375</v>
      </c>
      <c r="J43" s="50">
        <v>1664</v>
      </c>
      <c r="K43" s="50">
        <v>764</v>
      </c>
      <c r="L43" s="142">
        <v>0.33333333333333331</v>
      </c>
      <c r="M43" s="142">
        <v>0.75</v>
      </c>
      <c r="N43" s="50"/>
      <c r="O43" s="50"/>
      <c r="P43" s="50">
        <v>16200</v>
      </c>
      <c r="Q43" s="50">
        <v>18</v>
      </c>
      <c r="R43" s="50">
        <f t="shared" si="3"/>
        <v>13752</v>
      </c>
      <c r="S43" s="50"/>
      <c r="T43" s="50">
        <f t="shared" si="2"/>
        <v>0</v>
      </c>
      <c r="U43" s="50">
        <v>900</v>
      </c>
      <c r="V43" s="50">
        <v>1460</v>
      </c>
      <c r="W43" s="50">
        <f t="shared" si="1"/>
        <v>32312</v>
      </c>
    </row>
    <row r="44" spans="1:23" x14ac:dyDescent="0.3">
      <c r="A44">
        <v>43</v>
      </c>
      <c r="B44" s="60">
        <v>45546</v>
      </c>
      <c r="C44" s="53">
        <v>45546</v>
      </c>
      <c r="D44" s="40" t="s">
        <v>615</v>
      </c>
      <c r="E44" s="61" t="s">
        <v>464</v>
      </c>
      <c r="F44" s="61" t="s">
        <v>7</v>
      </c>
      <c r="G44" s="61" t="s">
        <v>244</v>
      </c>
      <c r="H44" s="50">
        <v>13251</v>
      </c>
      <c r="I44" s="50">
        <v>13349</v>
      </c>
      <c r="J44" s="50">
        <v>98</v>
      </c>
      <c r="K44" s="50">
        <v>18</v>
      </c>
      <c r="L44" s="141" t="s">
        <v>330</v>
      </c>
      <c r="M44" s="141" t="s">
        <v>340</v>
      </c>
      <c r="N44" s="50">
        <v>12</v>
      </c>
      <c r="O44" s="50">
        <v>4</v>
      </c>
      <c r="P44" s="50">
        <v>1700</v>
      </c>
      <c r="Q44" s="50">
        <v>13</v>
      </c>
      <c r="R44" s="50">
        <f t="shared" si="3"/>
        <v>234</v>
      </c>
      <c r="S44" s="50">
        <v>120</v>
      </c>
      <c r="T44" s="50">
        <f t="shared" si="2"/>
        <v>480</v>
      </c>
      <c r="U44" s="50"/>
      <c r="V44" s="50"/>
      <c r="W44" s="50">
        <f t="shared" si="1"/>
        <v>2414</v>
      </c>
    </row>
    <row r="45" spans="1:23" x14ac:dyDescent="0.3">
      <c r="A45">
        <v>44</v>
      </c>
      <c r="B45" s="42">
        <v>45546</v>
      </c>
      <c r="C45" s="53">
        <v>45546</v>
      </c>
      <c r="D45" s="40" t="s">
        <v>49</v>
      </c>
      <c r="E45" s="61" t="s">
        <v>640</v>
      </c>
      <c r="F45" s="61" t="s">
        <v>7</v>
      </c>
      <c r="G45" s="61" t="s">
        <v>244</v>
      </c>
      <c r="H45" s="50">
        <v>232004</v>
      </c>
      <c r="I45" s="50">
        <v>232088</v>
      </c>
      <c r="J45" s="50">
        <v>84</v>
      </c>
      <c r="K45" s="50">
        <v>4</v>
      </c>
      <c r="L45" s="141" t="s">
        <v>764</v>
      </c>
      <c r="M45" s="142">
        <v>0.875</v>
      </c>
      <c r="N45" s="50">
        <v>13</v>
      </c>
      <c r="O45" s="50">
        <v>5</v>
      </c>
      <c r="P45" s="50">
        <v>1700</v>
      </c>
      <c r="Q45" s="50">
        <v>13</v>
      </c>
      <c r="R45" s="50">
        <f t="shared" si="3"/>
        <v>52</v>
      </c>
      <c r="S45" s="50">
        <v>120</v>
      </c>
      <c r="T45" s="50">
        <f t="shared" si="2"/>
        <v>600</v>
      </c>
      <c r="U45" s="50"/>
      <c r="V45" s="50"/>
      <c r="W45" s="50">
        <f t="shared" si="1"/>
        <v>2352</v>
      </c>
    </row>
    <row r="46" spans="1:23" x14ac:dyDescent="0.3">
      <c r="A46">
        <v>45</v>
      </c>
      <c r="B46" s="42">
        <v>45546</v>
      </c>
      <c r="C46" s="53">
        <v>45549</v>
      </c>
      <c r="D46" s="40" t="s">
        <v>643</v>
      </c>
      <c r="E46" s="61" t="s">
        <v>641</v>
      </c>
      <c r="F46" s="61" t="s">
        <v>7</v>
      </c>
      <c r="G46" s="61" t="s">
        <v>642</v>
      </c>
      <c r="H46" s="50">
        <v>89300</v>
      </c>
      <c r="I46" s="50">
        <v>90698</v>
      </c>
      <c r="J46" s="50">
        <v>1398</v>
      </c>
      <c r="K46" s="50">
        <v>398</v>
      </c>
      <c r="L46" s="142">
        <v>0.25</v>
      </c>
      <c r="M46" s="142">
        <v>4.1666666666666664E-2</v>
      </c>
      <c r="N46" s="50"/>
      <c r="O46" s="50"/>
      <c r="P46" s="50">
        <v>13000</v>
      </c>
      <c r="Q46" s="50">
        <v>13</v>
      </c>
      <c r="R46" s="50">
        <f t="shared" si="3"/>
        <v>5174</v>
      </c>
      <c r="S46" s="50"/>
      <c r="T46" s="50">
        <f t="shared" si="2"/>
        <v>0</v>
      </c>
      <c r="U46" s="50">
        <v>1250</v>
      </c>
      <c r="V46" s="50">
        <v>1455</v>
      </c>
      <c r="W46" s="50">
        <f t="shared" si="1"/>
        <v>20879</v>
      </c>
    </row>
    <row r="47" spans="1:23" x14ac:dyDescent="0.3">
      <c r="A47">
        <v>46</v>
      </c>
      <c r="B47" s="60">
        <v>45547</v>
      </c>
      <c r="C47" s="53">
        <v>45547</v>
      </c>
      <c r="D47" s="40" t="s">
        <v>48</v>
      </c>
      <c r="E47" s="61" t="s">
        <v>644</v>
      </c>
      <c r="F47" s="61" t="s">
        <v>7</v>
      </c>
      <c r="G47" s="61" t="s">
        <v>149</v>
      </c>
      <c r="H47" s="50">
        <v>247597</v>
      </c>
      <c r="I47" s="50">
        <v>247995</v>
      </c>
      <c r="J47" s="50">
        <v>398</v>
      </c>
      <c r="K47" s="50">
        <v>148</v>
      </c>
      <c r="L47" s="141" t="s">
        <v>430</v>
      </c>
      <c r="M47" s="142">
        <v>0.83333333333333337</v>
      </c>
      <c r="N47" s="50"/>
      <c r="O47" s="50"/>
      <c r="P47" s="50">
        <v>3250</v>
      </c>
      <c r="Q47" s="50">
        <v>13</v>
      </c>
      <c r="R47" s="50">
        <f t="shared" si="3"/>
        <v>1924</v>
      </c>
      <c r="S47" s="50"/>
      <c r="T47" s="50">
        <f t="shared" si="2"/>
        <v>0</v>
      </c>
      <c r="U47" s="50">
        <v>200</v>
      </c>
      <c r="V47" s="50">
        <v>375</v>
      </c>
      <c r="W47" s="50">
        <f t="shared" si="1"/>
        <v>5749</v>
      </c>
    </row>
    <row r="48" spans="1:23" x14ac:dyDescent="0.3">
      <c r="A48">
        <v>47</v>
      </c>
      <c r="B48" s="60">
        <v>45547</v>
      </c>
      <c r="C48" s="53">
        <v>45547</v>
      </c>
      <c r="D48" s="40" t="s">
        <v>615</v>
      </c>
      <c r="E48" s="61" t="s">
        <v>464</v>
      </c>
      <c r="F48" s="61" t="s">
        <v>7</v>
      </c>
      <c r="G48" s="61" t="s">
        <v>244</v>
      </c>
      <c r="H48" s="50">
        <v>13349</v>
      </c>
      <c r="I48" s="50">
        <v>13577</v>
      </c>
      <c r="J48" s="143">
        <v>228</v>
      </c>
      <c r="K48" s="143">
        <v>148</v>
      </c>
      <c r="L48" s="142">
        <v>0.33333333333333331</v>
      </c>
      <c r="M48" s="141" t="s">
        <v>328</v>
      </c>
      <c r="N48" s="50">
        <v>11.5</v>
      </c>
      <c r="O48" s="50">
        <v>3.5</v>
      </c>
      <c r="P48" s="50">
        <v>1700</v>
      </c>
      <c r="Q48" s="50">
        <v>13</v>
      </c>
      <c r="R48" s="50">
        <f t="shared" si="3"/>
        <v>1924</v>
      </c>
      <c r="S48" s="50">
        <v>120</v>
      </c>
      <c r="T48" s="50">
        <f t="shared" si="2"/>
        <v>420</v>
      </c>
      <c r="U48" s="50"/>
      <c r="V48" s="50">
        <v>235</v>
      </c>
      <c r="W48" s="50">
        <f t="shared" si="1"/>
        <v>4279</v>
      </c>
    </row>
    <row r="49" spans="1:23" x14ac:dyDescent="0.3">
      <c r="A49">
        <v>48</v>
      </c>
      <c r="B49" s="42">
        <v>45547</v>
      </c>
      <c r="C49" s="53">
        <v>45547</v>
      </c>
      <c r="D49" s="40" t="s">
        <v>646</v>
      </c>
      <c r="E49" s="61" t="s">
        <v>645</v>
      </c>
      <c r="F49" s="61" t="s">
        <v>7</v>
      </c>
      <c r="G49" s="61" t="s">
        <v>244</v>
      </c>
      <c r="H49" s="50">
        <v>307724</v>
      </c>
      <c r="I49" s="50">
        <v>307850</v>
      </c>
      <c r="J49" s="50">
        <v>126</v>
      </c>
      <c r="K49" s="50">
        <v>46</v>
      </c>
      <c r="L49" s="142">
        <v>0.33333333333333331</v>
      </c>
      <c r="M49" s="142">
        <v>0.83333333333333337</v>
      </c>
      <c r="N49" s="50">
        <v>12</v>
      </c>
      <c r="O49" s="50">
        <v>4</v>
      </c>
      <c r="P49" s="50">
        <v>1700</v>
      </c>
      <c r="Q49" s="50">
        <v>13</v>
      </c>
      <c r="R49" s="50">
        <f t="shared" si="3"/>
        <v>598</v>
      </c>
      <c r="S49" s="50">
        <v>120</v>
      </c>
      <c r="T49" s="50">
        <f t="shared" si="2"/>
        <v>480</v>
      </c>
      <c r="U49" s="50"/>
      <c r="V49" s="50"/>
      <c r="W49" s="50">
        <f t="shared" si="1"/>
        <v>2778</v>
      </c>
    </row>
    <row r="50" spans="1:23" x14ac:dyDescent="0.3">
      <c r="A50">
        <v>49</v>
      </c>
      <c r="B50" s="60">
        <v>45547</v>
      </c>
      <c r="C50" s="53">
        <v>45547</v>
      </c>
      <c r="D50" s="40" t="s">
        <v>34</v>
      </c>
      <c r="E50" s="61" t="s">
        <v>196</v>
      </c>
      <c r="F50" s="61" t="s">
        <v>7</v>
      </c>
      <c r="G50" s="61" t="s">
        <v>647</v>
      </c>
      <c r="H50" s="50">
        <v>205159</v>
      </c>
      <c r="I50" s="50">
        <v>205851</v>
      </c>
      <c r="J50" s="50">
        <v>692</v>
      </c>
      <c r="K50" s="50">
        <v>442</v>
      </c>
      <c r="L50" s="142">
        <v>0.125</v>
      </c>
      <c r="M50" s="142">
        <v>0.70833333333333337</v>
      </c>
      <c r="N50" s="50"/>
      <c r="O50" s="50"/>
      <c r="P50" s="50">
        <v>3250</v>
      </c>
      <c r="Q50" s="50">
        <v>13</v>
      </c>
      <c r="R50" s="50">
        <f t="shared" si="3"/>
        <v>5746</v>
      </c>
      <c r="S50" s="50"/>
      <c r="T50" s="50">
        <f t="shared" si="2"/>
        <v>0</v>
      </c>
      <c r="U50" s="50">
        <v>200</v>
      </c>
      <c r="V50" s="50">
        <v>985</v>
      </c>
      <c r="W50" s="50">
        <f t="shared" si="1"/>
        <v>10181</v>
      </c>
    </row>
    <row r="51" spans="1:23" x14ac:dyDescent="0.3">
      <c r="A51">
        <v>50</v>
      </c>
      <c r="B51" s="42">
        <v>45547</v>
      </c>
      <c r="C51" s="53">
        <v>45549</v>
      </c>
      <c r="D51" s="40" t="s">
        <v>101</v>
      </c>
      <c r="E51" s="61" t="s">
        <v>420</v>
      </c>
      <c r="F51" s="61" t="s">
        <v>3</v>
      </c>
      <c r="G51" s="61" t="s">
        <v>596</v>
      </c>
      <c r="H51" s="50">
        <v>112591</v>
      </c>
      <c r="I51" s="50">
        <v>113438</v>
      </c>
      <c r="J51" s="50">
        <v>847</v>
      </c>
      <c r="K51" s="50"/>
      <c r="L51" s="142">
        <v>0.29166666666666669</v>
      </c>
      <c r="M51" s="142">
        <v>0.75</v>
      </c>
      <c r="N51" s="50"/>
      <c r="O51" s="50"/>
      <c r="P51" s="50">
        <v>16200</v>
      </c>
      <c r="Q51" s="50"/>
      <c r="R51" s="50">
        <f t="shared" si="3"/>
        <v>0</v>
      </c>
      <c r="S51" s="50"/>
      <c r="T51" s="50">
        <f t="shared" si="2"/>
        <v>0</v>
      </c>
      <c r="U51" s="50">
        <v>900</v>
      </c>
      <c r="V51" s="50">
        <v>1147</v>
      </c>
      <c r="W51" s="50">
        <f t="shared" si="1"/>
        <v>18247</v>
      </c>
    </row>
    <row r="52" spans="1:23" x14ac:dyDescent="0.3">
      <c r="A52">
        <v>51</v>
      </c>
      <c r="B52" s="60">
        <v>45547</v>
      </c>
      <c r="C52" s="53">
        <v>45547</v>
      </c>
      <c r="D52" s="40" t="s">
        <v>649</v>
      </c>
      <c r="E52" s="61" t="s">
        <v>648</v>
      </c>
      <c r="F52" s="61" t="s">
        <v>7</v>
      </c>
      <c r="G52" s="61" t="s">
        <v>244</v>
      </c>
      <c r="H52" s="50">
        <v>30150</v>
      </c>
      <c r="I52" s="50">
        <v>30348</v>
      </c>
      <c r="J52" s="50">
        <v>198</v>
      </c>
      <c r="K52" s="50"/>
      <c r="L52" s="142">
        <v>0.375</v>
      </c>
      <c r="M52" s="142">
        <v>0.75</v>
      </c>
      <c r="N52" s="50"/>
      <c r="O52" s="50"/>
      <c r="P52" s="50">
        <v>3250</v>
      </c>
      <c r="Q52" s="50"/>
      <c r="R52" s="50">
        <f t="shared" si="3"/>
        <v>0</v>
      </c>
      <c r="S52" s="50"/>
      <c r="T52" s="50">
        <f t="shared" si="2"/>
        <v>0</v>
      </c>
      <c r="U52" s="50">
        <v>200</v>
      </c>
      <c r="V52" s="50">
        <v>55</v>
      </c>
      <c r="W52" s="50">
        <f t="shared" si="1"/>
        <v>3505</v>
      </c>
    </row>
    <row r="53" spans="1:23" x14ac:dyDescent="0.3">
      <c r="A53">
        <v>52</v>
      </c>
      <c r="B53" s="60">
        <v>45547</v>
      </c>
      <c r="C53" s="53">
        <v>45547</v>
      </c>
      <c r="D53" s="40" t="s">
        <v>650</v>
      </c>
      <c r="E53" s="61" t="s">
        <v>498</v>
      </c>
      <c r="F53" s="61" t="s">
        <v>7</v>
      </c>
      <c r="G53" s="61" t="s">
        <v>214</v>
      </c>
      <c r="H53" s="50">
        <v>117656</v>
      </c>
      <c r="I53" s="50">
        <v>117800</v>
      </c>
      <c r="J53" s="50">
        <v>144</v>
      </c>
      <c r="K53" s="50"/>
      <c r="L53" s="142">
        <v>0.33333333333333331</v>
      </c>
      <c r="M53" s="142">
        <v>0.625</v>
      </c>
      <c r="N53" s="50"/>
      <c r="O53" s="50"/>
      <c r="P53" s="50">
        <v>3250</v>
      </c>
      <c r="Q53" s="50"/>
      <c r="R53" s="50">
        <f t="shared" si="3"/>
        <v>0</v>
      </c>
      <c r="S53" s="50"/>
      <c r="T53" s="50">
        <f t="shared" si="2"/>
        <v>0</v>
      </c>
      <c r="U53" s="50">
        <v>200</v>
      </c>
      <c r="V53" s="50"/>
      <c r="W53" s="50">
        <f t="shared" si="1"/>
        <v>3450</v>
      </c>
    </row>
    <row r="54" spans="1:23" x14ac:dyDescent="0.3">
      <c r="A54">
        <v>53</v>
      </c>
      <c r="B54" s="60">
        <v>45548</v>
      </c>
      <c r="C54" s="53">
        <v>45548</v>
      </c>
      <c r="D54" s="40" t="s">
        <v>140</v>
      </c>
      <c r="E54" s="61" t="s">
        <v>644</v>
      </c>
      <c r="F54" s="61" t="s">
        <v>7</v>
      </c>
      <c r="G54" s="61" t="s">
        <v>11</v>
      </c>
      <c r="H54" s="50">
        <v>119915</v>
      </c>
      <c r="I54" s="50">
        <v>120035</v>
      </c>
      <c r="J54" s="50">
        <v>120</v>
      </c>
      <c r="K54" s="50"/>
      <c r="L54" s="141" t="s">
        <v>430</v>
      </c>
      <c r="M54" s="141" t="s">
        <v>340</v>
      </c>
      <c r="N54" s="50"/>
      <c r="O54" s="50"/>
      <c r="P54" s="50">
        <v>3250</v>
      </c>
      <c r="Q54" s="50"/>
      <c r="R54" s="50">
        <f t="shared" si="3"/>
        <v>0</v>
      </c>
      <c r="S54" s="50"/>
      <c r="T54" s="50">
        <f t="shared" si="2"/>
        <v>0</v>
      </c>
      <c r="U54" s="50">
        <v>200</v>
      </c>
      <c r="V54" s="50"/>
      <c r="W54" s="50">
        <f t="shared" si="1"/>
        <v>3450</v>
      </c>
    </row>
    <row r="55" spans="1:23" x14ac:dyDescent="0.3">
      <c r="A55">
        <v>54</v>
      </c>
      <c r="B55" s="60">
        <v>45548</v>
      </c>
      <c r="C55" s="53">
        <v>45548</v>
      </c>
      <c r="D55" s="40" t="s">
        <v>615</v>
      </c>
      <c r="E55" s="61" t="s">
        <v>464</v>
      </c>
      <c r="F55" s="61" t="s">
        <v>7</v>
      </c>
      <c r="G55" s="61" t="s">
        <v>244</v>
      </c>
      <c r="H55" s="50">
        <v>13577</v>
      </c>
      <c r="I55" s="50">
        <v>13723</v>
      </c>
      <c r="J55" s="50">
        <v>146</v>
      </c>
      <c r="K55" s="50">
        <v>66</v>
      </c>
      <c r="L55" s="141" t="s">
        <v>330</v>
      </c>
      <c r="M55" s="142">
        <v>0.95833333333333337</v>
      </c>
      <c r="N55" s="50">
        <v>14.5</v>
      </c>
      <c r="O55" s="50">
        <v>6.5</v>
      </c>
      <c r="P55" s="50">
        <v>1700</v>
      </c>
      <c r="Q55" s="50">
        <v>13</v>
      </c>
      <c r="R55" s="50">
        <f t="shared" si="3"/>
        <v>858</v>
      </c>
      <c r="S55" s="50">
        <v>120</v>
      </c>
      <c r="T55" s="50">
        <f t="shared" si="2"/>
        <v>780</v>
      </c>
      <c r="U55" s="50"/>
      <c r="V55" s="50"/>
      <c r="W55" s="50">
        <f t="shared" si="1"/>
        <v>3338</v>
      </c>
    </row>
    <row r="56" spans="1:23" x14ac:dyDescent="0.3">
      <c r="A56">
        <v>55</v>
      </c>
      <c r="B56" s="42">
        <v>45548</v>
      </c>
      <c r="C56" s="53">
        <v>45548</v>
      </c>
      <c r="D56" s="40" t="s">
        <v>66</v>
      </c>
      <c r="E56" s="61" t="s">
        <v>651</v>
      </c>
      <c r="F56" s="61" t="s">
        <v>7</v>
      </c>
      <c r="G56" s="61" t="s">
        <v>11</v>
      </c>
      <c r="H56" s="50">
        <v>30284</v>
      </c>
      <c r="I56" s="50">
        <v>30503</v>
      </c>
      <c r="J56" s="50">
        <v>219</v>
      </c>
      <c r="K56" s="50"/>
      <c r="L56" s="142">
        <v>0.33333333333333331</v>
      </c>
      <c r="M56" s="141" t="s">
        <v>349</v>
      </c>
      <c r="N56" s="50"/>
      <c r="O56" s="50"/>
      <c r="P56" s="50">
        <v>3250</v>
      </c>
      <c r="Q56" s="50"/>
      <c r="R56" s="50">
        <f t="shared" si="3"/>
        <v>0</v>
      </c>
      <c r="S56" s="50"/>
      <c r="T56" s="50">
        <f t="shared" si="2"/>
        <v>0</v>
      </c>
      <c r="U56" s="50">
        <v>200</v>
      </c>
      <c r="V56" s="50"/>
      <c r="W56" s="50">
        <f t="shared" si="1"/>
        <v>3450</v>
      </c>
    </row>
    <row r="57" spans="1:23" x14ac:dyDescent="0.3">
      <c r="A57">
        <v>56</v>
      </c>
      <c r="B57" s="56">
        <v>45548</v>
      </c>
      <c r="C57" s="53">
        <v>45548</v>
      </c>
      <c r="D57" s="40" t="s">
        <v>197</v>
      </c>
      <c r="E57" s="61" t="s">
        <v>498</v>
      </c>
      <c r="F57" s="61" t="s">
        <v>7</v>
      </c>
      <c r="G57" s="61" t="s">
        <v>11</v>
      </c>
      <c r="H57" s="50">
        <v>263159</v>
      </c>
      <c r="I57" s="50">
        <v>263311</v>
      </c>
      <c r="J57" s="50">
        <v>152</v>
      </c>
      <c r="K57" s="50"/>
      <c r="L57" s="141" t="s">
        <v>431</v>
      </c>
      <c r="M57" s="142">
        <v>0.25</v>
      </c>
      <c r="N57" s="50"/>
      <c r="O57" s="50"/>
      <c r="P57" s="50">
        <v>3250</v>
      </c>
      <c r="Q57" s="50"/>
      <c r="R57" s="50">
        <f t="shared" si="3"/>
        <v>0</v>
      </c>
      <c r="S57" s="50"/>
      <c r="T57" s="50">
        <f t="shared" si="2"/>
        <v>0</v>
      </c>
      <c r="U57" s="50">
        <v>200</v>
      </c>
      <c r="V57" s="50"/>
      <c r="W57" s="50">
        <f t="shared" si="1"/>
        <v>3450</v>
      </c>
    </row>
    <row r="58" spans="1:23" x14ac:dyDescent="0.3">
      <c r="A58">
        <v>57</v>
      </c>
      <c r="B58" s="60">
        <v>45548</v>
      </c>
      <c r="C58" s="53">
        <v>45549</v>
      </c>
      <c r="D58" s="40" t="s">
        <v>652</v>
      </c>
      <c r="E58" s="61" t="s">
        <v>498</v>
      </c>
      <c r="F58" s="61" t="s">
        <v>7</v>
      </c>
      <c r="G58" s="61" t="s">
        <v>53</v>
      </c>
      <c r="H58" s="50">
        <v>7797</v>
      </c>
      <c r="I58" s="50">
        <v>8789</v>
      </c>
      <c r="J58" s="50">
        <v>992</v>
      </c>
      <c r="K58" s="50">
        <v>492</v>
      </c>
      <c r="L58" s="142">
        <v>0.79166666666666663</v>
      </c>
      <c r="M58" s="142">
        <v>0.91666666666666663</v>
      </c>
      <c r="N58" s="50"/>
      <c r="O58" s="50"/>
      <c r="P58" s="50">
        <v>6500</v>
      </c>
      <c r="Q58" s="50">
        <v>13</v>
      </c>
      <c r="R58" s="50">
        <f t="shared" si="3"/>
        <v>6396</v>
      </c>
      <c r="S58" s="50"/>
      <c r="T58" s="50">
        <f t="shared" si="2"/>
        <v>0</v>
      </c>
      <c r="U58" s="50">
        <v>550</v>
      </c>
      <c r="V58" s="50">
        <v>1025</v>
      </c>
      <c r="W58" s="50">
        <f t="shared" si="1"/>
        <v>14471</v>
      </c>
    </row>
    <row r="59" spans="1:23" x14ac:dyDescent="0.3">
      <c r="A59">
        <v>58</v>
      </c>
      <c r="B59" s="60">
        <v>45548</v>
      </c>
      <c r="C59" s="53">
        <v>45549</v>
      </c>
      <c r="D59" s="40" t="s">
        <v>19</v>
      </c>
      <c r="E59" s="61" t="s">
        <v>422</v>
      </c>
      <c r="F59" s="61" t="s">
        <v>7</v>
      </c>
      <c r="G59" s="61" t="s">
        <v>51</v>
      </c>
      <c r="H59" s="50">
        <v>89774</v>
      </c>
      <c r="I59" s="50">
        <v>89802</v>
      </c>
      <c r="J59" s="50">
        <v>28</v>
      </c>
      <c r="K59" s="50"/>
      <c r="L59" s="141" t="s">
        <v>852</v>
      </c>
      <c r="M59" s="141" t="s">
        <v>762</v>
      </c>
      <c r="N59" s="50"/>
      <c r="O59" s="50"/>
      <c r="P59" s="50">
        <v>1000</v>
      </c>
      <c r="Q59" s="50"/>
      <c r="R59" s="50">
        <f t="shared" si="3"/>
        <v>0</v>
      </c>
      <c r="S59" s="50"/>
      <c r="T59" s="50">
        <f t="shared" si="2"/>
        <v>0</v>
      </c>
      <c r="U59" s="50"/>
      <c r="V59" s="50">
        <v>100</v>
      </c>
      <c r="W59" s="50">
        <f t="shared" si="1"/>
        <v>1100</v>
      </c>
    </row>
    <row r="60" spans="1:23" x14ac:dyDescent="0.3">
      <c r="A60">
        <v>59</v>
      </c>
      <c r="B60" s="42">
        <v>45549</v>
      </c>
      <c r="C60" s="53">
        <v>45549</v>
      </c>
      <c r="D60" s="40" t="s">
        <v>140</v>
      </c>
      <c r="E60" s="61" t="s">
        <v>362</v>
      </c>
      <c r="F60" s="61" t="s">
        <v>7</v>
      </c>
      <c r="G60" s="61" t="s">
        <v>244</v>
      </c>
      <c r="H60" s="50">
        <v>120035</v>
      </c>
      <c r="I60" s="50">
        <v>120233</v>
      </c>
      <c r="J60" s="50">
        <v>198</v>
      </c>
      <c r="K60" s="50"/>
      <c r="L60" s="142" t="s">
        <v>327</v>
      </c>
      <c r="M60" s="141" t="s">
        <v>349</v>
      </c>
      <c r="N60" s="50">
        <v>9</v>
      </c>
      <c r="O60" s="50"/>
      <c r="P60" s="50">
        <v>3250</v>
      </c>
      <c r="Q60" s="50">
        <v>13</v>
      </c>
      <c r="R60" s="50">
        <f t="shared" si="3"/>
        <v>0</v>
      </c>
      <c r="S60" s="50">
        <v>120</v>
      </c>
      <c r="T60" s="50">
        <f t="shared" si="2"/>
        <v>0</v>
      </c>
      <c r="U60" s="50">
        <v>200</v>
      </c>
      <c r="V60" s="50">
        <v>240</v>
      </c>
      <c r="W60" s="50">
        <f t="shared" si="1"/>
        <v>3690</v>
      </c>
    </row>
    <row r="61" spans="1:23" x14ac:dyDescent="0.3">
      <c r="A61">
        <v>60</v>
      </c>
      <c r="B61" s="60">
        <v>45549</v>
      </c>
      <c r="C61" s="53">
        <v>45549</v>
      </c>
      <c r="D61" s="40" t="s">
        <v>19</v>
      </c>
      <c r="E61" s="61" t="s">
        <v>651</v>
      </c>
      <c r="F61" s="61" t="s">
        <v>7</v>
      </c>
      <c r="G61" s="61" t="s">
        <v>244</v>
      </c>
      <c r="H61" s="50">
        <v>389805</v>
      </c>
      <c r="I61" s="50">
        <v>389889</v>
      </c>
      <c r="J61" s="50">
        <v>84</v>
      </c>
      <c r="K61" s="50">
        <v>4</v>
      </c>
      <c r="L61" s="141" t="s">
        <v>327</v>
      </c>
      <c r="M61" s="141" t="s">
        <v>328</v>
      </c>
      <c r="N61" s="50">
        <v>10</v>
      </c>
      <c r="O61" s="50">
        <v>2</v>
      </c>
      <c r="P61" s="50">
        <v>1700</v>
      </c>
      <c r="Q61" s="50">
        <v>13</v>
      </c>
      <c r="R61" s="50">
        <f t="shared" si="3"/>
        <v>52</v>
      </c>
      <c r="S61" s="50">
        <v>120</v>
      </c>
      <c r="T61" s="50">
        <f t="shared" si="2"/>
        <v>240</v>
      </c>
      <c r="U61" s="50"/>
      <c r="V61" s="50"/>
      <c r="W61" s="50">
        <f t="shared" si="1"/>
        <v>1992</v>
      </c>
    </row>
    <row r="62" spans="1:23" x14ac:dyDescent="0.3">
      <c r="A62">
        <v>61</v>
      </c>
      <c r="B62" s="42">
        <v>45550</v>
      </c>
      <c r="C62" s="53">
        <v>45550</v>
      </c>
      <c r="D62" s="40" t="s">
        <v>48</v>
      </c>
      <c r="E62" s="61" t="s">
        <v>648</v>
      </c>
      <c r="F62" s="61" t="s">
        <v>7</v>
      </c>
      <c r="G62" s="61" t="s">
        <v>11</v>
      </c>
      <c r="H62" s="50">
        <v>248383</v>
      </c>
      <c r="I62" s="50">
        <v>248449</v>
      </c>
      <c r="J62" s="50">
        <v>66</v>
      </c>
      <c r="K62" s="50"/>
      <c r="L62" s="142">
        <v>0.33333333333333331</v>
      </c>
      <c r="M62" s="141" t="s">
        <v>757</v>
      </c>
      <c r="N62" s="50"/>
      <c r="O62" s="50"/>
      <c r="P62" s="50">
        <v>1700</v>
      </c>
      <c r="Q62" s="50"/>
      <c r="R62" s="50">
        <f t="shared" si="3"/>
        <v>0</v>
      </c>
      <c r="S62" s="50"/>
      <c r="T62" s="50">
        <f t="shared" si="2"/>
        <v>0</v>
      </c>
      <c r="U62" s="50"/>
      <c r="V62" s="50"/>
      <c r="W62" s="50">
        <f t="shared" si="1"/>
        <v>1700</v>
      </c>
    </row>
    <row r="63" spans="1:23" x14ac:dyDescent="0.3">
      <c r="A63">
        <v>62</v>
      </c>
      <c r="B63" s="42">
        <v>45550</v>
      </c>
      <c r="C63" s="53">
        <v>45551</v>
      </c>
      <c r="D63" s="40" t="s">
        <v>27</v>
      </c>
      <c r="E63" s="61" t="s">
        <v>624</v>
      </c>
      <c r="F63" s="61" t="s">
        <v>3</v>
      </c>
      <c r="G63" s="61" t="s">
        <v>303</v>
      </c>
      <c r="H63" s="50">
        <v>135998</v>
      </c>
      <c r="I63" s="50">
        <v>136787</v>
      </c>
      <c r="J63" s="50">
        <v>789</v>
      </c>
      <c r="K63" s="50">
        <v>489</v>
      </c>
      <c r="L63" s="142">
        <v>0.58333333333333337</v>
      </c>
      <c r="M63" s="141" t="s">
        <v>763</v>
      </c>
      <c r="N63" s="50"/>
      <c r="O63" s="50"/>
      <c r="P63" s="50">
        <v>10800</v>
      </c>
      <c r="Q63" s="50">
        <v>18</v>
      </c>
      <c r="R63" s="50">
        <f t="shared" si="3"/>
        <v>8802</v>
      </c>
      <c r="S63" s="50"/>
      <c r="T63" s="50">
        <f t="shared" si="2"/>
        <v>0</v>
      </c>
      <c r="U63" s="50">
        <v>550</v>
      </c>
      <c r="V63" s="50">
        <v>660</v>
      </c>
      <c r="W63" s="50">
        <f t="shared" si="1"/>
        <v>20812</v>
      </c>
    </row>
    <row r="64" spans="1:23" x14ac:dyDescent="0.3">
      <c r="A64">
        <v>63</v>
      </c>
      <c r="B64" s="42">
        <v>45551</v>
      </c>
      <c r="C64" s="53">
        <v>45551</v>
      </c>
      <c r="D64" s="40" t="s">
        <v>151</v>
      </c>
      <c r="E64" s="61" t="s">
        <v>653</v>
      </c>
      <c r="F64" s="61" t="s">
        <v>3</v>
      </c>
      <c r="G64" s="61" t="s">
        <v>244</v>
      </c>
      <c r="H64" s="50">
        <v>64232</v>
      </c>
      <c r="I64" s="50">
        <v>64380</v>
      </c>
      <c r="J64" s="50">
        <v>148</v>
      </c>
      <c r="K64" s="50">
        <v>68</v>
      </c>
      <c r="L64" s="142" t="s">
        <v>430</v>
      </c>
      <c r="M64" s="141" t="s">
        <v>431</v>
      </c>
      <c r="N64" s="50">
        <v>14</v>
      </c>
      <c r="O64" s="50">
        <v>6</v>
      </c>
      <c r="P64" s="50">
        <v>3000</v>
      </c>
      <c r="Q64" s="50">
        <v>18</v>
      </c>
      <c r="R64" s="50">
        <f t="shared" si="3"/>
        <v>1224</v>
      </c>
      <c r="S64" s="50">
        <v>180</v>
      </c>
      <c r="T64" s="50">
        <f t="shared" si="2"/>
        <v>1080</v>
      </c>
      <c r="U64" s="50"/>
      <c r="V64" s="50"/>
      <c r="W64" s="50">
        <f t="shared" si="1"/>
        <v>5304</v>
      </c>
    </row>
    <row r="65" spans="1:23" x14ac:dyDescent="0.3">
      <c r="A65">
        <v>64</v>
      </c>
      <c r="B65" s="42">
        <v>45551</v>
      </c>
      <c r="C65" s="53">
        <v>45551</v>
      </c>
      <c r="D65" s="40" t="s">
        <v>19</v>
      </c>
      <c r="E65" s="61" t="s">
        <v>536</v>
      </c>
      <c r="F65" s="61" t="s">
        <v>7</v>
      </c>
      <c r="G65" s="61" t="s">
        <v>244</v>
      </c>
      <c r="H65" s="50">
        <v>389910</v>
      </c>
      <c r="I65" s="50">
        <v>389971</v>
      </c>
      <c r="J65" s="50">
        <v>61</v>
      </c>
      <c r="K65" s="50"/>
      <c r="L65" s="142">
        <v>0.375</v>
      </c>
      <c r="M65" s="142">
        <v>0.625</v>
      </c>
      <c r="N65" s="50"/>
      <c r="O65" s="50"/>
      <c r="P65" s="50">
        <v>1700</v>
      </c>
      <c r="Q65" s="50"/>
      <c r="R65" s="50">
        <f t="shared" si="3"/>
        <v>0</v>
      </c>
      <c r="S65" s="50"/>
      <c r="T65" s="50">
        <f t="shared" si="2"/>
        <v>0</v>
      </c>
      <c r="U65" s="50"/>
      <c r="V65" s="50"/>
      <c r="W65" s="50">
        <f t="shared" si="1"/>
        <v>1700</v>
      </c>
    </row>
    <row r="66" spans="1:23" x14ac:dyDescent="0.3">
      <c r="A66">
        <v>65</v>
      </c>
      <c r="B66" s="42">
        <v>45551</v>
      </c>
      <c r="C66" s="53">
        <v>45551</v>
      </c>
      <c r="D66" s="40" t="s">
        <v>70</v>
      </c>
      <c r="E66" s="61" t="s">
        <v>13</v>
      </c>
      <c r="F66" s="61" t="s">
        <v>7</v>
      </c>
      <c r="G66" s="61" t="s">
        <v>595</v>
      </c>
      <c r="H66" s="50">
        <v>201507</v>
      </c>
      <c r="I66" s="50">
        <v>201895</v>
      </c>
      <c r="J66" s="50">
        <v>388</v>
      </c>
      <c r="K66" s="50">
        <v>138</v>
      </c>
      <c r="L66" s="141" t="s">
        <v>430</v>
      </c>
      <c r="M66" s="142">
        <v>0.91666666666666663</v>
      </c>
      <c r="N66" s="50"/>
      <c r="O66" s="50"/>
      <c r="P66" s="50">
        <v>3250</v>
      </c>
      <c r="Q66" s="50">
        <v>13</v>
      </c>
      <c r="R66" s="50">
        <f t="shared" si="3"/>
        <v>1794</v>
      </c>
      <c r="S66" s="50">
        <v>0</v>
      </c>
      <c r="T66" s="50">
        <f t="shared" si="2"/>
        <v>0</v>
      </c>
      <c r="U66" s="50">
        <v>200</v>
      </c>
      <c r="V66" s="50">
        <v>65</v>
      </c>
      <c r="W66" s="50">
        <f t="shared" si="1"/>
        <v>5309</v>
      </c>
    </row>
    <row r="67" spans="1:23" x14ac:dyDescent="0.3">
      <c r="A67">
        <v>66</v>
      </c>
      <c r="B67" s="42">
        <v>45551</v>
      </c>
      <c r="C67" s="53">
        <v>45551</v>
      </c>
      <c r="D67" s="40" t="s">
        <v>615</v>
      </c>
      <c r="E67" s="61" t="s">
        <v>464</v>
      </c>
      <c r="F67" s="61" t="s">
        <v>7</v>
      </c>
      <c r="G67" s="61" t="s">
        <v>244</v>
      </c>
      <c r="H67" s="50">
        <v>13826</v>
      </c>
      <c r="I67" s="50">
        <v>13924</v>
      </c>
      <c r="J67" s="50">
        <v>98</v>
      </c>
      <c r="K67" s="50">
        <v>18</v>
      </c>
      <c r="L67" s="141" t="s">
        <v>330</v>
      </c>
      <c r="M67" s="141" t="s">
        <v>756</v>
      </c>
      <c r="N67" s="50">
        <v>14</v>
      </c>
      <c r="O67" s="50">
        <v>6</v>
      </c>
      <c r="P67" s="50">
        <v>1700</v>
      </c>
      <c r="Q67" s="50"/>
      <c r="R67" s="50">
        <f t="shared" ref="R67:R98" si="4">K67*Q67</f>
        <v>0</v>
      </c>
      <c r="S67" s="50"/>
      <c r="T67" s="50">
        <f t="shared" si="2"/>
        <v>0</v>
      </c>
      <c r="U67" s="50"/>
      <c r="V67" s="50"/>
      <c r="W67" s="50">
        <f t="shared" ref="W67:W130" si="5">P67+R67+T67+U67+V67</f>
        <v>1700</v>
      </c>
    </row>
    <row r="68" spans="1:23" x14ac:dyDescent="0.3">
      <c r="A68">
        <v>67</v>
      </c>
      <c r="B68" s="60">
        <v>45551</v>
      </c>
      <c r="C68" s="53">
        <v>45551</v>
      </c>
      <c r="D68" s="40" t="s">
        <v>68</v>
      </c>
      <c r="E68" s="61" t="s">
        <v>651</v>
      </c>
      <c r="F68" s="61" t="s">
        <v>7</v>
      </c>
      <c r="G68" s="61" t="s">
        <v>244</v>
      </c>
      <c r="H68" s="50">
        <v>146992</v>
      </c>
      <c r="I68" s="50">
        <v>147130</v>
      </c>
      <c r="J68" s="50">
        <v>138</v>
      </c>
      <c r="K68" s="50">
        <v>58</v>
      </c>
      <c r="L68" s="142">
        <v>0.29166666666666669</v>
      </c>
      <c r="M68" s="142">
        <v>0.875</v>
      </c>
      <c r="N68" s="50">
        <v>14</v>
      </c>
      <c r="O68" s="50">
        <v>6</v>
      </c>
      <c r="P68" s="50">
        <v>1700</v>
      </c>
      <c r="Q68" s="50">
        <v>13</v>
      </c>
      <c r="R68" s="50">
        <f t="shared" si="4"/>
        <v>754</v>
      </c>
      <c r="S68" s="50">
        <v>120</v>
      </c>
      <c r="T68" s="50">
        <f t="shared" ref="T68:T131" si="6">O68*S68</f>
        <v>720</v>
      </c>
      <c r="U68" s="50"/>
      <c r="V68" s="50"/>
      <c r="W68" s="50">
        <f t="shared" si="5"/>
        <v>3174</v>
      </c>
    </row>
    <row r="69" spans="1:23" x14ac:dyDescent="0.3">
      <c r="A69">
        <v>68</v>
      </c>
      <c r="B69" s="42">
        <v>45551</v>
      </c>
      <c r="C69" s="53">
        <v>45552</v>
      </c>
      <c r="D69" s="40" t="s">
        <v>385</v>
      </c>
      <c r="E69" s="61" t="s">
        <v>295</v>
      </c>
      <c r="F69" s="61" t="s">
        <v>3</v>
      </c>
      <c r="G69" s="61" t="s">
        <v>260</v>
      </c>
      <c r="H69" s="50">
        <v>609</v>
      </c>
      <c r="I69" s="50">
        <v>1037</v>
      </c>
      <c r="J69" s="50">
        <v>428</v>
      </c>
      <c r="K69" s="50"/>
      <c r="L69" s="142">
        <v>0.20833333333333334</v>
      </c>
      <c r="M69" s="141" t="s">
        <v>853</v>
      </c>
      <c r="N69" s="50"/>
      <c r="O69" s="50"/>
      <c r="P69" s="50">
        <v>10800</v>
      </c>
      <c r="Q69" s="50"/>
      <c r="R69" s="50">
        <f t="shared" si="4"/>
        <v>0</v>
      </c>
      <c r="S69" s="50"/>
      <c r="T69" s="50">
        <f t="shared" si="6"/>
        <v>0</v>
      </c>
      <c r="U69" s="50">
        <v>550</v>
      </c>
      <c r="V69" s="50">
        <v>165</v>
      </c>
      <c r="W69" s="50">
        <f t="shared" si="5"/>
        <v>11515</v>
      </c>
    </row>
    <row r="70" spans="1:23" x14ac:dyDescent="0.3">
      <c r="A70">
        <v>69</v>
      </c>
      <c r="B70" s="42">
        <v>45551</v>
      </c>
      <c r="C70" s="53">
        <v>45551</v>
      </c>
      <c r="D70" s="40" t="s">
        <v>539</v>
      </c>
      <c r="E70" s="61" t="s">
        <v>616</v>
      </c>
      <c r="F70" s="61" t="s">
        <v>7</v>
      </c>
      <c r="G70" s="61" t="s">
        <v>11</v>
      </c>
      <c r="H70" s="50">
        <v>5256</v>
      </c>
      <c r="I70" s="50">
        <v>5493</v>
      </c>
      <c r="J70" s="50">
        <v>247</v>
      </c>
      <c r="K70" s="50"/>
      <c r="L70" s="141" t="s">
        <v>327</v>
      </c>
      <c r="M70" s="141" t="s">
        <v>340</v>
      </c>
      <c r="N70" s="50"/>
      <c r="O70" s="50"/>
      <c r="P70" s="50">
        <v>3250</v>
      </c>
      <c r="Q70" s="50"/>
      <c r="R70" s="50">
        <f t="shared" si="4"/>
        <v>0</v>
      </c>
      <c r="S70" s="50"/>
      <c r="T70" s="50">
        <f t="shared" si="6"/>
        <v>0</v>
      </c>
      <c r="U70" s="50">
        <v>200</v>
      </c>
      <c r="V70" s="50"/>
      <c r="W70" s="50">
        <f t="shared" si="5"/>
        <v>3450</v>
      </c>
    </row>
    <row r="71" spans="1:23" x14ac:dyDescent="0.3">
      <c r="A71">
        <v>70</v>
      </c>
      <c r="B71" s="42">
        <v>45551</v>
      </c>
      <c r="C71" s="53">
        <v>45551</v>
      </c>
      <c r="D71" s="40" t="s">
        <v>46</v>
      </c>
      <c r="E71" s="61" t="s">
        <v>593</v>
      </c>
      <c r="F71" s="61" t="s">
        <v>7</v>
      </c>
      <c r="G71" s="61" t="s">
        <v>65</v>
      </c>
      <c r="H71" s="50">
        <v>37437</v>
      </c>
      <c r="I71" s="50">
        <v>37825</v>
      </c>
      <c r="J71" s="50">
        <v>388</v>
      </c>
      <c r="K71" s="50">
        <v>138</v>
      </c>
      <c r="L71" s="142">
        <v>0.33333333333333331</v>
      </c>
      <c r="M71" s="141" t="s">
        <v>340</v>
      </c>
      <c r="N71" s="50"/>
      <c r="O71" s="50"/>
      <c r="P71" s="50">
        <v>3250</v>
      </c>
      <c r="Q71" s="50">
        <v>13</v>
      </c>
      <c r="R71" s="50">
        <f t="shared" si="4"/>
        <v>1794</v>
      </c>
      <c r="S71" s="50"/>
      <c r="T71" s="50">
        <f t="shared" si="6"/>
        <v>0</v>
      </c>
      <c r="U71" s="50">
        <v>200</v>
      </c>
      <c r="V71" s="50">
        <v>235</v>
      </c>
      <c r="W71" s="50">
        <f t="shared" si="5"/>
        <v>5479</v>
      </c>
    </row>
    <row r="72" spans="1:23" x14ac:dyDescent="0.3">
      <c r="A72">
        <v>71</v>
      </c>
      <c r="B72" s="42">
        <v>45552</v>
      </c>
      <c r="C72" s="42">
        <v>45552</v>
      </c>
      <c r="D72" s="40" t="s">
        <v>151</v>
      </c>
      <c r="E72" s="61" t="s">
        <v>653</v>
      </c>
      <c r="F72" s="61" t="s">
        <v>3</v>
      </c>
      <c r="G72" s="61" t="s">
        <v>11</v>
      </c>
      <c r="H72" s="50">
        <v>64380</v>
      </c>
      <c r="I72" s="50">
        <v>64543</v>
      </c>
      <c r="J72" s="50">
        <v>163</v>
      </c>
      <c r="K72" s="50"/>
      <c r="L72" s="142">
        <v>0.33333333333333331</v>
      </c>
      <c r="M72" s="141" t="s">
        <v>340</v>
      </c>
      <c r="N72" s="50"/>
      <c r="O72" s="50"/>
      <c r="P72" s="50">
        <v>5400</v>
      </c>
      <c r="Q72" s="50"/>
      <c r="R72" s="50">
        <f t="shared" si="4"/>
        <v>0</v>
      </c>
      <c r="S72" s="50"/>
      <c r="T72" s="50">
        <f t="shared" si="6"/>
        <v>0</v>
      </c>
      <c r="U72" s="50">
        <v>200</v>
      </c>
      <c r="V72" s="50"/>
      <c r="W72" s="50">
        <f t="shared" si="5"/>
        <v>5600</v>
      </c>
    </row>
    <row r="73" spans="1:23" x14ac:dyDescent="0.3">
      <c r="A73">
        <v>72</v>
      </c>
      <c r="B73" s="42">
        <v>45552</v>
      </c>
      <c r="C73" s="53">
        <v>45556</v>
      </c>
      <c r="D73" s="40" t="s">
        <v>530</v>
      </c>
      <c r="E73" s="61" t="s">
        <v>435</v>
      </c>
      <c r="F73" s="61" t="s">
        <v>7</v>
      </c>
      <c r="G73" s="61" t="s">
        <v>654</v>
      </c>
      <c r="H73" s="50">
        <v>11497</v>
      </c>
      <c r="I73" s="50">
        <v>13474</v>
      </c>
      <c r="J73" s="50">
        <v>1977</v>
      </c>
      <c r="K73" s="50">
        <v>727</v>
      </c>
      <c r="L73" s="142">
        <v>0.33333333333333331</v>
      </c>
      <c r="M73" s="142">
        <v>0.91666666666666663</v>
      </c>
      <c r="N73" s="50"/>
      <c r="O73" s="50"/>
      <c r="P73" s="50">
        <v>16250</v>
      </c>
      <c r="Q73" s="50">
        <v>13</v>
      </c>
      <c r="R73" s="50">
        <f t="shared" si="4"/>
        <v>9451</v>
      </c>
      <c r="S73" s="50"/>
      <c r="T73" s="50">
        <f t="shared" si="6"/>
        <v>0</v>
      </c>
      <c r="U73" s="50">
        <v>1600</v>
      </c>
      <c r="V73" s="50">
        <v>1345</v>
      </c>
      <c r="W73" s="50">
        <f t="shared" si="5"/>
        <v>28646</v>
      </c>
    </row>
    <row r="74" spans="1:23" x14ac:dyDescent="0.3">
      <c r="A74">
        <v>73</v>
      </c>
      <c r="B74" s="42">
        <v>45552</v>
      </c>
      <c r="C74" s="53">
        <v>45552</v>
      </c>
      <c r="D74" s="40" t="s">
        <v>615</v>
      </c>
      <c r="E74" s="61" t="s">
        <v>464</v>
      </c>
      <c r="F74" s="61" t="s">
        <v>7</v>
      </c>
      <c r="G74" s="61" t="s">
        <v>244</v>
      </c>
      <c r="H74" s="50">
        <v>13924</v>
      </c>
      <c r="I74" s="50">
        <v>14012</v>
      </c>
      <c r="J74" s="50">
        <v>88</v>
      </c>
      <c r="K74" s="50">
        <v>8</v>
      </c>
      <c r="L74" s="141" t="s">
        <v>330</v>
      </c>
      <c r="M74" s="141" t="s">
        <v>854</v>
      </c>
      <c r="N74" s="50">
        <v>12</v>
      </c>
      <c r="O74" s="50">
        <v>4</v>
      </c>
      <c r="P74" s="50">
        <v>1700</v>
      </c>
      <c r="Q74" s="50">
        <v>13</v>
      </c>
      <c r="R74" s="50">
        <f t="shared" si="4"/>
        <v>104</v>
      </c>
      <c r="S74" s="50">
        <v>120</v>
      </c>
      <c r="T74" s="50">
        <f t="shared" si="6"/>
        <v>480</v>
      </c>
      <c r="U74" s="50"/>
      <c r="V74" s="50"/>
      <c r="W74" s="50">
        <f t="shared" si="5"/>
        <v>2284</v>
      </c>
    </row>
    <row r="75" spans="1:23" x14ac:dyDescent="0.3">
      <c r="A75">
        <v>74</v>
      </c>
      <c r="B75" s="42">
        <v>45552</v>
      </c>
      <c r="C75" s="53">
        <v>45552</v>
      </c>
      <c r="D75" s="40" t="s">
        <v>279</v>
      </c>
      <c r="E75" s="61" t="s">
        <v>616</v>
      </c>
      <c r="F75" s="61" t="s">
        <v>16</v>
      </c>
      <c r="G75" s="61" t="s">
        <v>11</v>
      </c>
      <c r="H75" s="50">
        <v>149803</v>
      </c>
      <c r="I75" s="50">
        <v>149950</v>
      </c>
      <c r="J75" s="50">
        <v>147</v>
      </c>
      <c r="K75" s="50"/>
      <c r="L75" s="141" t="s">
        <v>327</v>
      </c>
      <c r="M75" s="141" t="s">
        <v>328</v>
      </c>
      <c r="N75" s="50"/>
      <c r="O75" s="50"/>
      <c r="P75" s="50">
        <v>3250</v>
      </c>
      <c r="Q75" s="50"/>
      <c r="R75" s="50">
        <f t="shared" si="4"/>
        <v>0</v>
      </c>
      <c r="S75" s="50"/>
      <c r="T75" s="50">
        <f t="shared" si="6"/>
        <v>0</v>
      </c>
      <c r="U75" s="50">
        <v>200</v>
      </c>
      <c r="V75" s="50">
        <v>105</v>
      </c>
      <c r="W75" s="50">
        <f t="shared" si="5"/>
        <v>3555</v>
      </c>
    </row>
    <row r="76" spans="1:23" x14ac:dyDescent="0.3">
      <c r="A76">
        <v>75</v>
      </c>
      <c r="B76" s="42">
        <v>45552</v>
      </c>
      <c r="C76" s="53">
        <v>45552</v>
      </c>
      <c r="D76" s="40" t="s">
        <v>655</v>
      </c>
      <c r="E76" s="61" t="s">
        <v>648</v>
      </c>
      <c r="F76" s="61" t="s">
        <v>7</v>
      </c>
      <c r="G76" s="61" t="s">
        <v>11</v>
      </c>
      <c r="H76" s="50">
        <v>29102</v>
      </c>
      <c r="I76" s="50">
        <v>29300</v>
      </c>
      <c r="J76" s="50">
        <v>198</v>
      </c>
      <c r="K76" s="50"/>
      <c r="L76" s="142">
        <v>0.33333333333333331</v>
      </c>
      <c r="M76" s="141" t="s">
        <v>763</v>
      </c>
      <c r="N76" s="50"/>
      <c r="O76" s="50"/>
      <c r="P76" s="50">
        <v>3250</v>
      </c>
      <c r="Q76" s="50"/>
      <c r="R76" s="50">
        <f t="shared" si="4"/>
        <v>0</v>
      </c>
      <c r="S76" s="50"/>
      <c r="T76" s="50">
        <f t="shared" si="6"/>
        <v>0</v>
      </c>
      <c r="U76" s="50">
        <v>200</v>
      </c>
      <c r="V76" s="50"/>
      <c r="W76" s="50">
        <f t="shared" si="5"/>
        <v>3450</v>
      </c>
    </row>
    <row r="77" spans="1:23" x14ac:dyDescent="0.3">
      <c r="A77">
        <v>76</v>
      </c>
      <c r="B77" s="60">
        <v>45552</v>
      </c>
      <c r="C77" s="53">
        <v>45552</v>
      </c>
      <c r="D77" s="40" t="s">
        <v>48</v>
      </c>
      <c r="E77" s="61" t="s">
        <v>17</v>
      </c>
      <c r="F77" s="61" t="s">
        <v>7</v>
      </c>
      <c r="G77" s="61" t="s">
        <v>149</v>
      </c>
      <c r="H77" s="50">
        <v>248931</v>
      </c>
      <c r="I77" s="50">
        <v>249359</v>
      </c>
      <c r="J77" s="80">
        <v>428</v>
      </c>
      <c r="K77" s="144">
        <v>178</v>
      </c>
      <c r="L77" s="141" t="s">
        <v>330</v>
      </c>
      <c r="M77" s="142">
        <v>0.875</v>
      </c>
      <c r="N77" s="50"/>
      <c r="O77" s="50"/>
      <c r="P77" s="50">
        <v>3250</v>
      </c>
      <c r="Q77" s="50">
        <v>13</v>
      </c>
      <c r="R77" s="50">
        <f t="shared" si="4"/>
        <v>2314</v>
      </c>
      <c r="S77" s="50"/>
      <c r="T77" s="50">
        <f t="shared" si="6"/>
        <v>0</v>
      </c>
      <c r="U77" s="50">
        <v>200</v>
      </c>
      <c r="V77" s="50">
        <v>375</v>
      </c>
      <c r="W77" s="50">
        <f t="shared" si="5"/>
        <v>6139</v>
      </c>
    </row>
    <row r="78" spans="1:23" x14ac:dyDescent="0.3">
      <c r="A78">
        <v>77</v>
      </c>
      <c r="B78" s="60">
        <v>45552</v>
      </c>
      <c r="C78" s="53">
        <v>45552</v>
      </c>
      <c r="D78" s="40" t="s">
        <v>92</v>
      </c>
      <c r="E78" s="61" t="s">
        <v>656</v>
      </c>
      <c r="F78" s="61" t="s">
        <v>7</v>
      </c>
      <c r="G78" s="61" t="s">
        <v>244</v>
      </c>
      <c r="H78" s="50">
        <v>25339</v>
      </c>
      <c r="I78" s="50">
        <v>25367</v>
      </c>
      <c r="J78" s="50">
        <v>28</v>
      </c>
      <c r="K78" s="50"/>
      <c r="L78" s="142">
        <v>0.83333333333333337</v>
      </c>
      <c r="M78" s="141" t="s">
        <v>756</v>
      </c>
      <c r="N78" s="50"/>
      <c r="O78" s="50"/>
      <c r="P78" s="50">
        <v>1000</v>
      </c>
      <c r="Q78" s="50"/>
      <c r="R78" s="50">
        <f t="shared" si="4"/>
        <v>0</v>
      </c>
      <c r="S78" s="50"/>
      <c r="T78" s="50">
        <f t="shared" si="6"/>
        <v>0</v>
      </c>
      <c r="U78" s="50"/>
      <c r="V78" s="50">
        <v>100</v>
      </c>
      <c r="W78" s="50">
        <f t="shared" si="5"/>
        <v>1100</v>
      </c>
    </row>
    <row r="79" spans="1:23" x14ac:dyDescent="0.3">
      <c r="A79">
        <v>78</v>
      </c>
      <c r="B79" s="60">
        <v>45553</v>
      </c>
      <c r="C79" s="53">
        <v>45554</v>
      </c>
      <c r="D79" s="40" t="s">
        <v>385</v>
      </c>
      <c r="E79" s="44" t="s">
        <v>468</v>
      </c>
      <c r="F79" s="61" t="s">
        <v>3</v>
      </c>
      <c r="G79" s="61" t="s">
        <v>38</v>
      </c>
      <c r="H79" s="50">
        <v>23539</v>
      </c>
      <c r="I79" s="50">
        <v>24337</v>
      </c>
      <c r="J79" s="50">
        <v>798</v>
      </c>
      <c r="K79" s="50">
        <v>198</v>
      </c>
      <c r="L79" s="142">
        <v>0.25</v>
      </c>
      <c r="M79" s="142">
        <v>0.95833333333333337</v>
      </c>
      <c r="N79" s="50"/>
      <c r="O79" s="50"/>
      <c r="P79" s="50">
        <v>10800</v>
      </c>
      <c r="Q79" s="50">
        <v>18</v>
      </c>
      <c r="R79" s="50">
        <f t="shared" si="4"/>
        <v>3564</v>
      </c>
      <c r="S79" s="50"/>
      <c r="T79" s="50">
        <f t="shared" si="6"/>
        <v>0</v>
      </c>
      <c r="U79" s="50">
        <v>550</v>
      </c>
      <c r="V79" s="50">
        <v>830</v>
      </c>
      <c r="W79" s="50">
        <f t="shared" si="5"/>
        <v>15744</v>
      </c>
    </row>
    <row r="80" spans="1:23" x14ac:dyDescent="0.3">
      <c r="A80">
        <v>79</v>
      </c>
      <c r="B80" s="60">
        <v>45553</v>
      </c>
      <c r="C80" s="53">
        <v>45553</v>
      </c>
      <c r="D80" s="40" t="s">
        <v>658</v>
      </c>
      <c r="E80" s="61" t="s">
        <v>657</v>
      </c>
      <c r="F80" s="61" t="s">
        <v>7</v>
      </c>
      <c r="G80" s="61" t="s">
        <v>244</v>
      </c>
      <c r="H80" s="50">
        <v>134858</v>
      </c>
      <c r="I80" s="50">
        <v>135036</v>
      </c>
      <c r="J80" s="50">
        <v>178</v>
      </c>
      <c r="K80" s="50">
        <v>98</v>
      </c>
      <c r="L80" s="141" t="s">
        <v>330</v>
      </c>
      <c r="M80" s="141" t="s">
        <v>349</v>
      </c>
      <c r="N80" s="50">
        <v>10</v>
      </c>
      <c r="O80" s="50">
        <v>2</v>
      </c>
      <c r="P80" s="50">
        <v>1700</v>
      </c>
      <c r="Q80" s="50">
        <v>13</v>
      </c>
      <c r="R80" s="50">
        <f t="shared" si="4"/>
        <v>1274</v>
      </c>
      <c r="S80" s="50">
        <v>120</v>
      </c>
      <c r="T80" s="50">
        <f t="shared" si="6"/>
        <v>240</v>
      </c>
      <c r="U80" s="50"/>
      <c r="V80" s="50">
        <v>100</v>
      </c>
      <c r="W80" s="50">
        <f t="shared" si="5"/>
        <v>3314</v>
      </c>
    </row>
    <row r="81" spans="1:23" x14ac:dyDescent="0.3">
      <c r="A81">
        <v>80</v>
      </c>
      <c r="B81" s="42">
        <v>45553</v>
      </c>
      <c r="C81" s="53">
        <v>45553</v>
      </c>
      <c r="D81" s="40" t="s">
        <v>659</v>
      </c>
      <c r="E81" s="61" t="s">
        <v>651</v>
      </c>
      <c r="F81" s="61" t="s">
        <v>7</v>
      </c>
      <c r="G81" s="61" t="s">
        <v>244</v>
      </c>
      <c r="H81" s="50">
        <v>174265</v>
      </c>
      <c r="I81" s="50">
        <v>174450</v>
      </c>
      <c r="J81" s="50">
        <v>185</v>
      </c>
      <c r="K81" s="50">
        <v>105</v>
      </c>
      <c r="L81" s="141" t="s">
        <v>430</v>
      </c>
      <c r="M81" s="142" t="s">
        <v>431</v>
      </c>
      <c r="N81" s="50">
        <v>14</v>
      </c>
      <c r="O81" s="50">
        <v>6</v>
      </c>
      <c r="P81" s="50">
        <v>1700</v>
      </c>
      <c r="Q81" s="50">
        <v>13</v>
      </c>
      <c r="R81" s="50">
        <f t="shared" si="4"/>
        <v>1365</v>
      </c>
      <c r="S81" s="50">
        <v>120</v>
      </c>
      <c r="T81" s="50">
        <f t="shared" si="6"/>
        <v>720</v>
      </c>
      <c r="U81" s="50"/>
      <c r="V81" s="50">
        <v>165</v>
      </c>
      <c r="W81" s="50">
        <f t="shared" si="5"/>
        <v>3950</v>
      </c>
    </row>
    <row r="82" spans="1:23" x14ac:dyDescent="0.3">
      <c r="A82">
        <v>81</v>
      </c>
      <c r="B82" s="60">
        <v>45553</v>
      </c>
      <c r="C82" s="53">
        <v>45556</v>
      </c>
      <c r="D82" s="40" t="s">
        <v>467</v>
      </c>
      <c r="E82" s="61" t="s">
        <v>30</v>
      </c>
      <c r="F82" s="61" t="s">
        <v>3</v>
      </c>
      <c r="G82" s="61" t="s">
        <v>660</v>
      </c>
      <c r="H82" s="50">
        <v>313720</v>
      </c>
      <c r="I82" s="50">
        <v>314983</v>
      </c>
      <c r="J82" s="50">
        <v>1263</v>
      </c>
      <c r="K82" s="50">
        <v>63</v>
      </c>
      <c r="L82" s="141" t="s">
        <v>767</v>
      </c>
      <c r="M82" s="142">
        <v>0.83333333333333337</v>
      </c>
      <c r="N82" s="50"/>
      <c r="O82" s="50"/>
      <c r="P82" s="50">
        <v>21600</v>
      </c>
      <c r="Q82" s="50">
        <v>18</v>
      </c>
      <c r="R82" s="50">
        <f t="shared" si="4"/>
        <v>1134</v>
      </c>
      <c r="S82" s="50"/>
      <c r="T82" s="50">
        <f t="shared" si="6"/>
        <v>0</v>
      </c>
      <c r="U82" s="50">
        <v>1250</v>
      </c>
      <c r="V82" s="50">
        <v>1460</v>
      </c>
      <c r="W82" s="50">
        <f t="shared" si="5"/>
        <v>25444</v>
      </c>
    </row>
    <row r="83" spans="1:23" x14ac:dyDescent="0.3">
      <c r="A83">
        <v>82</v>
      </c>
      <c r="B83" s="60">
        <v>45553</v>
      </c>
      <c r="C83" s="53">
        <v>45553</v>
      </c>
      <c r="D83" s="40" t="s">
        <v>457</v>
      </c>
      <c r="E83" s="61" t="s">
        <v>593</v>
      </c>
      <c r="F83" s="61" t="s">
        <v>7</v>
      </c>
      <c r="G83" s="61" t="s">
        <v>661</v>
      </c>
      <c r="H83" s="50">
        <v>62355</v>
      </c>
      <c r="I83" s="50">
        <v>62803</v>
      </c>
      <c r="J83" s="50">
        <v>448</v>
      </c>
      <c r="K83" s="50">
        <v>198</v>
      </c>
      <c r="L83" s="142">
        <v>0.375</v>
      </c>
      <c r="M83" s="142" t="s">
        <v>431</v>
      </c>
      <c r="N83" s="50"/>
      <c r="O83" s="50"/>
      <c r="P83" s="50">
        <v>3250</v>
      </c>
      <c r="Q83" s="50">
        <v>13</v>
      </c>
      <c r="R83" s="50">
        <f t="shared" si="4"/>
        <v>2574</v>
      </c>
      <c r="S83" s="50"/>
      <c r="T83" s="50">
        <f t="shared" si="6"/>
        <v>0</v>
      </c>
      <c r="U83" s="50">
        <v>200</v>
      </c>
      <c r="V83" s="50">
        <v>310</v>
      </c>
      <c r="W83" s="50">
        <f t="shared" si="5"/>
        <v>6334</v>
      </c>
    </row>
    <row r="84" spans="1:23" x14ac:dyDescent="0.3">
      <c r="A84">
        <v>83</v>
      </c>
      <c r="B84" s="60">
        <v>45553</v>
      </c>
      <c r="C84" s="53">
        <v>45556</v>
      </c>
      <c r="D84" s="40" t="s">
        <v>466</v>
      </c>
      <c r="E84" s="44" t="s">
        <v>662</v>
      </c>
      <c r="F84" s="61" t="s">
        <v>7</v>
      </c>
      <c r="G84" s="61" t="s">
        <v>663</v>
      </c>
      <c r="H84" s="50">
        <v>248444</v>
      </c>
      <c r="I84" s="50">
        <v>249739</v>
      </c>
      <c r="J84" s="50">
        <v>1295</v>
      </c>
      <c r="K84" s="50">
        <v>295</v>
      </c>
      <c r="L84" s="141" t="s">
        <v>430</v>
      </c>
      <c r="M84" s="142">
        <v>0.125</v>
      </c>
      <c r="N84" s="50"/>
      <c r="O84" s="50"/>
      <c r="P84" s="50">
        <v>13000</v>
      </c>
      <c r="Q84" s="50">
        <v>13</v>
      </c>
      <c r="R84" s="50">
        <f t="shared" si="4"/>
        <v>3835</v>
      </c>
      <c r="S84" s="50"/>
      <c r="T84" s="50">
        <f t="shared" si="6"/>
        <v>0</v>
      </c>
      <c r="U84" s="50">
        <v>1250</v>
      </c>
      <c r="V84" s="50">
        <v>735</v>
      </c>
      <c r="W84" s="50">
        <f t="shared" si="5"/>
        <v>18820</v>
      </c>
    </row>
    <row r="85" spans="1:23" x14ac:dyDescent="0.3">
      <c r="A85">
        <v>84</v>
      </c>
      <c r="B85" s="42">
        <v>45553</v>
      </c>
      <c r="C85" s="53">
        <v>45553</v>
      </c>
      <c r="D85" s="40" t="s">
        <v>664</v>
      </c>
      <c r="E85" s="61" t="s">
        <v>413</v>
      </c>
      <c r="F85" s="61" t="s">
        <v>3</v>
      </c>
      <c r="G85" s="61" t="s">
        <v>244</v>
      </c>
      <c r="H85" s="50">
        <v>55570</v>
      </c>
      <c r="I85" s="50">
        <v>55623</v>
      </c>
      <c r="J85" s="50">
        <v>53</v>
      </c>
      <c r="K85" s="50"/>
      <c r="L85" s="142">
        <v>0.33333333333333331</v>
      </c>
      <c r="M85" s="142">
        <v>0.75</v>
      </c>
      <c r="N85" s="50">
        <v>10</v>
      </c>
      <c r="O85" s="50">
        <v>2</v>
      </c>
      <c r="P85" s="50">
        <v>3000</v>
      </c>
      <c r="Q85" s="50"/>
      <c r="R85" s="50">
        <f t="shared" si="4"/>
        <v>0</v>
      </c>
      <c r="S85" s="50">
        <v>180</v>
      </c>
      <c r="T85" s="50">
        <f t="shared" si="6"/>
        <v>360</v>
      </c>
      <c r="U85" s="50"/>
      <c r="V85" s="50"/>
      <c r="W85" s="50">
        <f t="shared" si="5"/>
        <v>3360</v>
      </c>
    </row>
    <row r="86" spans="1:23" x14ac:dyDescent="0.3">
      <c r="A86">
        <v>85</v>
      </c>
      <c r="B86" s="60">
        <v>45553</v>
      </c>
      <c r="C86" s="53">
        <v>45553</v>
      </c>
      <c r="D86" s="40" t="s">
        <v>151</v>
      </c>
      <c r="E86" s="61" t="s">
        <v>653</v>
      </c>
      <c r="F86" s="61" t="s">
        <v>3</v>
      </c>
      <c r="G86" s="61" t="s">
        <v>665</v>
      </c>
      <c r="H86" s="50">
        <v>64800</v>
      </c>
      <c r="I86" s="50">
        <v>65458</v>
      </c>
      <c r="J86" s="50">
        <v>658</v>
      </c>
      <c r="K86" s="50">
        <v>358</v>
      </c>
      <c r="L86" s="142">
        <v>0.33333333333333331</v>
      </c>
      <c r="M86" s="142">
        <v>0.91666666666666663</v>
      </c>
      <c r="N86" s="50"/>
      <c r="O86" s="50"/>
      <c r="P86" s="50">
        <v>5400</v>
      </c>
      <c r="Q86" s="50">
        <v>18</v>
      </c>
      <c r="R86" s="50">
        <f t="shared" si="4"/>
        <v>6444</v>
      </c>
      <c r="S86" s="50"/>
      <c r="T86" s="50">
        <f t="shared" si="6"/>
        <v>0</v>
      </c>
      <c r="U86" s="50">
        <v>200</v>
      </c>
      <c r="V86" s="50">
        <v>978</v>
      </c>
      <c r="W86" s="50">
        <f t="shared" si="5"/>
        <v>13022</v>
      </c>
    </row>
    <row r="87" spans="1:23" x14ac:dyDescent="0.3">
      <c r="A87">
        <v>86</v>
      </c>
      <c r="B87" s="60">
        <v>45553</v>
      </c>
      <c r="C87" s="53">
        <v>45553</v>
      </c>
      <c r="D87" s="40" t="s">
        <v>666</v>
      </c>
      <c r="E87" s="61" t="s">
        <v>105</v>
      </c>
      <c r="F87" s="61" t="s">
        <v>7</v>
      </c>
      <c r="G87" s="61" t="s">
        <v>244</v>
      </c>
      <c r="H87" s="50">
        <v>127100</v>
      </c>
      <c r="I87" s="50">
        <v>127238</v>
      </c>
      <c r="J87" s="50">
        <v>138</v>
      </c>
      <c r="K87" s="50">
        <v>58</v>
      </c>
      <c r="L87" s="142">
        <v>0.33333333333333331</v>
      </c>
      <c r="M87" s="141" t="s">
        <v>431</v>
      </c>
      <c r="N87" s="50">
        <v>13.5</v>
      </c>
      <c r="O87" s="50">
        <v>5.5</v>
      </c>
      <c r="P87" s="50">
        <v>1700</v>
      </c>
      <c r="Q87" s="50">
        <v>13</v>
      </c>
      <c r="R87" s="50">
        <f t="shared" si="4"/>
        <v>754</v>
      </c>
      <c r="S87" s="50">
        <v>120</v>
      </c>
      <c r="T87" s="50">
        <f t="shared" si="6"/>
        <v>660</v>
      </c>
      <c r="U87" s="50"/>
      <c r="V87" s="50">
        <v>185</v>
      </c>
      <c r="W87" s="50">
        <f t="shared" si="5"/>
        <v>3299</v>
      </c>
    </row>
    <row r="88" spans="1:23" x14ac:dyDescent="0.3">
      <c r="A88">
        <v>87</v>
      </c>
      <c r="B88" s="42">
        <v>45553</v>
      </c>
      <c r="C88" s="53">
        <v>45556</v>
      </c>
      <c r="D88" s="40" t="s">
        <v>668</v>
      </c>
      <c r="E88" s="61" t="s">
        <v>667</v>
      </c>
      <c r="F88" s="61" t="s">
        <v>3</v>
      </c>
      <c r="G88" s="61" t="s">
        <v>660</v>
      </c>
      <c r="H88" s="50">
        <v>147920</v>
      </c>
      <c r="I88" s="50">
        <v>149420</v>
      </c>
      <c r="J88" s="50">
        <v>1500</v>
      </c>
      <c r="K88" s="50">
        <v>300</v>
      </c>
      <c r="L88" s="142">
        <v>0.33333333333333331</v>
      </c>
      <c r="M88" s="141" t="s">
        <v>756</v>
      </c>
      <c r="N88" s="50"/>
      <c r="O88" s="50"/>
      <c r="P88" s="50">
        <v>21600</v>
      </c>
      <c r="Q88" s="50">
        <v>18</v>
      </c>
      <c r="R88" s="50">
        <f t="shared" si="4"/>
        <v>5400</v>
      </c>
      <c r="S88" s="50"/>
      <c r="T88" s="50">
        <f t="shared" si="6"/>
        <v>0</v>
      </c>
      <c r="U88" s="50">
        <v>1250</v>
      </c>
      <c r="V88" s="50">
        <v>1670</v>
      </c>
      <c r="W88" s="50">
        <f t="shared" si="5"/>
        <v>29920</v>
      </c>
    </row>
    <row r="89" spans="1:23" x14ac:dyDescent="0.3">
      <c r="A89">
        <v>88</v>
      </c>
      <c r="B89" s="60">
        <v>45553</v>
      </c>
      <c r="C89" s="53">
        <v>45553</v>
      </c>
      <c r="D89" s="40" t="s">
        <v>19</v>
      </c>
      <c r="E89" s="61" t="s">
        <v>498</v>
      </c>
      <c r="F89" s="61" t="s">
        <v>7</v>
      </c>
      <c r="G89" s="61" t="s">
        <v>669</v>
      </c>
      <c r="H89" s="50">
        <v>390074</v>
      </c>
      <c r="I89" s="50">
        <v>390302</v>
      </c>
      <c r="J89" s="50">
        <v>228</v>
      </c>
      <c r="K89" s="50"/>
      <c r="L89" s="142">
        <v>0.16666666666666666</v>
      </c>
      <c r="M89" s="141" t="s">
        <v>349</v>
      </c>
      <c r="N89" s="50"/>
      <c r="O89" s="50"/>
      <c r="P89" s="50">
        <v>3250</v>
      </c>
      <c r="Q89" s="50"/>
      <c r="R89" s="50">
        <f t="shared" si="4"/>
        <v>0</v>
      </c>
      <c r="S89" s="50"/>
      <c r="T89" s="50">
        <f t="shared" si="6"/>
        <v>0</v>
      </c>
      <c r="U89" s="50">
        <v>200</v>
      </c>
      <c r="V89" s="50">
        <v>165</v>
      </c>
      <c r="W89" s="50">
        <f t="shared" si="5"/>
        <v>3615</v>
      </c>
    </row>
    <row r="90" spans="1:23" x14ac:dyDescent="0.3">
      <c r="A90">
        <v>89</v>
      </c>
      <c r="B90" s="60">
        <v>45553</v>
      </c>
      <c r="C90" s="53">
        <v>45554</v>
      </c>
      <c r="D90" s="40" t="s">
        <v>713</v>
      </c>
      <c r="E90" s="61" t="s">
        <v>93</v>
      </c>
      <c r="F90" s="61" t="s">
        <v>3</v>
      </c>
      <c r="G90" s="61" t="s">
        <v>669</v>
      </c>
      <c r="H90" s="50">
        <v>155478</v>
      </c>
      <c r="I90" s="50">
        <v>156179</v>
      </c>
      <c r="J90" s="50">
        <v>701</v>
      </c>
      <c r="K90" s="50">
        <v>101</v>
      </c>
      <c r="L90" s="141" t="s">
        <v>753</v>
      </c>
      <c r="M90" s="141" t="s">
        <v>340</v>
      </c>
      <c r="N90" s="50"/>
      <c r="O90" s="50"/>
      <c r="P90" s="50">
        <v>10800</v>
      </c>
      <c r="Q90" s="50">
        <v>18</v>
      </c>
      <c r="R90" s="50">
        <f t="shared" si="4"/>
        <v>1818</v>
      </c>
      <c r="S90" s="50"/>
      <c r="T90" s="50">
        <f t="shared" si="6"/>
        <v>0</v>
      </c>
      <c r="U90" s="50">
        <v>200</v>
      </c>
      <c r="V90" s="50">
        <v>310</v>
      </c>
      <c r="W90" s="50">
        <f t="shared" si="5"/>
        <v>13128</v>
      </c>
    </row>
    <row r="91" spans="1:23" x14ac:dyDescent="0.3">
      <c r="A91">
        <v>90</v>
      </c>
      <c r="B91" s="60">
        <v>45554</v>
      </c>
      <c r="C91" s="53">
        <v>45554</v>
      </c>
      <c r="D91" s="40" t="s">
        <v>151</v>
      </c>
      <c r="E91" s="61" t="s">
        <v>575</v>
      </c>
      <c r="F91" s="61" t="s">
        <v>3</v>
      </c>
      <c r="G91" s="61" t="s">
        <v>670</v>
      </c>
      <c r="H91" s="50">
        <v>65458</v>
      </c>
      <c r="I91" s="50">
        <v>66076</v>
      </c>
      <c r="J91" s="50">
        <v>618</v>
      </c>
      <c r="K91" s="50">
        <v>318</v>
      </c>
      <c r="L91" s="142">
        <v>0.25</v>
      </c>
      <c r="M91" s="142">
        <v>0.83333333333333337</v>
      </c>
      <c r="N91" s="50"/>
      <c r="O91" s="50"/>
      <c r="P91" s="50">
        <v>5400</v>
      </c>
      <c r="Q91" s="50">
        <v>18</v>
      </c>
      <c r="R91" s="50">
        <f t="shared" si="4"/>
        <v>5724</v>
      </c>
      <c r="S91" s="50"/>
      <c r="T91" s="50">
        <f t="shared" si="6"/>
        <v>0</v>
      </c>
      <c r="U91" s="50">
        <v>200</v>
      </c>
      <c r="V91" s="50">
        <v>530</v>
      </c>
      <c r="W91" s="50">
        <f t="shared" si="5"/>
        <v>11854</v>
      </c>
    </row>
    <row r="92" spans="1:23" x14ac:dyDescent="0.3">
      <c r="A92">
        <v>91</v>
      </c>
      <c r="B92" s="42">
        <v>45554</v>
      </c>
      <c r="C92" s="53">
        <v>45556</v>
      </c>
      <c r="D92" s="40" t="s">
        <v>673</v>
      </c>
      <c r="E92" s="61" t="s">
        <v>671</v>
      </c>
      <c r="F92" s="61" t="s">
        <v>7</v>
      </c>
      <c r="G92" s="61" t="s">
        <v>672</v>
      </c>
      <c r="H92" s="50">
        <v>256569</v>
      </c>
      <c r="I92" s="50">
        <v>257435</v>
      </c>
      <c r="J92" s="50">
        <v>866</v>
      </c>
      <c r="K92" s="50">
        <v>116</v>
      </c>
      <c r="L92" s="142" t="s">
        <v>430</v>
      </c>
      <c r="M92" s="141" t="s">
        <v>431</v>
      </c>
      <c r="N92" s="50"/>
      <c r="O92" s="50"/>
      <c r="P92" s="50">
        <v>9750</v>
      </c>
      <c r="Q92" s="50">
        <v>13</v>
      </c>
      <c r="R92" s="50">
        <f t="shared" si="4"/>
        <v>1508</v>
      </c>
      <c r="S92" s="50"/>
      <c r="T92" s="50">
        <f t="shared" si="6"/>
        <v>0</v>
      </c>
      <c r="U92" s="50">
        <v>900</v>
      </c>
      <c r="V92" s="50">
        <v>410</v>
      </c>
      <c r="W92" s="50">
        <f t="shared" si="5"/>
        <v>12568</v>
      </c>
    </row>
    <row r="93" spans="1:23" x14ac:dyDescent="0.3">
      <c r="A93">
        <v>92</v>
      </c>
      <c r="B93" s="42">
        <v>45554</v>
      </c>
      <c r="C93" s="53">
        <v>45555</v>
      </c>
      <c r="D93" s="40" t="s">
        <v>676</v>
      </c>
      <c r="E93" s="61" t="s">
        <v>674</v>
      </c>
      <c r="F93" s="61" t="s">
        <v>7</v>
      </c>
      <c r="G93" s="61" t="s">
        <v>675</v>
      </c>
      <c r="H93" s="50">
        <v>11542</v>
      </c>
      <c r="I93" s="50">
        <v>11985</v>
      </c>
      <c r="J93" s="50">
        <v>443</v>
      </c>
      <c r="K93" s="50"/>
      <c r="L93" s="142">
        <v>0.29166666666666669</v>
      </c>
      <c r="M93" s="141" t="s">
        <v>862</v>
      </c>
      <c r="N93" s="50"/>
      <c r="O93" s="50"/>
      <c r="P93" s="50">
        <v>6500</v>
      </c>
      <c r="Q93" s="50"/>
      <c r="R93" s="50">
        <f t="shared" si="4"/>
        <v>0</v>
      </c>
      <c r="S93" s="50"/>
      <c r="T93" s="50">
        <f t="shared" si="6"/>
        <v>0</v>
      </c>
      <c r="U93" s="50">
        <v>550</v>
      </c>
      <c r="V93" s="50">
        <v>490</v>
      </c>
      <c r="W93" s="50">
        <f t="shared" si="5"/>
        <v>7540</v>
      </c>
    </row>
    <row r="94" spans="1:23" x14ac:dyDescent="0.3">
      <c r="A94">
        <v>93</v>
      </c>
      <c r="B94" s="60">
        <v>45554</v>
      </c>
      <c r="C94" s="145">
        <v>45554</v>
      </c>
      <c r="D94" s="40" t="s">
        <v>49</v>
      </c>
      <c r="E94" s="61" t="s">
        <v>689</v>
      </c>
      <c r="F94" s="61" t="s">
        <v>7</v>
      </c>
      <c r="G94" s="61" t="s">
        <v>51</v>
      </c>
      <c r="H94" s="50">
        <v>232785</v>
      </c>
      <c r="I94" s="50">
        <v>232812</v>
      </c>
      <c r="J94" s="50">
        <v>27</v>
      </c>
      <c r="K94" s="50"/>
      <c r="L94" s="141" t="s">
        <v>855</v>
      </c>
      <c r="M94" s="142">
        <v>0.58333333333333337</v>
      </c>
      <c r="N94" s="50"/>
      <c r="O94" s="50"/>
      <c r="P94" s="50">
        <v>1000</v>
      </c>
      <c r="Q94" s="50"/>
      <c r="R94" s="50">
        <f t="shared" si="4"/>
        <v>0</v>
      </c>
      <c r="S94" s="50"/>
      <c r="T94" s="50">
        <f t="shared" si="6"/>
        <v>0</v>
      </c>
      <c r="U94" s="50"/>
      <c r="V94" s="50"/>
      <c r="W94" s="50">
        <f t="shared" si="5"/>
        <v>1000</v>
      </c>
    </row>
    <row r="95" spans="1:23" x14ac:dyDescent="0.3">
      <c r="A95">
        <v>94</v>
      </c>
      <c r="B95" s="60">
        <v>45554</v>
      </c>
      <c r="C95" s="53">
        <v>45554</v>
      </c>
      <c r="D95" s="40" t="s">
        <v>666</v>
      </c>
      <c r="E95" s="61" t="s">
        <v>105</v>
      </c>
      <c r="F95" s="61" t="s">
        <v>7</v>
      </c>
      <c r="G95" s="61" t="s">
        <v>244</v>
      </c>
      <c r="H95" s="50">
        <v>127238</v>
      </c>
      <c r="I95" s="50">
        <v>127281</v>
      </c>
      <c r="J95" s="50">
        <v>43</v>
      </c>
      <c r="K95" s="50"/>
      <c r="L95" s="142">
        <v>0.25</v>
      </c>
      <c r="M95" s="142">
        <v>0.41666666666666669</v>
      </c>
      <c r="N95" s="50"/>
      <c r="O95" s="50"/>
      <c r="P95" s="50">
        <v>1700</v>
      </c>
      <c r="Q95" s="50"/>
      <c r="R95" s="50">
        <f t="shared" si="4"/>
        <v>0</v>
      </c>
      <c r="S95" s="50"/>
      <c r="T95" s="50">
        <f t="shared" si="6"/>
        <v>0</v>
      </c>
      <c r="U95" s="50"/>
      <c r="V95" s="50"/>
      <c r="W95" s="50">
        <f t="shared" si="5"/>
        <v>1700</v>
      </c>
    </row>
    <row r="96" spans="1:23" x14ac:dyDescent="0.3">
      <c r="A96">
        <v>95</v>
      </c>
      <c r="B96" s="42">
        <v>45554</v>
      </c>
      <c r="C96" s="53">
        <v>45554</v>
      </c>
      <c r="D96" s="40" t="s">
        <v>678</v>
      </c>
      <c r="E96" s="61" t="s">
        <v>677</v>
      </c>
      <c r="F96" s="61" t="s">
        <v>7</v>
      </c>
      <c r="G96" s="61" t="s">
        <v>72</v>
      </c>
      <c r="H96" s="50">
        <v>33491</v>
      </c>
      <c r="I96" s="50">
        <v>33680</v>
      </c>
      <c r="J96" s="50">
        <v>189</v>
      </c>
      <c r="K96" s="50"/>
      <c r="L96" s="142">
        <v>0.375</v>
      </c>
      <c r="M96" s="141" t="s">
        <v>431</v>
      </c>
      <c r="N96" s="50"/>
      <c r="O96" s="50"/>
      <c r="P96" s="50">
        <v>3250</v>
      </c>
      <c r="Q96" s="50"/>
      <c r="R96" s="50">
        <f t="shared" si="4"/>
        <v>0</v>
      </c>
      <c r="S96" s="50"/>
      <c r="T96" s="50">
        <f t="shared" si="6"/>
        <v>0</v>
      </c>
      <c r="U96" s="50">
        <v>200</v>
      </c>
      <c r="V96" s="50">
        <v>100</v>
      </c>
      <c r="W96" s="50">
        <f t="shared" si="5"/>
        <v>3550</v>
      </c>
    </row>
    <row r="97" spans="1:23" x14ac:dyDescent="0.3">
      <c r="A97">
        <v>96</v>
      </c>
      <c r="B97" s="42">
        <v>45554</v>
      </c>
      <c r="C97" s="53">
        <v>45554</v>
      </c>
      <c r="D97" s="40" t="s">
        <v>679</v>
      </c>
      <c r="E97" s="61" t="s">
        <v>413</v>
      </c>
      <c r="F97" s="61" t="s">
        <v>3</v>
      </c>
      <c r="G97" s="61" t="s">
        <v>244</v>
      </c>
      <c r="H97" s="50">
        <v>238077</v>
      </c>
      <c r="I97" s="50">
        <v>238132</v>
      </c>
      <c r="J97" s="143">
        <v>55</v>
      </c>
      <c r="K97" s="143"/>
      <c r="L97" s="142">
        <v>0.375</v>
      </c>
      <c r="M97" s="142">
        <v>0.75</v>
      </c>
      <c r="N97" s="50">
        <v>9</v>
      </c>
      <c r="O97" s="50">
        <v>1</v>
      </c>
      <c r="P97" s="50">
        <v>1700</v>
      </c>
      <c r="Q97" s="50"/>
      <c r="R97" s="50">
        <f t="shared" si="4"/>
        <v>0</v>
      </c>
      <c r="S97" s="50">
        <v>120</v>
      </c>
      <c r="T97" s="50">
        <f t="shared" si="6"/>
        <v>120</v>
      </c>
      <c r="U97" s="50"/>
      <c r="V97" s="50"/>
      <c r="W97" s="50">
        <f t="shared" si="5"/>
        <v>1820</v>
      </c>
    </row>
    <row r="98" spans="1:23" x14ac:dyDescent="0.3">
      <c r="A98">
        <v>97</v>
      </c>
      <c r="B98" s="60">
        <v>45554</v>
      </c>
      <c r="C98" s="53">
        <v>45554</v>
      </c>
      <c r="D98" s="40" t="s">
        <v>61</v>
      </c>
      <c r="E98" s="61" t="s">
        <v>464</v>
      </c>
      <c r="F98" s="61" t="s">
        <v>7</v>
      </c>
      <c r="G98" s="61" t="s">
        <v>680</v>
      </c>
      <c r="H98" s="50">
        <v>93122</v>
      </c>
      <c r="I98" s="50">
        <v>93514</v>
      </c>
      <c r="J98" s="50">
        <v>392</v>
      </c>
      <c r="K98" s="50">
        <v>142</v>
      </c>
      <c r="L98" s="141" t="s">
        <v>330</v>
      </c>
      <c r="M98" s="141" t="s">
        <v>431</v>
      </c>
      <c r="N98" s="50"/>
      <c r="O98" s="50"/>
      <c r="P98" s="50">
        <v>3250</v>
      </c>
      <c r="Q98" s="50">
        <v>13</v>
      </c>
      <c r="R98" s="50">
        <f t="shared" si="4"/>
        <v>1846</v>
      </c>
      <c r="S98" s="50"/>
      <c r="T98" s="50">
        <f t="shared" si="6"/>
        <v>0</v>
      </c>
      <c r="U98" s="50">
        <v>200</v>
      </c>
      <c r="V98" s="50">
        <v>375</v>
      </c>
      <c r="W98" s="50">
        <f t="shared" si="5"/>
        <v>5671</v>
      </c>
    </row>
    <row r="99" spans="1:23" x14ac:dyDescent="0.3">
      <c r="A99">
        <v>98</v>
      </c>
      <c r="B99" s="60">
        <v>45555</v>
      </c>
      <c r="C99" s="53">
        <v>45555</v>
      </c>
      <c r="D99" s="40" t="s">
        <v>151</v>
      </c>
      <c r="E99" s="61" t="s">
        <v>413</v>
      </c>
      <c r="F99" s="61" t="s">
        <v>3</v>
      </c>
      <c r="G99" s="61" t="s">
        <v>661</v>
      </c>
      <c r="H99" s="50">
        <v>66076</v>
      </c>
      <c r="I99" s="50">
        <v>66468</v>
      </c>
      <c r="J99" s="50">
        <v>392</v>
      </c>
      <c r="K99" s="50">
        <v>92</v>
      </c>
      <c r="L99" s="142">
        <v>0.33333333333333331</v>
      </c>
      <c r="M99" s="141" t="s">
        <v>340</v>
      </c>
      <c r="N99" s="50"/>
      <c r="O99" s="50"/>
      <c r="P99" s="50">
        <v>5400</v>
      </c>
      <c r="Q99" s="50">
        <v>18</v>
      </c>
      <c r="R99" s="50">
        <f t="shared" ref="R99:R130" si="7">K99*Q99</f>
        <v>1656</v>
      </c>
      <c r="S99" s="50"/>
      <c r="T99" s="50">
        <f t="shared" si="6"/>
        <v>0</v>
      </c>
      <c r="U99" s="50">
        <v>200</v>
      </c>
      <c r="V99" s="50">
        <v>375</v>
      </c>
      <c r="W99" s="50">
        <f t="shared" si="5"/>
        <v>7631</v>
      </c>
    </row>
    <row r="100" spans="1:23" x14ac:dyDescent="0.3">
      <c r="A100">
        <v>99</v>
      </c>
      <c r="B100" s="60">
        <v>45555</v>
      </c>
      <c r="C100" s="53">
        <v>45557</v>
      </c>
      <c r="D100" s="40" t="s">
        <v>551</v>
      </c>
      <c r="E100" s="61" t="s">
        <v>455</v>
      </c>
      <c r="F100" s="61" t="s">
        <v>7</v>
      </c>
      <c r="G100" s="61" t="s">
        <v>681</v>
      </c>
      <c r="H100" s="50">
        <v>7643</v>
      </c>
      <c r="I100" s="50">
        <v>8551</v>
      </c>
      <c r="J100" s="50">
        <v>908</v>
      </c>
      <c r="K100" s="50">
        <v>158</v>
      </c>
      <c r="L100" s="142">
        <v>0.33333333333333331</v>
      </c>
      <c r="M100" s="142">
        <v>8.3333333333333329E-2</v>
      </c>
      <c r="N100" s="50"/>
      <c r="O100" s="50"/>
      <c r="P100" s="50">
        <v>9750</v>
      </c>
      <c r="Q100" s="50"/>
      <c r="R100" s="50">
        <f t="shared" si="7"/>
        <v>0</v>
      </c>
      <c r="S100" s="50"/>
      <c r="T100" s="50">
        <f t="shared" si="6"/>
        <v>0</v>
      </c>
      <c r="U100" s="50">
        <v>900</v>
      </c>
      <c r="V100" s="50">
        <v>840</v>
      </c>
      <c r="W100" s="50">
        <f t="shared" si="5"/>
        <v>11490</v>
      </c>
    </row>
    <row r="101" spans="1:23" x14ac:dyDescent="0.3">
      <c r="A101">
        <v>100</v>
      </c>
      <c r="B101" s="60">
        <v>45555</v>
      </c>
      <c r="C101" s="145">
        <v>45555</v>
      </c>
      <c r="D101" s="40" t="s">
        <v>683</v>
      </c>
      <c r="E101" s="61" t="s">
        <v>682</v>
      </c>
      <c r="F101" s="61" t="s">
        <v>7</v>
      </c>
      <c r="G101" s="61" t="s">
        <v>244</v>
      </c>
      <c r="H101" s="50">
        <v>22020</v>
      </c>
      <c r="I101" s="50">
        <v>22153</v>
      </c>
      <c r="J101" s="50">
        <v>133</v>
      </c>
      <c r="K101" s="50">
        <v>53</v>
      </c>
      <c r="L101" s="141" t="s">
        <v>330</v>
      </c>
      <c r="M101" s="141" t="s">
        <v>340</v>
      </c>
      <c r="N101" s="50">
        <v>12</v>
      </c>
      <c r="O101" s="50">
        <v>4</v>
      </c>
      <c r="P101" s="50">
        <v>1700</v>
      </c>
      <c r="Q101" s="50">
        <v>13</v>
      </c>
      <c r="R101" s="50">
        <f t="shared" si="7"/>
        <v>689</v>
      </c>
      <c r="S101" s="50">
        <v>120</v>
      </c>
      <c r="T101" s="50">
        <f t="shared" si="6"/>
        <v>480</v>
      </c>
      <c r="U101" s="50"/>
      <c r="V101" s="50"/>
      <c r="W101" s="50">
        <f t="shared" si="5"/>
        <v>2869</v>
      </c>
    </row>
    <row r="102" spans="1:23" s="139" customFormat="1" x14ac:dyDescent="0.3">
      <c r="A102">
        <v>101</v>
      </c>
      <c r="B102" s="149">
        <v>45555</v>
      </c>
      <c r="C102" s="147">
        <v>45556</v>
      </c>
      <c r="D102" s="62" t="s">
        <v>12</v>
      </c>
      <c r="E102" s="62" t="s">
        <v>712</v>
      </c>
      <c r="F102" s="62" t="s">
        <v>7</v>
      </c>
      <c r="G102" s="62" t="s">
        <v>11</v>
      </c>
      <c r="H102" s="144">
        <v>49248</v>
      </c>
      <c r="I102" s="144">
        <v>49987</v>
      </c>
      <c r="J102" s="144">
        <v>739</v>
      </c>
      <c r="K102" s="144">
        <v>139</v>
      </c>
      <c r="L102" s="150" t="s">
        <v>856</v>
      </c>
      <c r="M102" s="150" t="s">
        <v>763</v>
      </c>
      <c r="N102" s="144"/>
      <c r="O102" s="144"/>
      <c r="P102" s="144">
        <v>9000</v>
      </c>
      <c r="Q102" s="144">
        <v>15</v>
      </c>
      <c r="R102" s="144">
        <f t="shared" si="7"/>
        <v>2085</v>
      </c>
      <c r="S102" s="144"/>
      <c r="T102" s="144">
        <f t="shared" si="6"/>
        <v>0</v>
      </c>
      <c r="U102" s="144">
        <v>750</v>
      </c>
      <c r="V102" s="144">
        <v>630</v>
      </c>
      <c r="W102" s="144">
        <f t="shared" si="5"/>
        <v>12465</v>
      </c>
    </row>
    <row r="103" spans="1:23" x14ac:dyDescent="0.3">
      <c r="A103">
        <v>102</v>
      </c>
      <c r="B103" s="60">
        <v>45555</v>
      </c>
      <c r="C103" s="53">
        <v>45555</v>
      </c>
      <c r="D103" s="40" t="s">
        <v>685</v>
      </c>
      <c r="E103" s="61" t="s">
        <v>684</v>
      </c>
      <c r="F103" s="61" t="s">
        <v>7</v>
      </c>
      <c r="G103" s="61" t="s">
        <v>595</v>
      </c>
      <c r="H103" s="50">
        <v>25204</v>
      </c>
      <c r="I103" s="50">
        <v>25489</v>
      </c>
      <c r="J103" s="50">
        <v>285</v>
      </c>
      <c r="K103" s="50">
        <v>35</v>
      </c>
      <c r="L103" s="142">
        <v>0.29166666666666669</v>
      </c>
      <c r="M103" s="142">
        <v>0.875</v>
      </c>
      <c r="N103" s="50"/>
      <c r="O103" s="50"/>
      <c r="P103" s="50">
        <v>3250</v>
      </c>
      <c r="Q103" s="50">
        <v>13</v>
      </c>
      <c r="R103" s="50">
        <f t="shared" si="7"/>
        <v>455</v>
      </c>
      <c r="S103" s="50"/>
      <c r="T103" s="50">
        <f t="shared" si="6"/>
        <v>0</v>
      </c>
      <c r="U103" s="50">
        <v>200</v>
      </c>
      <c r="V103" s="50"/>
      <c r="W103" s="50">
        <f t="shared" si="5"/>
        <v>3905</v>
      </c>
    </row>
    <row r="104" spans="1:23" x14ac:dyDescent="0.3">
      <c r="A104">
        <v>103</v>
      </c>
      <c r="B104" s="60">
        <v>45555</v>
      </c>
      <c r="C104" s="53">
        <v>45555</v>
      </c>
      <c r="D104" s="40" t="s">
        <v>549</v>
      </c>
      <c r="E104" s="61" t="s">
        <v>686</v>
      </c>
      <c r="F104" s="61" t="s">
        <v>7</v>
      </c>
      <c r="G104" s="61" t="s">
        <v>244</v>
      </c>
      <c r="H104" s="50">
        <v>214201</v>
      </c>
      <c r="I104" s="50">
        <v>214271</v>
      </c>
      <c r="J104" s="50">
        <v>70</v>
      </c>
      <c r="K104" s="50"/>
      <c r="L104" s="141" t="s">
        <v>330</v>
      </c>
      <c r="M104" s="141" t="s">
        <v>790</v>
      </c>
      <c r="N104" s="50">
        <v>13</v>
      </c>
      <c r="O104" s="50">
        <v>5</v>
      </c>
      <c r="P104" s="50">
        <v>1700</v>
      </c>
      <c r="Q104" s="50">
        <v>13</v>
      </c>
      <c r="R104" s="50">
        <f t="shared" si="7"/>
        <v>0</v>
      </c>
      <c r="S104" s="50">
        <v>120</v>
      </c>
      <c r="T104" s="50">
        <f t="shared" si="6"/>
        <v>600</v>
      </c>
      <c r="U104" s="50"/>
      <c r="V104" s="50"/>
      <c r="W104" s="50">
        <f t="shared" si="5"/>
        <v>2300</v>
      </c>
    </row>
    <row r="105" spans="1:23" x14ac:dyDescent="0.3">
      <c r="A105">
        <v>104</v>
      </c>
      <c r="B105" s="60">
        <v>45555</v>
      </c>
      <c r="C105" s="53">
        <v>45555</v>
      </c>
      <c r="D105" s="40" t="s">
        <v>687</v>
      </c>
      <c r="E105" s="61" t="s">
        <v>93</v>
      </c>
      <c r="F105" s="61" t="s">
        <v>7</v>
      </c>
      <c r="G105" s="61" t="s">
        <v>244</v>
      </c>
      <c r="H105" s="50">
        <v>189802</v>
      </c>
      <c r="I105" s="50">
        <v>189900</v>
      </c>
      <c r="J105" s="50">
        <v>98</v>
      </c>
      <c r="K105" s="50">
        <v>18</v>
      </c>
      <c r="L105" s="142">
        <v>0.41666666666666669</v>
      </c>
      <c r="M105" s="141" t="s">
        <v>328</v>
      </c>
      <c r="N105" s="50">
        <v>9.5</v>
      </c>
      <c r="O105" s="50">
        <v>1.5</v>
      </c>
      <c r="P105" s="50">
        <v>1700</v>
      </c>
      <c r="Q105" s="50">
        <v>13</v>
      </c>
      <c r="R105" s="50">
        <f t="shared" si="7"/>
        <v>234</v>
      </c>
      <c r="S105" s="50">
        <v>120</v>
      </c>
      <c r="T105" s="50">
        <f t="shared" si="6"/>
        <v>180</v>
      </c>
      <c r="U105" s="50"/>
      <c r="V105" s="50"/>
      <c r="W105" s="50">
        <f t="shared" si="5"/>
        <v>2114</v>
      </c>
    </row>
    <row r="106" spans="1:23" x14ac:dyDescent="0.3">
      <c r="A106">
        <v>105</v>
      </c>
      <c r="B106" s="60">
        <v>45556</v>
      </c>
      <c r="C106" s="53">
        <v>45556</v>
      </c>
      <c r="D106" s="40" t="s">
        <v>385</v>
      </c>
      <c r="E106" s="61" t="s">
        <v>413</v>
      </c>
      <c r="F106" s="61" t="s">
        <v>3</v>
      </c>
      <c r="G106" s="61" t="s">
        <v>244</v>
      </c>
      <c r="H106" s="50">
        <v>18202</v>
      </c>
      <c r="I106" s="50">
        <v>18270</v>
      </c>
      <c r="J106" s="50">
        <v>68</v>
      </c>
      <c r="K106" s="50"/>
      <c r="L106" s="142">
        <v>0.375</v>
      </c>
      <c r="M106" s="142">
        <v>0.79166666666666663</v>
      </c>
      <c r="N106" s="50">
        <v>10</v>
      </c>
      <c r="O106" s="50">
        <v>2</v>
      </c>
      <c r="P106" s="50">
        <v>3000</v>
      </c>
      <c r="Q106" s="50">
        <v>18</v>
      </c>
      <c r="R106" s="50">
        <f t="shared" si="7"/>
        <v>0</v>
      </c>
      <c r="S106" s="50">
        <v>180</v>
      </c>
      <c r="T106" s="50">
        <f t="shared" si="6"/>
        <v>360</v>
      </c>
      <c r="U106" s="50"/>
      <c r="V106" s="50"/>
      <c r="W106" s="50">
        <f t="shared" si="5"/>
        <v>3360</v>
      </c>
    </row>
    <row r="107" spans="1:23" x14ac:dyDescent="0.3">
      <c r="A107">
        <v>106</v>
      </c>
      <c r="B107" s="60">
        <v>45556</v>
      </c>
      <c r="C107" s="53">
        <v>45556</v>
      </c>
      <c r="D107" s="40" t="s">
        <v>27</v>
      </c>
      <c r="E107" s="61" t="s">
        <v>93</v>
      </c>
      <c r="F107" s="61" t="s">
        <v>3</v>
      </c>
      <c r="G107" s="61" t="s">
        <v>688</v>
      </c>
      <c r="H107" s="50">
        <v>137475</v>
      </c>
      <c r="I107" s="50">
        <v>137907</v>
      </c>
      <c r="J107" s="50">
        <v>432</v>
      </c>
      <c r="K107" s="50">
        <v>132</v>
      </c>
      <c r="L107" s="142">
        <v>0.33333333333333331</v>
      </c>
      <c r="M107" s="141" t="s">
        <v>340</v>
      </c>
      <c r="N107" s="50"/>
      <c r="O107" s="50"/>
      <c r="P107" s="50">
        <v>5400</v>
      </c>
      <c r="Q107" s="50">
        <v>18</v>
      </c>
      <c r="R107" s="50">
        <f t="shared" si="7"/>
        <v>2376</v>
      </c>
      <c r="S107" s="50"/>
      <c r="T107" s="50">
        <f t="shared" si="6"/>
        <v>0</v>
      </c>
      <c r="U107" s="50">
        <v>200</v>
      </c>
      <c r="V107" s="50">
        <v>520</v>
      </c>
      <c r="W107" s="50">
        <f t="shared" si="5"/>
        <v>8496</v>
      </c>
    </row>
    <row r="108" spans="1:23" x14ac:dyDescent="0.3">
      <c r="A108">
        <v>107</v>
      </c>
      <c r="B108" s="60">
        <v>45556</v>
      </c>
      <c r="C108" s="53">
        <v>45556</v>
      </c>
      <c r="D108" s="40" t="s">
        <v>652</v>
      </c>
      <c r="E108" s="61" t="s">
        <v>651</v>
      </c>
      <c r="F108" s="61" t="s">
        <v>7</v>
      </c>
      <c r="G108" s="61" t="s">
        <v>149</v>
      </c>
      <c r="H108" s="50">
        <v>9722</v>
      </c>
      <c r="I108" s="50">
        <v>10210</v>
      </c>
      <c r="J108" s="50">
        <v>488</v>
      </c>
      <c r="K108" s="50">
        <v>238</v>
      </c>
      <c r="L108" s="141" t="s">
        <v>857</v>
      </c>
      <c r="M108" s="141" t="s">
        <v>431</v>
      </c>
      <c r="N108" s="50"/>
      <c r="O108" s="50"/>
      <c r="P108" s="50">
        <v>3250</v>
      </c>
      <c r="Q108" s="50">
        <v>13</v>
      </c>
      <c r="R108" s="50">
        <f t="shared" si="7"/>
        <v>3094</v>
      </c>
      <c r="S108" s="50"/>
      <c r="T108" s="50">
        <f t="shared" si="6"/>
        <v>0</v>
      </c>
      <c r="U108" s="50">
        <v>200</v>
      </c>
      <c r="V108" s="50">
        <v>375</v>
      </c>
      <c r="W108" s="50">
        <f t="shared" si="5"/>
        <v>6919</v>
      </c>
    </row>
    <row r="109" spans="1:23" x14ac:dyDescent="0.3">
      <c r="A109">
        <v>108</v>
      </c>
      <c r="B109" s="42">
        <v>45556</v>
      </c>
      <c r="C109" s="53">
        <v>45556</v>
      </c>
      <c r="D109" s="40" t="s">
        <v>212</v>
      </c>
      <c r="E109" s="61" t="s">
        <v>689</v>
      </c>
      <c r="F109" s="61" t="s">
        <v>7</v>
      </c>
      <c r="G109" s="61" t="s">
        <v>29</v>
      </c>
      <c r="H109" s="50">
        <v>126645</v>
      </c>
      <c r="I109" s="50">
        <v>126708</v>
      </c>
      <c r="J109" s="50">
        <v>63</v>
      </c>
      <c r="K109" s="50"/>
      <c r="L109" s="142">
        <v>0.83333333333333337</v>
      </c>
      <c r="M109" s="141" t="s">
        <v>471</v>
      </c>
      <c r="N109" s="50">
        <v>16</v>
      </c>
      <c r="O109" s="50">
        <v>8</v>
      </c>
      <c r="P109" s="50">
        <v>1700</v>
      </c>
      <c r="Q109" s="50">
        <v>13</v>
      </c>
      <c r="R109" s="50">
        <f t="shared" si="7"/>
        <v>0</v>
      </c>
      <c r="S109" s="50">
        <v>120</v>
      </c>
      <c r="T109" s="50">
        <f t="shared" si="6"/>
        <v>960</v>
      </c>
      <c r="U109" s="50"/>
      <c r="V109" s="50"/>
      <c r="W109" s="50">
        <f t="shared" si="5"/>
        <v>2660</v>
      </c>
    </row>
    <row r="110" spans="1:23" x14ac:dyDescent="0.3">
      <c r="A110">
        <v>109</v>
      </c>
      <c r="B110" s="60">
        <v>45558</v>
      </c>
      <c r="C110" s="53">
        <v>45558</v>
      </c>
      <c r="D110" s="40" t="s">
        <v>151</v>
      </c>
      <c r="E110" s="61" t="s">
        <v>624</v>
      </c>
      <c r="F110" s="61" t="s">
        <v>3</v>
      </c>
      <c r="G110" s="61" t="s">
        <v>358</v>
      </c>
      <c r="H110" s="50">
        <v>67159</v>
      </c>
      <c r="I110" s="50">
        <v>67789</v>
      </c>
      <c r="J110" s="50">
        <v>630</v>
      </c>
      <c r="K110" s="50">
        <v>330</v>
      </c>
      <c r="L110" s="141" t="s">
        <v>761</v>
      </c>
      <c r="M110" s="142">
        <v>0.91666666666666663</v>
      </c>
      <c r="N110" s="50"/>
      <c r="O110" s="50"/>
      <c r="P110" s="50">
        <v>5400</v>
      </c>
      <c r="Q110" s="50">
        <v>18</v>
      </c>
      <c r="R110" s="50">
        <f t="shared" si="7"/>
        <v>5940</v>
      </c>
      <c r="S110" s="50"/>
      <c r="T110" s="50">
        <f t="shared" si="6"/>
        <v>0</v>
      </c>
      <c r="U110" s="50">
        <v>200</v>
      </c>
      <c r="V110" s="50">
        <v>560</v>
      </c>
      <c r="W110" s="50">
        <f t="shared" si="5"/>
        <v>12100</v>
      </c>
    </row>
    <row r="111" spans="1:23" x14ac:dyDescent="0.3">
      <c r="A111">
        <v>110</v>
      </c>
      <c r="B111" s="60">
        <v>45558</v>
      </c>
      <c r="C111" s="53">
        <v>45558</v>
      </c>
      <c r="D111" s="40" t="s">
        <v>690</v>
      </c>
      <c r="E111" s="61" t="s">
        <v>651</v>
      </c>
      <c r="F111" s="61" t="s">
        <v>7</v>
      </c>
      <c r="G111" s="61" t="s">
        <v>214</v>
      </c>
      <c r="H111" s="50">
        <v>121882</v>
      </c>
      <c r="I111" s="50">
        <v>122430</v>
      </c>
      <c r="J111" s="50">
        <v>548</v>
      </c>
      <c r="K111" s="50">
        <v>298</v>
      </c>
      <c r="L111" s="142">
        <v>0.29166666666666669</v>
      </c>
      <c r="M111" s="142">
        <v>0.875</v>
      </c>
      <c r="N111" s="50"/>
      <c r="O111" s="50"/>
      <c r="P111" s="50">
        <v>3250</v>
      </c>
      <c r="Q111" s="50">
        <v>13</v>
      </c>
      <c r="R111" s="50">
        <f t="shared" si="7"/>
        <v>3874</v>
      </c>
      <c r="S111" s="50"/>
      <c r="T111" s="50">
        <f t="shared" si="6"/>
        <v>0</v>
      </c>
      <c r="U111" s="50">
        <v>200</v>
      </c>
      <c r="V111" s="50">
        <v>430</v>
      </c>
      <c r="W111" s="50">
        <f t="shared" si="5"/>
        <v>7754</v>
      </c>
    </row>
    <row r="112" spans="1:23" x14ac:dyDescent="0.3">
      <c r="A112">
        <v>111</v>
      </c>
      <c r="B112" s="60">
        <v>45558</v>
      </c>
      <c r="C112" s="53">
        <v>45558</v>
      </c>
      <c r="D112" s="40" t="s">
        <v>691</v>
      </c>
      <c r="E112" s="61" t="s">
        <v>464</v>
      </c>
      <c r="F112" s="61" t="s">
        <v>7</v>
      </c>
      <c r="G112" s="61" t="s">
        <v>244</v>
      </c>
      <c r="H112" s="50">
        <v>2774</v>
      </c>
      <c r="I112" s="50">
        <v>2952</v>
      </c>
      <c r="J112" s="50">
        <v>178</v>
      </c>
      <c r="K112" s="50">
        <v>98</v>
      </c>
      <c r="L112" s="142">
        <v>0.33333333333333331</v>
      </c>
      <c r="M112" s="142">
        <v>0.91666666666666663</v>
      </c>
      <c r="N112" s="50">
        <v>14</v>
      </c>
      <c r="O112" s="50">
        <v>6</v>
      </c>
      <c r="P112" s="50">
        <v>1700</v>
      </c>
      <c r="Q112" s="50">
        <v>13</v>
      </c>
      <c r="R112" s="50">
        <f t="shared" si="7"/>
        <v>1274</v>
      </c>
      <c r="S112" s="50">
        <v>120</v>
      </c>
      <c r="T112" s="50">
        <f t="shared" si="6"/>
        <v>720</v>
      </c>
      <c r="U112" s="50"/>
      <c r="V112" s="50"/>
      <c r="W112" s="50">
        <f t="shared" si="5"/>
        <v>3694</v>
      </c>
    </row>
    <row r="113" spans="1:23" s="139" customFormat="1" x14ac:dyDescent="0.3">
      <c r="A113">
        <v>112</v>
      </c>
      <c r="B113" s="149">
        <v>45558</v>
      </c>
      <c r="C113" s="147">
        <v>45558</v>
      </c>
      <c r="D113" s="63" t="s">
        <v>693</v>
      </c>
      <c r="E113" s="63" t="s">
        <v>692</v>
      </c>
      <c r="F113" s="63" t="s">
        <v>7</v>
      </c>
      <c r="G113" s="63" t="s">
        <v>244</v>
      </c>
      <c r="H113" s="144">
        <v>988</v>
      </c>
      <c r="I113" s="144">
        <v>1015</v>
      </c>
      <c r="J113" s="152">
        <v>27</v>
      </c>
      <c r="K113" s="151"/>
      <c r="L113" s="148">
        <v>0.83333333333333337</v>
      </c>
      <c r="M113" s="150" t="s">
        <v>431</v>
      </c>
      <c r="N113" s="144"/>
      <c r="O113" s="144"/>
      <c r="P113" s="144">
        <v>1300</v>
      </c>
      <c r="Q113" s="144"/>
      <c r="R113" s="144">
        <f t="shared" si="7"/>
        <v>0</v>
      </c>
      <c r="S113" s="144"/>
      <c r="T113" s="144">
        <f t="shared" si="6"/>
        <v>0</v>
      </c>
      <c r="U113" s="144"/>
      <c r="V113" s="144">
        <v>50</v>
      </c>
      <c r="W113" s="144">
        <f t="shared" si="5"/>
        <v>1350</v>
      </c>
    </row>
    <row r="114" spans="1:23" x14ac:dyDescent="0.3">
      <c r="A114">
        <v>113</v>
      </c>
      <c r="B114" s="60">
        <v>45559</v>
      </c>
      <c r="C114" s="53">
        <v>45561</v>
      </c>
      <c r="D114" s="40" t="s">
        <v>27</v>
      </c>
      <c r="E114" s="61" t="s">
        <v>93</v>
      </c>
      <c r="F114" s="61" t="s">
        <v>3</v>
      </c>
      <c r="G114" s="61" t="s">
        <v>694</v>
      </c>
      <c r="H114" s="50">
        <v>137981</v>
      </c>
      <c r="I114" s="50">
        <v>139278</v>
      </c>
      <c r="J114" s="50">
        <v>1297</v>
      </c>
      <c r="K114" s="50">
        <v>397</v>
      </c>
      <c r="L114" s="142">
        <v>0.20833333333333334</v>
      </c>
      <c r="M114" s="141" t="s">
        <v>431</v>
      </c>
      <c r="N114" s="50"/>
      <c r="O114" s="50"/>
      <c r="P114" s="50">
        <v>16200</v>
      </c>
      <c r="Q114" s="50">
        <v>18</v>
      </c>
      <c r="R114" s="50">
        <f t="shared" si="7"/>
        <v>7146</v>
      </c>
      <c r="S114" s="50"/>
      <c r="T114" s="50">
        <f t="shared" si="6"/>
        <v>0</v>
      </c>
      <c r="U114" s="50">
        <v>900</v>
      </c>
      <c r="V114" s="50">
        <v>1280</v>
      </c>
      <c r="W114" s="50">
        <f t="shared" si="5"/>
        <v>25526</v>
      </c>
    </row>
    <row r="115" spans="1:23" x14ac:dyDescent="0.3">
      <c r="A115">
        <v>114</v>
      </c>
      <c r="B115" s="42">
        <v>45559</v>
      </c>
      <c r="C115" s="53">
        <v>45559</v>
      </c>
      <c r="D115" s="40" t="s">
        <v>691</v>
      </c>
      <c r="E115" s="61" t="s">
        <v>464</v>
      </c>
      <c r="F115" s="61" t="s">
        <v>7</v>
      </c>
      <c r="G115" s="61" t="s">
        <v>244</v>
      </c>
      <c r="H115" s="50">
        <v>2921</v>
      </c>
      <c r="I115" s="50">
        <v>3089</v>
      </c>
      <c r="J115" s="50">
        <v>168</v>
      </c>
      <c r="K115" s="50">
        <v>88</v>
      </c>
      <c r="L115" s="142">
        <v>0.33333333333333331</v>
      </c>
      <c r="M115" s="142">
        <v>0.95833333333333337</v>
      </c>
      <c r="N115" s="50">
        <v>15</v>
      </c>
      <c r="O115" s="50">
        <v>7</v>
      </c>
      <c r="P115" s="50">
        <v>1700</v>
      </c>
      <c r="Q115" s="50">
        <v>13</v>
      </c>
      <c r="R115" s="50">
        <f t="shared" si="7"/>
        <v>1144</v>
      </c>
      <c r="S115" s="50">
        <v>120</v>
      </c>
      <c r="T115" s="50">
        <f t="shared" si="6"/>
        <v>840</v>
      </c>
      <c r="U115" s="50"/>
      <c r="V115" s="50"/>
      <c r="W115" s="50">
        <f t="shared" si="5"/>
        <v>3684</v>
      </c>
    </row>
    <row r="116" spans="1:23" x14ac:dyDescent="0.3">
      <c r="A116">
        <v>115</v>
      </c>
      <c r="B116" s="42">
        <v>45559</v>
      </c>
      <c r="C116" s="53">
        <v>45559</v>
      </c>
      <c r="D116" s="40" t="s">
        <v>151</v>
      </c>
      <c r="E116" s="61" t="s">
        <v>295</v>
      </c>
      <c r="F116" s="61" t="s">
        <v>3</v>
      </c>
      <c r="G116" s="61" t="s">
        <v>626</v>
      </c>
      <c r="H116" s="50">
        <v>67787</v>
      </c>
      <c r="I116" s="50">
        <v>68235</v>
      </c>
      <c r="J116" s="50">
        <v>448</v>
      </c>
      <c r="K116" s="50">
        <v>148</v>
      </c>
      <c r="L116" s="141" t="s">
        <v>761</v>
      </c>
      <c r="M116" s="141" t="s">
        <v>431</v>
      </c>
      <c r="N116" s="50"/>
      <c r="O116" s="50"/>
      <c r="P116" s="50">
        <v>5400</v>
      </c>
      <c r="Q116" s="50">
        <v>18</v>
      </c>
      <c r="R116" s="50">
        <f t="shared" si="7"/>
        <v>2664</v>
      </c>
      <c r="S116" s="50"/>
      <c r="T116" s="50">
        <f t="shared" si="6"/>
        <v>0</v>
      </c>
      <c r="U116" s="50">
        <v>200</v>
      </c>
      <c r="V116" s="50"/>
      <c r="W116" s="50">
        <f t="shared" si="5"/>
        <v>8264</v>
      </c>
    </row>
    <row r="117" spans="1:23" x14ac:dyDescent="0.3">
      <c r="A117">
        <v>116</v>
      </c>
      <c r="B117" s="42">
        <v>45559</v>
      </c>
      <c r="C117" s="53">
        <v>45559</v>
      </c>
      <c r="D117" s="40" t="s">
        <v>695</v>
      </c>
      <c r="E117" s="61" t="s">
        <v>393</v>
      </c>
      <c r="F117" s="61" t="s">
        <v>7</v>
      </c>
      <c r="G117" s="61" t="s">
        <v>244</v>
      </c>
      <c r="H117" s="50">
        <v>171973</v>
      </c>
      <c r="I117" s="50">
        <v>172023</v>
      </c>
      <c r="J117" s="50">
        <v>50</v>
      </c>
      <c r="K117" s="50"/>
      <c r="L117" s="142">
        <v>0.29166666666666669</v>
      </c>
      <c r="M117" s="142">
        <v>0.79166666666666663</v>
      </c>
      <c r="N117" s="50">
        <v>12</v>
      </c>
      <c r="O117" s="50">
        <v>4</v>
      </c>
      <c r="P117" s="50">
        <v>1700</v>
      </c>
      <c r="Q117" s="50"/>
      <c r="R117" s="50">
        <f t="shared" si="7"/>
        <v>0</v>
      </c>
      <c r="S117" s="50">
        <v>120</v>
      </c>
      <c r="T117" s="50">
        <f t="shared" si="6"/>
        <v>480</v>
      </c>
      <c r="U117" s="50"/>
      <c r="V117" s="50">
        <v>100</v>
      </c>
      <c r="W117" s="50">
        <f t="shared" si="5"/>
        <v>2280</v>
      </c>
    </row>
    <row r="118" spans="1:23" x14ac:dyDescent="0.3">
      <c r="A118">
        <v>117</v>
      </c>
      <c r="B118" s="42">
        <v>45559</v>
      </c>
      <c r="C118" s="53">
        <v>45559</v>
      </c>
      <c r="D118" s="40" t="s">
        <v>696</v>
      </c>
      <c r="E118" s="61" t="s">
        <v>648</v>
      </c>
      <c r="F118" s="61" t="s">
        <v>7</v>
      </c>
      <c r="G118" s="61" t="s">
        <v>244</v>
      </c>
      <c r="H118" s="50">
        <v>11190</v>
      </c>
      <c r="I118" s="50">
        <v>11250</v>
      </c>
      <c r="J118" s="50">
        <v>60</v>
      </c>
      <c r="K118" s="50"/>
      <c r="L118" s="142">
        <v>0.375</v>
      </c>
      <c r="M118" s="142">
        <v>0.70833333333333337</v>
      </c>
      <c r="N118" s="50"/>
      <c r="O118" s="50"/>
      <c r="P118" s="50">
        <v>1700</v>
      </c>
      <c r="Q118" s="50"/>
      <c r="R118" s="50">
        <f t="shared" si="7"/>
        <v>0</v>
      </c>
      <c r="S118" s="50"/>
      <c r="T118" s="50">
        <f t="shared" si="6"/>
        <v>0</v>
      </c>
      <c r="U118" s="50"/>
      <c r="V118" s="50"/>
      <c r="W118" s="50">
        <f t="shared" si="5"/>
        <v>1700</v>
      </c>
    </row>
    <row r="119" spans="1:23" x14ac:dyDescent="0.3">
      <c r="A119">
        <v>118</v>
      </c>
      <c r="B119" s="42">
        <v>45559</v>
      </c>
      <c r="C119" s="53">
        <v>45561</v>
      </c>
      <c r="D119" s="40" t="s">
        <v>262</v>
      </c>
      <c r="E119" s="61" t="s">
        <v>697</v>
      </c>
      <c r="F119" s="61" t="s">
        <v>3</v>
      </c>
      <c r="G119" s="61" t="s">
        <v>244</v>
      </c>
      <c r="H119" s="50">
        <v>51928</v>
      </c>
      <c r="I119" s="50">
        <v>51958</v>
      </c>
      <c r="J119" s="50">
        <v>30</v>
      </c>
      <c r="K119" s="50"/>
      <c r="L119" s="142">
        <v>0.70833333333333337</v>
      </c>
      <c r="M119" s="141" t="s">
        <v>762</v>
      </c>
      <c r="N119" s="50"/>
      <c r="O119" s="50"/>
      <c r="P119" s="50">
        <v>3000</v>
      </c>
      <c r="Q119" s="50"/>
      <c r="R119" s="50">
        <f t="shared" si="7"/>
        <v>0</v>
      </c>
      <c r="S119" s="50"/>
      <c r="T119" s="50">
        <f t="shared" si="6"/>
        <v>0</v>
      </c>
      <c r="U119" s="50"/>
      <c r="V119" s="50">
        <v>360</v>
      </c>
      <c r="W119" s="50">
        <f t="shared" si="5"/>
        <v>3360</v>
      </c>
    </row>
    <row r="120" spans="1:23" x14ac:dyDescent="0.3">
      <c r="A120">
        <v>119</v>
      </c>
      <c r="B120" s="60">
        <v>45559</v>
      </c>
      <c r="C120" s="53">
        <v>45560</v>
      </c>
      <c r="D120" s="40" t="s">
        <v>385</v>
      </c>
      <c r="E120" s="61" t="s">
        <v>698</v>
      </c>
      <c r="F120" s="61" t="s">
        <v>3</v>
      </c>
      <c r="G120" s="61" t="s">
        <v>244</v>
      </c>
      <c r="H120" s="50">
        <v>25282</v>
      </c>
      <c r="I120" s="50">
        <v>25302</v>
      </c>
      <c r="J120" s="50">
        <v>20</v>
      </c>
      <c r="K120" s="50"/>
      <c r="L120" s="141" t="s">
        <v>858</v>
      </c>
      <c r="M120" s="142">
        <v>4.1666666666666664E-2</v>
      </c>
      <c r="N120" s="50"/>
      <c r="O120" s="50"/>
      <c r="P120" s="50">
        <v>3000</v>
      </c>
      <c r="Q120" s="50"/>
      <c r="R120" s="50">
        <f t="shared" si="7"/>
        <v>0</v>
      </c>
      <c r="S120" s="50"/>
      <c r="T120" s="50">
        <f t="shared" si="6"/>
        <v>0</v>
      </c>
      <c r="U120" s="50"/>
      <c r="V120" s="50">
        <v>360</v>
      </c>
      <c r="W120" s="50">
        <f t="shared" si="5"/>
        <v>3360</v>
      </c>
    </row>
    <row r="121" spans="1:23" x14ac:dyDescent="0.3">
      <c r="A121">
        <v>120</v>
      </c>
      <c r="B121" s="42">
        <v>45560</v>
      </c>
      <c r="C121" s="53">
        <v>45563</v>
      </c>
      <c r="D121" s="40" t="s">
        <v>652</v>
      </c>
      <c r="E121" s="61" t="s">
        <v>362</v>
      </c>
      <c r="F121" s="61" t="s">
        <v>7</v>
      </c>
      <c r="G121" s="61" t="s">
        <v>699</v>
      </c>
      <c r="H121" s="50">
        <v>10944</v>
      </c>
      <c r="I121" s="50">
        <v>12743</v>
      </c>
      <c r="J121" s="50">
        <v>1798</v>
      </c>
      <c r="K121" s="50">
        <v>798</v>
      </c>
      <c r="L121" s="142">
        <v>0.25</v>
      </c>
      <c r="M121" s="141" t="s">
        <v>336</v>
      </c>
      <c r="N121" s="50"/>
      <c r="O121" s="50"/>
      <c r="P121" s="50">
        <v>13000</v>
      </c>
      <c r="Q121" s="50">
        <v>13</v>
      </c>
      <c r="R121" s="50">
        <f t="shared" si="7"/>
        <v>10374</v>
      </c>
      <c r="S121" s="50"/>
      <c r="T121" s="50">
        <f t="shared" si="6"/>
        <v>0</v>
      </c>
      <c r="U121" s="50">
        <v>1250</v>
      </c>
      <c r="V121" s="50">
        <v>2405</v>
      </c>
      <c r="W121" s="50">
        <f t="shared" si="5"/>
        <v>27029</v>
      </c>
    </row>
    <row r="122" spans="1:23" x14ac:dyDescent="0.3">
      <c r="A122">
        <v>121</v>
      </c>
      <c r="B122" s="60">
        <v>45560</v>
      </c>
      <c r="C122" s="53">
        <v>45560</v>
      </c>
      <c r="D122" s="40" t="s">
        <v>385</v>
      </c>
      <c r="E122" s="61" t="s">
        <v>698</v>
      </c>
      <c r="F122" s="61" t="s">
        <v>3</v>
      </c>
      <c r="G122" s="61" t="s">
        <v>244</v>
      </c>
      <c r="H122" s="50">
        <v>25302</v>
      </c>
      <c r="I122" s="50">
        <v>25380</v>
      </c>
      <c r="J122" s="50">
        <v>78</v>
      </c>
      <c r="K122" s="50"/>
      <c r="L122" s="141" t="s">
        <v>330</v>
      </c>
      <c r="M122" s="142">
        <v>0.83333333333333337</v>
      </c>
      <c r="N122" s="50">
        <v>11.5</v>
      </c>
      <c r="O122" s="50">
        <v>3.5</v>
      </c>
      <c r="P122" s="50">
        <v>3000</v>
      </c>
      <c r="Q122" s="50">
        <v>18</v>
      </c>
      <c r="R122" s="50">
        <f t="shared" si="7"/>
        <v>0</v>
      </c>
      <c r="S122" s="50">
        <v>180</v>
      </c>
      <c r="T122" s="50">
        <f t="shared" si="6"/>
        <v>630</v>
      </c>
      <c r="U122" s="50"/>
      <c r="V122" s="50"/>
      <c r="W122" s="50">
        <f t="shared" si="5"/>
        <v>3630</v>
      </c>
    </row>
    <row r="123" spans="1:23" x14ac:dyDescent="0.3">
      <c r="A123">
        <v>122</v>
      </c>
      <c r="B123" s="42">
        <v>45560</v>
      </c>
      <c r="C123" s="53">
        <v>45560</v>
      </c>
      <c r="D123" s="40" t="s">
        <v>262</v>
      </c>
      <c r="E123" s="61" t="s">
        <v>697</v>
      </c>
      <c r="F123" s="61" t="s">
        <v>3</v>
      </c>
      <c r="G123" s="61" t="s">
        <v>244</v>
      </c>
      <c r="H123" s="50">
        <v>51958</v>
      </c>
      <c r="I123" s="50">
        <v>52024</v>
      </c>
      <c r="J123" s="50">
        <v>66</v>
      </c>
      <c r="K123" s="50"/>
      <c r="L123" s="142">
        <v>0.33333333333333331</v>
      </c>
      <c r="M123" s="141" t="s">
        <v>340</v>
      </c>
      <c r="N123" s="50">
        <v>12.5</v>
      </c>
      <c r="O123" s="50">
        <v>4.5</v>
      </c>
      <c r="P123" s="50">
        <v>3000</v>
      </c>
      <c r="Q123" s="50"/>
      <c r="R123" s="50">
        <f t="shared" si="7"/>
        <v>0</v>
      </c>
      <c r="S123" s="50">
        <v>180</v>
      </c>
      <c r="T123" s="50">
        <f t="shared" si="6"/>
        <v>810</v>
      </c>
      <c r="U123" s="50"/>
      <c r="V123" s="50"/>
      <c r="W123" s="50">
        <f t="shared" si="5"/>
        <v>3810</v>
      </c>
    </row>
    <row r="124" spans="1:23" x14ac:dyDescent="0.3">
      <c r="A124">
        <v>123</v>
      </c>
      <c r="B124" s="42">
        <v>45560</v>
      </c>
      <c r="C124" s="53">
        <v>45560</v>
      </c>
      <c r="D124" s="40" t="s">
        <v>151</v>
      </c>
      <c r="E124" s="61" t="s">
        <v>295</v>
      </c>
      <c r="F124" s="61" t="s">
        <v>3</v>
      </c>
      <c r="G124" s="61" t="s">
        <v>260</v>
      </c>
      <c r="H124" s="50">
        <v>68235</v>
      </c>
      <c r="I124" s="50">
        <v>68703</v>
      </c>
      <c r="J124" s="50">
        <v>468</v>
      </c>
      <c r="K124" s="50">
        <v>168</v>
      </c>
      <c r="L124" s="142">
        <v>0.25</v>
      </c>
      <c r="M124" s="142" t="s">
        <v>336</v>
      </c>
      <c r="N124" s="50"/>
      <c r="O124" s="50"/>
      <c r="P124" s="50">
        <v>5400</v>
      </c>
      <c r="Q124" s="50">
        <v>18</v>
      </c>
      <c r="R124" s="50">
        <f t="shared" si="7"/>
        <v>3024</v>
      </c>
      <c r="S124" s="50"/>
      <c r="T124" s="50">
        <f t="shared" si="6"/>
        <v>0</v>
      </c>
      <c r="U124" s="50">
        <v>200</v>
      </c>
      <c r="V124" s="50">
        <v>165</v>
      </c>
      <c r="W124" s="50">
        <f t="shared" si="5"/>
        <v>8789</v>
      </c>
    </row>
    <row r="125" spans="1:23" x14ac:dyDescent="0.3">
      <c r="A125">
        <v>124</v>
      </c>
      <c r="B125" s="60">
        <v>45560</v>
      </c>
      <c r="C125" s="53">
        <v>45560</v>
      </c>
      <c r="D125" s="40" t="s">
        <v>70</v>
      </c>
      <c r="E125" s="61" t="s">
        <v>498</v>
      </c>
      <c r="F125" s="61" t="s">
        <v>7</v>
      </c>
      <c r="G125" s="61" t="s">
        <v>252</v>
      </c>
      <c r="H125" s="50">
        <v>202950</v>
      </c>
      <c r="I125" s="50">
        <v>203223</v>
      </c>
      <c r="J125" s="50">
        <v>273</v>
      </c>
      <c r="K125" s="50">
        <v>23</v>
      </c>
      <c r="L125" s="141" t="s">
        <v>327</v>
      </c>
      <c r="M125" s="142">
        <v>0.875</v>
      </c>
      <c r="N125" s="50"/>
      <c r="O125" s="50"/>
      <c r="P125" s="50">
        <v>3250</v>
      </c>
      <c r="Q125" s="50">
        <v>13</v>
      </c>
      <c r="R125" s="50">
        <f t="shared" si="7"/>
        <v>299</v>
      </c>
      <c r="S125" s="50"/>
      <c r="T125" s="50">
        <f t="shared" si="6"/>
        <v>0</v>
      </c>
      <c r="U125" s="50">
        <v>200</v>
      </c>
      <c r="V125" s="50">
        <v>290</v>
      </c>
      <c r="W125" s="50">
        <f t="shared" si="5"/>
        <v>4039</v>
      </c>
    </row>
    <row r="126" spans="1:23" x14ac:dyDescent="0.3">
      <c r="A126">
        <v>125</v>
      </c>
      <c r="B126" s="60">
        <v>45560</v>
      </c>
      <c r="C126" s="53">
        <v>45560</v>
      </c>
      <c r="D126" s="40" t="s">
        <v>385</v>
      </c>
      <c r="E126" s="61" t="s">
        <v>700</v>
      </c>
      <c r="F126" s="61" t="s">
        <v>3</v>
      </c>
      <c r="G126" s="61" t="s">
        <v>51</v>
      </c>
      <c r="H126" s="50">
        <v>26384</v>
      </c>
      <c r="I126" s="50">
        <v>26402</v>
      </c>
      <c r="J126" s="50">
        <v>18</v>
      </c>
      <c r="K126" s="50"/>
      <c r="L126" s="142">
        <v>0.83333333333333337</v>
      </c>
      <c r="M126" s="142">
        <v>0.95833333333333337</v>
      </c>
      <c r="N126" s="50"/>
      <c r="O126" s="50"/>
      <c r="P126" s="50">
        <v>1800</v>
      </c>
      <c r="Q126" s="50"/>
      <c r="R126" s="50">
        <f t="shared" si="7"/>
        <v>0</v>
      </c>
      <c r="S126" s="50"/>
      <c r="T126" s="50">
        <f t="shared" si="6"/>
        <v>0</v>
      </c>
      <c r="U126" s="50"/>
      <c r="V126" s="50">
        <v>100</v>
      </c>
      <c r="W126" s="50">
        <f t="shared" si="5"/>
        <v>1900</v>
      </c>
    </row>
    <row r="127" spans="1:23" x14ac:dyDescent="0.3">
      <c r="A127">
        <v>126</v>
      </c>
      <c r="B127" s="60">
        <v>45560</v>
      </c>
      <c r="C127" s="53">
        <v>45560</v>
      </c>
      <c r="D127" s="40" t="s">
        <v>2</v>
      </c>
      <c r="E127" s="61" t="s">
        <v>701</v>
      </c>
      <c r="F127" s="61" t="s">
        <v>3</v>
      </c>
      <c r="G127" s="61" t="s">
        <v>51</v>
      </c>
      <c r="H127" s="50">
        <v>46943</v>
      </c>
      <c r="I127" s="50">
        <v>46960</v>
      </c>
      <c r="J127" s="50">
        <v>17</v>
      </c>
      <c r="K127" s="50"/>
      <c r="L127" s="141" t="s">
        <v>340</v>
      </c>
      <c r="M127" s="141" t="s">
        <v>763</v>
      </c>
      <c r="N127" s="50"/>
      <c r="O127" s="50"/>
      <c r="P127" s="50">
        <v>1800</v>
      </c>
      <c r="Q127" s="50"/>
      <c r="R127" s="50">
        <f t="shared" si="7"/>
        <v>0</v>
      </c>
      <c r="S127" s="50"/>
      <c r="T127" s="50">
        <f t="shared" si="6"/>
        <v>0</v>
      </c>
      <c r="U127" s="50"/>
      <c r="V127" s="50">
        <v>100</v>
      </c>
      <c r="W127" s="50">
        <f t="shared" si="5"/>
        <v>1900</v>
      </c>
    </row>
    <row r="128" spans="1:23" x14ac:dyDescent="0.3">
      <c r="A128">
        <v>127</v>
      </c>
      <c r="B128" s="60">
        <v>45561</v>
      </c>
      <c r="C128" s="53">
        <v>45563</v>
      </c>
      <c r="D128" s="40" t="s">
        <v>530</v>
      </c>
      <c r="E128" s="61" t="s">
        <v>702</v>
      </c>
      <c r="F128" s="61" t="s">
        <v>7</v>
      </c>
      <c r="G128" s="61" t="s">
        <v>703</v>
      </c>
      <c r="H128" s="50">
        <v>14362</v>
      </c>
      <c r="I128" s="50">
        <v>15290</v>
      </c>
      <c r="J128" s="144">
        <v>928</v>
      </c>
      <c r="K128" s="144">
        <v>178</v>
      </c>
      <c r="L128" s="141" t="s">
        <v>859</v>
      </c>
      <c r="M128" s="142">
        <v>0.875</v>
      </c>
      <c r="N128" s="50"/>
      <c r="O128" s="50"/>
      <c r="P128" s="50">
        <v>9750</v>
      </c>
      <c r="Q128" s="50">
        <v>13</v>
      </c>
      <c r="R128" s="50">
        <f t="shared" si="7"/>
        <v>2314</v>
      </c>
      <c r="S128" s="50"/>
      <c r="T128" s="50">
        <f t="shared" si="6"/>
        <v>0</v>
      </c>
      <c r="U128" s="50">
        <v>900</v>
      </c>
      <c r="V128" s="50">
        <v>730</v>
      </c>
      <c r="W128" s="50">
        <f t="shared" si="5"/>
        <v>13694</v>
      </c>
    </row>
    <row r="129" spans="1:23" x14ac:dyDescent="0.3">
      <c r="A129">
        <v>128</v>
      </c>
      <c r="B129" s="42">
        <v>45561</v>
      </c>
      <c r="C129" s="53">
        <v>45562</v>
      </c>
      <c r="D129" s="40" t="s">
        <v>385</v>
      </c>
      <c r="E129" s="61" t="s">
        <v>468</v>
      </c>
      <c r="F129" s="61" t="s">
        <v>3</v>
      </c>
      <c r="G129" s="61" t="s">
        <v>704</v>
      </c>
      <c r="H129" s="50">
        <v>25380</v>
      </c>
      <c r="I129" s="50">
        <v>26402</v>
      </c>
      <c r="J129" s="50">
        <v>1022</v>
      </c>
      <c r="K129" s="50">
        <v>422</v>
      </c>
      <c r="L129" s="142">
        <v>0.25</v>
      </c>
      <c r="M129" s="142">
        <v>0.5</v>
      </c>
      <c r="N129" s="50"/>
      <c r="O129" s="50"/>
      <c r="P129" s="50">
        <v>10800</v>
      </c>
      <c r="Q129" s="50">
        <v>18</v>
      </c>
      <c r="R129" s="50">
        <f t="shared" si="7"/>
        <v>7596</v>
      </c>
      <c r="S129" s="50"/>
      <c r="T129" s="50">
        <f t="shared" si="6"/>
        <v>0</v>
      </c>
      <c r="U129" s="50">
        <v>550</v>
      </c>
      <c r="V129" s="50">
        <v>1415</v>
      </c>
      <c r="W129" s="50">
        <f t="shared" si="5"/>
        <v>20361</v>
      </c>
    </row>
    <row r="130" spans="1:23" x14ac:dyDescent="0.3">
      <c r="A130">
        <v>129</v>
      </c>
      <c r="B130" s="60">
        <v>45561</v>
      </c>
      <c r="C130" s="53">
        <v>45561</v>
      </c>
      <c r="D130" s="40" t="s">
        <v>551</v>
      </c>
      <c r="E130" s="61" t="s">
        <v>391</v>
      </c>
      <c r="F130" s="61" t="s">
        <v>7</v>
      </c>
      <c r="G130" s="61" t="s">
        <v>252</v>
      </c>
      <c r="H130" s="50">
        <v>9376</v>
      </c>
      <c r="I130" s="50">
        <v>9733</v>
      </c>
      <c r="J130" s="50">
        <v>357</v>
      </c>
      <c r="K130" s="50">
        <v>107</v>
      </c>
      <c r="L130" s="142">
        <v>0.33333333333333331</v>
      </c>
      <c r="M130" s="141" t="s">
        <v>756</v>
      </c>
      <c r="N130" s="50"/>
      <c r="O130" s="50"/>
      <c r="P130" s="50">
        <v>3250</v>
      </c>
      <c r="Q130" s="50">
        <v>13</v>
      </c>
      <c r="R130" s="50">
        <f t="shared" si="7"/>
        <v>1391</v>
      </c>
      <c r="S130" s="50"/>
      <c r="T130" s="50">
        <f t="shared" si="6"/>
        <v>0</v>
      </c>
      <c r="U130" s="50">
        <v>200</v>
      </c>
      <c r="V130" s="50">
        <v>315</v>
      </c>
      <c r="W130" s="50">
        <f t="shared" si="5"/>
        <v>5156</v>
      </c>
    </row>
    <row r="131" spans="1:23" x14ac:dyDescent="0.3">
      <c r="A131">
        <v>130</v>
      </c>
      <c r="B131" s="42">
        <v>45561</v>
      </c>
      <c r="C131" s="53">
        <v>45561</v>
      </c>
      <c r="D131" s="40" t="s">
        <v>664</v>
      </c>
      <c r="E131" s="61" t="s">
        <v>700</v>
      </c>
      <c r="F131" s="61" t="s">
        <v>3</v>
      </c>
      <c r="G131" s="61" t="s">
        <v>65</v>
      </c>
      <c r="H131" s="50">
        <v>57161</v>
      </c>
      <c r="I131" s="50">
        <v>57650</v>
      </c>
      <c r="J131" s="50">
        <v>489</v>
      </c>
      <c r="K131" s="50">
        <v>189</v>
      </c>
      <c r="L131" s="142">
        <v>0.33333333333333331</v>
      </c>
      <c r="M131" s="141" t="s">
        <v>756</v>
      </c>
      <c r="N131" s="50"/>
      <c r="O131" s="50"/>
      <c r="P131" s="50">
        <v>5400</v>
      </c>
      <c r="Q131" s="50">
        <v>18</v>
      </c>
      <c r="R131" s="50">
        <f t="shared" ref="R131:R144" si="8">K131*Q131</f>
        <v>3402</v>
      </c>
      <c r="S131" s="50"/>
      <c r="T131" s="50">
        <f t="shared" si="6"/>
        <v>0</v>
      </c>
      <c r="U131" s="50">
        <v>200</v>
      </c>
      <c r="V131" s="50">
        <v>300</v>
      </c>
      <c r="W131" s="50">
        <f t="shared" ref="W131:W145" si="9">P131+R131+T131+U131+V131</f>
        <v>9302</v>
      </c>
    </row>
    <row r="132" spans="1:23" x14ac:dyDescent="0.3">
      <c r="A132">
        <v>131</v>
      </c>
      <c r="B132" s="60">
        <v>45561</v>
      </c>
      <c r="C132" s="53">
        <v>45561</v>
      </c>
      <c r="D132" s="40" t="s">
        <v>151</v>
      </c>
      <c r="E132" s="61" t="s">
        <v>624</v>
      </c>
      <c r="F132" s="61" t="s">
        <v>3</v>
      </c>
      <c r="G132" s="61" t="s">
        <v>705</v>
      </c>
      <c r="H132" s="50">
        <v>68703</v>
      </c>
      <c r="I132" s="50">
        <v>69315</v>
      </c>
      <c r="J132" s="50">
        <v>612</v>
      </c>
      <c r="K132" s="50">
        <v>312</v>
      </c>
      <c r="L132" s="141" t="s">
        <v>753</v>
      </c>
      <c r="M132" s="141" t="s">
        <v>431</v>
      </c>
      <c r="N132" s="50"/>
      <c r="O132" s="50"/>
      <c r="P132" s="50">
        <v>5400</v>
      </c>
      <c r="Q132" s="50">
        <v>18</v>
      </c>
      <c r="R132" s="50">
        <f t="shared" si="8"/>
        <v>5616</v>
      </c>
      <c r="S132" s="50"/>
      <c r="T132" s="50">
        <f t="shared" ref="T132:T144" si="10">O132*S132</f>
        <v>0</v>
      </c>
      <c r="U132" s="50">
        <v>200</v>
      </c>
      <c r="V132" s="50">
        <v>560</v>
      </c>
      <c r="W132" s="50">
        <f t="shared" si="9"/>
        <v>11776</v>
      </c>
    </row>
    <row r="133" spans="1:23" x14ac:dyDescent="0.3">
      <c r="A133">
        <v>132</v>
      </c>
      <c r="B133" s="42">
        <v>45561</v>
      </c>
      <c r="C133" s="53">
        <v>45561</v>
      </c>
      <c r="D133" s="40" t="s">
        <v>491</v>
      </c>
      <c r="E133" s="61" t="s">
        <v>701</v>
      </c>
      <c r="F133" s="61" t="s">
        <v>3</v>
      </c>
      <c r="G133" s="61" t="s">
        <v>244</v>
      </c>
      <c r="H133" s="50">
        <v>1703</v>
      </c>
      <c r="I133" s="50">
        <v>1748</v>
      </c>
      <c r="J133" s="143">
        <v>45</v>
      </c>
      <c r="K133" s="143"/>
      <c r="L133" s="142">
        <v>0.125</v>
      </c>
      <c r="M133" s="142">
        <v>0.70833333333333337</v>
      </c>
      <c r="N133" s="50">
        <v>14</v>
      </c>
      <c r="O133" s="50">
        <v>6</v>
      </c>
      <c r="P133" s="50">
        <v>3000</v>
      </c>
      <c r="Q133" s="50"/>
      <c r="R133" s="50">
        <f t="shared" si="8"/>
        <v>0</v>
      </c>
      <c r="S133" s="50">
        <v>180</v>
      </c>
      <c r="T133" s="50">
        <f t="shared" si="10"/>
        <v>1080</v>
      </c>
      <c r="U133" s="50"/>
      <c r="V133" s="50"/>
      <c r="W133" s="50">
        <f t="shared" si="9"/>
        <v>4080</v>
      </c>
    </row>
    <row r="134" spans="1:23" x14ac:dyDescent="0.3">
      <c r="A134">
        <v>133</v>
      </c>
      <c r="B134" s="42">
        <v>45562</v>
      </c>
      <c r="C134" s="53">
        <v>45562</v>
      </c>
      <c r="D134" s="40" t="s">
        <v>27</v>
      </c>
      <c r="E134" s="61" t="s">
        <v>700</v>
      </c>
      <c r="F134" s="61" t="s">
        <v>3</v>
      </c>
      <c r="G134" s="61" t="s">
        <v>244</v>
      </c>
      <c r="H134" s="50">
        <v>139265</v>
      </c>
      <c r="I134" s="50">
        <v>139305</v>
      </c>
      <c r="J134" s="50">
        <v>40</v>
      </c>
      <c r="K134" s="50"/>
      <c r="L134" s="141" t="s">
        <v>430</v>
      </c>
      <c r="M134" s="141" t="s">
        <v>349</v>
      </c>
      <c r="N134" s="50">
        <v>11.5</v>
      </c>
      <c r="O134" s="50">
        <v>3.5</v>
      </c>
      <c r="P134" s="50">
        <v>3000</v>
      </c>
      <c r="Q134" s="50"/>
      <c r="R134" s="50">
        <f t="shared" si="8"/>
        <v>0</v>
      </c>
      <c r="S134" s="50">
        <v>180</v>
      </c>
      <c r="T134" s="50">
        <f t="shared" si="10"/>
        <v>630</v>
      </c>
      <c r="U134" s="50"/>
      <c r="V134" s="50"/>
      <c r="W134" s="50">
        <f t="shared" si="9"/>
        <v>3630</v>
      </c>
    </row>
    <row r="135" spans="1:23" x14ac:dyDescent="0.3">
      <c r="A135">
        <v>134</v>
      </c>
      <c r="B135" s="42">
        <v>45562</v>
      </c>
      <c r="C135" s="53">
        <v>45563</v>
      </c>
      <c r="D135" s="40" t="s">
        <v>34</v>
      </c>
      <c r="E135" s="61" t="s">
        <v>295</v>
      </c>
      <c r="F135" s="61" t="s">
        <v>7</v>
      </c>
      <c r="G135" s="61" t="s">
        <v>1</v>
      </c>
      <c r="H135" s="50">
        <v>216699</v>
      </c>
      <c r="I135" s="50">
        <v>217527</v>
      </c>
      <c r="J135" s="50">
        <v>828</v>
      </c>
      <c r="K135" s="50">
        <v>328</v>
      </c>
      <c r="L135" s="141" t="s">
        <v>753</v>
      </c>
      <c r="M135" s="142">
        <v>8.3333333333333329E-2</v>
      </c>
      <c r="N135" s="50"/>
      <c r="O135" s="50"/>
      <c r="P135" s="50">
        <v>6500</v>
      </c>
      <c r="Q135" s="50">
        <v>13</v>
      </c>
      <c r="R135" s="50">
        <f t="shared" si="8"/>
        <v>4264</v>
      </c>
      <c r="S135" s="50"/>
      <c r="T135" s="50">
        <f t="shared" si="10"/>
        <v>0</v>
      </c>
      <c r="U135" s="50">
        <v>550</v>
      </c>
      <c r="V135" s="50">
        <v>1010</v>
      </c>
      <c r="W135" s="50">
        <f t="shared" si="9"/>
        <v>12324</v>
      </c>
    </row>
    <row r="136" spans="1:23" x14ac:dyDescent="0.3">
      <c r="A136">
        <v>135</v>
      </c>
      <c r="B136" s="42">
        <v>45562</v>
      </c>
      <c r="C136" s="53">
        <v>45562</v>
      </c>
      <c r="D136" s="40" t="s">
        <v>19</v>
      </c>
      <c r="E136" s="61" t="s">
        <v>616</v>
      </c>
      <c r="F136" s="61" t="s">
        <v>7</v>
      </c>
      <c r="G136" s="61" t="s">
        <v>607</v>
      </c>
      <c r="H136" s="50">
        <v>391592</v>
      </c>
      <c r="I136" s="50">
        <v>391938</v>
      </c>
      <c r="J136" s="50">
        <v>346</v>
      </c>
      <c r="K136" s="50">
        <v>96</v>
      </c>
      <c r="L136" s="141" t="s">
        <v>327</v>
      </c>
      <c r="M136" s="142">
        <v>0.79166666666666663</v>
      </c>
      <c r="N136" s="50"/>
      <c r="O136" s="50"/>
      <c r="P136" s="50">
        <v>3250</v>
      </c>
      <c r="Q136" s="50">
        <v>13</v>
      </c>
      <c r="R136" s="50">
        <f t="shared" si="8"/>
        <v>1248</v>
      </c>
      <c r="S136" s="50"/>
      <c r="T136" s="50">
        <f t="shared" si="10"/>
        <v>0</v>
      </c>
      <c r="U136" s="50">
        <v>200</v>
      </c>
      <c r="V136" s="50">
        <v>385</v>
      </c>
      <c r="W136" s="50">
        <f t="shared" si="9"/>
        <v>5083</v>
      </c>
    </row>
    <row r="137" spans="1:23" x14ac:dyDescent="0.3">
      <c r="A137">
        <v>136</v>
      </c>
      <c r="B137" s="42">
        <v>45563</v>
      </c>
      <c r="C137" s="53">
        <v>45563</v>
      </c>
      <c r="D137" s="40" t="s">
        <v>48</v>
      </c>
      <c r="E137" s="61" t="s">
        <v>295</v>
      </c>
      <c r="F137" s="61" t="s">
        <v>7</v>
      </c>
      <c r="G137" s="61" t="s">
        <v>706</v>
      </c>
      <c r="H137" s="50">
        <v>252313</v>
      </c>
      <c r="I137" s="50">
        <v>253141</v>
      </c>
      <c r="J137" s="50">
        <v>828</v>
      </c>
      <c r="K137" s="50">
        <v>578</v>
      </c>
      <c r="L137" s="142">
        <v>0.16666666666666666</v>
      </c>
      <c r="M137" s="141" t="s">
        <v>796</v>
      </c>
      <c r="N137" s="50"/>
      <c r="O137" s="50"/>
      <c r="P137" s="50">
        <v>3250</v>
      </c>
      <c r="Q137" s="50">
        <v>13</v>
      </c>
      <c r="R137" s="50">
        <f t="shared" si="8"/>
        <v>7514</v>
      </c>
      <c r="S137" s="50"/>
      <c r="T137" s="50">
        <f t="shared" si="10"/>
        <v>0</v>
      </c>
      <c r="U137" s="50">
        <v>350</v>
      </c>
      <c r="V137" s="50">
        <v>1010</v>
      </c>
      <c r="W137" s="50">
        <f t="shared" si="9"/>
        <v>12124</v>
      </c>
    </row>
    <row r="138" spans="1:23" x14ac:dyDescent="0.3">
      <c r="A138">
        <v>137</v>
      </c>
      <c r="B138" s="60">
        <v>45563</v>
      </c>
      <c r="C138" s="53">
        <v>45563</v>
      </c>
      <c r="D138" s="40" t="s">
        <v>92</v>
      </c>
      <c r="E138" s="61" t="s">
        <v>707</v>
      </c>
      <c r="F138" s="61" t="s">
        <v>7</v>
      </c>
      <c r="G138" s="61" t="s">
        <v>244</v>
      </c>
      <c r="H138" s="50">
        <v>56210</v>
      </c>
      <c r="I138" s="50">
        <v>56238</v>
      </c>
      <c r="J138" s="50">
        <v>28</v>
      </c>
      <c r="K138" s="50"/>
      <c r="L138" s="141" t="s">
        <v>761</v>
      </c>
      <c r="M138" s="142">
        <v>0.375</v>
      </c>
      <c r="N138" s="50"/>
      <c r="O138" s="50"/>
      <c r="P138" s="50">
        <v>1000</v>
      </c>
      <c r="Q138" s="50"/>
      <c r="R138" s="50">
        <f t="shared" si="8"/>
        <v>0</v>
      </c>
      <c r="S138" s="50"/>
      <c r="T138" s="50">
        <f t="shared" si="10"/>
        <v>0</v>
      </c>
      <c r="U138" s="50"/>
      <c r="V138" s="50">
        <v>100</v>
      </c>
      <c r="W138" s="50">
        <f t="shared" si="9"/>
        <v>1100</v>
      </c>
    </row>
    <row r="139" spans="1:23" x14ac:dyDescent="0.3">
      <c r="A139">
        <v>138</v>
      </c>
      <c r="B139" s="42">
        <v>45563</v>
      </c>
      <c r="C139" s="53">
        <v>45563</v>
      </c>
      <c r="D139" s="40" t="s">
        <v>15</v>
      </c>
      <c r="E139" s="61" t="s">
        <v>593</v>
      </c>
      <c r="F139" s="61" t="s">
        <v>16</v>
      </c>
      <c r="G139" s="61" t="s">
        <v>18</v>
      </c>
      <c r="H139" s="50">
        <v>228255</v>
      </c>
      <c r="I139" s="50">
        <v>228431</v>
      </c>
      <c r="J139" s="50">
        <v>176</v>
      </c>
      <c r="K139" s="50"/>
      <c r="L139" s="142">
        <v>0.41666666666666669</v>
      </c>
      <c r="M139" s="142">
        <v>0.875</v>
      </c>
      <c r="N139" s="50"/>
      <c r="O139" s="50"/>
      <c r="P139" s="50">
        <v>3250</v>
      </c>
      <c r="Q139" s="50"/>
      <c r="R139" s="50">
        <f t="shared" si="8"/>
        <v>0</v>
      </c>
      <c r="S139" s="50"/>
      <c r="T139" s="50">
        <f t="shared" si="10"/>
        <v>0</v>
      </c>
      <c r="U139" s="50">
        <v>200</v>
      </c>
      <c r="V139" s="50">
        <v>155</v>
      </c>
      <c r="W139" s="50">
        <f t="shared" si="9"/>
        <v>3605</v>
      </c>
    </row>
    <row r="140" spans="1:23" x14ac:dyDescent="0.3">
      <c r="A140">
        <v>139</v>
      </c>
      <c r="B140" s="42">
        <v>45563</v>
      </c>
      <c r="C140" s="53">
        <v>45563</v>
      </c>
      <c r="D140" s="40" t="s">
        <v>19</v>
      </c>
      <c r="E140" s="61" t="s">
        <v>708</v>
      </c>
      <c r="F140" s="61" t="s">
        <v>7</v>
      </c>
      <c r="G140" s="61" t="s">
        <v>51</v>
      </c>
      <c r="H140" s="50">
        <v>391937</v>
      </c>
      <c r="I140" s="50">
        <v>391965</v>
      </c>
      <c r="J140" s="50">
        <v>28</v>
      </c>
      <c r="K140" s="50"/>
      <c r="L140" s="142">
        <v>0.75</v>
      </c>
      <c r="M140" s="142">
        <v>0.83333333333333337</v>
      </c>
      <c r="N140" s="50"/>
      <c r="O140" s="50"/>
      <c r="P140" s="50">
        <v>1000</v>
      </c>
      <c r="Q140" s="50"/>
      <c r="R140" s="50">
        <f t="shared" si="8"/>
        <v>0</v>
      </c>
      <c r="S140" s="50"/>
      <c r="T140" s="50">
        <f t="shared" si="10"/>
        <v>0</v>
      </c>
      <c r="U140" s="50"/>
      <c r="V140" s="50">
        <v>100</v>
      </c>
      <c r="W140" s="50">
        <f t="shared" si="9"/>
        <v>1100</v>
      </c>
    </row>
    <row r="141" spans="1:23" x14ac:dyDescent="0.3">
      <c r="A141">
        <v>140</v>
      </c>
      <c r="B141" s="42">
        <v>45564</v>
      </c>
      <c r="C141" s="53">
        <v>45564</v>
      </c>
      <c r="D141" s="40" t="s">
        <v>48</v>
      </c>
      <c r="E141" s="61" t="s">
        <v>593</v>
      </c>
      <c r="F141" s="61" t="s">
        <v>7</v>
      </c>
      <c r="G141" s="61" t="s">
        <v>607</v>
      </c>
      <c r="H141" s="50">
        <v>253142</v>
      </c>
      <c r="I141" s="50">
        <v>253470</v>
      </c>
      <c r="J141" s="50">
        <v>328</v>
      </c>
      <c r="K141" s="50">
        <v>78</v>
      </c>
      <c r="L141" s="141" t="s">
        <v>430</v>
      </c>
      <c r="M141" s="141" t="s">
        <v>756</v>
      </c>
      <c r="N141" s="50"/>
      <c r="O141" s="50"/>
      <c r="P141" s="50">
        <v>3250</v>
      </c>
      <c r="Q141" s="50">
        <v>13</v>
      </c>
      <c r="R141" s="50">
        <f t="shared" si="8"/>
        <v>1014</v>
      </c>
      <c r="S141" s="50"/>
      <c r="T141" s="50">
        <f t="shared" si="10"/>
        <v>0</v>
      </c>
      <c r="U141" s="50">
        <v>200</v>
      </c>
      <c r="V141" s="50">
        <v>290</v>
      </c>
      <c r="W141" s="50">
        <f t="shared" si="9"/>
        <v>4754</v>
      </c>
    </row>
    <row r="142" spans="1:23" x14ac:dyDescent="0.3">
      <c r="A142">
        <v>141</v>
      </c>
      <c r="B142" s="42">
        <v>45565</v>
      </c>
      <c r="C142" s="53">
        <v>45565</v>
      </c>
      <c r="D142" s="40" t="s">
        <v>48</v>
      </c>
      <c r="E142" s="61" t="s">
        <v>651</v>
      </c>
      <c r="F142" s="61" t="s">
        <v>7</v>
      </c>
      <c r="G142" s="61" t="s">
        <v>526</v>
      </c>
      <c r="H142" s="50">
        <v>253470</v>
      </c>
      <c r="I142" s="50">
        <v>254158</v>
      </c>
      <c r="J142" s="50">
        <v>688</v>
      </c>
      <c r="K142" s="50">
        <v>438</v>
      </c>
      <c r="L142" s="142">
        <v>0.33333333333333331</v>
      </c>
      <c r="M142" s="141" t="s">
        <v>471</v>
      </c>
      <c r="N142" s="50"/>
      <c r="O142" s="50"/>
      <c r="P142" s="50">
        <v>3250</v>
      </c>
      <c r="Q142" s="50">
        <v>13</v>
      </c>
      <c r="R142" s="50">
        <f t="shared" si="8"/>
        <v>5694</v>
      </c>
      <c r="S142" s="50"/>
      <c r="T142" s="50">
        <f t="shared" si="10"/>
        <v>0</v>
      </c>
      <c r="U142" s="50">
        <v>200</v>
      </c>
      <c r="V142" s="50">
        <v>661</v>
      </c>
      <c r="W142" s="50">
        <f t="shared" si="9"/>
        <v>9805</v>
      </c>
    </row>
    <row r="143" spans="1:23" x14ac:dyDescent="0.3">
      <c r="A143">
        <v>142</v>
      </c>
      <c r="B143" s="42">
        <v>45565</v>
      </c>
      <c r="C143" s="53">
        <v>45566</v>
      </c>
      <c r="D143" s="40" t="s">
        <v>140</v>
      </c>
      <c r="E143" s="61" t="s">
        <v>709</v>
      </c>
      <c r="F143" s="61" t="s">
        <v>7</v>
      </c>
      <c r="G143" s="61" t="s">
        <v>710</v>
      </c>
      <c r="H143" s="50">
        <v>124135</v>
      </c>
      <c r="I143" s="50">
        <v>125290</v>
      </c>
      <c r="J143" s="50">
        <v>1155</v>
      </c>
      <c r="K143" s="50">
        <v>405</v>
      </c>
      <c r="L143" s="141" t="s">
        <v>327</v>
      </c>
      <c r="M143" s="141" t="s">
        <v>763</v>
      </c>
      <c r="N143" s="50"/>
      <c r="O143" s="50"/>
      <c r="P143" s="50">
        <v>9750</v>
      </c>
      <c r="Q143" s="50">
        <v>13</v>
      </c>
      <c r="R143" s="50">
        <f t="shared" si="8"/>
        <v>5265</v>
      </c>
      <c r="S143" s="50"/>
      <c r="T143" s="50">
        <f t="shared" si="10"/>
        <v>0</v>
      </c>
      <c r="U143" s="50">
        <v>900</v>
      </c>
      <c r="V143" s="50"/>
      <c r="W143" s="50">
        <f t="shared" si="9"/>
        <v>15915</v>
      </c>
    </row>
    <row r="144" spans="1:23" s="139" customFormat="1" x14ac:dyDescent="0.3">
      <c r="A144">
        <v>143</v>
      </c>
      <c r="B144" s="149">
        <v>45565</v>
      </c>
      <c r="C144" s="147">
        <v>45565</v>
      </c>
      <c r="D144" s="63" t="s">
        <v>546</v>
      </c>
      <c r="E144" s="63" t="s">
        <v>711</v>
      </c>
      <c r="F144" s="63" t="s">
        <v>7</v>
      </c>
      <c r="G144" s="63" t="s">
        <v>244</v>
      </c>
      <c r="H144" s="144">
        <v>2167</v>
      </c>
      <c r="I144" s="144">
        <v>2204</v>
      </c>
      <c r="J144" s="144">
        <v>37</v>
      </c>
      <c r="K144" s="144"/>
      <c r="L144" s="150" t="s">
        <v>757</v>
      </c>
      <c r="M144" s="150" t="s">
        <v>860</v>
      </c>
      <c r="N144" s="144"/>
      <c r="O144" s="144"/>
      <c r="P144" s="144">
        <v>2000</v>
      </c>
      <c r="Q144" s="144"/>
      <c r="R144" s="144">
        <f t="shared" si="8"/>
        <v>0</v>
      </c>
      <c r="S144" s="144"/>
      <c r="T144" s="144">
        <f t="shared" si="10"/>
        <v>0</v>
      </c>
      <c r="U144" s="144"/>
      <c r="V144" s="144">
        <v>50</v>
      </c>
      <c r="W144" s="144">
        <f t="shared" si="9"/>
        <v>2050</v>
      </c>
    </row>
    <row r="145" spans="2:23" x14ac:dyDescent="0.3"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141"/>
      <c r="M145" s="141"/>
      <c r="N145" s="50"/>
      <c r="O145" s="50"/>
      <c r="P145" s="50"/>
      <c r="Q145" s="50"/>
      <c r="R145" s="50"/>
      <c r="S145" s="50"/>
      <c r="T145" s="50"/>
      <c r="U145" s="50"/>
      <c r="V145" s="50"/>
      <c r="W145" s="50">
        <f t="shared" si="9"/>
        <v>0</v>
      </c>
    </row>
    <row r="146" spans="2:23" x14ac:dyDescent="0.3">
      <c r="W146" s="55">
        <f>SUM(W2:W145)</f>
        <v>985203</v>
      </c>
    </row>
    <row r="147" spans="2:23" x14ac:dyDescent="0.3">
      <c r="V147" t="s">
        <v>444</v>
      </c>
      <c r="W147">
        <v>17165</v>
      </c>
    </row>
    <row r="148" spans="2:23" x14ac:dyDescent="0.3">
      <c r="V148" t="s">
        <v>324</v>
      </c>
      <c r="W148">
        <f>W146-W147</f>
        <v>968038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79"/>
  <sheetViews>
    <sheetView workbookViewId="0">
      <selection activeCell="U11" sqref="U11"/>
    </sheetView>
  </sheetViews>
  <sheetFormatPr defaultRowHeight="14.4" x14ac:dyDescent="0.3"/>
  <cols>
    <col min="1" max="1" width="4.44140625" customWidth="1"/>
    <col min="2" max="2" width="10.44140625" bestFit="1" customWidth="1"/>
    <col min="3" max="3" width="10.44140625" customWidth="1"/>
    <col min="4" max="4" width="13" customWidth="1"/>
    <col min="5" max="5" width="19.5546875" bestFit="1" customWidth="1"/>
    <col min="6" max="6" width="10.109375" customWidth="1"/>
    <col min="7" max="7" width="10.5546875" customWidth="1"/>
    <col min="10" max="10" width="5.88671875" customWidth="1"/>
    <col min="11" max="11" width="6.44140625" bestFit="1" customWidth="1"/>
    <col min="14" max="15" width="6.109375" customWidth="1"/>
  </cols>
  <sheetData>
    <row r="1" spans="1:25" s="4" customFormat="1" ht="60" customHeight="1" thickBot="1" x14ac:dyDescent="0.35">
      <c r="A1" s="47" t="s">
        <v>167</v>
      </c>
      <c r="B1" s="45" t="s">
        <v>168</v>
      </c>
      <c r="C1" s="45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47" t="s">
        <v>173</v>
      </c>
      <c r="I1" s="47" t="s">
        <v>174</v>
      </c>
      <c r="J1" s="47" t="s">
        <v>157</v>
      </c>
      <c r="K1" s="47" t="s">
        <v>175</v>
      </c>
      <c r="L1" s="137" t="s">
        <v>176</v>
      </c>
      <c r="M1" s="137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49" t="s">
        <v>162</v>
      </c>
      <c r="W1" s="49" t="s">
        <v>163</v>
      </c>
      <c r="X1" s="3"/>
      <c r="Y1" s="3"/>
    </row>
    <row r="2" spans="1:25" x14ac:dyDescent="0.3">
      <c r="A2" s="50">
        <v>1</v>
      </c>
      <c r="B2" s="57">
        <v>45566</v>
      </c>
      <c r="C2" s="57">
        <v>45569</v>
      </c>
      <c r="D2" s="98" t="s">
        <v>19</v>
      </c>
      <c r="E2" s="98" t="s">
        <v>714</v>
      </c>
      <c r="F2" s="98" t="s">
        <v>7</v>
      </c>
      <c r="G2" s="98" t="s">
        <v>72</v>
      </c>
      <c r="H2" s="98">
        <v>92297</v>
      </c>
      <c r="I2" s="98">
        <v>92886</v>
      </c>
      <c r="J2" s="50">
        <f>I2-H2</f>
        <v>589</v>
      </c>
      <c r="K2" s="98"/>
      <c r="L2" s="50" t="s">
        <v>352</v>
      </c>
      <c r="M2" s="50" t="s">
        <v>445</v>
      </c>
      <c r="N2" s="50"/>
      <c r="O2" s="50"/>
      <c r="P2" s="50">
        <v>13000</v>
      </c>
      <c r="Q2" s="50"/>
      <c r="R2" s="50"/>
      <c r="S2" s="50"/>
      <c r="T2" s="50"/>
      <c r="U2" s="50">
        <v>1250</v>
      </c>
      <c r="V2" s="50">
        <v>495</v>
      </c>
      <c r="W2" s="50">
        <f>P2+R2+T2+U2+V2</f>
        <v>14745</v>
      </c>
    </row>
    <row r="3" spans="1:25" s="139" customFormat="1" x14ac:dyDescent="0.3">
      <c r="A3" s="144">
        <v>2</v>
      </c>
      <c r="B3" s="160">
        <v>45566</v>
      </c>
      <c r="C3" s="160">
        <v>45567</v>
      </c>
      <c r="D3" s="135" t="s">
        <v>546</v>
      </c>
      <c r="E3" s="135" t="s">
        <v>715</v>
      </c>
      <c r="F3" s="135" t="s">
        <v>42</v>
      </c>
      <c r="G3" s="135" t="s">
        <v>29</v>
      </c>
      <c r="H3" s="135">
        <v>14407</v>
      </c>
      <c r="I3" s="135">
        <v>14508</v>
      </c>
      <c r="J3" s="144">
        <f t="shared" ref="J3:J66" si="0">I3-H3</f>
        <v>101</v>
      </c>
      <c r="K3" s="135">
        <v>21</v>
      </c>
      <c r="L3" s="144" t="s">
        <v>916</v>
      </c>
      <c r="M3" s="144" t="s">
        <v>361</v>
      </c>
      <c r="N3" s="144">
        <v>16.5</v>
      </c>
      <c r="O3" s="144">
        <v>8.5</v>
      </c>
      <c r="P3" s="144">
        <v>2000</v>
      </c>
      <c r="Q3" s="144">
        <v>15</v>
      </c>
      <c r="R3" s="144">
        <f>K3*Q3</f>
        <v>315</v>
      </c>
      <c r="S3" s="144">
        <v>150</v>
      </c>
      <c r="T3" s="144">
        <f>O3*S3</f>
        <v>1275</v>
      </c>
      <c r="U3" s="144"/>
      <c r="V3" s="144"/>
      <c r="W3" s="144">
        <f t="shared" ref="W3:W66" si="1">P3+R3+T3+U3+V3</f>
        <v>3590</v>
      </c>
      <c r="X3" s="139">
        <v>3590</v>
      </c>
    </row>
    <row r="4" spans="1:25" s="139" customFormat="1" x14ac:dyDescent="0.3">
      <c r="A4" s="144">
        <v>3</v>
      </c>
      <c r="B4" s="160">
        <v>45566</v>
      </c>
      <c r="C4" s="160">
        <v>45566</v>
      </c>
      <c r="D4" s="135" t="s">
        <v>25</v>
      </c>
      <c r="E4" s="135" t="s">
        <v>716</v>
      </c>
      <c r="F4" s="135" t="s">
        <v>7</v>
      </c>
      <c r="G4" s="135" t="s">
        <v>29</v>
      </c>
      <c r="H4" s="135">
        <v>108233</v>
      </c>
      <c r="I4" s="135">
        <v>108298</v>
      </c>
      <c r="J4" s="144">
        <f t="shared" si="0"/>
        <v>65</v>
      </c>
      <c r="K4" s="135"/>
      <c r="L4" s="144" t="s">
        <v>427</v>
      </c>
      <c r="M4" s="144" t="s">
        <v>871</v>
      </c>
      <c r="N4" s="144">
        <v>9</v>
      </c>
      <c r="O4" s="144">
        <v>1</v>
      </c>
      <c r="P4" s="144">
        <v>2000</v>
      </c>
      <c r="Q4" s="144"/>
      <c r="R4" s="144">
        <f t="shared" ref="R4:R67" si="2">K4*Q4</f>
        <v>0</v>
      </c>
      <c r="S4" s="144">
        <v>150</v>
      </c>
      <c r="T4" s="144">
        <f t="shared" ref="T4:T67" si="3">O4*S4</f>
        <v>150</v>
      </c>
      <c r="U4" s="144"/>
      <c r="V4" s="144"/>
      <c r="W4" s="144">
        <f t="shared" si="1"/>
        <v>2150</v>
      </c>
      <c r="X4" s="139">
        <v>2150</v>
      </c>
    </row>
    <row r="5" spans="1:25" s="139" customFormat="1" x14ac:dyDescent="0.3">
      <c r="A5" s="144">
        <v>4</v>
      </c>
      <c r="B5" s="160">
        <v>45567</v>
      </c>
      <c r="C5" s="160">
        <v>45567</v>
      </c>
      <c r="D5" s="135" t="s">
        <v>25</v>
      </c>
      <c r="E5" s="135" t="s">
        <v>648</v>
      </c>
      <c r="F5" s="135" t="s">
        <v>7</v>
      </c>
      <c r="G5" s="135" t="s">
        <v>11</v>
      </c>
      <c r="H5" s="135">
        <v>108298</v>
      </c>
      <c r="I5" s="135">
        <v>108846</v>
      </c>
      <c r="J5" s="144">
        <f t="shared" si="0"/>
        <v>548</v>
      </c>
      <c r="K5" s="135">
        <v>248</v>
      </c>
      <c r="L5" s="144" t="s">
        <v>364</v>
      </c>
      <c r="M5" s="144" t="s">
        <v>404</v>
      </c>
      <c r="N5" s="144"/>
      <c r="O5" s="144"/>
      <c r="P5" s="144">
        <v>4500</v>
      </c>
      <c r="Q5" s="144">
        <v>15</v>
      </c>
      <c r="R5" s="144">
        <f t="shared" si="2"/>
        <v>3720</v>
      </c>
      <c r="S5" s="144"/>
      <c r="T5" s="144">
        <f t="shared" si="3"/>
        <v>0</v>
      </c>
      <c r="U5" s="144">
        <v>250</v>
      </c>
      <c r="V5" s="144">
        <v>480</v>
      </c>
      <c r="W5" s="144">
        <f t="shared" si="1"/>
        <v>8950</v>
      </c>
      <c r="X5" s="139">
        <v>8950</v>
      </c>
    </row>
    <row r="6" spans="1:25" s="139" customFormat="1" x14ac:dyDescent="0.3">
      <c r="A6" s="144">
        <v>5</v>
      </c>
      <c r="B6" s="160">
        <v>45567</v>
      </c>
      <c r="C6" s="160">
        <v>45567</v>
      </c>
      <c r="D6" s="135" t="s">
        <v>546</v>
      </c>
      <c r="E6" s="135" t="s">
        <v>711</v>
      </c>
      <c r="F6" s="135" t="s">
        <v>7</v>
      </c>
      <c r="G6" s="135" t="s">
        <v>51</v>
      </c>
      <c r="H6" s="135">
        <v>14508</v>
      </c>
      <c r="I6" s="135">
        <v>14585</v>
      </c>
      <c r="J6" s="144">
        <f t="shared" si="0"/>
        <v>77</v>
      </c>
      <c r="K6" s="135"/>
      <c r="L6" s="144" t="s">
        <v>872</v>
      </c>
      <c r="M6" s="144" t="s">
        <v>873</v>
      </c>
      <c r="N6" s="144"/>
      <c r="O6" s="144"/>
      <c r="P6" s="144">
        <v>2000</v>
      </c>
      <c r="Q6" s="144"/>
      <c r="R6" s="144">
        <f t="shared" si="2"/>
        <v>0</v>
      </c>
      <c r="S6" s="144"/>
      <c r="T6" s="144">
        <f t="shared" si="3"/>
        <v>0</v>
      </c>
      <c r="U6" s="144"/>
      <c r="V6" s="144"/>
      <c r="W6" s="144">
        <f t="shared" si="1"/>
        <v>2000</v>
      </c>
      <c r="X6" s="139">
        <v>2000</v>
      </c>
    </row>
    <row r="7" spans="1:25" x14ac:dyDescent="0.3">
      <c r="A7" s="50">
        <v>6</v>
      </c>
      <c r="B7" s="57">
        <v>45568</v>
      </c>
      <c r="C7" s="57">
        <v>45568</v>
      </c>
      <c r="D7" s="98" t="s">
        <v>34</v>
      </c>
      <c r="E7" s="98" t="s">
        <v>671</v>
      </c>
      <c r="F7" s="98" t="s">
        <v>7</v>
      </c>
      <c r="G7" s="98" t="s">
        <v>717</v>
      </c>
      <c r="H7" s="98">
        <v>214216</v>
      </c>
      <c r="I7" s="98">
        <v>215660</v>
      </c>
      <c r="J7" s="50">
        <f t="shared" si="0"/>
        <v>1444</v>
      </c>
      <c r="K7" s="98">
        <v>1194</v>
      </c>
      <c r="L7" s="50" t="s">
        <v>352</v>
      </c>
      <c r="M7" s="50" t="s">
        <v>501</v>
      </c>
      <c r="N7" s="50"/>
      <c r="O7" s="50"/>
      <c r="P7" s="50">
        <v>3250</v>
      </c>
      <c r="Q7" s="50">
        <v>13</v>
      </c>
      <c r="R7" s="144">
        <f t="shared" si="2"/>
        <v>15522</v>
      </c>
      <c r="S7" s="50"/>
      <c r="T7" s="144">
        <f t="shared" si="3"/>
        <v>0</v>
      </c>
      <c r="U7" s="50">
        <v>200</v>
      </c>
      <c r="V7" s="50">
        <v>1860</v>
      </c>
      <c r="W7" s="50">
        <f t="shared" si="1"/>
        <v>20832</v>
      </c>
    </row>
    <row r="8" spans="1:25" s="139" customFormat="1" x14ac:dyDescent="0.3">
      <c r="A8" s="144">
        <v>7</v>
      </c>
      <c r="B8" s="160">
        <v>45568</v>
      </c>
      <c r="C8" s="160">
        <v>45568</v>
      </c>
      <c r="D8" s="135" t="s">
        <v>25</v>
      </c>
      <c r="E8" s="135" t="s">
        <v>651</v>
      </c>
      <c r="F8" s="135" t="s">
        <v>7</v>
      </c>
      <c r="G8" s="135" t="s">
        <v>11</v>
      </c>
      <c r="H8" s="135">
        <v>108846</v>
      </c>
      <c r="I8" s="135">
        <v>108910</v>
      </c>
      <c r="J8" s="144">
        <f t="shared" si="0"/>
        <v>64</v>
      </c>
      <c r="K8" s="135"/>
      <c r="L8" s="144" t="s">
        <v>376</v>
      </c>
      <c r="M8" s="144" t="s">
        <v>368</v>
      </c>
      <c r="N8" s="144">
        <v>9.5</v>
      </c>
      <c r="O8" s="144">
        <v>1.5</v>
      </c>
      <c r="P8" s="144">
        <v>2000</v>
      </c>
      <c r="Q8" s="144"/>
      <c r="R8" s="144">
        <f t="shared" si="2"/>
        <v>0</v>
      </c>
      <c r="S8" s="144">
        <v>150</v>
      </c>
      <c r="T8" s="144">
        <f t="shared" si="3"/>
        <v>225</v>
      </c>
      <c r="U8" s="144"/>
      <c r="V8" s="144">
        <v>25</v>
      </c>
      <c r="W8" s="144">
        <f t="shared" si="1"/>
        <v>2250</v>
      </c>
      <c r="X8" s="139">
        <v>2250</v>
      </c>
    </row>
    <row r="9" spans="1:25" x14ac:dyDescent="0.3">
      <c r="A9" s="50">
        <v>8</v>
      </c>
      <c r="B9" s="57">
        <v>45568</v>
      </c>
      <c r="C9" s="57">
        <v>45568</v>
      </c>
      <c r="D9" s="98" t="s">
        <v>649</v>
      </c>
      <c r="E9" s="98" t="s">
        <v>616</v>
      </c>
      <c r="F9" s="98" t="s">
        <v>7</v>
      </c>
      <c r="G9" s="98" t="s">
        <v>244</v>
      </c>
      <c r="H9" s="98">
        <v>290385</v>
      </c>
      <c r="I9" s="98">
        <v>290596</v>
      </c>
      <c r="J9" s="50">
        <f t="shared" si="0"/>
        <v>211</v>
      </c>
      <c r="K9" s="98">
        <v>131</v>
      </c>
      <c r="L9" s="50" t="s">
        <v>874</v>
      </c>
      <c r="M9" s="50" t="s">
        <v>477</v>
      </c>
      <c r="N9" s="50">
        <v>10</v>
      </c>
      <c r="O9" s="50">
        <v>2</v>
      </c>
      <c r="P9" s="50">
        <v>1700</v>
      </c>
      <c r="Q9" s="50">
        <v>13</v>
      </c>
      <c r="R9" s="144">
        <f t="shared" si="2"/>
        <v>1703</v>
      </c>
      <c r="S9" s="50">
        <v>120</v>
      </c>
      <c r="T9" s="144">
        <f t="shared" si="3"/>
        <v>240</v>
      </c>
      <c r="U9" s="50"/>
      <c r="V9" s="50">
        <v>250</v>
      </c>
      <c r="W9" s="50">
        <f t="shared" si="1"/>
        <v>3893</v>
      </c>
    </row>
    <row r="10" spans="1:25" x14ac:dyDescent="0.3">
      <c r="A10" s="50">
        <v>9</v>
      </c>
      <c r="B10" s="57">
        <v>45569</v>
      </c>
      <c r="C10" s="57">
        <v>45570</v>
      </c>
      <c r="D10" s="98" t="s">
        <v>48</v>
      </c>
      <c r="E10" s="98" t="s">
        <v>718</v>
      </c>
      <c r="F10" s="98" t="s">
        <v>7</v>
      </c>
      <c r="G10" s="98" t="s">
        <v>229</v>
      </c>
      <c r="H10" s="98">
        <v>255108</v>
      </c>
      <c r="I10" s="98">
        <v>256206</v>
      </c>
      <c r="J10" s="50">
        <f t="shared" si="0"/>
        <v>1098</v>
      </c>
      <c r="K10" s="98">
        <v>598</v>
      </c>
      <c r="L10" s="50" t="s">
        <v>379</v>
      </c>
      <c r="M10" s="50" t="s">
        <v>409</v>
      </c>
      <c r="N10" s="50"/>
      <c r="O10" s="50"/>
      <c r="P10" s="50">
        <v>6500</v>
      </c>
      <c r="Q10" s="50">
        <v>13</v>
      </c>
      <c r="R10" s="144">
        <f t="shared" si="2"/>
        <v>7774</v>
      </c>
      <c r="S10" s="50"/>
      <c r="T10" s="144">
        <f t="shared" si="3"/>
        <v>0</v>
      </c>
      <c r="U10" s="50">
        <v>550</v>
      </c>
      <c r="V10" s="50">
        <v>1460</v>
      </c>
      <c r="W10" s="50">
        <f t="shared" si="1"/>
        <v>16284</v>
      </c>
    </row>
    <row r="11" spans="1:25" s="139" customFormat="1" x14ac:dyDescent="0.3">
      <c r="A11" s="144">
        <v>10</v>
      </c>
      <c r="B11" s="160">
        <v>45569</v>
      </c>
      <c r="C11" s="160">
        <v>45569</v>
      </c>
      <c r="D11" s="135" t="s">
        <v>25</v>
      </c>
      <c r="E11" s="135" t="s">
        <v>651</v>
      </c>
      <c r="F11" s="135" t="s">
        <v>7</v>
      </c>
      <c r="G11" s="135" t="s">
        <v>214</v>
      </c>
      <c r="H11" s="135">
        <v>108910</v>
      </c>
      <c r="I11" s="135">
        <v>109072</v>
      </c>
      <c r="J11" s="144">
        <f t="shared" si="0"/>
        <v>162</v>
      </c>
      <c r="K11" s="135"/>
      <c r="L11" s="144" t="s">
        <v>875</v>
      </c>
      <c r="M11" s="144" t="s">
        <v>477</v>
      </c>
      <c r="N11" s="144"/>
      <c r="O11" s="144"/>
      <c r="P11" s="144">
        <v>4500</v>
      </c>
      <c r="Q11" s="144"/>
      <c r="R11" s="144">
        <f t="shared" si="2"/>
        <v>0</v>
      </c>
      <c r="S11" s="144"/>
      <c r="T11" s="144">
        <f t="shared" si="3"/>
        <v>0</v>
      </c>
      <c r="U11" s="144">
        <v>250</v>
      </c>
      <c r="V11" s="144">
        <v>140</v>
      </c>
      <c r="W11" s="144">
        <f t="shared" si="1"/>
        <v>4890</v>
      </c>
      <c r="X11" s="139">
        <v>4890</v>
      </c>
    </row>
    <row r="12" spans="1:25" x14ac:dyDescent="0.3">
      <c r="A12" s="50">
        <v>11</v>
      </c>
      <c r="B12" s="57">
        <v>45569</v>
      </c>
      <c r="C12" s="57">
        <v>45569</v>
      </c>
      <c r="D12" s="98" t="s">
        <v>719</v>
      </c>
      <c r="E12" s="98" t="s">
        <v>295</v>
      </c>
      <c r="F12" s="98" t="s">
        <v>7</v>
      </c>
      <c r="G12" s="98" t="s">
        <v>260</v>
      </c>
      <c r="H12" s="98">
        <v>201991</v>
      </c>
      <c r="I12" s="98">
        <v>202451</v>
      </c>
      <c r="J12" s="50">
        <f t="shared" si="0"/>
        <v>460</v>
      </c>
      <c r="K12" s="98">
        <v>210</v>
      </c>
      <c r="L12" s="50" t="s">
        <v>360</v>
      </c>
      <c r="M12" s="50" t="s">
        <v>876</v>
      </c>
      <c r="N12" s="50"/>
      <c r="O12" s="50"/>
      <c r="P12" s="50">
        <v>3250</v>
      </c>
      <c r="Q12" s="50">
        <v>13</v>
      </c>
      <c r="R12" s="144">
        <f t="shared" si="2"/>
        <v>2730</v>
      </c>
      <c r="S12" s="50"/>
      <c r="T12" s="144">
        <f t="shared" si="3"/>
        <v>0</v>
      </c>
      <c r="U12" s="50">
        <v>200</v>
      </c>
      <c r="V12" s="50">
        <v>65</v>
      </c>
      <c r="W12" s="50">
        <f t="shared" si="1"/>
        <v>6245</v>
      </c>
    </row>
    <row r="13" spans="1:25" x14ac:dyDescent="0.3">
      <c r="A13" s="50">
        <v>12</v>
      </c>
      <c r="B13" s="57">
        <v>45569</v>
      </c>
      <c r="C13" s="57">
        <v>45570</v>
      </c>
      <c r="D13" s="98" t="s">
        <v>236</v>
      </c>
      <c r="E13" s="98" t="s">
        <v>593</v>
      </c>
      <c r="F13" s="98" t="s">
        <v>7</v>
      </c>
      <c r="G13" s="98" t="s">
        <v>358</v>
      </c>
      <c r="H13" s="98">
        <v>91874</v>
      </c>
      <c r="I13" s="98">
        <v>92512</v>
      </c>
      <c r="J13" s="50">
        <f t="shared" si="0"/>
        <v>638</v>
      </c>
      <c r="K13" s="98">
        <v>138</v>
      </c>
      <c r="L13" s="50" t="s">
        <v>383</v>
      </c>
      <c r="M13" s="50" t="s">
        <v>877</v>
      </c>
      <c r="N13" s="50"/>
      <c r="O13" s="50"/>
      <c r="P13" s="50">
        <v>6500</v>
      </c>
      <c r="Q13" s="50">
        <v>13</v>
      </c>
      <c r="R13" s="144">
        <f t="shared" si="2"/>
        <v>1794</v>
      </c>
      <c r="S13" s="50"/>
      <c r="T13" s="144">
        <f t="shared" si="3"/>
        <v>0</v>
      </c>
      <c r="U13" s="50">
        <v>550</v>
      </c>
      <c r="V13" s="50">
        <v>615</v>
      </c>
      <c r="W13" s="50">
        <f t="shared" si="1"/>
        <v>9459</v>
      </c>
    </row>
    <row r="14" spans="1:25" x14ac:dyDescent="0.3">
      <c r="A14" s="50">
        <v>13</v>
      </c>
      <c r="B14" s="57">
        <v>45570</v>
      </c>
      <c r="C14" s="57">
        <v>45571</v>
      </c>
      <c r="D14" s="98" t="s">
        <v>652</v>
      </c>
      <c r="E14" s="98" t="s">
        <v>295</v>
      </c>
      <c r="F14" s="98" t="s">
        <v>7</v>
      </c>
      <c r="G14" s="98" t="s">
        <v>720</v>
      </c>
      <c r="H14" s="98">
        <v>15032</v>
      </c>
      <c r="I14" s="98">
        <v>16080</v>
      </c>
      <c r="J14" s="50">
        <f t="shared" si="0"/>
        <v>1048</v>
      </c>
      <c r="K14" s="98">
        <v>548</v>
      </c>
      <c r="L14" s="50" t="s">
        <v>878</v>
      </c>
      <c r="M14" s="50" t="s">
        <v>361</v>
      </c>
      <c r="N14" s="50"/>
      <c r="O14" s="50"/>
      <c r="P14" s="50">
        <v>6500</v>
      </c>
      <c r="Q14" s="50">
        <v>13</v>
      </c>
      <c r="R14" s="144">
        <f t="shared" si="2"/>
        <v>7124</v>
      </c>
      <c r="S14" s="50"/>
      <c r="T14" s="144">
        <f t="shared" si="3"/>
        <v>0</v>
      </c>
      <c r="U14" s="50">
        <v>550</v>
      </c>
      <c r="V14" s="50">
        <v>1080</v>
      </c>
      <c r="W14" s="50">
        <f t="shared" si="1"/>
        <v>15254</v>
      </c>
    </row>
    <row r="15" spans="1:25" s="139" customFormat="1" x14ac:dyDescent="0.3">
      <c r="A15" s="144">
        <v>14</v>
      </c>
      <c r="B15" s="160">
        <v>45572</v>
      </c>
      <c r="C15" s="160">
        <v>45572</v>
      </c>
      <c r="D15" s="135" t="s">
        <v>25</v>
      </c>
      <c r="E15" s="135" t="s">
        <v>651</v>
      </c>
      <c r="F15" s="135" t="s">
        <v>7</v>
      </c>
      <c r="G15" s="135" t="s">
        <v>11</v>
      </c>
      <c r="H15" s="135">
        <v>109072</v>
      </c>
      <c r="I15" s="135">
        <v>109240</v>
      </c>
      <c r="J15" s="144">
        <f t="shared" si="0"/>
        <v>168</v>
      </c>
      <c r="K15" s="135"/>
      <c r="L15" s="144" t="s">
        <v>874</v>
      </c>
      <c r="M15" s="144" t="s">
        <v>462</v>
      </c>
      <c r="N15" s="144"/>
      <c r="O15" s="144"/>
      <c r="P15" s="144">
        <v>4500</v>
      </c>
      <c r="Q15" s="144"/>
      <c r="R15" s="144">
        <f t="shared" si="2"/>
        <v>0</v>
      </c>
      <c r="S15" s="144"/>
      <c r="T15" s="144">
        <f t="shared" si="3"/>
        <v>0</v>
      </c>
      <c r="U15" s="144">
        <v>250</v>
      </c>
      <c r="V15" s="144">
        <v>200</v>
      </c>
      <c r="W15" s="144">
        <f t="shared" si="1"/>
        <v>4950</v>
      </c>
      <c r="X15" s="139">
        <v>4950</v>
      </c>
    </row>
    <row r="16" spans="1:25" x14ac:dyDescent="0.3">
      <c r="A16" s="50">
        <v>15</v>
      </c>
      <c r="B16" s="57">
        <v>45572</v>
      </c>
      <c r="C16" s="57">
        <v>45574</v>
      </c>
      <c r="D16" s="98" t="s">
        <v>57</v>
      </c>
      <c r="E16" s="98" t="s">
        <v>721</v>
      </c>
      <c r="F16" s="98" t="s">
        <v>7</v>
      </c>
      <c r="G16" s="98" t="s">
        <v>723</v>
      </c>
      <c r="H16" s="98">
        <v>138164</v>
      </c>
      <c r="I16" s="98">
        <v>139150</v>
      </c>
      <c r="J16" s="50">
        <f t="shared" si="0"/>
        <v>986</v>
      </c>
      <c r="K16" s="98">
        <v>86</v>
      </c>
      <c r="L16" s="50" t="s">
        <v>360</v>
      </c>
      <c r="M16" s="50" t="s">
        <v>381</v>
      </c>
      <c r="N16" s="50"/>
      <c r="O16" s="50"/>
      <c r="P16" s="50">
        <v>13500</v>
      </c>
      <c r="Q16" s="50">
        <v>15</v>
      </c>
      <c r="R16" s="144">
        <f t="shared" si="2"/>
        <v>1290</v>
      </c>
      <c r="S16" s="50"/>
      <c r="T16" s="144">
        <f t="shared" si="3"/>
        <v>0</v>
      </c>
      <c r="U16" s="50">
        <v>1250</v>
      </c>
      <c r="V16" s="50">
        <v>110</v>
      </c>
      <c r="W16" s="50">
        <f t="shared" si="1"/>
        <v>16150</v>
      </c>
    </row>
    <row r="17" spans="1:24" x14ac:dyDescent="0.3">
      <c r="A17" s="50">
        <v>16</v>
      </c>
      <c r="B17" s="57">
        <v>45572</v>
      </c>
      <c r="C17" s="57">
        <v>45572</v>
      </c>
      <c r="D17" s="98" t="s">
        <v>48</v>
      </c>
      <c r="E17" s="98" t="s">
        <v>616</v>
      </c>
      <c r="F17" s="98" t="s">
        <v>7</v>
      </c>
      <c r="G17" s="98" t="s">
        <v>11</v>
      </c>
      <c r="H17" s="98">
        <v>256602</v>
      </c>
      <c r="I17" s="98">
        <v>256996</v>
      </c>
      <c r="J17" s="50">
        <f t="shared" si="0"/>
        <v>394</v>
      </c>
      <c r="K17" s="98">
        <v>144</v>
      </c>
      <c r="L17" s="50" t="s">
        <v>376</v>
      </c>
      <c r="M17" s="50" t="s">
        <v>404</v>
      </c>
      <c r="N17" s="50"/>
      <c r="O17" s="50"/>
      <c r="P17" s="50">
        <v>3250</v>
      </c>
      <c r="Q17" s="50">
        <v>13</v>
      </c>
      <c r="R17" s="144">
        <f t="shared" si="2"/>
        <v>1872</v>
      </c>
      <c r="S17" s="50"/>
      <c r="T17" s="144">
        <f t="shared" si="3"/>
        <v>0</v>
      </c>
      <c r="U17" s="50">
        <v>200</v>
      </c>
      <c r="V17" s="50">
        <v>470</v>
      </c>
      <c r="W17" s="50">
        <f t="shared" si="1"/>
        <v>5792</v>
      </c>
    </row>
    <row r="18" spans="1:24" x14ac:dyDescent="0.3">
      <c r="A18" s="50">
        <v>17</v>
      </c>
      <c r="B18" s="57">
        <v>45573</v>
      </c>
      <c r="C18" s="57">
        <v>45573</v>
      </c>
      <c r="D18" s="98" t="s">
        <v>2</v>
      </c>
      <c r="E18" s="98" t="s">
        <v>724</v>
      </c>
      <c r="F18" s="161" t="s">
        <v>3</v>
      </c>
      <c r="G18" s="98" t="s">
        <v>725</v>
      </c>
      <c r="H18" s="98">
        <v>48818</v>
      </c>
      <c r="I18" s="98">
        <v>49203</v>
      </c>
      <c r="J18" s="50">
        <f t="shared" si="0"/>
        <v>385</v>
      </c>
      <c r="K18" s="98">
        <v>85</v>
      </c>
      <c r="L18" s="50" t="s">
        <v>360</v>
      </c>
      <c r="M18" s="50" t="s">
        <v>427</v>
      </c>
      <c r="N18" s="50"/>
      <c r="O18" s="50"/>
      <c r="P18" s="50">
        <v>5400</v>
      </c>
      <c r="Q18" s="50">
        <v>18</v>
      </c>
      <c r="R18" s="144">
        <f t="shared" si="2"/>
        <v>1530</v>
      </c>
      <c r="S18" s="50"/>
      <c r="T18" s="144">
        <f t="shared" si="3"/>
        <v>0</v>
      </c>
      <c r="U18" s="50">
        <v>200</v>
      </c>
      <c r="V18" s="50">
        <v>840</v>
      </c>
      <c r="W18" s="50">
        <f t="shared" si="1"/>
        <v>7970</v>
      </c>
    </row>
    <row r="19" spans="1:24" x14ac:dyDescent="0.3">
      <c r="A19" s="50">
        <v>18</v>
      </c>
      <c r="B19" s="57">
        <v>45573</v>
      </c>
      <c r="C19" s="57">
        <v>45573</v>
      </c>
      <c r="D19" s="98" t="s">
        <v>727</v>
      </c>
      <c r="E19" s="98" t="s">
        <v>726</v>
      </c>
      <c r="F19" s="98" t="s">
        <v>7</v>
      </c>
      <c r="G19" s="98" t="s">
        <v>244</v>
      </c>
      <c r="H19" s="98">
        <v>122445</v>
      </c>
      <c r="I19" s="98">
        <v>122489</v>
      </c>
      <c r="J19" s="50">
        <f t="shared" si="0"/>
        <v>44</v>
      </c>
      <c r="K19" s="98"/>
      <c r="L19" s="50" t="s">
        <v>879</v>
      </c>
      <c r="M19" s="50" t="s">
        <v>477</v>
      </c>
      <c r="N19" s="50">
        <v>11</v>
      </c>
      <c r="O19" s="50">
        <v>3</v>
      </c>
      <c r="P19" s="50">
        <v>1700</v>
      </c>
      <c r="Q19" s="50"/>
      <c r="R19" s="144">
        <f t="shared" si="2"/>
        <v>0</v>
      </c>
      <c r="S19" s="50">
        <v>120</v>
      </c>
      <c r="T19" s="144">
        <f t="shared" si="3"/>
        <v>360</v>
      </c>
      <c r="U19" s="50"/>
      <c r="V19" s="50"/>
      <c r="W19" s="50">
        <f t="shared" si="1"/>
        <v>2060</v>
      </c>
    </row>
    <row r="20" spans="1:24" s="139" customFormat="1" x14ac:dyDescent="0.3">
      <c r="A20" s="144">
        <v>19</v>
      </c>
      <c r="B20" s="160">
        <v>45573</v>
      </c>
      <c r="C20" s="160">
        <v>45573</v>
      </c>
      <c r="D20" s="135" t="s">
        <v>25</v>
      </c>
      <c r="E20" s="135" t="s">
        <v>651</v>
      </c>
      <c r="F20" s="135" t="s">
        <v>7</v>
      </c>
      <c r="G20" s="135" t="s">
        <v>214</v>
      </c>
      <c r="H20" s="135">
        <v>109240</v>
      </c>
      <c r="I20" s="135">
        <v>109570</v>
      </c>
      <c r="J20" s="144">
        <f t="shared" si="0"/>
        <v>330</v>
      </c>
      <c r="K20" s="135">
        <v>30</v>
      </c>
      <c r="L20" s="144" t="s">
        <v>874</v>
      </c>
      <c r="M20" s="144" t="s">
        <v>871</v>
      </c>
      <c r="N20" s="144"/>
      <c r="O20" s="144"/>
      <c r="P20" s="144">
        <v>4500</v>
      </c>
      <c r="Q20" s="144">
        <v>15</v>
      </c>
      <c r="R20" s="144">
        <f t="shared" si="2"/>
        <v>450</v>
      </c>
      <c r="S20" s="144"/>
      <c r="T20" s="144">
        <f t="shared" si="3"/>
        <v>0</v>
      </c>
      <c r="U20" s="144">
        <v>250</v>
      </c>
      <c r="V20" s="144">
        <v>480</v>
      </c>
      <c r="W20" s="144">
        <f t="shared" si="1"/>
        <v>5680</v>
      </c>
      <c r="X20" s="139">
        <v>5680</v>
      </c>
    </row>
    <row r="21" spans="1:24" x14ac:dyDescent="0.3">
      <c r="A21" s="50">
        <v>20</v>
      </c>
      <c r="B21" s="57">
        <v>45573</v>
      </c>
      <c r="C21" s="57">
        <v>45573</v>
      </c>
      <c r="D21" s="98" t="s">
        <v>15</v>
      </c>
      <c r="E21" s="98" t="s">
        <v>616</v>
      </c>
      <c r="F21" s="98" t="s">
        <v>16</v>
      </c>
      <c r="G21" s="98" t="s">
        <v>607</v>
      </c>
      <c r="H21" s="98">
        <v>229805</v>
      </c>
      <c r="I21" s="98">
        <v>230189</v>
      </c>
      <c r="J21" s="50">
        <f t="shared" si="0"/>
        <v>384</v>
      </c>
      <c r="K21" s="98">
        <v>134</v>
      </c>
      <c r="L21" s="50" t="s">
        <v>372</v>
      </c>
      <c r="M21" s="50" t="s">
        <v>404</v>
      </c>
      <c r="N21" s="50"/>
      <c r="O21" s="50"/>
      <c r="P21" s="50">
        <v>3250</v>
      </c>
      <c r="Q21" s="50">
        <v>13</v>
      </c>
      <c r="R21" s="144">
        <f t="shared" si="2"/>
        <v>1742</v>
      </c>
      <c r="S21" s="50"/>
      <c r="T21" s="144">
        <f t="shared" si="3"/>
        <v>0</v>
      </c>
      <c r="U21" s="50">
        <v>200</v>
      </c>
      <c r="V21" s="50">
        <v>390</v>
      </c>
      <c r="W21" s="50">
        <f t="shared" si="1"/>
        <v>5582</v>
      </c>
    </row>
    <row r="22" spans="1:24" s="139" customFormat="1" x14ac:dyDescent="0.3">
      <c r="A22" s="144">
        <v>21</v>
      </c>
      <c r="B22" s="160">
        <v>45574</v>
      </c>
      <c r="C22" s="160">
        <v>45574</v>
      </c>
      <c r="D22" s="135" t="s">
        <v>25</v>
      </c>
      <c r="E22" s="135" t="s">
        <v>728</v>
      </c>
      <c r="F22" s="135" t="s">
        <v>7</v>
      </c>
      <c r="G22" s="135" t="s">
        <v>244</v>
      </c>
      <c r="H22" s="135">
        <v>109570</v>
      </c>
      <c r="I22" s="135">
        <v>109684</v>
      </c>
      <c r="J22" s="144">
        <f t="shared" si="0"/>
        <v>114</v>
      </c>
      <c r="K22" s="135">
        <v>34</v>
      </c>
      <c r="L22" s="144" t="s">
        <v>376</v>
      </c>
      <c r="M22" s="144" t="s">
        <v>373</v>
      </c>
      <c r="N22" s="144">
        <v>11</v>
      </c>
      <c r="O22" s="144">
        <v>3</v>
      </c>
      <c r="P22" s="144">
        <v>2000</v>
      </c>
      <c r="Q22" s="144">
        <v>15</v>
      </c>
      <c r="R22" s="144">
        <f t="shared" si="2"/>
        <v>510</v>
      </c>
      <c r="S22" s="144">
        <v>150</v>
      </c>
      <c r="T22" s="144">
        <f t="shared" si="3"/>
        <v>450</v>
      </c>
      <c r="U22" s="144"/>
      <c r="V22" s="144"/>
      <c r="W22" s="144">
        <f t="shared" si="1"/>
        <v>2960</v>
      </c>
      <c r="X22" s="139">
        <v>2960</v>
      </c>
    </row>
    <row r="23" spans="1:24" x14ac:dyDescent="0.3">
      <c r="A23" s="50">
        <v>22</v>
      </c>
      <c r="B23" s="57">
        <v>45574</v>
      </c>
      <c r="C23" s="57">
        <v>45577</v>
      </c>
      <c r="D23" s="98" t="s">
        <v>729</v>
      </c>
      <c r="E23" s="98" t="s">
        <v>671</v>
      </c>
      <c r="F23" s="98" t="s">
        <v>7</v>
      </c>
      <c r="G23" s="98" t="s">
        <v>73</v>
      </c>
      <c r="H23" s="98">
        <v>24022</v>
      </c>
      <c r="I23" s="98">
        <v>26021</v>
      </c>
      <c r="J23" s="50">
        <f t="shared" si="0"/>
        <v>1999</v>
      </c>
      <c r="K23" s="98">
        <v>999</v>
      </c>
      <c r="L23" s="50" t="s">
        <v>352</v>
      </c>
      <c r="M23" s="50" t="s">
        <v>390</v>
      </c>
      <c r="N23" s="50"/>
      <c r="O23" s="50"/>
      <c r="P23" s="50">
        <v>13000</v>
      </c>
      <c r="Q23" s="50">
        <v>13</v>
      </c>
      <c r="R23" s="144">
        <f t="shared" si="2"/>
        <v>12987</v>
      </c>
      <c r="S23" s="50"/>
      <c r="T23" s="144">
        <f t="shared" si="3"/>
        <v>0</v>
      </c>
      <c r="U23" s="50">
        <v>1250</v>
      </c>
      <c r="V23" s="50">
        <v>1555</v>
      </c>
      <c r="W23" s="50">
        <f t="shared" si="1"/>
        <v>28792</v>
      </c>
    </row>
    <row r="24" spans="1:24" x14ac:dyDescent="0.3">
      <c r="A24" s="50">
        <v>23</v>
      </c>
      <c r="B24" s="57">
        <v>45574</v>
      </c>
      <c r="C24" s="57">
        <v>45574</v>
      </c>
      <c r="D24" s="98" t="s">
        <v>323</v>
      </c>
      <c r="E24" s="98" t="s">
        <v>616</v>
      </c>
      <c r="F24" s="98" t="s">
        <v>7</v>
      </c>
      <c r="G24" s="98" t="s">
        <v>244</v>
      </c>
      <c r="H24" s="98">
        <v>39831</v>
      </c>
      <c r="I24" s="98">
        <v>39995</v>
      </c>
      <c r="J24" s="50">
        <f t="shared" si="0"/>
        <v>164</v>
      </c>
      <c r="K24" s="98">
        <v>84</v>
      </c>
      <c r="L24" s="50" t="s">
        <v>383</v>
      </c>
      <c r="M24" s="50" t="s">
        <v>880</v>
      </c>
      <c r="N24" s="50">
        <v>12</v>
      </c>
      <c r="O24" s="50">
        <v>4</v>
      </c>
      <c r="P24" s="50">
        <v>1700</v>
      </c>
      <c r="Q24" s="50">
        <v>13</v>
      </c>
      <c r="R24" s="144">
        <f t="shared" si="2"/>
        <v>1092</v>
      </c>
      <c r="S24" s="50">
        <v>120</v>
      </c>
      <c r="T24" s="144">
        <f t="shared" si="3"/>
        <v>480</v>
      </c>
      <c r="U24" s="50"/>
      <c r="V24" s="50">
        <v>120</v>
      </c>
      <c r="W24" s="50">
        <f t="shared" si="1"/>
        <v>3392</v>
      </c>
    </row>
    <row r="25" spans="1:24" x14ac:dyDescent="0.3">
      <c r="A25" s="50">
        <v>24</v>
      </c>
      <c r="B25" s="57">
        <v>45575</v>
      </c>
      <c r="C25" s="57">
        <v>45575</v>
      </c>
      <c r="D25" s="98" t="s">
        <v>34</v>
      </c>
      <c r="E25" s="98" t="s">
        <v>730</v>
      </c>
      <c r="F25" s="98" t="s">
        <v>7</v>
      </c>
      <c r="G25" s="98" t="s">
        <v>29</v>
      </c>
      <c r="H25" s="98">
        <v>201278</v>
      </c>
      <c r="I25" s="98">
        <v>201306</v>
      </c>
      <c r="J25" s="50">
        <f t="shared" si="0"/>
        <v>28</v>
      </c>
      <c r="K25" s="98"/>
      <c r="L25" s="51">
        <v>0.375</v>
      </c>
      <c r="M25" s="50" t="s">
        <v>756</v>
      </c>
      <c r="N25" s="50">
        <v>13.5</v>
      </c>
      <c r="O25" s="50">
        <v>5.5</v>
      </c>
      <c r="P25" s="50">
        <v>1700</v>
      </c>
      <c r="Q25" s="50"/>
      <c r="R25" s="144">
        <f t="shared" si="2"/>
        <v>0</v>
      </c>
      <c r="S25" s="50">
        <v>120</v>
      </c>
      <c r="T25" s="144">
        <f t="shared" si="3"/>
        <v>660</v>
      </c>
      <c r="U25" s="50"/>
      <c r="V25" s="50"/>
      <c r="W25" s="50">
        <f t="shared" si="1"/>
        <v>2360</v>
      </c>
    </row>
    <row r="26" spans="1:24" x14ac:dyDescent="0.3">
      <c r="A26" s="50">
        <v>25</v>
      </c>
      <c r="B26" s="57">
        <v>45576</v>
      </c>
      <c r="C26" s="57">
        <v>45577</v>
      </c>
      <c r="D26" s="98" t="s">
        <v>34</v>
      </c>
      <c r="E26" s="98" t="s">
        <v>718</v>
      </c>
      <c r="F26" s="98" t="s">
        <v>7</v>
      </c>
      <c r="G26" s="98" t="s">
        <v>229</v>
      </c>
      <c r="H26" s="98">
        <v>217580</v>
      </c>
      <c r="I26" s="98">
        <v>218637</v>
      </c>
      <c r="J26" s="50">
        <f t="shared" si="0"/>
        <v>1057</v>
      </c>
      <c r="K26" s="98">
        <v>557</v>
      </c>
      <c r="L26" s="50" t="s">
        <v>372</v>
      </c>
      <c r="M26" s="50" t="s">
        <v>512</v>
      </c>
      <c r="N26" s="50"/>
      <c r="O26" s="50"/>
      <c r="P26" s="50">
        <v>6500</v>
      </c>
      <c r="Q26" s="50">
        <v>13</v>
      </c>
      <c r="R26" s="144">
        <f t="shared" si="2"/>
        <v>7241</v>
      </c>
      <c r="S26" s="50"/>
      <c r="T26" s="144">
        <f t="shared" si="3"/>
        <v>0</v>
      </c>
      <c r="U26" s="50">
        <v>550</v>
      </c>
      <c r="V26" s="50">
        <v>1470</v>
      </c>
      <c r="W26" s="50">
        <f t="shared" si="1"/>
        <v>15761</v>
      </c>
    </row>
    <row r="27" spans="1:24" x14ac:dyDescent="0.3">
      <c r="A27" s="50">
        <v>26</v>
      </c>
      <c r="B27" s="57">
        <v>45576</v>
      </c>
      <c r="C27" s="57">
        <v>45576</v>
      </c>
      <c r="D27" s="98" t="s">
        <v>212</v>
      </c>
      <c r="E27" s="98" t="s">
        <v>730</v>
      </c>
      <c r="F27" s="98" t="s">
        <v>7</v>
      </c>
      <c r="G27" s="98" t="s">
        <v>51</v>
      </c>
      <c r="H27" s="98">
        <v>52178</v>
      </c>
      <c r="I27" s="98">
        <v>52206</v>
      </c>
      <c r="J27" s="50">
        <f t="shared" si="0"/>
        <v>28</v>
      </c>
      <c r="K27" s="98"/>
      <c r="L27" s="50" t="s">
        <v>419</v>
      </c>
      <c r="M27" s="50" t="s">
        <v>881</v>
      </c>
      <c r="N27" s="50"/>
      <c r="O27" s="50"/>
      <c r="P27" s="50">
        <v>1000</v>
      </c>
      <c r="Q27" s="50"/>
      <c r="R27" s="144">
        <f t="shared" si="2"/>
        <v>0</v>
      </c>
      <c r="S27" s="50"/>
      <c r="T27" s="144">
        <f t="shared" si="3"/>
        <v>0</v>
      </c>
      <c r="U27" s="50"/>
      <c r="V27" s="50"/>
      <c r="W27" s="50">
        <f t="shared" si="1"/>
        <v>1000</v>
      </c>
    </row>
    <row r="28" spans="1:24" s="139" customFormat="1" x14ac:dyDescent="0.3">
      <c r="A28" s="144">
        <v>27</v>
      </c>
      <c r="B28" s="160">
        <v>45576</v>
      </c>
      <c r="C28" s="160">
        <v>45576</v>
      </c>
      <c r="D28" s="135" t="s">
        <v>652</v>
      </c>
      <c r="E28" s="135" t="s">
        <v>648</v>
      </c>
      <c r="F28" s="135" t="s">
        <v>7</v>
      </c>
      <c r="G28" s="135" t="s">
        <v>526</v>
      </c>
      <c r="H28" s="135">
        <v>17437</v>
      </c>
      <c r="I28" s="135">
        <v>18125</v>
      </c>
      <c r="J28" s="144">
        <f t="shared" si="0"/>
        <v>688</v>
      </c>
      <c r="K28" s="135">
        <v>388</v>
      </c>
      <c r="L28" s="144" t="s">
        <v>352</v>
      </c>
      <c r="M28" s="144" t="s">
        <v>377</v>
      </c>
      <c r="N28" s="144"/>
      <c r="O28" s="144"/>
      <c r="P28" s="144">
        <v>4500</v>
      </c>
      <c r="Q28" s="144">
        <v>15</v>
      </c>
      <c r="R28" s="144">
        <f t="shared" si="2"/>
        <v>5820</v>
      </c>
      <c r="S28" s="144"/>
      <c r="T28" s="144">
        <f t="shared" si="3"/>
        <v>0</v>
      </c>
      <c r="U28" s="144">
        <v>250</v>
      </c>
      <c r="V28" s="144">
        <v>895</v>
      </c>
      <c r="W28" s="144">
        <f t="shared" si="1"/>
        <v>11465</v>
      </c>
      <c r="X28" s="139">
        <v>11465</v>
      </c>
    </row>
    <row r="29" spans="1:24" x14ac:dyDescent="0.3">
      <c r="A29" s="50">
        <v>28</v>
      </c>
      <c r="B29" s="57">
        <v>45576</v>
      </c>
      <c r="C29" s="57">
        <v>45576</v>
      </c>
      <c r="D29" s="98" t="s">
        <v>61</v>
      </c>
      <c r="E29" s="98" t="s">
        <v>544</v>
      </c>
      <c r="F29" s="98" t="s">
        <v>7</v>
      </c>
      <c r="G29" s="98" t="s">
        <v>205</v>
      </c>
      <c r="H29" s="98">
        <v>99232</v>
      </c>
      <c r="I29" s="98">
        <v>99610</v>
      </c>
      <c r="J29" s="50">
        <f t="shared" si="0"/>
        <v>378</v>
      </c>
      <c r="K29" s="98">
        <v>128</v>
      </c>
      <c r="L29" s="50" t="s">
        <v>352</v>
      </c>
      <c r="M29" s="50" t="s">
        <v>353</v>
      </c>
      <c r="N29" s="50"/>
      <c r="O29" s="50"/>
      <c r="P29" s="50">
        <v>3250</v>
      </c>
      <c r="Q29" s="50">
        <v>13</v>
      </c>
      <c r="R29" s="144">
        <f t="shared" si="2"/>
        <v>1664</v>
      </c>
      <c r="S29" s="50"/>
      <c r="T29" s="144">
        <f t="shared" si="3"/>
        <v>0</v>
      </c>
      <c r="U29" s="50">
        <v>200</v>
      </c>
      <c r="V29" s="50">
        <v>235</v>
      </c>
      <c r="W29" s="50">
        <f t="shared" si="1"/>
        <v>5349</v>
      </c>
    </row>
    <row r="30" spans="1:24" x14ac:dyDescent="0.3">
      <c r="A30" s="50">
        <v>29</v>
      </c>
      <c r="B30" s="57">
        <v>45577</v>
      </c>
      <c r="C30" s="57">
        <v>45577</v>
      </c>
      <c r="D30" s="98" t="s">
        <v>140</v>
      </c>
      <c r="E30" s="98" t="s">
        <v>422</v>
      </c>
      <c r="F30" s="98" t="s">
        <v>7</v>
      </c>
      <c r="G30" s="98" t="s">
        <v>65</v>
      </c>
      <c r="H30" s="98">
        <v>127230</v>
      </c>
      <c r="I30" s="98">
        <v>127718</v>
      </c>
      <c r="J30" s="50">
        <f t="shared" si="0"/>
        <v>488</v>
      </c>
      <c r="K30" s="98">
        <v>238</v>
      </c>
      <c r="L30" s="50" t="s">
        <v>882</v>
      </c>
      <c r="M30" s="50" t="s">
        <v>404</v>
      </c>
      <c r="N30" s="50"/>
      <c r="O30" s="50"/>
      <c r="P30" s="50">
        <v>3250</v>
      </c>
      <c r="Q30" s="50">
        <v>13</v>
      </c>
      <c r="R30" s="144">
        <f t="shared" si="2"/>
        <v>3094</v>
      </c>
      <c r="S30" s="50"/>
      <c r="T30" s="144">
        <f t="shared" si="3"/>
        <v>0</v>
      </c>
      <c r="U30" s="50">
        <v>200</v>
      </c>
      <c r="V30" s="50">
        <v>270</v>
      </c>
      <c r="W30" s="50">
        <f t="shared" si="1"/>
        <v>6814</v>
      </c>
    </row>
    <row r="31" spans="1:24" x14ac:dyDescent="0.3">
      <c r="A31" s="50">
        <v>30</v>
      </c>
      <c r="B31" s="57">
        <v>45577</v>
      </c>
      <c r="C31" s="57">
        <v>45579</v>
      </c>
      <c r="D31" s="98" t="s">
        <v>678</v>
      </c>
      <c r="E31" s="98" t="s">
        <v>295</v>
      </c>
      <c r="F31" s="98" t="s">
        <v>7</v>
      </c>
      <c r="G31" s="98" t="s">
        <v>5</v>
      </c>
      <c r="H31" s="98">
        <v>38952</v>
      </c>
      <c r="I31" s="98">
        <v>39470</v>
      </c>
      <c r="J31" s="50">
        <f t="shared" si="0"/>
        <v>518</v>
      </c>
      <c r="K31" s="98"/>
      <c r="L31" s="50" t="s">
        <v>883</v>
      </c>
      <c r="M31" s="50" t="s">
        <v>512</v>
      </c>
      <c r="N31" s="50"/>
      <c r="O31" s="50"/>
      <c r="P31" s="50">
        <v>9750</v>
      </c>
      <c r="Q31" s="50"/>
      <c r="R31" s="144">
        <f t="shared" si="2"/>
        <v>0</v>
      </c>
      <c r="S31" s="50"/>
      <c r="T31" s="144">
        <f t="shared" si="3"/>
        <v>0</v>
      </c>
      <c r="U31" s="50">
        <v>900</v>
      </c>
      <c r="V31" s="50">
        <v>435</v>
      </c>
      <c r="W31" s="50">
        <f t="shared" si="1"/>
        <v>11085</v>
      </c>
    </row>
    <row r="32" spans="1:24" x14ac:dyDescent="0.3">
      <c r="A32" s="50">
        <v>31</v>
      </c>
      <c r="B32" s="57">
        <v>45578</v>
      </c>
      <c r="C32" s="57">
        <v>45578</v>
      </c>
      <c r="D32" s="98" t="s">
        <v>140</v>
      </c>
      <c r="E32" s="98" t="s">
        <v>731</v>
      </c>
      <c r="F32" s="98" t="s">
        <v>7</v>
      </c>
      <c r="G32" s="98" t="s">
        <v>732</v>
      </c>
      <c r="H32" s="98">
        <v>127741</v>
      </c>
      <c r="I32" s="98">
        <v>128034</v>
      </c>
      <c r="J32" s="50">
        <f t="shared" si="0"/>
        <v>293</v>
      </c>
      <c r="K32" s="98">
        <v>43</v>
      </c>
      <c r="L32" s="50" t="s">
        <v>360</v>
      </c>
      <c r="M32" s="50" t="s">
        <v>371</v>
      </c>
      <c r="N32" s="50"/>
      <c r="O32" s="50"/>
      <c r="P32" s="50">
        <v>3250</v>
      </c>
      <c r="Q32" s="50">
        <v>13</v>
      </c>
      <c r="R32" s="144">
        <f t="shared" si="2"/>
        <v>559</v>
      </c>
      <c r="S32" s="50"/>
      <c r="T32" s="144">
        <f t="shared" si="3"/>
        <v>0</v>
      </c>
      <c r="U32" s="50">
        <v>200</v>
      </c>
      <c r="V32" s="50"/>
      <c r="W32" s="50">
        <f t="shared" si="1"/>
        <v>4009</v>
      </c>
    </row>
    <row r="33" spans="1:23" x14ac:dyDescent="0.3">
      <c r="A33" s="50">
        <v>32</v>
      </c>
      <c r="B33" s="57">
        <v>45579</v>
      </c>
      <c r="C33" s="57">
        <v>45579</v>
      </c>
      <c r="D33" s="98" t="s">
        <v>15</v>
      </c>
      <c r="E33" s="98" t="s">
        <v>651</v>
      </c>
      <c r="F33" s="98" t="s">
        <v>16</v>
      </c>
      <c r="G33" s="98" t="s">
        <v>244</v>
      </c>
      <c r="H33" s="98">
        <v>30967</v>
      </c>
      <c r="I33" s="98">
        <v>31139</v>
      </c>
      <c r="J33" s="50">
        <f t="shared" si="0"/>
        <v>172</v>
      </c>
      <c r="K33" s="98">
        <v>78</v>
      </c>
      <c r="L33" s="50" t="s">
        <v>874</v>
      </c>
      <c r="M33" s="50" t="s">
        <v>477</v>
      </c>
      <c r="N33" s="50">
        <v>10</v>
      </c>
      <c r="O33" s="50">
        <v>2</v>
      </c>
      <c r="P33" s="50">
        <v>1700</v>
      </c>
      <c r="Q33" s="50">
        <v>13</v>
      </c>
      <c r="R33" s="144">
        <f t="shared" si="2"/>
        <v>1014</v>
      </c>
      <c r="S33" s="50">
        <v>120</v>
      </c>
      <c r="T33" s="144">
        <f t="shared" si="3"/>
        <v>240</v>
      </c>
      <c r="U33" s="50"/>
      <c r="V33" s="50"/>
      <c r="W33" s="50">
        <f t="shared" si="1"/>
        <v>2954</v>
      </c>
    </row>
    <row r="34" spans="1:23" x14ac:dyDescent="0.3">
      <c r="A34" s="50">
        <v>33</v>
      </c>
      <c r="B34" s="57">
        <v>45579</v>
      </c>
      <c r="C34" s="57">
        <v>45590</v>
      </c>
      <c r="D34" s="98" t="s">
        <v>48</v>
      </c>
      <c r="E34" s="99" t="s">
        <v>733</v>
      </c>
      <c r="F34" s="98" t="s">
        <v>7</v>
      </c>
      <c r="G34" s="98" t="s">
        <v>595</v>
      </c>
      <c r="H34" s="98">
        <v>100165</v>
      </c>
      <c r="I34" s="98">
        <v>103523</v>
      </c>
      <c r="J34" s="50">
        <f t="shared" si="0"/>
        <v>3358</v>
      </c>
      <c r="K34" s="98">
        <v>358</v>
      </c>
      <c r="L34" s="50" t="s">
        <v>874</v>
      </c>
      <c r="M34" s="51">
        <v>0.875</v>
      </c>
      <c r="N34" s="50"/>
      <c r="O34" s="50"/>
      <c r="P34" s="50">
        <v>39000</v>
      </c>
      <c r="Q34" s="50">
        <v>13</v>
      </c>
      <c r="R34" s="144">
        <f t="shared" si="2"/>
        <v>4654</v>
      </c>
      <c r="S34" s="50"/>
      <c r="T34" s="144">
        <f t="shared" si="3"/>
        <v>0</v>
      </c>
      <c r="U34" s="50">
        <v>4050</v>
      </c>
      <c r="V34" s="50">
        <v>1600</v>
      </c>
      <c r="W34" s="50">
        <f t="shared" si="1"/>
        <v>49304</v>
      </c>
    </row>
    <row r="35" spans="1:23" x14ac:dyDescent="0.3">
      <c r="A35" s="50">
        <v>34</v>
      </c>
      <c r="B35" s="57">
        <v>45579</v>
      </c>
      <c r="C35" s="57">
        <v>45579</v>
      </c>
      <c r="D35" s="98" t="s">
        <v>151</v>
      </c>
      <c r="E35" s="98" t="s">
        <v>734</v>
      </c>
      <c r="F35" s="161" t="s">
        <v>3</v>
      </c>
      <c r="G35" s="98" t="s">
        <v>244</v>
      </c>
      <c r="H35" s="98">
        <v>72771</v>
      </c>
      <c r="I35" s="98">
        <v>72910</v>
      </c>
      <c r="J35" s="50">
        <f t="shared" si="0"/>
        <v>139</v>
      </c>
      <c r="K35" s="98">
        <v>59</v>
      </c>
      <c r="L35" s="50" t="s">
        <v>879</v>
      </c>
      <c r="M35" s="50" t="s">
        <v>884</v>
      </c>
      <c r="N35" s="50">
        <v>14</v>
      </c>
      <c r="O35" s="50">
        <v>6</v>
      </c>
      <c r="P35" s="50">
        <v>3000</v>
      </c>
      <c r="Q35" s="50">
        <v>18</v>
      </c>
      <c r="R35" s="144">
        <f t="shared" si="2"/>
        <v>1062</v>
      </c>
      <c r="S35" s="50">
        <v>180</v>
      </c>
      <c r="T35" s="144">
        <f t="shared" si="3"/>
        <v>1080</v>
      </c>
      <c r="U35" s="50"/>
      <c r="V35" s="50">
        <v>100</v>
      </c>
      <c r="W35" s="50">
        <f t="shared" si="1"/>
        <v>5242</v>
      </c>
    </row>
    <row r="36" spans="1:23" x14ac:dyDescent="0.3">
      <c r="A36" s="50">
        <v>35</v>
      </c>
      <c r="B36" s="57">
        <v>45580</v>
      </c>
      <c r="C36" s="57">
        <v>45582</v>
      </c>
      <c r="D36" s="98" t="s">
        <v>102</v>
      </c>
      <c r="E36" s="98" t="s">
        <v>735</v>
      </c>
      <c r="F36" s="98" t="s">
        <v>7</v>
      </c>
      <c r="G36" s="98" t="s">
        <v>53</v>
      </c>
      <c r="H36" s="98">
        <v>52703</v>
      </c>
      <c r="I36" s="98">
        <v>53569</v>
      </c>
      <c r="J36" s="50">
        <f t="shared" si="0"/>
        <v>866</v>
      </c>
      <c r="K36" s="98">
        <v>116</v>
      </c>
      <c r="L36" s="50" t="s">
        <v>883</v>
      </c>
      <c r="M36" s="50" t="s">
        <v>404</v>
      </c>
      <c r="N36" s="50"/>
      <c r="O36" s="50"/>
      <c r="P36" s="50">
        <v>9750</v>
      </c>
      <c r="Q36" s="50">
        <v>13</v>
      </c>
      <c r="R36" s="144">
        <f t="shared" si="2"/>
        <v>1508</v>
      </c>
      <c r="S36" s="50"/>
      <c r="T36" s="144">
        <f t="shared" si="3"/>
        <v>0</v>
      </c>
      <c r="U36" s="50">
        <v>900</v>
      </c>
      <c r="V36" s="50">
        <v>565</v>
      </c>
      <c r="W36" s="50">
        <f t="shared" si="1"/>
        <v>12723</v>
      </c>
    </row>
    <row r="37" spans="1:23" x14ac:dyDescent="0.3">
      <c r="A37" s="50">
        <v>36</v>
      </c>
      <c r="B37" s="57">
        <v>45580</v>
      </c>
      <c r="C37" s="57">
        <v>45581</v>
      </c>
      <c r="D37" s="98" t="s">
        <v>736</v>
      </c>
      <c r="E37" s="98" t="s">
        <v>623</v>
      </c>
      <c r="F37" s="98" t="s">
        <v>7</v>
      </c>
      <c r="G37" s="98" t="s">
        <v>149</v>
      </c>
      <c r="H37" s="98">
        <v>270</v>
      </c>
      <c r="I37" s="98">
        <v>683</v>
      </c>
      <c r="J37" s="50">
        <f t="shared" si="0"/>
        <v>413</v>
      </c>
      <c r="K37" s="98"/>
      <c r="L37" s="50" t="s">
        <v>449</v>
      </c>
      <c r="M37" s="50" t="s">
        <v>353</v>
      </c>
      <c r="N37" s="50"/>
      <c r="O37" s="50"/>
      <c r="P37" s="50">
        <v>6500</v>
      </c>
      <c r="Q37" s="50"/>
      <c r="R37" s="144">
        <f t="shared" si="2"/>
        <v>0</v>
      </c>
      <c r="S37" s="50"/>
      <c r="T37" s="144">
        <f t="shared" si="3"/>
        <v>0</v>
      </c>
      <c r="U37" s="50">
        <v>550</v>
      </c>
      <c r="V37" s="50">
        <v>490</v>
      </c>
      <c r="W37" s="50">
        <f t="shared" si="1"/>
        <v>7540</v>
      </c>
    </row>
    <row r="38" spans="1:23" x14ac:dyDescent="0.3">
      <c r="A38" s="50">
        <v>37</v>
      </c>
      <c r="B38" s="57">
        <v>45580</v>
      </c>
      <c r="C38" s="57">
        <v>45580</v>
      </c>
      <c r="D38" s="98" t="s">
        <v>49</v>
      </c>
      <c r="E38" s="98" t="s">
        <v>616</v>
      </c>
      <c r="F38" s="98" t="s">
        <v>7</v>
      </c>
      <c r="G38" s="98" t="s">
        <v>244</v>
      </c>
      <c r="H38" s="98">
        <v>233074</v>
      </c>
      <c r="I38" s="98">
        <v>233282</v>
      </c>
      <c r="J38" s="50">
        <f t="shared" si="0"/>
        <v>208</v>
      </c>
      <c r="K38" s="98">
        <v>128</v>
      </c>
      <c r="L38" s="50" t="s">
        <v>376</v>
      </c>
      <c r="M38" s="50" t="s">
        <v>885</v>
      </c>
      <c r="N38" s="50">
        <v>11</v>
      </c>
      <c r="O38" s="50">
        <v>3</v>
      </c>
      <c r="P38" s="50">
        <v>1700</v>
      </c>
      <c r="Q38" s="50">
        <v>13</v>
      </c>
      <c r="R38" s="144">
        <f t="shared" si="2"/>
        <v>1664</v>
      </c>
      <c r="S38" s="50">
        <v>120</v>
      </c>
      <c r="T38" s="144">
        <f t="shared" si="3"/>
        <v>360</v>
      </c>
      <c r="U38" s="50"/>
      <c r="V38" s="50">
        <v>250</v>
      </c>
      <c r="W38" s="50">
        <f t="shared" si="1"/>
        <v>3974</v>
      </c>
    </row>
    <row r="39" spans="1:23" x14ac:dyDescent="0.3">
      <c r="A39" s="50">
        <v>38</v>
      </c>
      <c r="B39" s="57">
        <v>45581</v>
      </c>
      <c r="C39" s="57">
        <v>45581</v>
      </c>
      <c r="D39" s="98" t="s">
        <v>49</v>
      </c>
      <c r="E39" s="98" t="s">
        <v>105</v>
      </c>
      <c r="F39" s="98" t="s">
        <v>7</v>
      </c>
      <c r="G39" s="98" t="s">
        <v>244</v>
      </c>
      <c r="H39" s="98">
        <v>233301</v>
      </c>
      <c r="I39" s="98">
        <v>233385</v>
      </c>
      <c r="J39" s="50">
        <f t="shared" si="0"/>
        <v>84</v>
      </c>
      <c r="K39" s="98">
        <v>4</v>
      </c>
      <c r="L39" s="50" t="s">
        <v>874</v>
      </c>
      <c r="M39" s="50" t="s">
        <v>886</v>
      </c>
      <c r="N39" s="50"/>
      <c r="O39" s="50"/>
      <c r="P39" s="50">
        <v>1700</v>
      </c>
      <c r="Q39" s="50">
        <v>13</v>
      </c>
      <c r="R39" s="144">
        <f t="shared" si="2"/>
        <v>52</v>
      </c>
      <c r="S39" s="50">
        <v>120</v>
      </c>
      <c r="T39" s="144">
        <f t="shared" si="3"/>
        <v>0</v>
      </c>
      <c r="U39" s="50"/>
      <c r="V39" s="50">
        <v>185</v>
      </c>
      <c r="W39" s="50">
        <f t="shared" si="1"/>
        <v>1937</v>
      </c>
    </row>
    <row r="40" spans="1:23" x14ac:dyDescent="0.3">
      <c r="A40" s="50">
        <v>39</v>
      </c>
      <c r="B40" s="57">
        <v>45581</v>
      </c>
      <c r="C40" s="57">
        <v>45582</v>
      </c>
      <c r="D40" s="98" t="s">
        <v>57</v>
      </c>
      <c r="E40" s="98" t="s">
        <v>887</v>
      </c>
      <c r="F40" s="98" t="s">
        <v>7</v>
      </c>
      <c r="G40" s="98" t="s">
        <v>120</v>
      </c>
      <c r="H40" s="98">
        <v>139118</v>
      </c>
      <c r="I40" s="98">
        <v>139896</v>
      </c>
      <c r="J40" s="50">
        <f t="shared" si="0"/>
        <v>778</v>
      </c>
      <c r="K40" s="98">
        <v>178</v>
      </c>
      <c r="L40" s="50" t="s">
        <v>771</v>
      </c>
      <c r="M40" s="51">
        <v>0.79166666666666663</v>
      </c>
      <c r="N40" s="50"/>
      <c r="O40" s="50"/>
      <c r="P40" s="50">
        <v>9000</v>
      </c>
      <c r="Q40" s="50">
        <v>15</v>
      </c>
      <c r="R40" s="144">
        <f t="shared" si="2"/>
        <v>2670</v>
      </c>
      <c r="S40" s="50"/>
      <c r="T40" s="144">
        <f t="shared" si="3"/>
        <v>0</v>
      </c>
      <c r="U40" s="50">
        <v>750</v>
      </c>
      <c r="V40" s="50">
        <v>65</v>
      </c>
      <c r="W40" s="50">
        <f t="shared" si="1"/>
        <v>12485</v>
      </c>
    </row>
    <row r="41" spans="1:23" x14ac:dyDescent="0.3">
      <c r="A41" s="50">
        <v>40</v>
      </c>
      <c r="B41" s="57">
        <v>45581</v>
      </c>
      <c r="C41" s="57">
        <v>45584</v>
      </c>
      <c r="D41" s="98" t="s">
        <v>101</v>
      </c>
      <c r="E41" s="98" t="s">
        <v>737</v>
      </c>
      <c r="F41" s="161" t="s">
        <v>3</v>
      </c>
      <c r="G41" s="98" t="s">
        <v>738</v>
      </c>
      <c r="H41" s="98">
        <v>120954</v>
      </c>
      <c r="I41" s="98">
        <v>121852</v>
      </c>
      <c r="J41" s="50">
        <f t="shared" si="0"/>
        <v>898</v>
      </c>
      <c r="K41" s="98"/>
      <c r="L41" s="50" t="s">
        <v>360</v>
      </c>
      <c r="M41" s="50" t="s">
        <v>888</v>
      </c>
      <c r="N41" s="50"/>
      <c r="O41" s="50"/>
      <c r="P41" s="50">
        <v>21600</v>
      </c>
      <c r="Q41" s="50"/>
      <c r="R41" s="144">
        <f t="shared" si="2"/>
        <v>0</v>
      </c>
      <c r="S41" s="50"/>
      <c r="T41" s="144">
        <f t="shared" si="3"/>
        <v>0</v>
      </c>
      <c r="U41" s="50">
        <v>1250</v>
      </c>
      <c r="V41" s="50">
        <v>790</v>
      </c>
      <c r="W41" s="50">
        <f t="shared" si="1"/>
        <v>23640</v>
      </c>
    </row>
    <row r="42" spans="1:23" x14ac:dyDescent="0.3">
      <c r="A42" s="50">
        <v>41</v>
      </c>
      <c r="B42" s="57">
        <v>45581</v>
      </c>
      <c r="C42" s="57">
        <v>45581</v>
      </c>
      <c r="D42" s="98" t="s">
        <v>61</v>
      </c>
      <c r="E42" s="98" t="s">
        <v>413</v>
      </c>
      <c r="F42" s="98" t="s">
        <v>7</v>
      </c>
      <c r="G42" s="98" t="s">
        <v>244</v>
      </c>
      <c r="H42" s="98">
        <v>100900</v>
      </c>
      <c r="I42" s="98">
        <v>100997</v>
      </c>
      <c r="J42" s="50">
        <f t="shared" si="0"/>
        <v>97</v>
      </c>
      <c r="K42" s="98">
        <v>17</v>
      </c>
      <c r="L42" s="50" t="s">
        <v>364</v>
      </c>
      <c r="M42" s="50" t="s">
        <v>405</v>
      </c>
      <c r="N42" s="50">
        <v>10.5</v>
      </c>
      <c r="O42" s="50">
        <v>2.5</v>
      </c>
      <c r="P42" s="50">
        <v>1700</v>
      </c>
      <c r="Q42" s="50">
        <v>13</v>
      </c>
      <c r="R42" s="144">
        <f t="shared" si="2"/>
        <v>221</v>
      </c>
      <c r="S42" s="50">
        <v>120</v>
      </c>
      <c r="T42" s="144">
        <f t="shared" si="3"/>
        <v>300</v>
      </c>
      <c r="U42" s="50"/>
      <c r="V42" s="50"/>
      <c r="W42" s="50">
        <f t="shared" si="1"/>
        <v>2221</v>
      </c>
    </row>
    <row r="43" spans="1:23" x14ac:dyDescent="0.3">
      <c r="A43" s="50">
        <v>42</v>
      </c>
      <c r="B43" s="57">
        <v>45582</v>
      </c>
      <c r="C43" s="57">
        <v>45583</v>
      </c>
      <c r="D43" s="98" t="s">
        <v>46</v>
      </c>
      <c r="E43" s="98" t="s">
        <v>593</v>
      </c>
      <c r="F43" s="98" t="s">
        <v>7</v>
      </c>
      <c r="G43" s="98" t="s">
        <v>739</v>
      </c>
      <c r="H43" s="98">
        <v>43847</v>
      </c>
      <c r="I43" s="98">
        <v>44695</v>
      </c>
      <c r="J43" s="50">
        <f t="shared" si="0"/>
        <v>848</v>
      </c>
      <c r="K43" s="98">
        <v>348</v>
      </c>
      <c r="L43" s="50" t="s">
        <v>879</v>
      </c>
      <c r="M43" s="50" t="s">
        <v>368</v>
      </c>
      <c r="N43" s="50"/>
      <c r="O43" s="50"/>
      <c r="P43" s="50">
        <v>6500</v>
      </c>
      <c r="Q43" s="50">
        <v>13</v>
      </c>
      <c r="R43" s="144">
        <f t="shared" si="2"/>
        <v>4524</v>
      </c>
      <c r="S43" s="50"/>
      <c r="T43" s="144">
        <f t="shared" si="3"/>
        <v>0</v>
      </c>
      <c r="U43" s="50">
        <v>550</v>
      </c>
      <c r="V43" s="50">
        <v>860</v>
      </c>
      <c r="W43" s="50">
        <f t="shared" si="1"/>
        <v>12434</v>
      </c>
    </row>
    <row r="44" spans="1:23" x14ac:dyDescent="0.3">
      <c r="A44" s="50">
        <v>43</v>
      </c>
      <c r="B44" s="57">
        <v>45582</v>
      </c>
      <c r="C44" s="57">
        <v>45582</v>
      </c>
      <c r="D44" s="98" t="s">
        <v>49</v>
      </c>
      <c r="E44" s="98" t="s">
        <v>105</v>
      </c>
      <c r="F44" s="98" t="s">
        <v>7</v>
      </c>
      <c r="G44" s="98" t="s">
        <v>51</v>
      </c>
      <c r="H44" s="98">
        <v>233409</v>
      </c>
      <c r="I44" s="98">
        <v>233417</v>
      </c>
      <c r="J44" s="50">
        <f t="shared" si="0"/>
        <v>8</v>
      </c>
      <c r="K44" s="98"/>
      <c r="L44" s="50" t="s">
        <v>889</v>
      </c>
      <c r="M44" s="50"/>
      <c r="N44" s="50"/>
      <c r="O44" s="50"/>
      <c r="P44" s="50">
        <v>1000</v>
      </c>
      <c r="Q44" s="50"/>
      <c r="R44" s="144">
        <f t="shared" si="2"/>
        <v>0</v>
      </c>
      <c r="S44" s="50"/>
      <c r="T44" s="144">
        <f t="shared" si="3"/>
        <v>0</v>
      </c>
      <c r="U44" s="50"/>
      <c r="V44" s="50"/>
      <c r="W44" s="50">
        <f t="shared" si="1"/>
        <v>1000</v>
      </c>
    </row>
    <row r="45" spans="1:23" x14ac:dyDescent="0.3">
      <c r="A45" s="50">
        <v>44</v>
      </c>
      <c r="B45" s="57">
        <v>45582</v>
      </c>
      <c r="C45" s="57">
        <v>45582</v>
      </c>
      <c r="D45" s="98" t="s">
        <v>66</v>
      </c>
      <c r="E45" s="99" t="s">
        <v>413</v>
      </c>
      <c r="F45" s="98" t="s">
        <v>7</v>
      </c>
      <c r="G45" s="98" t="s">
        <v>244</v>
      </c>
      <c r="H45" s="98">
        <v>35435</v>
      </c>
      <c r="I45" s="98">
        <v>35491</v>
      </c>
      <c r="J45" s="50">
        <f t="shared" si="0"/>
        <v>56</v>
      </c>
      <c r="K45" s="98"/>
      <c r="L45" s="50" t="s">
        <v>874</v>
      </c>
      <c r="M45" s="50" t="s">
        <v>890</v>
      </c>
      <c r="N45" s="50"/>
      <c r="O45" s="50"/>
      <c r="P45" s="50">
        <v>1700</v>
      </c>
      <c r="Q45" s="50"/>
      <c r="R45" s="144">
        <f t="shared" si="2"/>
        <v>0</v>
      </c>
      <c r="S45" s="50"/>
      <c r="T45" s="144">
        <f t="shared" si="3"/>
        <v>0</v>
      </c>
      <c r="U45" s="50"/>
      <c r="V45" s="50"/>
      <c r="W45" s="50">
        <f t="shared" si="1"/>
        <v>1700</v>
      </c>
    </row>
    <row r="46" spans="1:23" x14ac:dyDescent="0.3">
      <c r="A46" s="50">
        <v>45</v>
      </c>
      <c r="B46" s="57">
        <v>45582</v>
      </c>
      <c r="C46" s="57">
        <v>45593</v>
      </c>
      <c r="D46" s="98" t="s">
        <v>378</v>
      </c>
      <c r="E46" s="99" t="s">
        <v>77</v>
      </c>
      <c r="F46" s="98" t="s">
        <v>7</v>
      </c>
      <c r="G46" s="98" t="s">
        <v>740</v>
      </c>
      <c r="H46" s="98">
        <v>29092</v>
      </c>
      <c r="I46" s="98">
        <v>31160</v>
      </c>
      <c r="J46" s="50">
        <f t="shared" si="0"/>
        <v>2068</v>
      </c>
      <c r="K46" s="98"/>
      <c r="L46" s="50" t="s">
        <v>879</v>
      </c>
      <c r="M46" s="51">
        <v>0.91666666666666663</v>
      </c>
      <c r="N46" s="50"/>
      <c r="O46" s="50"/>
      <c r="P46" s="50">
        <v>39000</v>
      </c>
      <c r="Q46" s="50"/>
      <c r="R46" s="144">
        <f t="shared" si="2"/>
        <v>0</v>
      </c>
      <c r="S46" s="50"/>
      <c r="T46" s="144">
        <f t="shared" si="3"/>
        <v>0</v>
      </c>
      <c r="U46" s="50">
        <v>4050</v>
      </c>
      <c r="V46" s="50">
        <v>1595</v>
      </c>
      <c r="W46" s="50">
        <f t="shared" si="1"/>
        <v>44645</v>
      </c>
    </row>
    <row r="47" spans="1:23" x14ac:dyDescent="0.3">
      <c r="A47" s="50">
        <v>46</v>
      </c>
      <c r="B47" s="57">
        <v>45582</v>
      </c>
      <c r="C47" s="57">
        <v>45583</v>
      </c>
      <c r="D47" s="98" t="s">
        <v>742</v>
      </c>
      <c r="E47" s="99" t="s">
        <v>741</v>
      </c>
      <c r="F47" s="98" t="s">
        <v>7</v>
      </c>
      <c r="G47" s="98" t="s">
        <v>214</v>
      </c>
      <c r="H47" s="98">
        <v>184063</v>
      </c>
      <c r="I47" s="98">
        <v>184431</v>
      </c>
      <c r="J47" s="50">
        <f t="shared" si="0"/>
        <v>368</v>
      </c>
      <c r="K47" s="98">
        <v>68</v>
      </c>
      <c r="L47" s="51">
        <v>0.375</v>
      </c>
      <c r="M47" s="50" t="s">
        <v>796</v>
      </c>
      <c r="N47" s="50"/>
      <c r="O47" s="50"/>
      <c r="P47" s="50">
        <v>4500</v>
      </c>
      <c r="Q47" s="50">
        <v>15</v>
      </c>
      <c r="R47" s="144">
        <f t="shared" si="2"/>
        <v>1020</v>
      </c>
      <c r="S47" s="50"/>
      <c r="T47" s="144">
        <f t="shared" si="3"/>
        <v>0</v>
      </c>
      <c r="U47" s="50">
        <v>250</v>
      </c>
      <c r="V47" s="50"/>
      <c r="W47" s="50">
        <f t="shared" si="1"/>
        <v>5770</v>
      </c>
    </row>
    <row r="48" spans="1:23" x14ac:dyDescent="0.3">
      <c r="A48" s="50">
        <v>47</v>
      </c>
      <c r="B48" s="57">
        <v>45582</v>
      </c>
      <c r="C48" s="57">
        <v>45582</v>
      </c>
      <c r="D48" s="98" t="s">
        <v>744</v>
      </c>
      <c r="E48" s="98" t="s">
        <v>743</v>
      </c>
      <c r="F48" s="98" t="s">
        <v>7</v>
      </c>
      <c r="G48" s="98" t="s">
        <v>51</v>
      </c>
      <c r="H48" s="98">
        <v>15270</v>
      </c>
      <c r="I48" s="98">
        <v>15288</v>
      </c>
      <c r="J48" s="50">
        <f t="shared" si="0"/>
        <v>18</v>
      </c>
      <c r="K48" s="98"/>
      <c r="L48" s="50" t="s">
        <v>891</v>
      </c>
      <c r="M48" s="50" t="s">
        <v>371</v>
      </c>
      <c r="N48" s="50"/>
      <c r="O48" s="50"/>
      <c r="P48" s="50">
        <v>1000</v>
      </c>
      <c r="Q48" s="50"/>
      <c r="R48" s="144">
        <f t="shared" si="2"/>
        <v>0</v>
      </c>
      <c r="S48" s="50"/>
      <c r="T48" s="144">
        <f t="shared" si="3"/>
        <v>0</v>
      </c>
      <c r="U48" s="50"/>
      <c r="V48" s="50"/>
      <c r="W48" s="50">
        <f t="shared" si="1"/>
        <v>1000</v>
      </c>
    </row>
    <row r="49" spans="1:23" x14ac:dyDescent="0.3">
      <c r="A49" s="50">
        <v>48</v>
      </c>
      <c r="B49" s="57">
        <v>45582</v>
      </c>
      <c r="C49" s="57">
        <v>45582</v>
      </c>
      <c r="D49" s="98" t="s">
        <v>691</v>
      </c>
      <c r="E49" s="98" t="s">
        <v>745</v>
      </c>
      <c r="F49" s="98" t="s">
        <v>7</v>
      </c>
      <c r="G49" s="98" t="s">
        <v>51</v>
      </c>
      <c r="H49" s="98">
        <v>3590</v>
      </c>
      <c r="I49" s="98">
        <v>3618</v>
      </c>
      <c r="J49" s="50">
        <f t="shared" si="0"/>
        <v>28</v>
      </c>
      <c r="K49" s="98"/>
      <c r="L49" s="50" t="s">
        <v>367</v>
      </c>
      <c r="M49" s="50" t="s">
        <v>892</v>
      </c>
      <c r="N49" s="50"/>
      <c r="O49" s="50"/>
      <c r="P49" s="50">
        <v>1000</v>
      </c>
      <c r="Q49" s="50"/>
      <c r="R49" s="144">
        <f t="shared" si="2"/>
        <v>0</v>
      </c>
      <c r="S49" s="50"/>
      <c r="T49" s="144">
        <f t="shared" si="3"/>
        <v>0</v>
      </c>
      <c r="U49" s="50"/>
      <c r="V49" s="50">
        <v>100</v>
      </c>
      <c r="W49" s="50">
        <f t="shared" si="1"/>
        <v>1100</v>
      </c>
    </row>
    <row r="50" spans="1:23" x14ac:dyDescent="0.3">
      <c r="A50" s="50">
        <v>49</v>
      </c>
      <c r="B50" s="57">
        <v>45583</v>
      </c>
      <c r="C50" s="57">
        <v>45583</v>
      </c>
      <c r="D50" s="98" t="s">
        <v>27</v>
      </c>
      <c r="E50" s="98" t="s">
        <v>413</v>
      </c>
      <c r="F50" s="161" t="s">
        <v>3</v>
      </c>
      <c r="G50" s="98" t="s">
        <v>65</v>
      </c>
      <c r="H50" s="98">
        <v>142596</v>
      </c>
      <c r="I50" s="98">
        <v>143084</v>
      </c>
      <c r="J50" s="50">
        <f t="shared" si="0"/>
        <v>488</v>
      </c>
      <c r="K50" s="98">
        <v>188</v>
      </c>
      <c r="L50" s="50" t="s">
        <v>352</v>
      </c>
      <c r="M50" s="50" t="s">
        <v>427</v>
      </c>
      <c r="N50" s="50"/>
      <c r="O50" s="50"/>
      <c r="P50" s="50">
        <v>5400</v>
      </c>
      <c r="Q50" s="50">
        <v>18</v>
      </c>
      <c r="R50" s="144">
        <f t="shared" si="2"/>
        <v>3384</v>
      </c>
      <c r="S50" s="50"/>
      <c r="T50" s="144">
        <f t="shared" si="3"/>
        <v>0</v>
      </c>
      <c r="U50" s="50">
        <v>200</v>
      </c>
      <c r="V50" s="50">
        <v>210</v>
      </c>
      <c r="W50" s="50">
        <f t="shared" si="1"/>
        <v>9194</v>
      </c>
    </row>
    <row r="51" spans="1:23" x14ac:dyDescent="0.3">
      <c r="A51" s="50">
        <v>50</v>
      </c>
      <c r="B51" s="57">
        <v>45583</v>
      </c>
      <c r="C51" s="57">
        <v>45585</v>
      </c>
      <c r="D51" s="98" t="s">
        <v>102</v>
      </c>
      <c r="E51" s="98" t="s">
        <v>746</v>
      </c>
      <c r="F51" s="98" t="s">
        <v>7</v>
      </c>
      <c r="G51" s="98" t="s">
        <v>747</v>
      </c>
      <c r="H51" s="98">
        <v>53535</v>
      </c>
      <c r="I51" s="98">
        <v>54493</v>
      </c>
      <c r="J51" s="50">
        <f t="shared" si="0"/>
        <v>958</v>
      </c>
      <c r="K51" s="98">
        <v>2085</v>
      </c>
      <c r="L51" s="51">
        <v>0.33333333333333331</v>
      </c>
      <c r="M51" s="50" t="s">
        <v>328</v>
      </c>
      <c r="N51" s="50"/>
      <c r="O51" s="50"/>
      <c r="P51" s="50">
        <v>9750</v>
      </c>
      <c r="Q51" s="50">
        <v>13</v>
      </c>
      <c r="R51" s="144">
        <f t="shared" si="2"/>
        <v>27105</v>
      </c>
      <c r="S51" s="50"/>
      <c r="T51" s="144">
        <f t="shared" si="3"/>
        <v>0</v>
      </c>
      <c r="U51" s="50">
        <v>900</v>
      </c>
      <c r="V51" s="50">
        <v>485</v>
      </c>
      <c r="W51" s="50">
        <f t="shared" si="1"/>
        <v>38240</v>
      </c>
    </row>
    <row r="52" spans="1:23" x14ac:dyDescent="0.3">
      <c r="A52" s="50">
        <v>51</v>
      </c>
      <c r="B52" s="57">
        <v>45583</v>
      </c>
      <c r="C52" s="57">
        <v>45583</v>
      </c>
      <c r="D52" s="98" t="s">
        <v>750</v>
      </c>
      <c r="E52" s="98" t="s">
        <v>748</v>
      </c>
      <c r="F52" s="161" t="s">
        <v>3</v>
      </c>
      <c r="G52" s="98" t="s">
        <v>749</v>
      </c>
      <c r="H52" s="98">
        <v>34008</v>
      </c>
      <c r="I52" s="98">
        <v>34496</v>
      </c>
      <c r="J52" s="50">
        <f t="shared" si="0"/>
        <v>488</v>
      </c>
      <c r="K52" s="98">
        <v>188</v>
      </c>
      <c r="L52" s="51">
        <v>0.33333333333333331</v>
      </c>
      <c r="M52" s="50" t="s">
        <v>893</v>
      </c>
      <c r="N52" s="50"/>
      <c r="O52" s="50"/>
      <c r="P52" s="50">
        <v>5400</v>
      </c>
      <c r="Q52" s="50">
        <v>18</v>
      </c>
      <c r="R52" s="144">
        <f t="shared" si="2"/>
        <v>3384</v>
      </c>
      <c r="S52" s="50"/>
      <c r="T52" s="144">
        <f t="shared" si="3"/>
        <v>0</v>
      </c>
      <c r="U52" s="50">
        <v>200</v>
      </c>
      <c r="V52" s="50">
        <v>290</v>
      </c>
      <c r="W52" s="50">
        <f t="shared" si="1"/>
        <v>9274</v>
      </c>
    </row>
    <row r="53" spans="1:23" x14ac:dyDescent="0.3">
      <c r="A53" s="50">
        <v>52</v>
      </c>
      <c r="B53" s="57">
        <v>45584</v>
      </c>
      <c r="C53" s="57">
        <v>45585</v>
      </c>
      <c r="D53" s="98" t="s">
        <v>48</v>
      </c>
      <c r="E53" s="98" t="s">
        <v>894</v>
      </c>
      <c r="F53" s="98" t="s">
        <v>7</v>
      </c>
      <c r="G53" s="98" t="s">
        <v>244</v>
      </c>
      <c r="H53" s="98">
        <v>259804</v>
      </c>
      <c r="I53" s="98">
        <v>261002</v>
      </c>
      <c r="J53" s="50">
        <f t="shared" si="0"/>
        <v>1198</v>
      </c>
      <c r="K53" s="98">
        <v>698</v>
      </c>
      <c r="L53" s="50" t="s">
        <v>879</v>
      </c>
      <c r="M53" s="50" t="s">
        <v>364</v>
      </c>
      <c r="N53" s="50"/>
      <c r="O53" s="50"/>
      <c r="P53" s="50">
        <v>6500</v>
      </c>
      <c r="Q53" s="50">
        <v>13</v>
      </c>
      <c r="R53" s="144">
        <f t="shared" si="2"/>
        <v>9074</v>
      </c>
      <c r="S53" s="50"/>
      <c r="T53" s="144">
        <f t="shared" si="3"/>
        <v>0</v>
      </c>
      <c r="U53" s="50">
        <v>550</v>
      </c>
      <c r="V53" s="50">
        <v>1725</v>
      </c>
      <c r="W53" s="50">
        <f t="shared" si="1"/>
        <v>17849</v>
      </c>
    </row>
    <row r="54" spans="1:23" x14ac:dyDescent="0.3">
      <c r="A54" s="50">
        <v>53</v>
      </c>
      <c r="B54" s="57">
        <v>45584</v>
      </c>
      <c r="C54" s="57">
        <v>45584</v>
      </c>
      <c r="D54" s="98" t="s">
        <v>19</v>
      </c>
      <c r="E54" s="98" t="s">
        <v>895</v>
      </c>
      <c r="F54" s="98" t="s">
        <v>7</v>
      </c>
      <c r="G54" s="98" t="s">
        <v>244</v>
      </c>
      <c r="H54" s="98">
        <v>94449</v>
      </c>
      <c r="I54" s="98">
        <v>94737</v>
      </c>
      <c r="J54" s="50">
        <f t="shared" si="0"/>
        <v>288</v>
      </c>
      <c r="K54" s="98">
        <v>38</v>
      </c>
      <c r="L54" s="50" t="s">
        <v>360</v>
      </c>
      <c r="M54" s="50" t="s">
        <v>445</v>
      </c>
      <c r="N54" s="50"/>
      <c r="O54" s="50"/>
      <c r="P54" s="50">
        <v>3250</v>
      </c>
      <c r="Q54" s="50">
        <v>13</v>
      </c>
      <c r="R54" s="144">
        <f t="shared" si="2"/>
        <v>494</v>
      </c>
      <c r="S54" s="50"/>
      <c r="T54" s="144">
        <f t="shared" si="3"/>
        <v>0</v>
      </c>
      <c r="U54" s="50">
        <v>200</v>
      </c>
      <c r="V54" s="50">
        <v>230</v>
      </c>
      <c r="W54" s="50">
        <f t="shared" si="1"/>
        <v>4174</v>
      </c>
    </row>
    <row r="55" spans="1:23" x14ac:dyDescent="0.3">
      <c r="A55" s="50">
        <v>54</v>
      </c>
      <c r="B55" s="57">
        <v>45584</v>
      </c>
      <c r="C55" s="57">
        <v>45584</v>
      </c>
      <c r="D55" s="98" t="s">
        <v>121</v>
      </c>
      <c r="E55" s="98" t="s">
        <v>413</v>
      </c>
      <c r="F55" s="98" t="s">
        <v>7</v>
      </c>
      <c r="G55" s="98" t="s">
        <v>244</v>
      </c>
      <c r="H55" s="98">
        <v>49380</v>
      </c>
      <c r="I55" s="98">
        <v>49451</v>
      </c>
      <c r="J55" s="50">
        <f t="shared" si="0"/>
        <v>71</v>
      </c>
      <c r="K55" s="98"/>
      <c r="L55" s="50" t="s">
        <v>327</v>
      </c>
      <c r="M55" s="50" t="s">
        <v>328</v>
      </c>
      <c r="N55" s="50">
        <v>10</v>
      </c>
      <c r="O55" s="50">
        <v>2</v>
      </c>
      <c r="P55" s="50">
        <v>1700</v>
      </c>
      <c r="Q55" s="50">
        <v>13</v>
      </c>
      <c r="R55" s="144">
        <f t="shared" si="2"/>
        <v>0</v>
      </c>
      <c r="S55" s="50">
        <v>120</v>
      </c>
      <c r="T55" s="144">
        <f t="shared" si="3"/>
        <v>240</v>
      </c>
      <c r="U55" s="50"/>
      <c r="V55" s="50"/>
      <c r="W55" s="50">
        <f t="shared" si="1"/>
        <v>1940</v>
      </c>
    </row>
    <row r="56" spans="1:23" x14ac:dyDescent="0.3">
      <c r="A56" s="50">
        <v>55</v>
      </c>
      <c r="B56" s="57">
        <v>45584</v>
      </c>
      <c r="C56" s="57">
        <v>45584</v>
      </c>
      <c r="D56" s="98" t="s">
        <v>151</v>
      </c>
      <c r="E56" s="98" t="s">
        <v>748</v>
      </c>
      <c r="F56" s="161" t="s">
        <v>3</v>
      </c>
      <c r="G56" s="98" t="s">
        <v>244</v>
      </c>
      <c r="H56" s="98">
        <v>74000</v>
      </c>
      <c r="I56" s="98">
        <v>74390</v>
      </c>
      <c r="J56" s="50">
        <f t="shared" si="0"/>
        <v>390</v>
      </c>
      <c r="K56" s="98">
        <v>90</v>
      </c>
      <c r="L56" s="157">
        <v>0.33333333333333331</v>
      </c>
      <c r="M56" s="50" t="s">
        <v>756</v>
      </c>
      <c r="N56" s="50"/>
      <c r="O56" s="50"/>
      <c r="P56" s="50">
        <v>5400</v>
      </c>
      <c r="Q56" s="50">
        <v>18</v>
      </c>
      <c r="R56" s="144">
        <f t="shared" si="2"/>
        <v>1620</v>
      </c>
      <c r="S56" s="50"/>
      <c r="T56" s="144">
        <f t="shared" si="3"/>
        <v>0</v>
      </c>
      <c r="U56" s="50">
        <v>200</v>
      </c>
      <c r="V56" s="50"/>
      <c r="W56" s="50">
        <f t="shared" si="1"/>
        <v>7220</v>
      </c>
    </row>
    <row r="57" spans="1:23" x14ac:dyDescent="0.3">
      <c r="A57" s="50">
        <v>56</v>
      </c>
      <c r="B57" s="57">
        <v>45585</v>
      </c>
      <c r="C57" s="57">
        <v>45585</v>
      </c>
      <c r="D57" s="98" t="s">
        <v>679</v>
      </c>
      <c r="E57" s="98" t="s">
        <v>896</v>
      </c>
      <c r="F57" s="161" t="s">
        <v>3</v>
      </c>
      <c r="G57" s="98" t="s">
        <v>244</v>
      </c>
      <c r="H57" s="98">
        <v>261475</v>
      </c>
      <c r="I57" s="98">
        <v>261531</v>
      </c>
      <c r="J57" s="50">
        <f t="shared" si="0"/>
        <v>56</v>
      </c>
      <c r="K57" s="98"/>
      <c r="L57" s="51">
        <v>0.33333333333333331</v>
      </c>
      <c r="M57" s="51">
        <v>0.75</v>
      </c>
      <c r="N57" s="50">
        <v>10</v>
      </c>
      <c r="O57" s="50">
        <v>2</v>
      </c>
      <c r="P57" s="50">
        <v>3000</v>
      </c>
      <c r="Q57" s="50">
        <v>18</v>
      </c>
      <c r="R57" s="144">
        <f t="shared" si="2"/>
        <v>0</v>
      </c>
      <c r="S57" s="50">
        <v>180</v>
      </c>
      <c r="T57" s="144">
        <f t="shared" si="3"/>
        <v>360</v>
      </c>
      <c r="U57" s="50"/>
      <c r="V57" s="50"/>
      <c r="W57" s="50">
        <f t="shared" si="1"/>
        <v>3360</v>
      </c>
    </row>
    <row r="58" spans="1:23" x14ac:dyDescent="0.3">
      <c r="A58" s="50">
        <v>57</v>
      </c>
      <c r="B58" s="57">
        <v>45585</v>
      </c>
      <c r="C58" s="57">
        <v>45585</v>
      </c>
      <c r="D58" s="98" t="s">
        <v>440</v>
      </c>
      <c r="E58" s="99" t="s">
        <v>897</v>
      </c>
      <c r="F58" s="161" t="s">
        <v>3</v>
      </c>
      <c r="G58" s="98" t="s">
        <v>244</v>
      </c>
      <c r="H58" s="98">
        <v>30655</v>
      </c>
      <c r="I58" s="98">
        <v>30833</v>
      </c>
      <c r="J58" s="50">
        <f t="shared" si="0"/>
        <v>178</v>
      </c>
      <c r="K58" s="98">
        <v>98</v>
      </c>
      <c r="L58" s="98" t="s">
        <v>330</v>
      </c>
      <c r="M58" s="50" t="s">
        <v>756</v>
      </c>
      <c r="N58" s="50">
        <v>14</v>
      </c>
      <c r="O58" s="50">
        <v>6</v>
      </c>
      <c r="P58" s="50">
        <v>3000</v>
      </c>
      <c r="Q58" s="50">
        <v>18</v>
      </c>
      <c r="R58" s="144">
        <f t="shared" si="2"/>
        <v>1764</v>
      </c>
      <c r="S58" s="50">
        <v>180</v>
      </c>
      <c r="T58" s="144">
        <f t="shared" si="3"/>
        <v>1080</v>
      </c>
      <c r="U58" s="50"/>
      <c r="V58" s="50">
        <v>100</v>
      </c>
      <c r="W58" s="50">
        <f t="shared" si="1"/>
        <v>5944</v>
      </c>
    </row>
    <row r="59" spans="1:23" x14ac:dyDescent="0.3">
      <c r="A59" s="50">
        <v>58</v>
      </c>
      <c r="B59" s="57">
        <v>45585</v>
      </c>
      <c r="C59" s="57">
        <v>45585</v>
      </c>
      <c r="D59" s="98" t="s">
        <v>151</v>
      </c>
      <c r="E59" s="98" t="s">
        <v>748</v>
      </c>
      <c r="F59" s="161" t="s">
        <v>3</v>
      </c>
      <c r="G59" s="98" t="s">
        <v>11</v>
      </c>
      <c r="H59" s="98">
        <v>74390</v>
      </c>
      <c r="I59" s="98">
        <v>74708</v>
      </c>
      <c r="J59" s="50">
        <f t="shared" si="0"/>
        <v>318</v>
      </c>
      <c r="K59" s="98">
        <v>18</v>
      </c>
      <c r="L59" s="157">
        <v>0.33333333333333331</v>
      </c>
      <c r="M59" s="50" t="s">
        <v>340</v>
      </c>
      <c r="N59" s="50"/>
      <c r="O59" s="50"/>
      <c r="P59" s="50">
        <v>5400</v>
      </c>
      <c r="Q59" s="50">
        <v>18</v>
      </c>
      <c r="R59" s="144">
        <f t="shared" si="2"/>
        <v>324</v>
      </c>
      <c r="S59" s="50"/>
      <c r="T59" s="144">
        <f t="shared" si="3"/>
        <v>0</v>
      </c>
      <c r="U59" s="50">
        <v>200</v>
      </c>
      <c r="V59" s="50">
        <v>235</v>
      </c>
      <c r="W59" s="50">
        <f t="shared" si="1"/>
        <v>6159</v>
      </c>
    </row>
    <row r="60" spans="1:23" x14ac:dyDescent="0.3">
      <c r="A60" s="50">
        <v>59</v>
      </c>
      <c r="B60" s="57">
        <v>45585</v>
      </c>
      <c r="C60" s="57">
        <v>45587</v>
      </c>
      <c r="D60" s="98" t="s">
        <v>899</v>
      </c>
      <c r="E60" s="98" t="s">
        <v>898</v>
      </c>
      <c r="F60" s="161" t="s">
        <v>3</v>
      </c>
      <c r="G60" s="98" t="s">
        <v>470</v>
      </c>
      <c r="H60" s="98">
        <v>4509</v>
      </c>
      <c r="I60" s="98">
        <v>4788</v>
      </c>
      <c r="J60" s="50">
        <f t="shared" si="0"/>
        <v>279</v>
      </c>
      <c r="K60" s="98"/>
      <c r="L60" s="50" t="s">
        <v>891</v>
      </c>
      <c r="M60" s="51">
        <v>0.70833333333333337</v>
      </c>
      <c r="N60" s="50"/>
      <c r="O60" s="50"/>
      <c r="P60" s="50">
        <v>5400</v>
      </c>
      <c r="Q60" s="50">
        <v>18</v>
      </c>
      <c r="R60" s="144">
        <f t="shared" si="2"/>
        <v>0</v>
      </c>
      <c r="S60" s="50"/>
      <c r="T60" s="144">
        <f t="shared" si="3"/>
        <v>0</v>
      </c>
      <c r="U60" s="50">
        <v>200</v>
      </c>
      <c r="V60" s="50">
        <v>310</v>
      </c>
      <c r="W60" s="50">
        <f t="shared" si="1"/>
        <v>5910</v>
      </c>
    </row>
    <row r="61" spans="1:23" x14ac:dyDescent="0.3">
      <c r="A61" s="50">
        <v>60</v>
      </c>
      <c r="B61" s="57">
        <v>45586</v>
      </c>
      <c r="C61" s="57">
        <v>45586</v>
      </c>
      <c r="D61" s="98" t="s">
        <v>2</v>
      </c>
      <c r="E61" s="99" t="s">
        <v>897</v>
      </c>
      <c r="F61" s="161" t="s">
        <v>118</v>
      </c>
      <c r="G61" s="98" t="s">
        <v>296</v>
      </c>
      <c r="H61" s="98">
        <v>51133</v>
      </c>
      <c r="I61" s="98">
        <v>51611</v>
      </c>
      <c r="J61" s="98">
        <v>478</v>
      </c>
      <c r="K61" s="98">
        <v>178</v>
      </c>
      <c r="L61" s="50" t="s">
        <v>874</v>
      </c>
      <c r="M61" s="51">
        <v>0.95833333333333337</v>
      </c>
      <c r="N61" s="50"/>
      <c r="O61" s="50"/>
      <c r="P61" s="50">
        <v>5400</v>
      </c>
      <c r="Q61" s="50">
        <v>18</v>
      </c>
      <c r="R61" s="144">
        <f t="shared" si="2"/>
        <v>3204</v>
      </c>
      <c r="S61" s="50"/>
      <c r="T61" s="144">
        <f t="shared" si="3"/>
        <v>0</v>
      </c>
      <c r="U61" s="50">
        <v>200</v>
      </c>
      <c r="V61" s="50">
        <v>980</v>
      </c>
      <c r="W61" s="50">
        <f t="shared" si="1"/>
        <v>9784</v>
      </c>
    </row>
    <row r="62" spans="1:23" x14ac:dyDescent="0.3">
      <c r="A62" s="50">
        <v>61</v>
      </c>
      <c r="B62" s="57">
        <v>45586</v>
      </c>
      <c r="C62" s="57">
        <v>45586</v>
      </c>
      <c r="D62" s="98" t="s">
        <v>742</v>
      </c>
      <c r="E62" s="158" t="s">
        <v>741</v>
      </c>
      <c r="F62" s="98" t="s">
        <v>7</v>
      </c>
      <c r="G62" s="98" t="s">
        <v>900</v>
      </c>
      <c r="H62" s="98">
        <v>184500</v>
      </c>
      <c r="I62" s="98">
        <v>184848</v>
      </c>
      <c r="J62" s="50">
        <f t="shared" si="0"/>
        <v>348</v>
      </c>
      <c r="K62" s="98">
        <v>98</v>
      </c>
      <c r="L62" s="51">
        <v>0.375</v>
      </c>
      <c r="M62" s="51">
        <v>0.875</v>
      </c>
      <c r="N62" s="50"/>
      <c r="O62" s="50"/>
      <c r="P62" s="50">
        <v>3250</v>
      </c>
      <c r="Q62" s="50">
        <v>13</v>
      </c>
      <c r="R62" s="144">
        <f t="shared" si="2"/>
        <v>1274</v>
      </c>
      <c r="S62" s="50"/>
      <c r="T62" s="144">
        <f t="shared" si="3"/>
        <v>0</v>
      </c>
      <c r="U62" s="50">
        <v>200</v>
      </c>
      <c r="V62" s="50"/>
      <c r="W62" s="50">
        <f t="shared" si="1"/>
        <v>4724</v>
      </c>
    </row>
    <row r="63" spans="1:23" x14ac:dyDescent="0.3">
      <c r="A63" s="50">
        <v>62</v>
      </c>
      <c r="B63" s="57">
        <v>45586</v>
      </c>
      <c r="C63" s="57">
        <v>45586</v>
      </c>
      <c r="D63" s="98" t="s">
        <v>283</v>
      </c>
      <c r="E63" s="98" t="s">
        <v>901</v>
      </c>
      <c r="F63" s="98" t="s">
        <v>7</v>
      </c>
      <c r="G63" s="98" t="s">
        <v>900</v>
      </c>
      <c r="H63" s="98">
        <v>311355</v>
      </c>
      <c r="I63" s="98">
        <v>311449</v>
      </c>
      <c r="J63" s="50">
        <f t="shared" si="0"/>
        <v>94</v>
      </c>
      <c r="K63" s="98">
        <v>14</v>
      </c>
      <c r="L63" s="157">
        <v>0.33333333333333331</v>
      </c>
      <c r="M63" s="51" t="s">
        <v>756</v>
      </c>
      <c r="N63" s="50">
        <v>14.5</v>
      </c>
      <c r="O63" s="50">
        <v>6.5</v>
      </c>
      <c r="P63" s="50">
        <v>1700</v>
      </c>
      <c r="Q63" s="50">
        <v>13</v>
      </c>
      <c r="R63" s="144">
        <f t="shared" si="2"/>
        <v>182</v>
      </c>
      <c r="S63" s="50">
        <v>120</v>
      </c>
      <c r="T63" s="144">
        <f t="shared" si="3"/>
        <v>780</v>
      </c>
      <c r="U63" s="50"/>
      <c r="V63" s="50">
        <v>50</v>
      </c>
      <c r="W63" s="50">
        <f t="shared" si="1"/>
        <v>2712</v>
      </c>
    </row>
    <row r="64" spans="1:23" x14ac:dyDescent="0.3">
      <c r="A64" s="50">
        <v>63</v>
      </c>
      <c r="B64" s="57">
        <v>45587</v>
      </c>
      <c r="C64" s="57">
        <v>45587</v>
      </c>
      <c r="D64" s="98" t="s">
        <v>283</v>
      </c>
      <c r="E64" s="98" t="s">
        <v>901</v>
      </c>
      <c r="F64" s="98" t="s">
        <v>7</v>
      </c>
      <c r="G64" s="98" t="s">
        <v>244</v>
      </c>
      <c r="H64" s="98">
        <v>311449</v>
      </c>
      <c r="I64" s="98">
        <v>311582</v>
      </c>
      <c r="J64" s="50">
        <f t="shared" si="0"/>
        <v>133</v>
      </c>
      <c r="K64" s="98">
        <v>53</v>
      </c>
      <c r="L64" s="50" t="s">
        <v>872</v>
      </c>
      <c r="M64" s="51">
        <v>0.95833333333333337</v>
      </c>
      <c r="N64" s="50">
        <v>16.5</v>
      </c>
      <c r="O64" s="50">
        <v>8.5</v>
      </c>
      <c r="P64" s="50">
        <v>1700</v>
      </c>
      <c r="Q64" s="50">
        <v>13</v>
      </c>
      <c r="R64" s="144">
        <f t="shared" si="2"/>
        <v>689</v>
      </c>
      <c r="S64" s="50">
        <v>120</v>
      </c>
      <c r="T64" s="144">
        <f t="shared" si="3"/>
        <v>1020</v>
      </c>
      <c r="U64" s="50"/>
      <c r="V64" s="50"/>
      <c r="W64" s="50">
        <f t="shared" si="1"/>
        <v>3409</v>
      </c>
    </row>
    <row r="65" spans="1:24" x14ac:dyDescent="0.3">
      <c r="A65" s="50">
        <v>64</v>
      </c>
      <c r="B65" s="57">
        <v>45587</v>
      </c>
      <c r="C65" s="57">
        <v>45587</v>
      </c>
      <c r="D65" s="98" t="s">
        <v>2</v>
      </c>
      <c r="E65" s="98" t="s">
        <v>902</v>
      </c>
      <c r="F65" s="161" t="s">
        <v>3</v>
      </c>
      <c r="G65" s="98" t="s">
        <v>51</v>
      </c>
      <c r="H65" s="98">
        <v>51611</v>
      </c>
      <c r="I65" s="98">
        <v>51779</v>
      </c>
      <c r="J65" s="50">
        <f t="shared" si="0"/>
        <v>168</v>
      </c>
      <c r="K65" s="98"/>
      <c r="L65" s="98" t="s">
        <v>330</v>
      </c>
      <c r="M65" s="51">
        <v>0.875</v>
      </c>
      <c r="N65" s="50"/>
      <c r="O65" s="50"/>
      <c r="P65" s="50">
        <v>5400</v>
      </c>
      <c r="Q65" s="50"/>
      <c r="R65" s="144">
        <f t="shared" si="2"/>
        <v>0</v>
      </c>
      <c r="S65" s="50"/>
      <c r="T65" s="144">
        <f t="shared" si="3"/>
        <v>0</v>
      </c>
      <c r="U65" s="50">
        <v>200</v>
      </c>
      <c r="V65" s="50"/>
      <c r="W65" s="50">
        <f t="shared" si="1"/>
        <v>5600</v>
      </c>
    </row>
    <row r="66" spans="1:24" x14ac:dyDescent="0.3">
      <c r="A66" s="50">
        <v>65</v>
      </c>
      <c r="B66" s="57">
        <v>45587</v>
      </c>
      <c r="C66" s="57">
        <v>45592</v>
      </c>
      <c r="D66" s="98" t="s">
        <v>839</v>
      </c>
      <c r="E66" s="98" t="s">
        <v>903</v>
      </c>
      <c r="F66" s="98" t="s">
        <v>7</v>
      </c>
      <c r="G66" s="98" t="s">
        <v>296</v>
      </c>
      <c r="H66" s="98">
        <v>157830</v>
      </c>
      <c r="I66" s="98">
        <v>159487</v>
      </c>
      <c r="J66" s="50">
        <f t="shared" si="0"/>
        <v>1657</v>
      </c>
      <c r="K66" s="98"/>
      <c r="L66" s="51">
        <v>0.41666666666666669</v>
      </c>
      <c r="M66" s="51">
        <v>8.3333333333333329E-2</v>
      </c>
      <c r="N66" s="50"/>
      <c r="O66" s="50"/>
      <c r="P66" s="50">
        <v>27000</v>
      </c>
      <c r="Q66" s="50"/>
      <c r="R66" s="144">
        <f t="shared" si="2"/>
        <v>0</v>
      </c>
      <c r="S66" s="50"/>
      <c r="T66" s="144">
        <f t="shared" si="3"/>
        <v>0</v>
      </c>
      <c r="U66" s="50">
        <v>3000</v>
      </c>
      <c r="V66" s="50">
        <v>260</v>
      </c>
      <c r="W66" s="50">
        <f t="shared" si="1"/>
        <v>30260</v>
      </c>
    </row>
    <row r="67" spans="1:24" x14ac:dyDescent="0.3">
      <c r="A67" s="50">
        <v>66</v>
      </c>
      <c r="B67" s="53">
        <v>45587</v>
      </c>
      <c r="C67" s="53">
        <v>45589</v>
      </c>
      <c r="D67" s="50" t="s">
        <v>742</v>
      </c>
      <c r="E67" s="50" t="s">
        <v>904</v>
      </c>
      <c r="F67" s="50" t="s">
        <v>7</v>
      </c>
      <c r="G67" s="50" t="s">
        <v>905</v>
      </c>
      <c r="H67" s="50">
        <v>183850</v>
      </c>
      <c r="I67" s="50">
        <v>184848</v>
      </c>
      <c r="J67" s="50">
        <f t="shared" ref="J67:J76" si="4">I67-H67</f>
        <v>998</v>
      </c>
      <c r="K67" s="98">
        <v>98</v>
      </c>
      <c r="L67" s="50" t="s">
        <v>767</v>
      </c>
      <c r="M67" s="51">
        <v>0.79166666666666663</v>
      </c>
      <c r="N67" s="50"/>
      <c r="O67" s="50"/>
      <c r="P67" s="50">
        <v>13500</v>
      </c>
      <c r="Q67" s="50">
        <v>15</v>
      </c>
      <c r="R67" s="144">
        <f t="shared" si="2"/>
        <v>1470</v>
      </c>
      <c r="S67" s="50"/>
      <c r="T67" s="144">
        <f t="shared" si="3"/>
        <v>0</v>
      </c>
      <c r="U67" s="50">
        <v>1250</v>
      </c>
      <c r="V67" s="50">
        <v>640</v>
      </c>
      <c r="W67" s="50">
        <f t="shared" ref="W67:W76" si="5">P67+R67+T67+U67+V67</f>
        <v>16860</v>
      </c>
    </row>
    <row r="68" spans="1:24" x14ac:dyDescent="0.3">
      <c r="A68" s="50">
        <v>67</v>
      </c>
      <c r="B68" s="53">
        <v>45587</v>
      </c>
      <c r="C68" s="53">
        <v>45588</v>
      </c>
      <c r="D68" s="50" t="s">
        <v>867</v>
      </c>
      <c r="E68" s="50" t="s">
        <v>906</v>
      </c>
      <c r="F68" s="50" t="s">
        <v>7</v>
      </c>
      <c r="G68" s="50" t="s">
        <v>214</v>
      </c>
      <c r="H68" s="50">
        <v>35600</v>
      </c>
      <c r="I68" s="50">
        <v>36338</v>
      </c>
      <c r="J68" s="50">
        <f t="shared" si="4"/>
        <v>738</v>
      </c>
      <c r="K68" s="98">
        <v>138</v>
      </c>
      <c r="L68" s="51">
        <v>0.33333333333333331</v>
      </c>
      <c r="M68" s="51">
        <v>0.33333333333333331</v>
      </c>
      <c r="N68" s="50"/>
      <c r="O68" s="50"/>
      <c r="P68" s="50">
        <v>9000</v>
      </c>
      <c r="Q68" s="50">
        <v>15</v>
      </c>
      <c r="R68" s="144">
        <f t="shared" ref="R68:R76" si="6">K68*Q68</f>
        <v>2070</v>
      </c>
      <c r="S68" s="50"/>
      <c r="T68" s="144">
        <f t="shared" ref="T68:T76" si="7">O68*S68</f>
        <v>0</v>
      </c>
      <c r="U68" s="50">
        <v>750</v>
      </c>
      <c r="V68" s="50">
        <v>640</v>
      </c>
      <c r="W68" s="50">
        <f t="shared" si="5"/>
        <v>12460</v>
      </c>
    </row>
    <row r="69" spans="1:24" x14ac:dyDescent="0.3">
      <c r="A69" s="50">
        <v>68</v>
      </c>
      <c r="B69" s="53">
        <v>45588</v>
      </c>
      <c r="C69" s="53">
        <v>45588</v>
      </c>
      <c r="D69" s="50" t="s">
        <v>283</v>
      </c>
      <c r="E69" s="50" t="s">
        <v>907</v>
      </c>
      <c r="F69" s="50" t="s">
        <v>7</v>
      </c>
      <c r="G69" s="50" t="s">
        <v>244</v>
      </c>
      <c r="H69" s="50">
        <v>311582</v>
      </c>
      <c r="I69" s="50">
        <v>311754</v>
      </c>
      <c r="J69" s="50">
        <f t="shared" si="4"/>
        <v>172</v>
      </c>
      <c r="K69" s="98">
        <v>92</v>
      </c>
      <c r="L69" s="51">
        <v>0.29166666666666669</v>
      </c>
      <c r="M69" s="51">
        <v>0.875</v>
      </c>
      <c r="N69" s="50">
        <v>14</v>
      </c>
      <c r="O69" s="50">
        <v>6</v>
      </c>
      <c r="P69" s="50">
        <v>1700</v>
      </c>
      <c r="Q69" s="50">
        <v>13</v>
      </c>
      <c r="R69" s="144">
        <f t="shared" si="6"/>
        <v>1196</v>
      </c>
      <c r="S69" s="50">
        <v>120</v>
      </c>
      <c r="T69" s="144">
        <f t="shared" si="7"/>
        <v>720</v>
      </c>
      <c r="U69" s="50"/>
      <c r="V69" s="50"/>
      <c r="W69" s="50">
        <f t="shared" si="5"/>
        <v>3616</v>
      </c>
    </row>
    <row r="70" spans="1:24" x14ac:dyDescent="0.3">
      <c r="A70" s="50">
        <v>69</v>
      </c>
      <c r="B70" s="53">
        <v>45588</v>
      </c>
      <c r="C70" s="53">
        <v>45588</v>
      </c>
      <c r="D70" s="50" t="s">
        <v>385</v>
      </c>
      <c r="E70" s="50" t="s">
        <v>469</v>
      </c>
      <c r="F70" s="161" t="s">
        <v>3</v>
      </c>
      <c r="G70" s="50" t="s">
        <v>908</v>
      </c>
      <c r="H70" s="50">
        <v>33983</v>
      </c>
      <c r="I70" s="50">
        <v>34451</v>
      </c>
      <c r="J70" s="50">
        <f t="shared" si="4"/>
        <v>468</v>
      </c>
      <c r="K70" s="98">
        <v>168</v>
      </c>
      <c r="L70" s="51">
        <v>0.25</v>
      </c>
      <c r="M70" s="51">
        <v>0.83333333333333337</v>
      </c>
      <c r="N70" s="50"/>
      <c r="O70" s="50"/>
      <c r="P70" s="50">
        <v>5400</v>
      </c>
      <c r="Q70" s="50">
        <v>18</v>
      </c>
      <c r="R70" s="144">
        <f t="shared" si="6"/>
        <v>3024</v>
      </c>
      <c r="S70" s="50"/>
      <c r="T70" s="144">
        <f t="shared" si="7"/>
        <v>0</v>
      </c>
      <c r="U70" s="50">
        <v>200</v>
      </c>
      <c r="V70" s="50">
        <v>315</v>
      </c>
      <c r="W70" s="50">
        <f t="shared" si="5"/>
        <v>8939</v>
      </c>
    </row>
    <row r="71" spans="1:24" x14ac:dyDescent="0.3">
      <c r="A71" s="50">
        <v>70</v>
      </c>
      <c r="B71" s="53">
        <v>45589</v>
      </c>
      <c r="C71" s="53">
        <v>45589</v>
      </c>
      <c r="D71" s="50" t="s">
        <v>687</v>
      </c>
      <c r="E71" s="50" t="s">
        <v>446</v>
      </c>
      <c r="F71" s="50" t="s">
        <v>7</v>
      </c>
      <c r="G71" s="50" t="s">
        <v>244</v>
      </c>
      <c r="H71" s="50">
        <v>92177</v>
      </c>
      <c r="I71" s="50">
        <v>92271</v>
      </c>
      <c r="J71" s="50">
        <f t="shared" si="4"/>
        <v>94</v>
      </c>
      <c r="K71" s="98">
        <v>14</v>
      </c>
      <c r="L71" s="50" t="s">
        <v>874</v>
      </c>
      <c r="M71" s="51">
        <v>0.875</v>
      </c>
      <c r="N71" s="50">
        <v>12.5</v>
      </c>
      <c r="O71" s="50">
        <v>4.5</v>
      </c>
      <c r="P71" s="50">
        <v>1700</v>
      </c>
      <c r="Q71" s="50">
        <v>13</v>
      </c>
      <c r="R71" s="144">
        <f t="shared" si="6"/>
        <v>182</v>
      </c>
      <c r="S71" s="50">
        <v>120</v>
      </c>
      <c r="T71" s="144">
        <f t="shared" si="7"/>
        <v>540</v>
      </c>
      <c r="U71" s="50"/>
      <c r="V71" s="50"/>
      <c r="W71" s="50">
        <f t="shared" si="5"/>
        <v>2422</v>
      </c>
    </row>
    <row r="72" spans="1:24" x14ac:dyDescent="0.3">
      <c r="A72" s="50">
        <v>71</v>
      </c>
      <c r="B72" s="53">
        <v>45590</v>
      </c>
      <c r="C72" s="57">
        <v>45590</v>
      </c>
      <c r="D72" s="98" t="s">
        <v>911</v>
      </c>
      <c r="E72" s="98" t="s">
        <v>909</v>
      </c>
      <c r="F72" s="161" t="s">
        <v>912</v>
      </c>
      <c r="G72" s="98" t="s">
        <v>910</v>
      </c>
      <c r="H72" s="98">
        <v>331914</v>
      </c>
      <c r="I72" s="98">
        <v>332048</v>
      </c>
      <c r="J72" s="50">
        <f t="shared" si="4"/>
        <v>134</v>
      </c>
      <c r="K72" s="98">
        <v>54</v>
      </c>
      <c r="L72" s="51">
        <v>0.29166666666666669</v>
      </c>
      <c r="M72" s="51">
        <v>0.75</v>
      </c>
      <c r="N72" s="50">
        <v>11</v>
      </c>
      <c r="O72" s="50">
        <v>3</v>
      </c>
      <c r="P72" s="50">
        <v>3000</v>
      </c>
      <c r="Q72" s="50">
        <v>18</v>
      </c>
      <c r="R72" s="144">
        <f t="shared" si="6"/>
        <v>972</v>
      </c>
      <c r="S72" s="50">
        <v>180</v>
      </c>
      <c r="T72" s="144">
        <f t="shared" si="7"/>
        <v>540</v>
      </c>
      <c r="U72" s="50"/>
      <c r="V72" s="50">
        <v>100</v>
      </c>
      <c r="W72" s="50">
        <f t="shared" si="5"/>
        <v>4612</v>
      </c>
    </row>
    <row r="73" spans="1:24" x14ac:dyDescent="0.3">
      <c r="A73" s="50">
        <v>72</v>
      </c>
      <c r="B73" s="53">
        <v>45591</v>
      </c>
      <c r="C73" s="57">
        <v>45591</v>
      </c>
      <c r="D73" s="98" t="s">
        <v>19</v>
      </c>
      <c r="E73" s="98" t="s">
        <v>913</v>
      </c>
      <c r="F73" s="98" t="s">
        <v>7</v>
      </c>
      <c r="G73" s="98" t="s">
        <v>244</v>
      </c>
      <c r="H73" s="98">
        <v>348090</v>
      </c>
      <c r="I73" s="98">
        <v>348108</v>
      </c>
      <c r="J73" s="50">
        <f t="shared" si="4"/>
        <v>18</v>
      </c>
      <c r="K73" s="98"/>
      <c r="L73" s="51">
        <v>0.375</v>
      </c>
      <c r="M73" s="51">
        <v>0.45833333333333331</v>
      </c>
      <c r="N73" s="50"/>
      <c r="O73" s="50"/>
      <c r="P73" s="50">
        <v>1000</v>
      </c>
      <c r="Q73" s="50"/>
      <c r="R73" s="144">
        <f t="shared" si="6"/>
        <v>0</v>
      </c>
      <c r="S73" s="50"/>
      <c r="T73" s="144">
        <f t="shared" si="7"/>
        <v>0</v>
      </c>
      <c r="U73" s="50"/>
      <c r="V73" s="50"/>
      <c r="W73" s="50">
        <f t="shared" si="5"/>
        <v>1000</v>
      </c>
    </row>
    <row r="74" spans="1:24" x14ac:dyDescent="0.3">
      <c r="A74" s="50">
        <v>73</v>
      </c>
      <c r="B74" s="53">
        <v>45591</v>
      </c>
      <c r="C74" s="57">
        <v>45591</v>
      </c>
      <c r="D74" s="158" t="s">
        <v>839</v>
      </c>
      <c r="E74" s="158" t="s">
        <v>741</v>
      </c>
      <c r="F74" s="158" t="s">
        <v>7</v>
      </c>
      <c r="G74" s="158" t="s">
        <v>244</v>
      </c>
      <c r="H74" s="158">
        <v>150480</v>
      </c>
      <c r="I74" s="98">
        <v>150732</v>
      </c>
      <c r="J74" s="50">
        <f t="shared" si="4"/>
        <v>252</v>
      </c>
      <c r="K74" s="98"/>
      <c r="L74" s="51">
        <v>0.33333333333333331</v>
      </c>
      <c r="M74" s="50" t="s">
        <v>471</v>
      </c>
      <c r="N74" s="50"/>
      <c r="O74" s="50"/>
      <c r="P74" s="50">
        <v>4500</v>
      </c>
      <c r="Q74" s="50">
        <v>15</v>
      </c>
      <c r="R74" s="144">
        <f t="shared" si="6"/>
        <v>0</v>
      </c>
      <c r="S74" s="50"/>
      <c r="T74" s="144">
        <f t="shared" si="7"/>
        <v>0</v>
      </c>
      <c r="U74" s="50"/>
      <c r="V74" s="50">
        <v>250</v>
      </c>
      <c r="W74" s="50">
        <f t="shared" si="5"/>
        <v>4750</v>
      </c>
    </row>
    <row r="75" spans="1:24" x14ac:dyDescent="0.3">
      <c r="A75" s="50">
        <v>74</v>
      </c>
      <c r="B75" s="53">
        <v>45592</v>
      </c>
      <c r="C75" s="57">
        <v>45592</v>
      </c>
      <c r="D75" s="98" t="s">
        <v>914</v>
      </c>
      <c r="E75" s="98" t="s">
        <v>913</v>
      </c>
      <c r="F75" s="98" t="s">
        <v>7</v>
      </c>
      <c r="G75" s="98" t="s">
        <v>900</v>
      </c>
      <c r="H75" s="98">
        <v>39102</v>
      </c>
      <c r="I75" s="98">
        <v>39114</v>
      </c>
      <c r="J75" s="50">
        <f t="shared" si="4"/>
        <v>12</v>
      </c>
      <c r="K75" s="98"/>
      <c r="L75" s="159">
        <v>0.375</v>
      </c>
      <c r="M75" s="51">
        <v>0.45833333333333331</v>
      </c>
      <c r="N75" s="50"/>
      <c r="O75" s="50"/>
      <c r="P75" s="50">
        <v>1000</v>
      </c>
      <c r="Q75" s="50"/>
      <c r="R75" s="144">
        <f t="shared" si="6"/>
        <v>0</v>
      </c>
      <c r="S75" s="50"/>
      <c r="T75" s="144">
        <f t="shared" si="7"/>
        <v>0</v>
      </c>
      <c r="U75" s="50"/>
      <c r="V75" s="50"/>
      <c r="W75" s="50">
        <f t="shared" si="5"/>
        <v>1000</v>
      </c>
    </row>
    <row r="76" spans="1:24" x14ac:dyDescent="0.3">
      <c r="A76" s="50"/>
      <c r="B76" s="53">
        <v>45593</v>
      </c>
      <c r="C76" s="53">
        <v>45593</v>
      </c>
      <c r="D76" s="98" t="s">
        <v>915</v>
      </c>
      <c r="E76" s="98" t="s">
        <v>913</v>
      </c>
      <c r="F76" s="98" t="s">
        <v>7</v>
      </c>
      <c r="G76" s="98" t="s">
        <v>900</v>
      </c>
      <c r="H76" s="98">
        <v>168170</v>
      </c>
      <c r="I76" s="98">
        <v>168188</v>
      </c>
      <c r="J76" s="50">
        <f t="shared" si="4"/>
        <v>18</v>
      </c>
      <c r="K76" s="98"/>
      <c r="L76" s="51">
        <v>0.33333333333333331</v>
      </c>
      <c r="M76" s="51">
        <v>0.41666666666666669</v>
      </c>
      <c r="N76" s="50"/>
      <c r="O76" s="50"/>
      <c r="P76" s="50">
        <v>1000</v>
      </c>
      <c r="Q76" s="50"/>
      <c r="R76" s="144">
        <f t="shared" si="6"/>
        <v>0</v>
      </c>
      <c r="S76" s="50"/>
      <c r="T76" s="144">
        <f t="shared" si="7"/>
        <v>0</v>
      </c>
      <c r="U76" s="50"/>
      <c r="V76" s="50"/>
      <c r="W76" s="50">
        <f t="shared" si="5"/>
        <v>1000</v>
      </c>
      <c r="X76">
        <f ca="1">SUM(X2:X76)</f>
        <v>48885</v>
      </c>
    </row>
    <row r="77" spans="1:24" x14ac:dyDescent="0.3">
      <c r="W77" s="55">
        <f>SUM(W2:W76)</f>
        <v>663794</v>
      </c>
    </row>
    <row r="78" spans="1:24" x14ac:dyDescent="0.3">
      <c r="V78" t="s">
        <v>577</v>
      </c>
      <c r="W78">
        <v>48885</v>
      </c>
    </row>
    <row r="79" spans="1:24" x14ac:dyDescent="0.3">
      <c r="W79">
        <f>W77-W78</f>
        <v>614909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76"/>
  <sheetViews>
    <sheetView topLeftCell="D58" workbookViewId="0">
      <selection activeCell="H79" sqref="H79"/>
    </sheetView>
  </sheetViews>
  <sheetFormatPr defaultRowHeight="14.4" x14ac:dyDescent="0.3"/>
  <cols>
    <col min="1" max="1" width="5.6640625" bestFit="1" customWidth="1"/>
    <col min="2" max="2" width="11.5546875" bestFit="1" customWidth="1"/>
    <col min="3" max="3" width="12" bestFit="1" customWidth="1"/>
    <col min="4" max="4" width="12.6640625" bestFit="1" customWidth="1"/>
    <col min="5" max="5" width="22.88671875" customWidth="1"/>
    <col min="6" max="6" width="8.33203125" customWidth="1"/>
    <col min="7" max="7" width="12.6640625" bestFit="1" customWidth="1"/>
    <col min="8" max="8" width="12.6640625" customWidth="1"/>
    <col min="9" max="9" width="7.88671875" bestFit="1" customWidth="1"/>
    <col min="10" max="10" width="7" bestFit="1" customWidth="1"/>
    <col min="11" max="12" width="6.88671875" customWidth="1"/>
    <col min="15" max="16" width="6.6640625" customWidth="1"/>
  </cols>
  <sheetData>
    <row r="1" spans="1:26" ht="15" thickBot="1" x14ac:dyDescent="0.35"/>
    <row r="2" spans="1:26" s="4" customFormat="1" ht="60" customHeight="1" thickBot="1" x14ac:dyDescent="0.35">
      <c r="A2" s="45" t="s">
        <v>167</v>
      </c>
      <c r="B2" s="45" t="s">
        <v>168</v>
      </c>
      <c r="C2" s="45" t="s">
        <v>169</v>
      </c>
      <c r="D2" s="46" t="s">
        <v>170</v>
      </c>
      <c r="E2" s="45" t="s">
        <v>154</v>
      </c>
      <c r="F2" s="47" t="s">
        <v>171</v>
      </c>
      <c r="G2" s="47" t="s">
        <v>172</v>
      </c>
      <c r="H2" s="47" t="s">
        <v>586</v>
      </c>
      <c r="I2" s="47" t="s">
        <v>173</v>
      </c>
      <c r="J2" s="47" t="s">
        <v>174</v>
      </c>
      <c r="K2" s="47" t="s">
        <v>157</v>
      </c>
      <c r="L2" s="47" t="s">
        <v>175</v>
      </c>
      <c r="M2" s="47" t="s">
        <v>176</v>
      </c>
      <c r="N2" s="47" t="s">
        <v>177</v>
      </c>
      <c r="O2" s="48" t="s">
        <v>178</v>
      </c>
      <c r="P2" s="47" t="s">
        <v>179</v>
      </c>
      <c r="Q2" s="49" t="s">
        <v>160</v>
      </c>
      <c r="R2" s="49" t="s">
        <v>158</v>
      </c>
      <c r="S2" s="49" t="s">
        <v>159</v>
      </c>
      <c r="T2" s="49" t="s">
        <v>155</v>
      </c>
      <c r="U2" s="49" t="s">
        <v>156</v>
      </c>
      <c r="V2" s="49" t="s">
        <v>161</v>
      </c>
      <c r="W2" s="49" t="s">
        <v>162</v>
      </c>
      <c r="X2" s="49" t="s">
        <v>163</v>
      </c>
      <c r="Y2" s="3"/>
      <c r="Z2" s="3"/>
    </row>
    <row r="3" spans="1:26" x14ac:dyDescent="0.3">
      <c r="A3" s="132">
        <v>1</v>
      </c>
      <c r="B3" s="133">
        <v>45602</v>
      </c>
      <c r="C3" s="101">
        <v>45602</v>
      </c>
      <c r="D3" s="134" t="s">
        <v>812</v>
      </c>
      <c r="E3" s="135" t="s">
        <v>557</v>
      </c>
      <c r="F3" s="134" t="s">
        <v>7</v>
      </c>
      <c r="G3" s="136" t="s">
        <v>244</v>
      </c>
      <c r="H3" s="134" t="s">
        <v>324</v>
      </c>
      <c r="I3" s="166">
        <v>301598</v>
      </c>
      <c r="J3" s="141">
        <v>301804</v>
      </c>
      <c r="K3" s="136">
        <f>J3-I3</f>
        <v>206</v>
      </c>
      <c r="L3" s="167">
        <v>126</v>
      </c>
      <c r="M3" s="168">
        <v>0.25</v>
      </c>
      <c r="N3" s="169" t="s">
        <v>431</v>
      </c>
      <c r="O3" s="167">
        <v>15.5</v>
      </c>
      <c r="P3" s="50">
        <v>7.5</v>
      </c>
      <c r="Q3" s="50">
        <v>1700</v>
      </c>
      <c r="R3" s="50">
        <v>13</v>
      </c>
      <c r="S3" s="50">
        <f>L3*R3</f>
        <v>1638</v>
      </c>
      <c r="T3" s="50">
        <v>120</v>
      </c>
      <c r="U3" s="50">
        <f>P3*T3</f>
        <v>900</v>
      </c>
      <c r="V3" s="50"/>
      <c r="W3" s="141">
        <v>100</v>
      </c>
      <c r="X3" s="50">
        <f>Q3+S3+U3+V3+W3</f>
        <v>4338</v>
      </c>
    </row>
    <row r="4" spans="1:26" x14ac:dyDescent="0.3">
      <c r="A4" s="132">
        <v>2</v>
      </c>
      <c r="B4" s="133">
        <v>45603</v>
      </c>
      <c r="C4" s="101">
        <v>45603</v>
      </c>
      <c r="D4" s="134" t="s">
        <v>813</v>
      </c>
      <c r="E4" s="135" t="s">
        <v>393</v>
      </c>
      <c r="F4" s="134" t="s">
        <v>7</v>
      </c>
      <c r="G4" s="136" t="s">
        <v>244</v>
      </c>
      <c r="H4" s="134" t="s">
        <v>324</v>
      </c>
      <c r="I4" s="166">
        <v>320949</v>
      </c>
      <c r="J4" s="141">
        <v>321028</v>
      </c>
      <c r="K4" s="136">
        <f t="shared" ref="K4:K57" si="0">J4-I4</f>
        <v>79</v>
      </c>
      <c r="L4" s="167"/>
      <c r="M4" s="170" t="s">
        <v>917</v>
      </c>
      <c r="N4" s="169" t="s">
        <v>349</v>
      </c>
      <c r="O4" s="167">
        <v>10.25</v>
      </c>
      <c r="P4" s="50">
        <v>2.25</v>
      </c>
      <c r="Q4" s="50">
        <v>1700</v>
      </c>
      <c r="R4" s="50"/>
      <c r="S4" s="50">
        <f t="shared" ref="S4:S59" si="1">L4*R4</f>
        <v>0</v>
      </c>
      <c r="T4" s="50">
        <v>120</v>
      </c>
      <c r="U4" s="50">
        <f t="shared" ref="U4:U59" si="2">P4*T4</f>
        <v>270</v>
      </c>
      <c r="V4" s="50"/>
      <c r="W4" s="141">
        <v>100</v>
      </c>
      <c r="X4" s="50">
        <f t="shared" ref="X4:X59" si="3">Q4+S4+U4+V4+W4</f>
        <v>2070</v>
      </c>
    </row>
    <row r="5" spans="1:26" x14ac:dyDescent="0.3">
      <c r="A5" s="132">
        <v>3</v>
      </c>
      <c r="B5" s="133">
        <v>45603</v>
      </c>
      <c r="C5" s="101">
        <v>45603</v>
      </c>
      <c r="D5" s="134" t="s">
        <v>649</v>
      </c>
      <c r="E5" s="135" t="s">
        <v>290</v>
      </c>
      <c r="F5" s="134" t="s">
        <v>7</v>
      </c>
      <c r="G5" s="136" t="s">
        <v>51</v>
      </c>
      <c r="H5" s="134" t="s">
        <v>324</v>
      </c>
      <c r="I5" s="166">
        <v>293942</v>
      </c>
      <c r="J5" s="141">
        <v>293960</v>
      </c>
      <c r="K5" s="136">
        <f t="shared" si="0"/>
        <v>18</v>
      </c>
      <c r="L5" s="167"/>
      <c r="M5" s="170" t="s">
        <v>918</v>
      </c>
      <c r="N5" s="169" t="s">
        <v>919</v>
      </c>
      <c r="O5" s="167">
        <v>1.1499999999999999</v>
      </c>
      <c r="P5" s="50"/>
      <c r="Q5" s="50">
        <v>1000</v>
      </c>
      <c r="R5" s="50"/>
      <c r="S5" s="50">
        <f t="shared" si="1"/>
        <v>0</v>
      </c>
      <c r="T5" s="50"/>
      <c r="U5" s="50">
        <f t="shared" si="2"/>
        <v>0</v>
      </c>
      <c r="V5" s="50"/>
      <c r="W5" s="141"/>
      <c r="X5" s="50">
        <f t="shared" si="3"/>
        <v>1000</v>
      </c>
    </row>
    <row r="6" spans="1:26" x14ac:dyDescent="0.3">
      <c r="A6" s="132">
        <v>4</v>
      </c>
      <c r="B6" s="133">
        <v>45603</v>
      </c>
      <c r="C6" s="101">
        <v>45603</v>
      </c>
      <c r="D6" s="134" t="s">
        <v>613</v>
      </c>
      <c r="E6" s="135" t="s">
        <v>290</v>
      </c>
      <c r="F6" s="134" t="s">
        <v>7</v>
      </c>
      <c r="G6" s="136" t="s">
        <v>244</v>
      </c>
      <c r="H6" s="180" t="s">
        <v>444</v>
      </c>
      <c r="I6" s="166">
        <v>78599</v>
      </c>
      <c r="J6" s="141">
        <v>78640</v>
      </c>
      <c r="K6" s="136">
        <f t="shared" si="0"/>
        <v>41</v>
      </c>
      <c r="L6" s="167"/>
      <c r="M6" s="170" t="s">
        <v>920</v>
      </c>
      <c r="N6" s="169" t="s">
        <v>326</v>
      </c>
      <c r="O6" s="167">
        <v>7</v>
      </c>
      <c r="P6" s="50"/>
      <c r="Q6" s="50">
        <v>2000</v>
      </c>
      <c r="R6" s="50"/>
      <c r="S6" s="50">
        <f t="shared" si="1"/>
        <v>0</v>
      </c>
      <c r="T6" s="50"/>
      <c r="U6" s="50">
        <f t="shared" si="2"/>
        <v>0</v>
      </c>
      <c r="V6" s="50"/>
      <c r="W6" s="141"/>
      <c r="X6" s="161">
        <f t="shared" si="3"/>
        <v>2000</v>
      </c>
    </row>
    <row r="7" spans="1:26" x14ac:dyDescent="0.3">
      <c r="A7" s="132">
        <v>5</v>
      </c>
      <c r="B7" s="133">
        <v>45604</v>
      </c>
      <c r="C7" s="101">
        <v>45604</v>
      </c>
      <c r="D7" s="134" t="s">
        <v>61</v>
      </c>
      <c r="E7" s="135" t="s">
        <v>290</v>
      </c>
      <c r="F7" s="134" t="s">
        <v>7</v>
      </c>
      <c r="G7" s="136" t="s">
        <v>51</v>
      </c>
      <c r="H7" s="134" t="s">
        <v>324</v>
      </c>
      <c r="I7" s="166">
        <v>12178</v>
      </c>
      <c r="J7" s="141">
        <v>12206</v>
      </c>
      <c r="K7" s="136">
        <f t="shared" si="0"/>
        <v>28</v>
      </c>
      <c r="L7" s="167"/>
      <c r="M7" s="170" t="s">
        <v>921</v>
      </c>
      <c r="N7" s="169" t="s">
        <v>349</v>
      </c>
      <c r="O7" s="167">
        <v>3.3</v>
      </c>
      <c r="P7" s="50"/>
      <c r="Q7" s="50">
        <v>1000</v>
      </c>
      <c r="R7" s="50"/>
      <c r="S7" s="50">
        <f t="shared" si="1"/>
        <v>0</v>
      </c>
      <c r="T7" s="50"/>
      <c r="U7" s="50">
        <f t="shared" si="2"/>
        <v>0</v>
      </c>
      <c r="V7" s="50"/>
      <c r="W7" s="141"/>
      <c r="X7" s="50">
        <f t="shared" si="3"/>
        <v>1000</v>
      </c>
    </row>
    <row r="8" spans="1:26" x14ac:dyDescent="0.3">
      <c r="A8" s="132">
        <v>6</v>
      </c>
      <c r="B8" s="133">
        <v>45605</v>
      </c>
      <c r="C8" s="101">
        <v>45605</v>
      </c>
      <c r="D8" s="134" t="s">
        <v>2</v>
      </c>
      <c r="E8" s="135" t="s">
        <v>814</v>
      </c>
      <c r="F8" s="134" t="s">
        <v>3</v>
      </c>
      <c r="G8" s="136" t="s">
        <v>244</v>
      </c>
      <c r="H8" s="134" t="s">
        <v>324</v>
      </c>
      <c r="I8" s="166">
        <v>53500</v>
      </c>
      <c r="J8" s="141">
        <v>53570</v>
      </c>
      <c r="K8" s="136">
        <f t="shared" si="0"/>
        <v>70</v>
      </c>
      <c r="L8" s="167"/>
      <c r="M8" s="170" t="s">
        <v>341</v>
      </c>
      <c r="N8" s="169" t="s">
        <v>454</v>
      </c>
      <c r="O8" s="167">
        <v>14</v>
      </c>
      <c r="P8" s="50">
        <v>6</v>
      </c>
      <c r="Q8" s="50">
        <v>3000</v>
      </c>
      <c r="R8" s="50">
        <v>18</v>
      </c>
      <c r="S8" s="50">
        <f t="shared" si="1"/>
        <v>0</v>
      </c>
      <c r="T8" s="50">
        <v>180</v>
      </c>
      <c r="U8" s="50">
        <f t="shared" si="2"/>
        <v>1080</v>
      </c>
      <c r="V8" s="50"/>
      <c r="W8" s="141"/>
      <c r="X8" s="50">
        <f t="shared" si="3"/>
        <v>4080</v>
      </c>
    </row>
    <row r="9" spans="1:26" x14ac:dyDescent="0.3">
      <c r="A9" s="132">
        <v>7</v>
      </c>
      <c r="B9" s="133">
        <v>45606</v>
      </c>
      <c r="C9" s="101">
        <v>45606</v>
      </c>
      <c r="D9" s="134" t="s">
        <v>151</v>
      </c>
      <c r="E9" s="135" t="s">
        <v>814</v>
      </c>
      <c r="F9" s="134" t="s">
        <v>3</v>
      </c>
      <c r="G9" s="136" t="s">
        <v>244</v>
      </c>
      <c r="H9" s="134" t="s">
        <v>324</v>
      </c>
      <c r="I9" s="166">
        <v>80041</v>
      </c>
      <c r="J9" s="141">
        <v>80105</v>
      </c>
      <c r="K9" s="136">
        <f t="shared" si="0"/>
        <v>64</v>
      </c>
      <c r="L9" s="167"/>
      <c r="M9" s="170" t="s">
        <v>330</v>
      </c>
      <c r="N9" s="169" t="s">
        <v>349</v>
      </c>
      <c r="O9" s="167">
        <v>10</v>
      </c>
      <c r="P9" s="50">
        <v>2</v>
      </c>
      <c r="Q9" s="50">
        <v>3000</v>
      </c>
      <c r="R9" s="50">
        <v>18</v>
      </c>
      <c r="S9" s="50">
        <f t="shared" si="1"/>
        <v>0</v>
      </c>
      <c r="T9" s="50">
        <v>180</v>
      </c>
      <c r="U9" s="50">
        <f t="shared" si="2"/>
        <v>360</v>
      </c>
      <c r="V9" s="50"/>
      <c r="W9" s="141"/>
      <c r="X9" s="50">
        <f t="shared" si="3"/>
        <v>3360</v>
      </c>
    </row>
    <row r="10" spans="1:26" x14ac:dyDescent="0.3">
      <c r="A10" s="132">
        <v>8</v>
      </c>
      <c r="B10" s="133">
        <v>45606</v>
      </c>
      <c r="C10" s="101">
        <v>45606</v>
      </c>
      <c r="D10" s="134" t="s">
        <v>385</v>
      </c>
      <c r="E10" s="135" t="s">
        <v>848</v>
      </c>
      <c r="F10" s="134" t="s">
        <v>3</v>
      </c>
      <c r="G10" s="136" t="s">
        <v>51</v>
      </c>
      <c r="H10" s="134" t="s">
        <v>324</v>
      </c>
      <c r="I10" s="166">
        <v>32119</v>
      </c>
      <c r="J10" s="141">
        <v>32147</v>
      </c>
      <c r="K10" s="136">
        <f t="shared" si="0"/>
        <v>28</v>
      </c>
      <c r="L10" s="167"/>
      <c r="M10" s="170" t="s">
        <v>340</v>
      </c>
      <c r="N10" s="169" t="s">
        <v>763</v>
      </c>
      <c r="O10" s="167">
        <v>3</v>
      </c>
      <c r="P10" s="50"/>
      <c r="Q10" s="50">
        <v>1800</v>
      </c>
      <c r="R10" s="50"/>
      <c r="S10" s="50">
        <f t="shared" si="1"/>
        <v>0</v>
      </c>
      <c r="T10" s="50"/>
      <c r="U10" s="50">
        <f t="shared" si="2"/>
        <v>0</v>
      </c>
      <c r="V10" s="50"/>
      <c r="W10" s="141">
        <v>360</v>
      </c>
      <c r="X10" s="50">
        <f t="shared" si="3"/>
        <v>2160</v>
      </c>
    </row>
    <row r="11" spans="1:26" x14ac:dyDescent="0.3">
      <c r="A11" s="132">
        <v>9</v>
      </c>
      <c r="B11" s="133">
        <v>45607</v>
      </c>
      <c r="C11" s="101">
        <v>45609</v>
      </c>
      <c r="D11" s="134" t="s">
        <v>742</v>
      </c>
      <c r="E11" s="135" t="s">
        <v>741</v>
      </c>
      <c r="F11" s="134" t="s">
        <v>815</v>
      </c>
      <c r="G11" s="136" t="s">
        <v>723</v>
      </c>
      <c r="H11" s="134" t="s">
        <v>722</v>
      </c>
      <c r="I11" s="166">
        <v>184808</v>
      </c>
      <c r="J11" s="141">
        <v>185749</v>
      </c>
      <c r="K11" s="136">
        <f t="shared" si="0"/>
        <v>941</v>
      </c>
      <c r="L11" s="167">
        <v>41</v>
      </c>
      <c r="M11" s="168">
        <v>0.33333333333333331</v>
      </c>
      <c r="N11" s="171">
        <v>0.875</v>
      </c>
      <c r="O11" s="167"/>
      <c r="P11" s="50"/>
      <c r="Q11" s="50">
        <v>13500</v>
      </c>
      <c r="R11" s="50">
        <v>15</v>
      </c>
      <c r="S11" s="50">
        <f t="shared" si="1"/>
        <v>615</v>
      </c>
      <c r="T11" s="50"/>
      <c r="U11" s="50">
        <f t="shared" si="2"/>
        <v>0</v>
      </c>
      <c r="V11" s="50">
        <v>1250</v>
      </c>
      <c r="W11" s="141"/>
      <c r="X11" s="50">
        <f t="shared" si="3"/>
        <v>15365</v>
      </c>
    </row>
    <row r="12" spans="1:26" x14ac:dyDescent="0.3">
      <c r="A12" s="132">
        <v>10</v>
      </c>
      <c r="B12" s="133">
        <v>45607</v>
      </c>
      <c r="C12" s="101">
        <v>45607</v>
      </c>
      <c r="D12" s="134" t="s">
        <v>27</v>
      </c>
      <c r="E12" s="135" t="s">
        <v>816</v>
      </c>
      <c r="F12" s="134" t="s">
        <v>3</v>
      </c>
      <c r="G12" s="136" t="s">
        <v>244</v>
      </c>
      <c r="H12" s="134" t="s">
        <v>324</v>
      </c>
      <c r="I12" s="166">
        <v>148458</v>
      </c>
      <c r="J12" s="141">
        <v>148485</v>
      </c>
      <c r="K12" s="136">
        <f t="shared" si="0"/>
        <v>27</v>
      </c>
      <c r="L12" s="167"/>
      <c r="M12" s="170" t="s">
        <v>922</v>
      </c>
      <c r="N12" s="169" t="s">
        <v>757</v>
      </c>
      <c r="O12" s="167"/>
      <c r="P12" s="50"/>
      <c r="Q12" s="50">
        <v>3000</v>
      </c>
      <c r="R12" s="50">
        <v>18</v>
      </c>
      <c r="S12" s="50">
        <f t="shared" si="1"/>
        <v>0</v>
      </c>
      <c r="T12" s="50">
        <v>180</v>
      </c>
      <c r="U12" s="50">
        <f t="shared" si="2"/>
        <v>0</v>
      </c>
      <c r="V12" s="50"/>
      <c r="W12" s="141"/>
      <c r="X12" s="50">
        <f t="shared" si="3"/>
        <v>3000</v>
      </c>
    </row>
    <row r="13" spans="1:26" x14ac:dyDescent="0.3">
      <c r="A13" s="132">
        <v>11</v>
      </c>
      <c r="B13" s="133">
        <v>45607</v>
      </c>
      <c r="C13" s="101">
        <v>45607</v>
      </c>
      <c r="D13" s="134" t="s">
        <v>818</v>
      </c>
      <c r="E13" s="135" t="s">
        <v>817</v>
      </c>
      <c r="F13" s="134" t="s">
        <v>3</v>
      </c>
      <c r="G13" s="136" t="s">
        <v>244</v>
      </c>
      <c r="H13" s="134" t="s">
        <v>324</v>
      </c>
      <c r="I13" s="166">
        <v>72258</v>
      </c>
      <c r="J13" s="141">
        <v>72345</v>
      </c>
      <c r="K13" s="136">
        <f t="shared" si="0"/>
        <v>87</v>
      </c>
      <c r="L13" s="167">
        <v>7</v>
      </c>
      <c r="M13" s="170" t="s">
        <v>341</v>
      </c>
      <c r="N13" s="169" t="s">
        <v>923</v>
      </c>
      <c r="O13" s="167">
        <v>10</v>
      </c>
      <c r="P13" s="50">
        <v>2</v>
      </c>
      <c r="Q13" s="50">
        <v>3000</v>
      </c>
      <c r="R13" s="50">
        <v>18</v>
      </c>
      <c r="S13" s="50">
        <f t="shared" si="1"/>
        <v>126</v>
      </c>
      <c r="T13" s="50">
        <v>180</v>
      </c>
      <c r="U13" s="50">
        <f t="shared" si="2"/>
        <v>360</v>
      </c>
      <c r="V13" s="50"/>
      <c r="W13" s="141"/>
      <c r="X13" s="50">
        <f t="shared" si="3"/>
        <v>3486</v>
      </c>
    </row>
    <row r="14" spans="1:26" x14ac:dyDescent="0.3">
      <c r="A14" s="132">
        <v>12</v>
      </c>
      <c r="B14" s="133">
        <v>45607</v>
      </c>
      <c r="C14" s="101">
        <v>45607</v>
      </c>
      <c r="D14" s="134" t="s">
        <v>34</v>
      </c>
      <c r="E14" s="135" t="s">
        <v>411</v>
      </c>
      <c r="F14" s="134" t="s">
        <v>7</v>
      </c>
      <c r="G14" s="136" t="s">
        <v>244</v>
      </c>
      <c r="H14" s="134" t="s">
        <v>324</v>
      </c>
      <c r="I14" s="166">
        <v>27758</v>
      </c>
      <c r="J14" s="141">
        <v>27830</v>
      </c>
      <c r="K14" s="136">
        <f t="shared" si="0"/>
        <v>72</v>
      </c>
      <c r="L14" s="167"/>
      <c r="M14" s="168">
        <v>0.33333333333333331</v>
      </c>
      <c r="N14" s="171">
        <v>0.83333333333333337</v>
      </c>
      <c r="O14" s="167">
        <v>12</v>
      </c>
      <c r="P14" s="50">
        <v>4</v>
      </c>
      <c r="Q14" s="50">
        <v>1700</v>
      </c>
      <c r="R14" s="50">
        <v>13</v>
      </c>
      <c r="S14" s="50">
        <f t="shared" si="1"/>
        <v>0</v>
      </c>
      <c r="T14" s="50">
        <v>120</v>
      </c>
      <c r="U14" s="50">
        <f t="shared" si="2"/>
        <v>480</v>
      </c>
      <c r="V14" s="50"/>
      <c r="W14" s="141"/>
      <c r="X14" s="50">
        <f t="shared" si="3"/>
        <v>2180</v>
      </c>
    </row>
    <row r="15" spans="1:26" x14ac:dyDescent="0.3">
      <c r="A15" s="132">
        <v>13</v>
      </c>
      <c r="B15" s="133">
        <v>45608</v>
      </c>
      <c r="C15" s="101">
        <v>45608</v>
      </c>
      <c r="D15" s="134" t="s">
        <v>819</v>
      </c>
      <c r="E15" s="135" t="s">
        <v>411</v>
      </c>
      <c r="F15" s="134" t="s">
        <v>7</v>
      </c>
      <c r="G15" s="136" t="s">
        <v>18</v>
      </c>
      <c r="H15" s="134" t="s">
        <v>324</v>
      </c>
      <c r="I15" s="166">
        <v>92000</v>
      </c>
      <c r="J15" s="141">
        <v>92178</v>
      </c>
      <c r="K15" s="136">
        <f t="shared" si="0"/>
        <v>178</v>
      </c>
      <c r="L15" s="167"/>
      <c r="M15" s="168">
        <v>0.375</v>
      </c>
      <c r="N15" s="169" t="s">
        <v>431</v>
      </c>
      <c r="O15" s="167">
        <v>0</v>
      </c>
      <c r="P15" s="50"/>
      <c r="Q15" s="50">
        <v>3250</v>
      </c>
      <c r="R15" s="50"/>
      <c r="S15" s="50">
        <f t="shared" si="1"/>
        <v>0</v>
      </c>
      <c r="T15" s="50"/>
      <c r="U15" s="50">
        <f t="shared" si="2"/>
        <v>0</v>
      </c>
      <c r="V15" s="50">
        <v>250</v>
      </c>
      <c r="W15" s="141">
        <v>155</v>
      </c>
      <c r="X15" s="50">
        <f t="shared" si="3"/>
        <v>3655</v>
      </c>
    </row>
    <row r="16" spans="1:26" x14ac:dyDescent="0.3">
      <c r="A16" s="132">
        <v>14</v>
      </c>
      <c r="B16" s="133">
        <v>45608</v>
      </c>
      <c r="C16" s="101">
        <v>45608</v>
      </c>
      <c r="D16" s="134" t="s">
        <v>27</v>
      </c>
      <c r="E16" s="135" t="s">
        <v>513</v>
      </c>
      <c r="F16" s="134" t="s">
        <v>3</v>
      </c>
      <c r="G16" s="136" t="s">
        <v>244</v>
      </c>
      <c r="H16" s="134" t="s">
        <v>324</v>
      </c>
      <c r="I16" s="166">
        <v>148631</v>
      </c>
      <c r="J16" s="141">
        <v>148677</v>
      </c>
      <c r="K16" s="136">
        <f t="shared" si="0"/>
        <v>46</v>
      </c>
      <c r="L16" s="167"/>
      <c r="M16" s="168">
        <v>0.33333333333333331</v>
      </c>
      <c r="N16" s="169" t="s">
        <v>471</v>
      </c>
      <c r="O16" s="167">
        <v>15</v>
      </c>
      <c r="P16" s="50">
        <v>7</v>
      </c>
      <c r="Q16" s="50">
        <v>3000</v>
      </c>
      <c r="R16" s="50"/>
      <c r="S16" s="50">
        <f t="shared" si="1"/>
        <v>0</v>
      </c>
      <c r="T16" s="50">
        <v>180</v>
      </c>
      <c r="U16" s="50">
        <f t="shared" si="2"/>
        <v>1260</v>
      </c>
      <c r="V16" s="50"/>
      <c r="W16" s="141"/>
      <c r="X16" s="50">
        <f t="shared" si="3"/>
        <v>4260</v>
      </c>
    </row>
    <row r="17" spans="1:24" x14ac:dyDescent="0.3">
      <c r="A17" s="132">
        <v>15</v>
      </c>
      <c r="B17" s="133">
        <v>45608</v>
      </c>
      <c r="C17" s="101">
        <v>45608</v>
      </c>
      <c r="D17" s="134" t="s">
        <v>821</v>
      </c>
      <c r="E17" s="135" t="s">
        <v>820</v>
      </c>
      <c r="F17" s="134" t="s">
        <v>7</v>
      </c>
      <c r="G17" s="136" t="s">
        <v>244</v>
      </c>
      <c r="H17" s="180" t="s">
        <v>444</v>
      </c>
      <c r="I17" s="166">
        <v>79068</v>
      </c>
      <c r="J17" s="141">
        <v>79114</v>
      </c>
      <c r="K17" s="136">
        <f t="shared" si="0"/>
        <v>46</v>
      </c>
      <c r="L17" s="167">
        <v>0</v>
      </c>
      <c r="M17" s="168">
        <v>0.33333333333333331</v>
      </c>
      <c r="N17" s="169" t="s">
        <v>767</v>
      </c>
      <c r="O17" s="167">
        <v>14.5</v>
      </c>
      <c r="P17" s="50">
        <v>6.5</v>
      </c>
      <c r="Q17" s="50">
        <v>2000</v>
      </c>
      <c r="R17" s="50">
        <v>15</v>
      </c>
      <c r="S17" s="50">
        <f t="shared" si="1"/>
        <v>0</v>
      </c>
      <c r="T17" s="50">
        <v>150</v>
      </c>
      <c r="U17" s="50">
        <f t="shared" si="2"/>
        <v>975</v>
      </c>
      <c r="V17" s="50"/>
      <c r="W17" s="141"/>
      <c r="X17" s="161">
        <f t="shared" si="3"/>
        <v>2975</v>
      </c>
    </row>
    <row r="18" spans="1:24" x14ac:dyDescent="0.3">
      <c r="A18" s="132">
        <v>16</v>
      </c>
      <c r="B18" s="133">
        <v>45608</v>
      </c>
      <c r="C18" s="101">
        <v>45608</v>
      </c>
      <c r="D18" s="134" t="s">
        <v>824</v>
      </c>
      <c r="E18" s="135" t="s">
        <v>822</v>
      </c>
      <c r="F18" s="134" t="s">
        <v>7</v>
      </c>
      <c r="G18" s="136" t="s">
        <v>823</v>
      </c>
      <c r="H18" s="134" t="s">
        <v>722</v>
      </c>
      <c r="I18" s="166">
        <v>151999</v>
      </c>
      <c r="J18" s="141">
        <v>152447</v>
      </c>
      <c r="K18" s="136">
        <f t="shared" si="0"/>
        <v>448</v>
      </c>
      <c r="L18" s="167">
        <v>148</v>
      </c>
      <c r="M18" s="168">
        <v>0.5</v>
      </c>
      <c r="N18" s="169" t="s">
        <v>763</v>
      </c>
      <c r="O18" s="167">
        <v>11.3</v>
      </c>
      <c r="P18" s="50"/>
      <c r="Q18" s="50">
        <v>4500</v>
      </c>
      <c r="R18" s="50">
        <v>15</v>
      </c>
      <c r="S18" s="50">
        <f t="shared" si="1"/>
        <v>2220</v>
      </c>
      <c r="T18" s="50"/>
      <c r="U18" s="50">
        <f t="shared" si="2"/>
        <v>0</v>
      </c>
      <c r="V18" s="50">
        <v>250</v>
      </c>
      <c r="W18" s="141">
        <v>77</v>
      </c>
      <c r="X18" s="50">
        <f t="shared" si="3"/>
        <v>7047</v>
      </c>
    </row>
    <row r="19" spans="1:24" x14ac:dyDescent="0.3">
      <c r="A19" s="132">
        <v>17</v>
      </c>
      <c r="B19" s="133">
        <v>45609</v>
      </c>
      <c r="C19" s="101">
        <v>45609</v>
      </c>
      <c r="D19" s="134" t="s">
        <v>34</v>
      </c>
      <c r="E19" s="135" t="s">
        <v>391</v>
      </c>
      <c r="F19" s="134" t="s">
        <v>7</v>
      </c>
      <c r="G19" s="136" t="s">
        <v>149</v>
      </c>
      <c r="H19" s="134" t="s">
        <v>324</v>
      </c>
      <c r="I19" s="166">
        <v>228238</v>
      </c>
      <c r="J19" s="141">
        <v>228636</v>
      </c>
      <c r="K19" s="136">
        <f t="shared" si="0"/>
        <v>398</v>
      </c>
      <c r="L19" s="167">
        <v>148</v>
      </c>
      <c r="M19" s="168">
        <v>0.29166666666666669</v>
      </c>
      <c r="N19" s="171">
        <v>0.875</v>
      </c>
      <c r="O19" s="167"/>
      <c r="P19" s="50"/>
      <c r="Q19" s="50">
        <v>3250</v>
      </c>
      <c r="R19" s="50">
        <v>13</v>
      </c>
      <c r="S19" s="50">
        <f t="shared" si="1"/>
        <v>1924</v>
      </c>
      <c r="T19" s="50"/>
      <c r="U19" s="50">
        <f t="shared" si="2"/>
        <v>0</v>
      </c>
      <c r="V19" s="50">
        <v>250</v>
      </c>
      <c r="W19" s="141">
        <v>375</v>
      </c>
      <c r="X19" s="50">
        <f t="shared" si="3"/>
        <v>5799</v>
      </c>
    </row>
    <row r="20" spans="1:24" x14ac:dyDescent="0.3">
      <c r="A20" s="132">
        <v>18</v>
      </c>
      <c r="B20" s="133">
        <v>45609</v>
      </c>
      <c r="C20" s="101">
        <v>45609</v>
      </c>
      <c r="D20" s="134" t="s">
        <v>826</v>
      </c>
      <c r="E20" s="135" t="s">
        <v>825</v>
      </c>
      <c r="F20" s="134" t="s">
        <v>7</v>
      </c>
      <c r="G20" s="136" t="s">
        <v>928</v>
      </c>
      <c r="H20" s="134" t="s">
        <v>324</v>
      </c>
      <c r="I20" s="166">
        <v>15609</v>
      </c>
      <c r="J20" s="141">
        <v>15989</v>
      </c>
      <c r="K20" s="136">
        <f t="shared" si="0"/>
        <v>380</v>
      </c>
      <c r="L20" s="167">
        <v>300</v>
      </c>
      <c r="M20" s="170" t="s">
        <v>430</v>
      </c>
      <c r="N20" s="171">
        <v>0.75</v>
      </c>
      <c r="O20" s="167">
        <v>10.5</v>
      </c>
      <c r="P20" s="50">
        <v>2.5</v>
      </c>
      <c r="Q20" s="50">
        <v>1700</v>
      </c>
      <c r="R20" s="50">
        <v>13</v>
      </c>
      <c r="S20" s="50">
        <f t="shared" si="1"/>
        <v>3900</v>
      </c>
      <c r="T20" s="50">
        <v>120</v>
      </c>
      <c r="U20" s="50">
        <f t="shared" si="2"/>
        <v>300</v>
      </c>
      <c r="V20" s="50"/>
      <c r="W20" s="141">
        <v>260</v>
      </c>
      <c r="X20" s="50">
        <f t="shared" si="3"/>
        <v>6160</v>
      </c>
    </row>
    <row r="21" spans="1:24" x14ac:dyDescent="0.3">
      <c r="A21" s="132">
        <v>19</v>
      </c>
      <c r="B21" s="133">
        <v>45609</v>
      </c>
      <c r="C21" s="101">
        <v>45609</v>
      </c>
      <c r="D21" s="134" t="s">
        <v>827</v>
      </c>
      <c r="E21" s="135" t="s">
        <v>513</v>
      </c>
      <c r="F21" s="134" t="s">
        <v>3</v>
      </c>
      <c r="G21" s="136" t="s">
        <v>244</v>
      </c>
      <c r="H21" s="134" t="s">
        <v>324</v>
      </c>
      <c r="I21" s="166">
        <v>164684</v>
      </c>
      <c r="J21" s="141">
        <v>164719</v>
      </c>
      <c r="K21" s="136">
        <f t="shared" si="0"/>
        <v>35</v>
      </c>
      <c r="L21" s="167"/>
      <c r="M21" s="170" t="s">
        <v>917</v>
      </c>
      <c r="N21" s="171">
        <v>0.70833333333333337</v>
      </c>
      <c r="O21" s="167">
        <v>9</v>
      </c>
      <c r="P21" s="50">
        <v>1</v>
      </c>
      <c r="Q21" s="50">
        <v>3000</v>
      </c>
      <c r="R21" s="50"/>
      <c r="S21" s="50">
        <f t="shared" si="1"/>
        <v>0</v>
      </c>
      <c r="T21" s="50">
        <v>180</v>
      </c>
      <c r="U21" s="50">
        <f t="shared" si="2"/>
        <v>180</v>
      </c>
      <c r="V21" s="50"/>
      <c r="W21" s="141"/>
      <c r="X21" s="50">
        <f t="shared" si="3"/>
        <v>3180</v>
      </c>
    </row>
    <row r="22" spans="1:24" x14ac:dyDescent="0.3">
      <c r="A22" s="132">
        <v>20</v>
      </c>
      <c r="B22" s="133">
        <v>45609</v>
      </c>
      <c r="C22" s="101">
        <v>45610</v>
      </c>
      <c r="D22" s="134" t="s">
        <v>729</v>
      </c>
      <c r="E22" s="135" t="s">
        <v>623</v>
      </c>
      <c r="F22" s="134" t="s">
        <v>7</v>
      </c>
      <c r="G22" s="136" t="s">
        <v>823</v>
      </c>
      <c r="H22" s="134" t="s">
        <v>324</v>
      </c>
      <c r="I22" s="166">
        <v>3508</v>
      </c>
      <c r="J22" s="141">
        <v>4088</v>
      </c>
      <c r="K22" s="136">
        <f t="shared" si="0"/>
        <v>580</v>
      </c>
      <c r="L22" s="167">
        <v>80</v>
      </c>
      <c r="M22" s="168">
        <v>0.25</v>
      </c>
      <c r="N22" s="171">
        <v>0.875</v>
      </c>
      <c r="O22" s="167"/>
      <c r="P22" s="50"/>
      <c r="Q22" s="50">
        <v>6500</v>
      </c>
      <c r="R22" s="50">
        <v>13</v>
      </c>
      <c r="S22" s="50">
        <f t="shared" si="1"/>
        <v>1040</v>
      </c>
      <c r="T22" s="50"/>
      <c r="U22" s="50">
        <f t="shared" si="2"/>
        <v>0</v>
      </c>
      <c r="V22" s="50">
        <v>700</v>
      </c>
      <c r="W22" s="141">
        <v>400</v>
      </c>
      <c r="X22" s="50">
        <f t="shared" si="3"/>
        <v>8640</v>
      </c>
    </row>
    <row r="23" spans="1:24" x14ac:dyDescent="0.3">
      <c r="A23" s="132">
        <v>21</v>
      </c>
      <c r="B23" s="133">
        <v>45610</v>
      </c>
      <c r="C23" s="101">
        <v>45610</v>
      </c>
      <c r="D23" s="134" t="s">
        <v>514</v>
      </c>
      <c r="E23" s="135" t="s">
        <v>817</v>
      </c>
      <c r="F23" s="134" t="s">
        <v>3</v>
      </c>
      <c r="G23" s="136" t="s">
        <v>244</v>
      </c>
      <c r="H23" s="134" t="s">
        <v>324</v>
      </c>
      <c r="I23" s="166">
        <v>249360</v>
      </c>
      <c r="J23" s="141">
        <v>249403</v>
      </c>
      <c r="K23" s="136">
        <f t="shared" si="0"/>
        <v>43</v>
      </c>
      <c r="L23" s="167"/>
      <c r="M23" s="170" t="s">
        <v>330</v>
      </c>
      <c r="N23" s="169" t="s">
        <v>924</v>
      </c>
      <c r="O23" s="167">
        <v>10</v>
      </c>
      <c r="P23" s="50">
        <v>2</v>
      </c>
      <c r="Q23" s="50">
        <v>3000</v>
      </c>
      <c r="R23" s="50">
        <v>18</v>
      </c>
      <c r="S23" s="50">
        <f t="shared" si="1"/>
        <v>0</v>
      </c>
      <c r="T23" s="50">
        <v>180</v>
      </c>
      <c r="U23" s="50">
        <f t="shared" si="2"/>
        <v>360</v>
      </c>
      <c r="V23" s="50"/>
      <c r="W23" s="141">
        <v>100</v>
      </c>
      <c r="X23" s="50">
        <f t="shared" si="3"/>
        <v>3460</v>
      </c>
    </row>
    <row r="24" spans="1:24" x14ac:dyDescent="0.3">
      <c r="A24" s="132">
        <v>22</v>
      </c>
      <c r="B24" s="133">
        <v>45610</v>
      </c>
      <c r="C24" s="101">
        <v>45610</v>
      </c>
      <c r="D24" s="134" t="s">
        <v>48</v>
      </c>
      <c r="E24" s="135" t="s">
        <v>828</v>
      </c>
      <c r="F24" s="134" t="s">
        <v>7</v>
      </c>
      <c r="G24" s="136" t="s">
        <v>244</v>
      </c>
      <c r="H24" s="134" t="s">
        <v>324</v>
      </c>
      <c r="I24" s="166">
        <v>266529</v>
      </c>
      <c r="J24" s="141">
        <v>266584</v>
      </c>
      <c r="K24" s="136">
        <f t="shared" si="0"/>
        <v>55</v>
      </c>
      <c r="L24" s="167"/>
      <c r="M24" s="168">
        <v>0.70833333333333337</v>
      </c>
      <c r="N24" s="171">
        <v>8.3333333333333329E-2</v>
      </c>
      <c r="O24" s="167">
        <v>9</v>
      </c>
      <c r="P24" s="50">
        <v>1</v>
      </c>
      <c r="Q24" s="50">
        <v>1700</v>
      </c>
      <c r="R24" s="50"/>
      <c r="S24" s="50">
        <f t="shared" si="1"/>
        <v>0</v>
      </c>
      <c r="T24" s="50">
        <v>120</v>
      </c>
      <c r="U24" s="50">
        <f t="shared" si="2"/>
        <v>120</v>
      </c>
      <c r="V24" s="50"/>
      <c r="W24" s="141">
        <v>100</v>
      </c>
      <c r="X24" s="50">
        <f t="shared" si="3"/>
        <v>1920</v>
      </c>
    </row>
    <row r="25" spans="1:24" x14ac:dyDescent="0.3">
      <c r="A25" s="132">
        <v>23</v>
      </c>
      <c r="B25" s="133">
        <v>45610</v>
      </c>
      <c r="C25" s="101">
        <v>45610</v>
      </c>
      <c r="D25" s="134" t="s">
        <v>744</v>
      </c>
      <c r="E25" s="135" t="s">
        <v>829</v>
      </c>
      <c r="F25" s="134" t="s">
        <v>7</v>
      </c>
      <c r="G25" s="136" t="s">
        <v>244</v>
      </c>
      <c r="H25" s="134" t="s">
        <v>324</v>
      </c>
      <c r="I25" s="166">
        <v>82116</v>
      </c>
      <c r="J25" s="141">
        <v>82224</v>
      </c>
      <c r="K25" s="136">
        <f t="shared" si="0"/>
        <v>108</v>
      </c>
      <c r="L25" s="167">
        <v>28</v>
      </c>
      <c r="M25" s="168">
        <v>0.70833333333333337</v>
      </c>
      <c r="N25" s="171">
        <v>0.125</v>
      </c>
      <c r="O25" s="167">
        <v>10</v>
      </c>
      <c r="P25" s="50">
        <v>2</v>
      </c>
      <c r="Q25" s="50">
        <v>1700</v>
      </c>
      <c r="R25" s="50">
        <v>13</v>
      </c>
      <c r="S25" s="50">
        <f>L25*R25</f>
        <v>364</v>
      </c>
      <c r="T25" s="50">
        <v>120</v>
      </c>
      <c r="U25" s="50">
        <f t="shared" si="2"/>
        <v>240</v>
      </c>
      <c r="V25" s="50"/>
      <c r="W25" s="141">
        <v>100</v>
      </c>
      <c r="X25" s="50">
        <f>Q25+S25+U25+V25+W25</f>
        <v>2404</v>
      </c>
    </row>
    <row r="26" spans="1:24" x14ac:dyDescent="0.3">
      <c r="A26" s="132">
        <v>24</v>
      </c>
      <c r="B26" s="133">
        <v>45611</v>
      </c>
      <c r="C26" s="101">
        <v>45611</v>
      </c>
      <c r="D26" s="134" t="s">
        <v>863</v>
      </c>
      <c r="E26" s="135" t="s">
        <v>828</v>
      </c>
      <c r="F26" s="134" t="s">
        <v>7</v>
      </c>
      <c r="G26" s="136" t="s">
        <v>244</v>
      </c>
      <c r="H26" s="134" t="s">
        <v>324</v>
      </c>
      <c r="I26" s="166">
        <v>10449</v>
      </c>
      <c r="J26" s="141">
        <v>10497</v>
      </c>
      <c r="K26" s="136">
        <f t="shared" si="0"/>
        <v>48</v>
      </c>
      <c r="L26" s="167">
        <v>8</v>
      </c>
      <c r="M26" s="168">
        <v>0.20833333333333334</v>
      </c>
      <c r="N26" s="169" t="s">
        <v>330</v>
      </c>
      <c r="O26" s="167">
        <v>3.3</v>
      </c>
      <c r="P26" s="50"/>
      <c r="Q26" s="50">
        <v>1000</v>
      </c>
      <c r="R26" s="50">
        <v>13</v>
      </c>
      <c r="S26" s="50">
        <f t="shared" si="1"/>
        <v>104</v>
      </c>
      <c r="T26" s="50"/>
      <c r="U26" s="50">
        <f t="shared" si="2"/>
        <v>0</v>
      </c>
      <c r="V26" s="50"/>
      <c r="W26" s="141"/>
      <c r="X26" s="50">
        <f t="shared" si="3"/>
        <v>1104</v>
      </c>
    </row>
    <row r="27" spans="1:24" x14ac:dyDescent="0.3">
      <c r="A27" s="132">
        <v>25</v>
      </c>
      <c r="B27" s="133">
        <v>45611</v>
      </c>
      <c r="C27" s="101">
        <v>45611</v>
      </c>
      <c r="D27" s="134" t="s">
        <v>831</v>
      </c>
      <c r="E27" s="135" t="s">
        <v>830</v>
      </c>
      <c r="F27" s="134" t="s">
        <v>7</v>
      </c>
      <c r="G27" s="136" t="s">
        <v>244</v>
      </c>
      <c r="H27" s="134" t="s">
        <v>324</v>
      </c>
      <c r="I27" s="166">
        <v>1182</v>
      </c>
      <c r="J27" s="141">
        <v>1220</v>
      </c>
      <c r="K27" s="136">
        <f t="shared" si="0"/>
        <v>38</v>
      </c>
      <c r="L27" s="167"/>
      <c r="M27" s="168">
        <v>0.20833333333333334</v>
      </c>
      <c r="N27" s="171">
        <v>0.33333333333333331</v>
      </c>
      <c r="O27" s="167">
        <v>3</v>
      </c>
      <c r="P27" s="50"/>
      <c r="Q27" s="50">
        <v>1000</v>
      </c>
      <c r="R27" s="50"/>
      <c r="S27" s="50">
        <f t="shared" si="1"/>
        <v>0</v>
      </c>
      <c r="T27" s="50"/>
      <c r="U27" s="50">
        <f t="shared" si="2"/>
        <v>0</v>
      </c>
      <c r="V27" s="50"/>
      <c r="W27" s="141"/>
      <c r="X27" s="50">
        <f t="shared" si="3"/>
        <v>1000</v>
      </c>
    </row>
    <row r="28" spans="1:24" x14ac:dyDescent="0.3">
      <c r="A28" s="132">
        <v>26</v>
      </c>
      <c r="B28" s="133">
        <v>45611</v>
      </c>
      <c r="C28" s="101">
        <v>45611</v>
      </c>
      <c r="D28" s="134" t="s">
        <v>385</v>
      </c>
      <c r="E28" s="135" t="s">
        <v>832</v>
      </c>
      <c r="F28" s="134" t="s">
        <v>3</v>
      </c>
      <c r="G28" s="136" t="s">
        <v>833</v>
      </c>
      <c r="H28" s="134" t="s">
        <v>324</v>
      </c>
      <c r="I28" s="166">
        <v>39462</v>
      </c>
      <c r="J28" s="141">
        <v>39900</v>
      </c>
      <c r="K28" s="136">
        <f t="shared" si="0"/>
        <v>438</v>
      </c>
      <c r="L28" s="167">
        <v>138</v>
      </c>
      <c r="M28" s="168">
        <v>0.29166666666666669</v>
      </c>
      <c r="N28" s="171">
        <v>0.75</v>
      </c>
      <c r="O28" s="167"/>
      <c r="P28" s="50"/>
      <c r="Q28" s="50">
        <v>5400</v>
      </c>
      <c r="R28" s="50">
        <v>18</v>
      </c>
      <c r="S28" s="50">
        <f t="shared" si="1"/>
        <v>2484</v>
      </c>
      <c r="T28" s="50"/>
      <c r="U28" s="50">
        <f t="shared" si="2"/>
        <v>0</v>
      </c>
      <c r="V28" s="50">
        <v>250</v>
      </c>
      <c r="W28" s="141">
        <v>305</v>
      </c>
      <c r="X28" s="50">
        <f t="shared" si="3"/>
        <v>8439</v>
      </c>
    </row>
    <row r="29" spans="1:24" x14ac:dyDescent="0.3">
      <c r="A29" s="132">
        <v>27</v>
      </c>
      <c r="B29" s="133">
        <v>45611</v>
      </c>
      <c r="C29" s="101">
        <v>45612</v>
      </c>
      <c r="D29" s="134" t="s">
        <v>34</v>
      </c>
      <c r="E29" s="135" t="s">
        <v>834</v>
      </c>
      <c r="F29" s="134" t="s">
        <v>7</v>
      </c>
      <c r="G29" s="136" t="s">
        <v>833</v>
      </c>
      <c r="H29" s="134" t="s">
        <v>324</v>
      </c>
      <c r="I29" s="166">
        <v>229608</v>
      </c>
      <c r="J29" s="141">
        <v>230020</v>
      </c>
      <c r="K29" s="136">
        <f t="shared" si="0"/>
        <v>412</v>
      </c>
      <c r="L29" s="167">
        <v>162</v>
      </c>
      <c r="M29" s="170" t="s">
        <v>349</v>
      </c>
      <c r="N29" s="171">
        <v>4.1666666666666664E-2</v>
      </c>
      <c r="O29" s="167"/>
      <c r="P29" s="50"/>
      <c r="Q29" s="50">
        <v>3750</v>
      </c>
      <c r="R29" s="50">
        <v>13</v>
      </c>
      <c r="S29" s="50">
        <f t="shared" si="1"/>
        <v>2106</v>
      </c>
      <c r="T29" s="50"/>
      <c r="U29" s="50">
        <f t="shared" si="2"/>
        <v>0</v>
      </c>
      <c r="V29" s="50">
        <v>250</v>
      </c>
      <c r="W29" s="141">
        <v>195</v>
      </c>
      <c r="X29" s="50">
        <f t="shared" si="3"/>
        <v>6301</v>
      </c>
    </row>
    <row r="30" spans="1:24" x14ac:dyDescent="0.3">
      <c r="A30" s="132">
        <v>28</v>
      </c>
      <c r="B30" s="133">
        <v>45613</v>
      </c>
      <c r="C30" s="101">
        <v>45613</v>
      </c>
      <c r="D30" s="134" t="s">
        <v>385</v>
      </c>
      <c r="E30" s="135" t="s">
        <v>835</v>
      </c>
      <c r="F30" s="134" t="s">
        <v>3</v>
      </c>
      <c r="G30" s="136" t="s">
        <v>836</v>
      </c>
      <c r="H30" s="134" t="s">
        <v>324</v>
      </c>
      <c r="I30" s="166">
        <v>40389</v>
      </c>
      <c r="J30" s="141">
        <v>40824</v>
      </c>
      <c r="K30" s="136">
        <f t="shared" si="0"/>
        <v>435</v>
      </c>
      <c r="L30" s="167">
        <v>135</v>
      </c>
      <c r="M30" s="168">
        <v>0.375</v>
      </c>
      <c r="N30" s="171">
        <v>0.875</v>
      </c>
      <c r="O30" s="167">
        <v>12</v>
      </c>
      <c r="P30" s="50"/>
      <c r="Q30" s="50">
        <v>5400</v>
      </c>
      <c r="R30" s="50">
        <v>18</v>
      </c>
      <c r="S30" s="50">
        <f t="shared" si="1"/>
        <v>2430</v>
      </c>
      <c r="T30" s="50"/>
      <c r="U30" s="50">
        <f t="shared" si="2"/>
        <v>0</v>
      </c>
      <c r="V30" s="50">
        <v>250</v>
      </c>
      <c r="W30" s="141">
        <v>150</v>
      </c>
      <c r="X30" s="50">
        <f t="shared" si="3"/>
        <v>8230</v>
      </c>
    </row>
    <row r="31" spans="1:24" x14ac:dyDescent="0.3">
      <c r="A31" s="132">
        <v>29</v>
      </c>
      <c r="B31" s="133">
        <v>45615</v>
      </c>
      <c r="C31" s="101">
        <v>45615</v>
      </c>
      <c r="D31" s="134" t="s">
        <v>66</v>
      </c>
      <c r="E31" s="135" t="s">
        <v>837</v>
      </c>
      <c r="F31" s="134" t="s">
        <v>7</v>
      </c>
      <c r="G31" s="136" t="s">
        <v>51</v>
      </c>
      <c r="H31" s="134" t="s">
        <v>324</v>
      </c>
      <c r="I31" s="166">
        <v>1357</v>
      </c>
      <c r="J31" s="141">
        <v>1415</v>
      </c>
      <c r="K31" s="136">
        <f t="shared" si="0"/>
        <v>58</v>
      </c>
      <c r="L31" s="167">
        <v>18</v>
      </c>
      <c r="M31" s="168">
        <v>0.125</v>
      </c>
      <c r="N31" s="171">
        <v>0.25</v>
      </c>
      <c r="O31" s="167">
        <v>3</v>
      </c>
      <c r="P31" s="50"/>
      <c r="Q31" s="50">
        <v>1000</v>
      </c>
      <c r="R31" s="50">
        <v>13</v>
      </c>
      <c r="S31" s="50">
        <f t="shared" si="1"/>
        <v>234</v>
      </c>
      <c r="T31" s="50"/>
      <c r="U31" s="50">
        <f t="shared" si="2"/>
        <v>0</v>
      </c>
      <c r="V31" s="50"/>
      <c r="W31" s="141"/>
      <c r="X31" s="50">
        <f t="shared" si="3"/>
        <v>1234</v>
      </c>
    </row>
    <row r="32" spans="1:24" x14ac:dyDescent="0.3">
      <c r="A32" s="132">
        <v>30</v>
      </c>
      <c r="B32" s="133">
        <v>45615</v>
      </c>
      <c r="C32" s="101">
        <v>45615</v>
      </c>
      <c r="D32" s="134" t="s">
        <v>839</v>
      </c>
      <c r="E32" s="135" t="s">
        <v>838</v>
      </c>
      <c r="F32" s="134" t="s">
        <v>7</v>
      </c>
      <c r="G32" s="136" t="s">
        <v>823</v>
      </c>
      <c r="H32" s="134" t="s">
        <v>722</v>
      </c>
      <c r="I32" s="166">
        <v>21706</v>
      </c>
      <c r="J32" s="141">
        <v>21902</v>
      </c>
      <c r="K32" s="136">
        <f t="shared" si="0"/>
        <v>196</v>
      </c>
      <c r="L32" s="167"/>
      <c r="M32" s="168">
        <v>0.33333333333333331</v>
      </c>
      <c r="N32" s="171">
        <v>0.875</v>
      </c>
      <c r="O32" s="167">
        <v>13</v>
      </c>
      <c r="P32" s="50"/>
      <c r="Q32" s="50">
        <v>4500</v>
      </c>
      <c r="R32" s="50"/>
      <c r="S32" s="50">
        <f t="shared" si="1"/>
        <v>0</v>
      </c>
      <c r="T32" s="50"/>
      <c r="U32" s="50">
        <f t="shared" si="2"/>
        <v>0</v>
      </c>
      <c r="V32" s="50">
        <v>250</v>
      </c>
      <c r="W32" s="141"/>
      <c r="X32" s="50">
        <f t="shared" si="3"/>
        <v>4750</v>
      </c>
    </row>
    <row r="33" spans="1:25" x14ac:dyDescent="0.3">
      <c r="A33" s="132">
        <v>31</v>
      </c>
      <c r="B33" s="133">
        <v>45615</v>
      </c>
      <c r="C33" s="101">
        <v>45615</v>
      </c>
      <c r="D33" s="134" t="s">
        <v>466</v>
      </c>
      <c r="E33" s="135" t="s">
        <v>93</v>
      </c>
      <c r="F33" s="134" t="s">
        <v>7</v>
      </c>
      <c r="G33" s="136" t="s">
        <v>244</v>
      </c>
      <c r="H33" s="134" t="s">
        <v>324</v>
      </c>
      <c r="I33" s="166">
        <v>54946</v>
      </c>
      <c r="J33" s="141">
        <v>55114</v>
      </c>
      <c r="K33" s="136">
        <f t="shared" si="0"/>
        <v>168</v>
      </c>
      <c r="L33" s="167">
        <v>88</v>
      </c>
      <c r="M33" s="168">
        <v>0.375</v>
      </c>
      <c r="N33" s="171">
        <v>0.83333333333333337</v>
      </c>
      <c r="O33" s="167">
        <v>11</v>
      </c>
      <c r="P33" s="50">
        <v>3</v>
      </c>
      <c r="Q33" s="50">
        <v>1700</v>
      </c>
      <c r="R33" s="50">
        <v>13</v>
      </c>
      <c r="S33" s="50">
        <f t="shared" si="1"/>
        <v>1144</v>
      </c>
      <c r="T33" s="50">
        <v>120</v>
      </c>
      <c r="U33" s="50">
        <f t="shared" si="2"/>
        <v>360</v>
      </c>
      <c r="V33" s="50"/>
      <c r="W33" s="141"/>
      <c r="X33" s="50">
        <f t="shared" si="3"/>
        <v>3204</v>
      </c>
    </row>
    <row r="34" spans="1:25" x14ac:dyDescent="0.3">
      <c r="A34" s="132">
        <v>32</v>
      </c>
      <c r="B34" s="133">
        <v>45616</v>
      </c>
      <c r="C34" s="101">
        <v>45616</v>
      </c>
      <c r="D34" s="134" t="s">
        <v>687</v>
      </c>
      <c r="E34" s="135" t="s">
        <v>840</v>
      </c>
      <c r="F34" s="134" t="s">
        <v>7</v>
      </c>
      <c r="G34" s="136" t="s">
        <v>51</v>
      </c>
      <c r="H34" s="134" t="s">
        <v>324</v>
      </c>
      <c r="I34" s="166">
        <v>92176</v>
      </c>
      <c r="J34" s="141">
        <v>92214</v>
      </c>
      <c r="K34" s="136">
        <f t="shared" si="0"/>
        <v>38</v>
      </c>
      <c r="L34" s="167"/>
      <c r="M34" s="170" t="s">
        <v>431</v>
      </c>
      <c r="N34" s="169" t="s">
        <v>925</v>
      </c>
      <c r="O34" s="167">
        <v>2.2999999999999998</v>
      </c>
      <c r="P34" s="50"/>
      <c r="Q34" s="50">
        <v>1000</v>
      </c>
      <c r="R34" s="50"/>
      <c r="S34" s="50">
        <f t="shared" si="1"/>
        <v>0</v>
      </c>
      <c r="T34" s="50"/>
      <c r="U34" s="50">
        <f t="shared" si="2"/>
        <v>0</v>
      </c>
      <c r="V34" s="50"/>
      <c r="W34" s="141"/>
      <c r="X34" s="50">
        <f t="shared" si="3"/>
        <v>1000</v>
      </c>
    </row>
    <row r="35" spans="1:25" x14ac:dyDescent="0.3">
      <c r="A35" s="132">
        <v>33</v>
      </c>
      <c r="B35" s="133">
        <v>45617</v>
      </c>
      <c r="C35" s="101">
        <v>45617</v>
      </c>
      <c r="D35" s="134" t="s">
        <v>841</v>
      </c>
      <c r="E35" s="135" t="s">
        <v>263</v>
      </c>
      <c r="F35" s="134" t="s">
        <v>7</v>
      </c>
      <c r="G35" s="136" t="s">
        <v>244</v>
      </c>
      <c r="H35" s="134" t="s">
        <v>324</v>
      </c>
      <c r="I35" s="166">
        <v>1252</v>
      </c>
      <c r="J35" s="141">
        <v>1366</v>
      </c>
      <c r="K35" s="136">
        <f t="shared" si="0"/>
        <v>114</v>
      </c>
      <c r="L35" s="167">
        <v>34</v>
      </c>
      <c r="M35" s="168">
        <v>4.1666666666666664E-2</v>
      </c>
      <c r="N35" s="169" t="s">
        <v>763</v>
      </c>
      <c r="O35" s="167">
        <v>22.5</v>
      </c>
      <c r="P35" s="50">
        <v>14.5</v>
      </c>
      <c r="Q35" s="50">
        <v>1700</v>
      </c>
      <c r="R35" s="50">
        <v>13</v>
      </c>
      <c r="S35" s="50">
        <f t="shared" si="1"/>
        <v>442</v>
      </c>
      <c r="T35" s="50">
        <v>120</v>
      </c>
      <c r="U35" s="50">
        <f t="shared" si="2"/>
        <v>1740</v>
      </c>
      <c r="V35" s="50"/>
      <c r="W35" s="141">
        <v>100</v>
      </c>
      <c r="X35" s="50">
        <f t="shared" si="3"/>
        <v>3982</v>
      </c>
    </row>
    <row r="36" spans="1:25" x14ac:dyDescent="0.3">
      <c r="A36" s="132">
        <v>34</v>
      </c>
      <c r="B36" s="133">
        <v>45617</v>
      </c>
      <c r="C36" s="101">
        <v>45617</v>
      </c>
      <c r="D36" s="134" t="s">
        <v>27</v>
      </c>
      <c r="E36" s="135" t="s">
        <v>498</v>
      </c>
      <c r="F36" s="134" t="s">
        <v>3</v>
      </c>
      <c r="G36" s="136" t="s">
        <v>607</v>
      </c>
      <c r="H36" s="134" t="s">
        <v>324</v>
      </c>
      <c r="I36" s="166">
        <v>149401</v>
      </c>
      <c r="J36" s="141">
        <v>149933</v>
      </c>
      <c r="K36" s="136">
        <f t="shared" si="0"/>
        <v>532</v>
      </c>
      <c r="L36" s="167">
        <v>232</v>
      </c>
      <c r="M36" s="168">
        <v>0.29166666666666669</v>
      </c>
      <c r="N36" s="169" t="s">
        <v>756</v>
      </c>
      <c r="O36" s="167">
        <v>15.3</v>
      </c>
      <c r="P36" s="50"/>
      <c r="Q36" s="50">
        <v>5400</v>
      </c>
      <c r="R36" s="50">
        <v>18</v>
      </c>
      <c r="S36" s="50">
        <f t="shared" si="1"/>
        <v>4176</v>
      </c>
      <c r="T36" s="50"/>
      <c r="U36" s="50">
        <f t="shared" si="2"/>
        <v>0</v>
      </c>
      <c r="V36" s="50">
        <v>250</v>
      </c>
      <c r="W36" s="141">
        <v>400</v>
      </c>
      <c r="X36" s="50">
        <f t="shared" si="3"/>
        <v>10226</v>
      </c>
    </row>
    <row r="37" spans="1:25" x14ac:dyDescent="0.3">
      <c r="A37" s="132">
        <v>35</v>
      </c>
      <c r="B37" s="133">
        <v>45617</v>
      </c>
      <c r="C37" s="101">
        <v>45617</v>
      </c>
      <c r="D37" s="134" t="s">
        <v>839</v>
      </c>
      <c r="E37" s="135" t="s">
        <v>741</v>
      </c>
      <c r="F37" s="134" t="s">
        <v>7</v>
      </c>
      <c r="G37" s="136" t="s">
        <v>11</v>
      </c>
      <c r="H37" s="134" t="s">
        <v>722</v>
      </c>
      <c r="I37" s="166">
        <v>2102</v>
      </c>
      <c r="J37" s="141">
        <v>2340</v>
      </c>
      <c r="K37" s="136">
        <f t="shared" si="0"/>
        <v>238</v>
      </c>
      <c r="L37" s="167"/>
      <c r="M37" s="168">
        <v>0.33333333333333331</v>
      </c>
      <c r="N37" s="171">
        <v>0.91666666666666663</v>
      </c>
      <c r="O37" s="167">
        <v>14</v>
      </c>
      <c r="P37" s="50"/>
      <c r="Q37" s="50">
        <v>4500</v>
      </c>
      <c r="R37" s="50"/>
      <c r="S37" s="50">
        <f t="shared" si="1"/>
        <v>0</v>
      </c>
      <c r="T37" s="50"/>
      <c r="U37" s="50">
        <f t="shared" si="2"/>
        <v>0</v>
      </c>
      <c r="V37" s="50">
        <v>250</v>
      </c>
      <c r="W37" s="141"/>
      <c r="X37" s="50">
        <f t="shared" si="3"/>
        <v>4750</v>
      </c>
    </row>
    <row r="38" spans="1:25" x14ac:dyDescent="0.3">
      <c r="A38" s="132">
        <v>36</v>
      </c>
      <c r="B38" s="133">
        <v>45618</v>
      </c>
      <c r="C38" s="101">
        <v>45618</v>
      </c>
      <c r="D38" s="134" t="s">
        <v>2</v>
      </c>
      <c r="E38" s="135" t="s">
        <v>842</v>
      </c>
      <c r="F38" s="134" t="s">
        <v>3</v>
      </c>
      <c r="G38" s="136" t="s">
        <v>18</v>
      </c>
      <c r="H38" s="134" t="s">
        <v>324</v>
      </c>
      <c r="I38" s="166">
        <v>56915</v>
      </c>
      <c r="J38" s="141">
        <v>57091</v>
      </c>
      <c r="K38" s="136">
        <f t="shared" si="0"/>
        <v>176</v>
      </c>
      <c r="L38" s="167"/>
      <c r="M38" s="168">
        <v>0.29166666666666669</v>
      </c>
      <c r="N38" s="171">
        <v>0.91666666666666663</v>
      </c>
      <c r="O38" s="167">
        <v>15</v>
      </c>
      <c r="P38" s="50"/>
      <c r="Q38" s="50">
        <v>5400</v>
      </c>
      <c r="R38" s="50"/>
      <c r="S38" s="50">
        <f t="shared" si="1"/>
        <v>0</v>
      </c>
      <c r="T38" s="50"/>
      <c r="U38" s="50">
        <f t="shared" si="2"/>
        <v>0</v>
      </c>
      <c r="V38" s="50">
        <v>250</v>
      </c>
      <c r="W38" s="141">
        <v>155</v>
      </c>
      <c r="X38" s="50">
        <f t="shared" si="3"/>
        <v>5805</v>
      </c>
    </row>
    <row r="39" spans="1:25" x14ac:dyDescent="0.3">
      <c r="A39" s="132">
        <v>37</v>
      </c>
      <c r="B39" s="133">
        <v>45618</v>
      </c>
      <c r="C39" s="101">
        <v>45623</v>
      </c>
      <c r="D39" s="134" t="s">
        <v>592</v>
      </c>
      <c r="E39" s="135" t="s">
        <v>536</v>
      </c>
      <c r="F39" s="134" t="s">
        <v>3</v>
      </c>
      <c r="G39" s="136" t="s">
        <v>843</v>
      </c>
      <c r="H39" s="134" t="s">
        <v>324</v>
      </c>
      <c r="I39" s="166">
        <v>94984</v>
      </c>
      <c r="J39" s="141">
        <v>97073</v>
      </c>
      <c r="K39" s="136">
        <f t="shared" si="0"/>
        <v>2089</v>
      </c>
      <c r="L39" s="167">
        <v>289</v>
      </c>
      <c r="M39" s="168">
        <v>0.29166666666666669</v>
      </c>
      <c r="N39" s="171">
        <v>0.91666666666666663</v>
      </c>
      <c r="O39" s="167"/>
      <c r="P39" s="50"/>
      <c r="Q39" s="50">
        <v>32400</v>
      </c>
      <c r="R39" s="50">
        <v>18</v>
      </c>
      <c r="S39" s="50">
        <f t="shared" si="1"/>
        <v>5202</v>
      </c>
      <c r="T39" s="50"/>
      <c r="U39" s="50">
        <f t="shared" si="2"/>
        <v>0</v>
      </c>
      <c r="V39" s="50">
        <v>2500</v>
      </c>
      <c r="W39" s="141">
        <v>2314</v>
      </c>
      <c r="X39" s="50">
        <f t="shared" si="3"/>
        <v>42416</v>
      </c>
    </row>
    <row r="40" spans="1:25" x14ac:dyDescent="0.3">
      <c r="A40" s="132">
        <v>38</v>
      </c>
      <c r="B40" s="133">
        <v>45618</v>
      </c>
      <c r="C40" s="101">
        <v>45618</v>
      </c>
      <c r="D40" s="134" t="s">
        <v>57</v>
      </c>
      <c r="E40" s="136" t="s">
        <v>741</v>
      </c>
      <c r="F40" s="134" t="s">
        <v>7</v>
      </c>
      <c r="G40" s="136" t="s">
        <v>11</v>
      </c>
      <c r="H40" s="134" t="s">
        <v>722</v>
      </c>
      <c r="I40" s="166">
        <v>145116</v>
      </c>
      <c r="J40" s="141">
        <v>145367</v>
      </c>
      <c r="K40" s="136">
        <f t="shared" si="0"/>
        <v>251</v>
      </c>
      <c r="L40" s="167"/>
      <c r="M40" s="170" t="s">
        <v>330</v>
      </c>
      <c r="N40" s="169" t="s">
        <v>763</v>
      </c>
      <c r="O40" s="167">
        <v>15</v>
      </c>
      <c r="P40" s="50"/>
      <c r="Q40" s="50">
        <v>4500</v>
      </c>
      <c r="R40" s="50"/>
      <c r="S40" s="50">
        <f t="shared" si="1"/>
        <v>0</v>
      </c>
      <c r="T40" s="50"/>
      <c r="U40" s="50">
        <f t="shared" si="2"/>
        <v>0</v>
      </c>
      <c r="V40" s="50">
        <v>250</v>
      </c>
      <c r="W40" s="141"/>
      <c r="X40" s="50">
        <f t="shared" si="3"/>
        <v>4750</v>
      </c>
    </row>
    <row r="41" spans="1:25" x14ac:dyDescent="0.3">
      <c r="A41" s="132">
        <v>39</v>
      </c>
      <c r="B41" s="133">
        <v>45619</v>
      </c>
      <c r="C41" s="101">
        <v>45619</v>
      </c>
      <c r="D41" s="134" t="s">
        <v>839</v>
      </c>
      <c r="E41" s="136" t="s">
        <v>741</v>
      </c>
      <c r="F41" s="134" t="s">
        <v>7</v>
      </c>
      <c r="G41" s="136" t="s">
        <v>823</v>
      </c>
      <c r="H41" s="134" t="s">
        <v>722</v>
      </c>
      <c r="I41" s="166">
        <v>22065</v>
      </c>
      <c r="J41" s="141">
        <v>22289</v>
      </c>
      <c r="K41" s="136">
        <f t="shared" si="0"/>
        <v>224</v>
      </c>
      <c r="L41" s="167"/>
      <c r="M41" s="168">
        <v>0.33333333333333331</v>
      </c>
      <c r="N41" s="169" t="s">
        <v>763</v>
      </c>
      <c r="O41" s="167">
        <v>15.3</v>
      </c>
      <c r="P41" s="50"/>
      <c r="Q41" s="50">
        <v>4500</v>
      </c>
      <c r="R41" s="50"/>
      <c r="S41" s="50">
        <f t="shared" si="1"/>
        <v>0</v>
      </c>
      <c r="T41" s="50"/>
      <c r="U41" s="50">
        <f t="shared" si="2"/>
        <v>0</v>
      </c>
      <c r="V41" s="50">
        <v>250</v>
      </c>
      <c r="W41" s="141"/>
      <c r="X41" s="50">
        <f t="shared" si="3"/>
        <v>4750</v>
      </c>
    </row>
    <row r="42" spans="1:25" x14ac:dyDescent="0.3">
      <c r="A42" s="132">
        <v>40</v>
      </c>
      <c r="B42" s="133">
        <v>45621</v>
      </c>
      <c r="C42" s="101">
        <v>45622</v>
      </c>
      <c r="D42" s="134" t="s">
        <v>845</v>
      </c>
      <c r="E42" s="135" t="s">
        <v>93</v>
      </c>
      <c r="F42" s="134" t="s">
        <v>287</v>
      </c>
      <c r="G42" s="136" t="s">
        <v>844</v>
      </c>
      <c r="H42" s="134" t="s">
        <v>324</v>
      </c>
      <c r="I42" s="166">
        <v>48894</v>
      </c>
      <c r="J42" s="141">
        <v>49685</v>
      </c>
      <c r="K42" s="136">
        <f t="shared" si="0"/>
        <v>791</v>
      </c>
      <c r="L42" s="167">
        <v>191</v>
      </c>
      <c r="M42" s="170" t="s">
        <v>330</v>
      </c>
      <c r="N42" s="169" t="s">
        <v>926</v>
      </c>
      <c r="O42" s="167"/>
      <c r="P42" s="50"/>
      <c r="Q42" s="50">
        <v>10200</v>
      </c>
      <c r="R42" s="50">
        <v>17</v>
      </c>
      <c r="S42" s="50">
        <f t="shared" si="1"/>
        <v>3247</v>
      </c>
      <c r="T42" s="50"/>
      <c r="U42" s="50">
        <f t="shared" si="2"/>
        <v>0</v>
      </c>
      <c r="V42" s="50">
        <v>700</v>
      </c>
      <c r="W42" s="141">
        <v>690</v>
      </c>
      <c r="X42" s="50">
        <f t="shared" si="3"/>
        <v>14837</v>
      </c>
    </row>
    <row r="43" spans="1:25" x14ac:dyDescent="0.3">
      <c r="A43" s="132">
        <v>41</v>
      </c>
      <c r="B43" s="133">
        <v>45621</v>
      </c>
      <c r="C43" s="101">
        <v>45621</v>
      </c>
      <c r="D43" s="134" t="s">
        <v>140</v>
      </c>
      <c r="E43" s="135" t="s">
        <v>196</v>
      </c>
      <c r="F43" s="134" t="s">
        <v>7</v>
      </c>
      <c r="G43" s="136" t="s">
        <v>846</v>
      </c>
      <c r="H43" s="134" t="s">
        <v>324</v>
      </c>
      <c r="I43" s="166">
        <v>138416</v>
      </c>
      <c r="J43" s="141">
        <v>138564</v>
      </c>
      <c r="K43" s="136">
        <f t="shared" si="0"/>
        <v>148</v>
      </c>
      <c r="L43" s="167">
        <v>68</v>
      </c>
      <c r="M43" s="170" t="s">
        <v>761</v>
      </c>
      <c r="N43" s="169" t="s">
        <v>927</v>
      </c>
      <c r="O43" s="167">
        <v>17</v>
      </c>
      <c r="P43" s="50"/>
      <c r="Q43" s="50">
        <v>3250</v>
      </c>
      <c r="R43" s="50"/>
      <c r="S43" s="50">
        <f t="shared" si="1"/>
        <v>0</v>
      </c>
      <c r="T43" s="50"/>
      <c r="U43" s="50">
        <f t="shared" si="2"/>
        <v>0</v>
      </c>
      <c r="V43" s="50">
        <v>250</v>
      </c>
      <c r="W43" s="141">
        <v>330</v>
      </c>
      <c r="X43" s="50">
        <f t="shared" si="3"/>
        <v>3830</v>
      </c>
    </row>
    <row r="44" spans="1:25" x14ac:dyDescent="0.3">
      <c r="A44" s="132">
        <v>42</v>
      </c>
      <c r="B44" s="133">
        <v>45621</v>
      </c>
      <c r="C44" s="101">
        <v>45621</v>
      </c>
      <c r="D44" s="134" t="s">
        <v>48</v>
      </c>
      <c r="E44" s="135" t="s">
        <v>623</v>
      </c>
      <c r="F44" s="134" t="s">
        <v>7</v>
      </c>
      <c r="G44" s="136" t="s">
        <v>65</v>
      </c>
      <c r="H44" s="134" t="s">
        <v>324</v>
      </c>
      <c r="I44" s="166">
        <v>269498</v>
      </c>
      <c r="J44" s="141">
        <v>269893</v>
      </c>
      <c r="K44" s="136">
        <f t="shared" si="0"/>
        <v>395</v>
      </c>
      <c r="L44" s="167">
        <v>145</v>
      </c>
      <c r="M44" s="168">
        <v>0.25</v>
      </c>
      <c r="N44" s="169" t="s">
        <v>431</v>
      </c>
      <c r="O44" s="167">
        <v>15.3</v>
      </c>
      <c r="P44" s="50"/>
      <c r="Q44" s="50">
        <v>3250</v>
      </c>
      <c r="R44" s="50">
        <v>13</v>
      </c>
      <c r="S44" s="50">
        <f t="shared" si="1"/>
        <v>1885</v>
      </c>
      <c r="T44" s="50"/>
      <c r="U44" s="50">
        <f t="shared" si="2"/>
        <v>0</v>
      </c>
      <c r="V44" s="50">
        <v>250</v>
      </c>
      <c r="W44" s="141">
        <v>275</v>
      </c>
      <c r="X44" s="50">
        <f t="shared" si="3"/>
        <v>5660</v>
      </c>
    </row>
    <row r="45" spans="1:25" x14ac:dyDescent="0.3">
      <c r="A45" s="132">
        <v>43</v>
      </c>
      <c r="B45" s="133">
        <v>45621</v>
      </c>
      <c r="C45" s="101">
        <v>45621</v>
      </c>
      <c r="D45" s="134" t="s">
        <v>378</v>
      </c>
      <c r="E45" s="135" t="s">
        <v>464</v>
      </c>
      <c r="F45" s="134" t="s">
        <v>7</v>
      </c>
      <c r="G45" s="136" t="s">
        <v>244</v>
      </c>
      <c r="H45" s="134" t="s">
        <v>324</v>
      </c>
      <c r="I45" s="166">
        <v>12178</v>
      </c>
      <c r="J45" s="141">
        <v>12300</v>
      </c>
      <c r="K45" s="136">
        <f t="shared" si="0"/>
        <v>122</v>
      </c>
      <c r="L45" s="167">
        <v>42</v>
      </c>
      <c r="M45" s="170" t="s">
        <v>330</v>
      </c>
      <c r="N45" s="169" t="s">
        <v>756</v>
      </c>
      <c r="O45" s="167">
        <v>14</v>
      </c>
      <c r="P45" s="50">
        <v>6</v>
      </c>
      <c r="Q45" s="50">
        <v>1700</v>
      </c>
      <c r="R45" s="50">
        <v>13</v>
      </c>
      <c r="S45" s="50">
        <f t="shared" si="1"/>
        <v>546</v>
      </c>
      <c r="T45" s="50">
        <v>120</v>
      </c>
      <c r="U45" s="50">
        <f t="shared" si="2"/>
        <v>720</v>
      </c>
      <c r="V45" s="50"/>
      <c r="W45" s="141"/>
      <c r="X45" s="50">
        <f t="shared" si="3"/>
        <v>2966</v>
      </c>
    </row>
    <row r="46" spans="1:25" x14ac:dyDescent="0.3">
      <c r="A46" s="132">
        <v>44</v>
      </c>
      <c r="B46" s="153">
        <v>45621</v>
      </c>
      <c r="C46" s="101">
        <v>45621</v>
      </c>
      <c r="D46" s="154" t="s">
        <v>847</v>
      </c>
      <c r="E46" s="155" t="s">
        <v>741</v>
      </c>
      <c r="F46" s="154" t="s">
        <v>7</v>
      </c>
      <c r="G46" s="136" t="s">
        <v>11</v>
      </c>
      <c r="H46" s="154" t="s">
        <v>722</v>
      </c>
      <c r="I46" s="166">
        <v>154346</v>
      </c>
      <c r="J46" s="141">
        <v>154560</v>
      </c>
      <c r="K46" s="136">
        <f t="shared" si="0"/>
        <v>214</v>
      </c>
      <c r="L46" s="167"/>
      <c r="M46" s="172">
        <v>0.33333333333333331</v>
      </c>
      <c r="N46" s="173" t="s">
        <v>340</v>
      </c>
      <c r="O46" s="167">
        <v>12.3</v>
      </c>
      <c r="P46" s="50"/>
      <c r="Q46" s="50">
        <v>4500</v>
      </c>
      <c r="R46" s="50"/>
      <c r="S46" s="50">
        <f t="shared" si="1"/>
        <v>0</v>
      </c>
      <c r="T46" s="50"/>
      <c r="U46" s="50">
        <f t="shared" si="2"/>
        <v>0</v>
      </c>
      <c r="V46" s="50">
        <v>250</v>
      </c>
      <c r="W46" s="141"/>
      <c r="X46" s="50">
        <f t="shared" si="3"/>
        <v>4750</v>
      </c>
    </row>
    <row r="47" spans="1:25" x14ac:dyDescent="0.3">
      <c r="A47" s="132">
        <v>45</v>
      </c>
      <c r="B47" s="156">
        <v>45622</v>
      </c>
      <c r="C47" s="162">
        <v>45623</v>
      </c>
      <c r="D47" s="98" t="s">
        <v>551</v>
      </c>
      <c r="E47" s="135" t="s">
        <v>196</v>
      </c>
      <c r="F47" s="154" t="s">
        <v>7</v>
      </c>
      <c r="G47" s="50" t="s">
        <v>739</v>
      </c>
      <c r="H47" s="134" t="s">
        <v>324</v>
      </c>
      <c r="I47" s="166">
        <v>25653</v>
      </c>
      <c r="J47" s="141">
        <v>26511</v>
      </c>
      <c r="K47" s="136">
        <f t="shared" si="0"/>
        <v>858</v>
      </c>
      <c r="L47" s="167">
        <v>358</v>
      </c>
      <c r="M47" s="174" t="s">
        <v>753</v>
      </c>
      <c r="N47" s="175">
        <v>0.91666666666666663</v>
      </c>
      <c r="O47" s="167">
        <v>16.7</v>
      </c>
      <c r="P47" s="50"/>
      <c r="Q47" s="50">
        <v>6500</v>
      </c>
      <c r="R47" s="50">
        <v>13</v>
      </c>
      <c r="S47" s="50">
        <f t="shared" si="1"/>
        <v>4654</v>
      </c>
      <c r="T47" s="50"/>
      <c r="U47" s="50">
        <f t="shared" si="2"/>
        <v>0</v>
      </c>
      <c r="V47" s="50">
        <v>700</v>
      </c>
      <c r="W47" s="141">
        <v>880</v>
      </c>
      <c r="X47" s="50">
        <f t="shared" si="3"/>
        <v>12734</v>
      </c>
    </row>
    <row r="48" spans="1:25" s="50" customFormat="1" x14ac:dyDescent="0.3">
      <c r="A48" s="132">
        <v>46</v>
      </c>
      <c r="B48" s="53">
        <v>45622</v>
      </c>
      <c r="C48" s="163">
        <v>45622</v>
      </c>
      <c r="D48" s="50" t="s">
        <v>378</v>
      </c>
      <c r="E48" s="97" t="s">
        <v>464</v>
      </c>
      <c r="F48" s="165" t="s">
        <v>7</v>
      </c>
      <c r="G48" s="50" t="s">
        <v>244</v>
      </c>
      <c r="H48" s="178" t="s">
        <v>324</v>
      </c>
      <c r="I48" s="176">
        <v>12300</v>
      </c>
      <c r="J48" s="141">
        <v>12442</v>
      </c>
      <c r="K48" s="136">
        <f t="shared" si="0"/>
        <v>142</v>
      </c>
      <c r="L48" s="167">
        <v>62</v>
      </c>
      <c r="M48" s="172">
        <v>0.375</v>
      </c>
      <c r="N48" s="173" t="s">
        <v>756</v>
      </c>
      <c r="O48" s="167">
        <v>13.5</v>
      </c>
      <c r="P48" s="50">
        <v>5.5</v>
      </c>
      <c r="Q48" s="50">
        <v>1700</v>
      </c>
      <c r="R48" s="50">
        <v>13</v>
      </c>
      <c r="S48" s="50">
        <f t="shared" si="1"/>
        <v>806</v>
      </c>
      <c r="T48" s="50">
        <v>120</v>
      </c>
      <c r="U48" s="50">
        <f t="shared" si="2"/>
        <v>660</v>
      </c>
      <c r="W48" s="141"/>
      <c r="X48" s="50">
        <f t="shared" si="3"/>
        <v>3166</v>
      </c>
      <c r="Y48" s="94"/>
    </row>
    <row r="49" spans="1:25" s="50" customFormat="1" x14ac:dyDescent="0.3">
      <c r="A49" s="132">
        <v>47</v>
      </c>
      <c r="B49" s="53">
        <v>45622</v>
      </c>
      <c r="C49" s="163">
        <v>45623</v>
      </c>
      <c r="D49" s="96" t="s">
        <v>742</v>
      </c>
      <c r="E49" s="95" t="s">
        <v>865</v>
      </c>
      <c r="F49" s="165" t="s">
        <v>7</v>
      </c>
      <c r="G49" s="96" t="s">
        <v>866</v>
      </c>
      <c r="H49" s="179" t="s">
        <v>722</v>
      </c>
      <c r="I49" s="176">
        <v>185350</v>
      </c>
      <c r="J49" s="141">
        <v>185938</v>
      </c>
      <c r="K49" s="136">
        <f t="shared" ref="K49:K54" si="4">J49-I49</f>
        <v>588</v>
      </c>
      <c r="L49" s="167">
        <v>0</v>
      </c>
      <c r="M49" s="172">
        <v>0.25</v>
      </c>
      <c r="N49" s="173" t="s">
        <v>336</v>
      </c>
      <c r="O49" s="167">
        <v>11.3</v>
      </c>
      <c r="Q49" s="50">
        <v>9000</v>
      </c>
      <c r="S49" s="50">
        <f t="shared" si="1"/>
        <v>0</v>
      </c>
      <c r="U49" s="50">
        <f t="shared" si="2"/>
        <v>0</v>
      </c>
      <c r="V49" s="50">
        <v>700</v>
      </c>
      <c r="W49" s="141">
        <v>285</v>
      </c>
      <c r="X49" s="50">
        <f t="shared" si="3"/>
        <v>9985</v>
      </c>
      <c r="Y49" s="94"/>
    </row>
    <row r="50" spans="1:25" s="50" customFormat="1" x14ac:dyDescent="0.3">
      <c r="A50" s="132">
        <v>48</v>
      </c>
      <c r="B50" s="53">
        <v>45622</v>
      </c>
      <c r="C50" s="163">
        <v>45622</v>
      </c>
      <c r="D50" s="96" t="s">
        <v>867</v>
      </c>
      <c r="E50" s="95" t="s">
        <v>741</v>
      </c>
      <c r="F50" s="95" t="s">
        <v>7</v>
      </c>
      <c r="G50" s="96" t="s">
        <v>11</v>
      </c>
      <c r="H50" s="179" t="s">
        <v>722</v>
      </c>
      <c r="I50" s="176">
        <v>40878</v>
      </c>
      <c r="J50" s="141">
        <v>41212</v>
      </c>
      <c r="K50" s="136">
        <f t="shared" si="4"/>
        <v>334</v>
      </c>
      <c r="L50" s="167">
        <v>34</v>
      </c>
      <c r="M50" s="172" t="s">
        <v>330</v>
      </c>
      <c r="N50" s="173" t="s">
        <v>431</v>
      </c>
      <c r="Q50" s="50">
        <v>4500</v>
      </c>
      <c r="R50" s="50">
        <v>15</v>
      </c>
      <c r="S50" s="50">
        <f t="shared" si="1"/>
        <v>510</v>
      </c>
      <c r="U50" s="50">
        <f t="shared" si="2"/>
        <v>0</v>
      </c>
      <c r="V50" s="50">
        <v>250</v>
      </c>
      <c r="X50" s="50">
        <f t="shared" si="3"/>
        <v>5260</v>
      </c>
      <c r="Y50" s="94"/>
    </row>
    <row r="51" spans="1:25" s="50" customFormat="1" x14ac:dyDescent="0.3">
      <c r="A51" s="132">
        <v>49</v>
      </c>
      <c r="B51" s="53">
        <v>45623</v>
      </c>
      <c r="C51" s="163">
        <v>45623</v>
      </c>
      <c r="D51" s="96" t="s">
        <v>839</v>
      </c>
      <c r="E51" s="95" t="s">
        <v>741</v>
      </c>
      <c r="F51" s="95" t="s">
        <v>7</v>
      </c>
      <c r="G51" s="96" t="s">
        <v>11</v>
      </c>
      <c r="H51" s="179" t="s">
        <v>722</v>
      </c>
      <c r="I51" s="176">
        <v>22505</v>
      </c>
      <c r="J51" s="141">
        <v>22850</v>
      </c>
      <c r="K51" s="136">
        <f t="shared" si="4"/>
        <v>345</v>
      </c>
      <c r="L51" s="167">
        <v>45</v>
      </c>
      <c r="M51" s="172">
        <v>0.33333333333333331</v>
      </c>
      <c r="N51" s="175">
        <v>0.91666666666666663</v>
      </c>
      <c r="O51" s="167">
        <v>14</v>
      </c>
      <c r="Q51" s="50">
        <v>4500</v>
      </c>
      <c r="R51" s="50">
        <v>15</v>
      </c>
      <c r="S51" s="50">
        <f>L51*R51</f>
        <v>675</v>
      </c>
      <c r="U51" s="50">
        <f t="shared" si="2"/>
        <v>0</v>
      </c>
      <c r="V51" s="50">
        <v>250</v>
      </c>
      <c r="X51" s="50">
        <f t="shared" si="3"/>
        <v>5425</v>
      </c>
      <c r="Y51" s="94"/>
    </row>
    <row r="52" spans="1:25" s="50" customFormat="1" x14ac:dyDescent="0.3">
      <c r="A52" s="132">
        <v>50</v>
      </c>
      <c r="B52" s="53">
        <v>45623</v>
      </c>
      <c r="C52" s="164">
        <v>45623</v>
      </c>
      <c r="D52" s="50" t="s">
        <v>15</v>
      </c>
      <c r="E52" s="97" t="s">
        <v>864</v>
      </c>
      <c r="F52" s="165" t="s">
        <v>16</v>
      </c>
      <c r="G52" s="50" t="s">
        <v>18</v>
      </c>
      <c r="H52" s="178" t="s">
        <v>324</v>
      </c>
      <c r="I52" s="176">
        <v>234013</v>
      </c>
      <c r="J52" s="141">
        <v>234204</v>
      </c>
      <c r="K52" s="136">
        <f t="shared" si="4"/>
        <v>191</v>
      </c>
      <c r="M52" s="172">
        <v>0.29166666666666669</v>
      </c>
      <c r="N52" s="175">
        <v>0.75</v>
      </c>
      <c r="O52" s="167">
        <v>11</v>
      </c>
      <c r="Q52" s="50">
        <v>3250</v>
      </c>
      <c r="S52" s="50">
        <f t="shared" si="1"/>
        <v>0</v>
      </c>
      <c r="U52" s="50">
        <f t="shared" si="2"/>
        <v>0</v>
      </c>
      <c r="V52" s="50">
        <v>250</v>
      </c>
      <c r="W52" s="141">
        <v>155</v>
      </c>
      <c r="X52" s="50">
        <f t="shared" si="3"/>
        <v>3655</v>
      </c>
      <c r="Y52" s="94"/>
    </row>
    <row r="53" spans="1:25" s="50" customFormat="1" x14ac:dyDescent="0.3">
      <c r="A53" s="132">
        <v>51</v>
      </c>
      <c r="B53" s="53">
        <v>45624</v>
      </c>
      <c r="C53" s="163">
        <v>45625</v>
      </c>
      <c r="D53" s="50" t="s">
        <v>385</v>
      </c>
      <c r="E53" s="97" t="s">
        <v>624</v>
      </c>
      <c r="F53" s="165" t="s">
        <v>3</v>
      </c>
      <c r="G53" s="50" t="s">
        <v>868</v>
      </c>
      <c r="H53" s="178" t="s">
        <v>324</v>
      </c>
      <c r="I53" s="176">
        <v>42397</v>
      </c>
      <c r="J53" s="141">
        <v>43185</v>
      </c>
      <c r="K53" s="136">
        <f t="shared" si="4"/>
        <v>788</v>
      </c>
      <c r="L53" s="167">
        <v>188</v>
      </c>
      <c r="M53" s="172" t="s">
        <v>753</v>
      </c>
      <c r="N53" s="172" t="s">
        <v>753</v>
      </c>
      <c r="O53" s="167"/>
      <c r="Q53" s="50">
        <v>10800</v>
      </c>
      <c r="R53" s="50">
        <v>18</v>
      </c>
      <c r="S53" s="50">
        <f t="shared" si="1"/>
        <v>3384</v>
      </c>
      <c r="U53" s="50">
        <f t="shared" si="2"/>
        <v>0</v>
      </c>
      <c r="V53" s="50">
        <v>700</v>
      </c>
      <c r="W53" s="141">
        <v>95</v>
      </c>
      <c r="X53" s="50">
        <f t="shared" si="3"/>
        <v>14979</v>
      </c>
      <c r="Y53" s="94"/>
    </row>
    <row r="54" spans="1:25" s="50" customFormat="1" x14ac:dyDescent="0.3">
      <c r="A54" s="132">
        <v>52</v>
      </c>
      <c r="B54" s="53">
        <v>45624</v>
      </c>
      <c r="C54" s="53">
        <v>45624</v>
      </c>
      <c r="D54" s="50" t="s">
        <v>323</v>
      </c>
      <c r="E54" s="97" t="s">
        <v>93</v>
      </c>
      <c r="F54" s="165" t="s">
        <v>7</v>
      </c>
      <c r="G54" s="50" t="s">
        <v>244</v>
      </c>
      <c r="H54" s="178" t="s">
        <v>324</v>
      </c>
      <c r="I54" s="176">
        <v>47635</v>
      </c>
      <c r="J54" s="141">
        <v>47792</v>
      </c>
      <c r="K54" s="136">
        <f t="shared" si="4"/>
        <v>157</v>
      </c>
      <c r="L54" s="167">
        <v>77</v>
      </c>
      <c r="M54" s="172" t="s">
        <v>327</v>
      </c>
      <c r="N54" s="175">
        <v>0.79166666666666663</v>
      </c>
      <c r="O54" s="50">
        <v>9.5</v>
      </c>
      <c r="P54" s="50">
        <v>1.5</v>
      </c>
      <c r="Q54" s="50">
        <v>1700</v>
      </c>
      <c r="R54" s="50">
        <v>13</v>
      </c>
      <c r="S54" s="50">
        <f t="shared" si="1"/>
        <v>1001</v>
      </c>
      <c r="T54" s="50">
        <v>120</v>
      </c>
      <c r="U54" s="50">
        <f t="shared" si="2"/>
        <v>180</v>
      </c>
      <c r="W54" s="141">
        <v>600</v>
      </c>
      <c r="X54" s="50">
        <f t="shared" si="3"/>
        <v>3481</v>
      </c>
      <c r="Y54" s="94"/>
    </row>
    <row r="55" spans="1:25" s="50" customFormat="1" x14ac:dyDescent="0.3">
      <c r="A55" s="132">
        <v>53</v>
      </c>
      <c r="B55" s="53">
        <v>45624</v>
      </c>
      <c r="C55" s="164">
        <v>45624</v>
      </c>
      <c r="D55" s="96" t="s">
        <v>839</v>
      </c>
      <c r="E55" s="95" t="s">
        <v>869</v>
      </c>
      <c r="F55" s="95" t="s">
        <v>7</v>
      </c>
      <c r="G55" s="96" t="s">
        <v>11</v>
      </c>
      <c r="H55" s="179" t="s">
        <v>722</v>
      </c>
      <c r="I55" s="176">
        <v>22820</v>
      </c>
      <c r="J55" s="141">
        <v>23088</v>
      </c>
      <c r="K55" s="136">
        <f t="shared" si="0"/>
        <v>268</v>
      </c>
      <c r="L55" s="167"/>
      <c r="M55" s="172" t="s">
        <v>330</v>
      </c>
      <c r="N55" s="175">
        <v>0.875</v>
      </c>
      <c r="O55" s="167">
        <v>12.3</v>
      </c>
      <c r="Q55" s="50">
        <v>4500</v>
      </c>
      <c r="S55" s="50">
        <f t="shared" si="1"/>
        <v>0</v>
      </c>
      <c r="U55" s="50">
        <f t="shared" si="2"/>
        <v>0</v>
      </c>
      <c r="V55" s="50">
        <v>250</v>
      </c>
      <c r="W55" s="141"/>
      <c r="X55" s="50">
        <f t="shared" si="3"/>
        <v>4750</v>
      </c>
      <c r="Y55" s="94"/>
    </row>
    <row r="56" spans="1:25" s="50" customFormat="1" x14ac:dyDescent="0.3">
      <c r="A56" s="132">
        <v>54</v>
      </c>
      <c r="B56" s="53">
        <v>45625</v>
      </c>
      <c r="C56" s="164">
        <v>45626</v>
      </c>
      <c r="D56" s="96" t="s">
        <v>57</v>
      </c>
      <c r="E56" s="95" t="s">
        <v>870</v>
      </c>
      <c r="F56" s="95" t="s">
        <v>7</v>
      </c>
      <c r="G56" s="96" t="s">
        <v>244</v>
      </c>
      <c r="H56" s="179" t="s">
        <v>722</v>
      </c>
      <c r="I56" s="176">
        <v>146481</v>
      </c>
      <c r="J56" s="141">
        <v>147199</v>
      </c>
      <c r="K56" s="136">
        <f>J56-I56</f>
        <v>718</v>
      </c>
      <c r="L56" s="167">
        <v>118</v>
      </c>
      <c r="M56" s="172" t="s">
        <v>430</v>
      </c>
      <c r="N56" s="175" t="s">
        <v>763</v>
      </c>
      <c r="O56" s="167">
        <v>16</v>
      </c>
      <c r="Q56" s="50">
        <v>9000</v>
      </c>
      <c r="R56" s="50">
        <v>13</v>
      </c>
      <c r="S56" s="50">
        <f t="shared" si="1"/>
        <v>1534</v>
      </c>
      <c r="U56" s="50">
        <f t="shared" si="2"/>
        <v>0</v>
      </c>
      <c r="V56" s="50">
        <v>700</v>
      </c>
      <c r="W56" s="141"/>
      <c r="X56" s="50">
        <f t="shared" si="3"/>
        <v>11234</v>
      </c>
      <c r="Y56" s="94"/>
    </row>
    <row r="57" spans="1:25" s="50" customFormat="1" x14ac:dyDescent="0.3">
      <c r="A57" s="132">
        <v>55</v>
      </c>
      <c r="B57" s="53">
        <v>45625</v>
      </c>
      <c r="C57" s="164">
        <v>45625</v>
      </c>
      <c r="D57" s="96" t="s">
        <v>742</v>
      </c>
      <c r="E57" s="95" t="s">
        <v>741</v>
      </c>
      <c r="F57" s="95" t="s">
        <v>7</v>
      </c>
      <c r="G57" s="96" t="s">
        <v>214</v>
      </c>
      <c r="H57" s="179" t="s">
        <v>722</v>
      </c>
      <c r="I57" s="176">
        <v>185983</v>
      </c>
      <c r="J57" s="141">
        <v>186237</v>
      </c>
      <c r="K57" s="136">
        <f t="shared" si="0"/>
        <v>254</v>
      </c>
      <c r="L57" s="167">
        <v>0</v>
      </c>
      <c r="M57" s="172">
        <v>0.33333333333333331</v>
      </c>
      <c r="N57" s="175" t="s">
        <v>340</v>
      </c>
      <c r="O57" s="167">
        <v>12.3</v>
      </c>
      <c r="Q57" s="50">
        <v>4500</v>
      </c>
      <c r="S57" s="50">
        <f t="shared" si="1"/>
        <v>0</v>
      </c>
      <c r="U57" s="50">
        <f t="shared" si="2"/>
        <v>0</v>
      </c>
      <c r="V57" s="50">
        <v>250</v>
      </c>
      <c r="W57" s="141"/>
      <c r="X57" s="50">
        <f t="shared" si="3"/>
        <v>4750</v>
      </c>
      <c r="Y57" s="94"/>
    </row>
    <row r="58" spans="1:25" s="50" customFormat="1" x14ac:dyDescent="0.3">
      <c r="A58" s="132">
        <v>56</v>
      </c>
      <c r="B58" s="53">
        <v>45626</v>
      </c>
      <c r="C58" s="164">
        <v>45626</v>
      </c>
      <c r="D58" s="50" t="s">
        <v>34</v>
      </c>
      <c r="E58" s="97" t="s">
        <v>422</v>
      </c>
      <c r="F58" s="165" t="s">
        <v>7</v>
      </c>
      <c r="G58" s="50" t="s">
        <v>260</v>
      </c>
      <c r="H58" s="178" t="s">
        <v>324</v>
      </c>
      <c r="I58" s="176">
        <v>236085</v>
      </c>
      <c r="J58" s="141">
        <v>236497</v>
      </c>
      <c r="K58" s="136">
        <f>J58-I58</f>
        <v>412</v>
      </c>
      <c r="L58" s="167">
        <v>162</v>
      </c>
      <c r="M58" s="172">
        <v>0.33333333333333331</v>
      </c>
      <c r="N58" s="173" t="s">
        <v>431</v>
      </c>
      <c r="O58" s="167">
        <v>13.3</v>
      </c>
      <c r="Q58" s="50">
        <v>3250</v>
      </c>
      <c r="R58" s="50">
        <v>13</v>
      </c>
      <c r="S58" s="50">
        <f t="shared" si="1"/>
        <v>2106</v>
      </c>
      <c r="U58" s="50">
        <f t="shared" si="2"/>
        <v>0</v>
      </c>
      <c r="V58" s="50">
        <v>250</v>
      </c>
      <c r="W58" s="141">
        <v>315</v>
      </c>
      <c r="X58" s="50">
        <f t="shared" si="3"/>
        <v>5921</v>
      </c>
      <c r="Y58" s="94"/>
    </row>
    <row r="59" spans="1:25" s="50" customFormat="1" x14ac:dyDescent="0.3">
      <c r="A59" s="132">
        <v>57</v>
      </c>
      <c r="B59" s="53">
        <v>45626</v>
      </c>
      <c r="C59" s="163">
        <v>45626</v>
      </c>
      <c r="D59" s="96" t="s">
        <v>847</v>
      </c>
      <c r="E59" s="95" t="s">
        <v>741</v>
      </c>
      <c r="F59" s="95" t="s">
        <v>7</v>
      </c>
      <c r="G59" s="96" t="s">
        <v>11</v>
      </c>
      <c r="H59" s="179" t="s">
        <v>722</v>
      </c>
      <c r="I59" s="176">
        <v>186098</v>
      </c>
      <c r="J59" s="141">
        <v>186496</v>
      </c>
      <c r="K59" s="136">
        <f>J59-I59</f>
        <v>398</v>
      </c>
      <c r="L59" s="167">
        <v>98</v>
      </c>
      <c r="M59" s="172">
        <v>0.33333333333333331</v>
      </c>
      <c r="N59" s="175">
        <v>0.91666666666666663</v>
      </c>
      <c r="O59" s="167">
        <v>14</v>
      </c>
      <c r="Q59" s="50">
        <v>4500</v>
      </c>
      <c r="R59" s="50">
        <v>15</v>
      </c>
      <c r="S59" s="50">
        <f t="shared" si="1"/>
        <v>1470</v>
      </c>
      <c r="U59" s="50">
        <f t="shared" si="2"/>
        <v>0</v>
      </c>
      <c r="V59" s="50">
        <v>250</v>
      </c>
      <c r="X59" s="50">
        <f t="shared" si="3"/>
        <v>6220</v>
      </c>
      <c r="Y59" s="94"/>
    </row>
    <row r="60" spans="1:25" x14ac:dyDescent="0.3">
      <c r="K60" s="177">
        <f>SUM(K3:K58)</f>
        <v>16158</v>
      </c>
      <c r="X60" s="181">
        <f>SUM(X3:X59)</f>
        <v>329083</v>
      </c>
    </row>
    <row r="61" spans="1:25" x14ac:dyDescent="0.3">
      <c r="W61" t="s">
        <v>444</v>
      </c>
      <c r="X61">
        <v>4975</v>
      </c>
    </row>
    <row r="62" spans="1:25" x14ac:dyDescent="0.3">
      <c r="W62" t="s">
        <v>324</v>
      </c>
      <c r="X62">
        <f>X60-X61</f>
        <v>324108</v>
      </c>
    </row>
    <row r="66" spans="4:9" x14ac:dyDescent="0.3">
      <c r="E66" t="s">
        <v>933</v>
      </c>
    </row>
    <row r="67" spans="4:9" x14ac:dyDescent="0.3">
      <c r="D67" s="50"/>
      <c r="E67" s="50"/>
      <c r="F67" s="50" t="s">
        <v>930</v>
      </c>
      <c r="G67" s="53">
        <v>45451</v>
      </c>
      <c r="H67" s="50">
        <v>25000</v>
      </c>
      <c r="I67" s="50"/>
    </row>
    <row r="68" spans="4:9" x14ac:dyDescent="0.3">
      <c r="D68" s="50"/>
      <c r="E68" s="50"/>
      <c r="F68" s="50" t="s">
        <v>929</v>
      </c>
      <c r="G68" s="53">
        <v>45518</v>
      </c>
      <c r="H68" s="50">
        <v>30000</v>
      </c>
      <c r="I68" s="50"/>
    </row>
    <row r="69" spans="4:9" x14ac:dyDescent="0.3">
      <c r="D69" s="50"/>
      <c r="E69" s="50" t="s">
        <v>932</v>
      </c>
      <c r="F69" s="50" t="s">
        <v>929</v>
      </c>
      <c r="G69" s="53">
        <v>45568</v>
      </c>
      <c r="H69" s="50">
        <v>50000</v>
      </c>
      <c r="I69" s="50"/>
    </row>
    <row r="70" spans="4:9" x14ac:dyDescent="0.3">
      <c r="D70" s="50"/>
      <c r="E70" s="50" t="s">
        <v>932</v>
      </c>
      <c r="F70" s="50" t="s">
        <v>930</v>
      </c>
      <c r="G70" s="53">
        <v>45567</v>
      </c>
      <c r="H70" s="50">
        <v>21000</v>
      </c>
      <c r="I70" s="50"/>
    </row>
    <row r="71" spans="4:9" x14ac:dyDescent="0.3">
      <c r="D71" s="50"/>
      <c r="E71" s="50"/>
      <c r="F71" s="50" t="s">
        <v>934</v>
      </c>
      <c r="G71" s="53">
        <v>45594</v>
      </c>
      <c r="H71" s="50">
        <v>30000</v>
      </c>
      <c r="I71" s="50"/>
    </row>
    <row r="72" spans="4:9" x14ac:dyDescent="0.3">
      <c r="D72" s="50"/>
      <c r="E72" s="50"/>
      <c r="F72" s="50" t="s">
        <v>931</v>
      </c>
      <c r="G72" s="53">
        <v>45626</v>
      </c>
      <c r="H72" s="50">
        <v>59795</v>
      </c>
      <c r="I72" s="50"/>
    </row>
    <row r="73" spans="4:9" x14ac:dyDescent="0.3">
      <c r="D73" s="50"/>
      <c r="E73" s="50"/>
      <c r="F73" s="50" t="s">
        <v>931</v>
      </c>
      <c r="G73" s="53">
        <v>45656</v>
      </c>
      <c r="H73" s="50">
        <v>20000</v>
      </c>
      <c r="I73" s="50"/>
    </row>
    <row r="74" spans="4:9" x14ac:dyDescent="0.3">
      <c r="D74" s="50"/>
      <c r="E74" s="50"/>
      <c r="F74" s="50" t="s">
        <v>929</v>
      </c>
      <c r="G74" s="53">
        <v>45655</v>
      </c>
      <c r="H74" s="50">
        <v>50000</v>
      </c>
      <c r="I74" s="50"/>
    </row>
    <row r="75" spans="4:9" x14ac:dyDescent="0.3">
      <c r="D75" s="50"/>
      <c r="E75" s="50"/>
      <c r="F75" s="50" t="s">
        <v>929</v>
      </c>
      <c r="G75" s="53">
        <v>45682</v>
      </c>
      <c r="H75" s="50">
        <v>45000</v>
      </c>
      <c r="I75" s="50"/>
    </row>
    <row r="76" spans="4:9" x14ac:dyDescent="0.3">
      <c r="F76" s="50" t="s">
        <v>930</v>
      </c>
      <c r="G76" s="53">
        <v>45732</v>
      </c>
      <c r="H76" s="181">
        <v>31000</v>
      </c>
      <c r="I76" s="50"/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110"/>
  <sheetViews>
    <sheetView topLeftCell="A16" workbookViewId="0">
      <selection sqref="A1:XFD1"/>
    </sheetView>
  </sheetViews>
  <sheetFormatPr defaultRowHeight="14.4" x14ac:dyDescent="0.3"/>
  <cols>
    <col min="2" max="3" width="10.44140625" bestFit="1" customWidth="1"/>
    <col min="4" max="4" width="12.6640625" bestFit="1" customWidth="1"/>
    <col min="5" max="5" width="17.33203125" customWidth="1"/>
    <col min="14" max="14" width="6" customWidth="1"/>
    <col min="15" max="15" width="5.33203125" customWidth="1"/>
    <col min="22" max="22" width="10.44140625" bestFit="1" customWidth="1"/>
  </cols>
  <sheetData>
    <row r="1" spans="1:24" ht="57.6" x14ac:dyDescent="0.3">
      <c r="A1" s="45" t="s">
        <v>167</v>
      </c>
      <c r="B1" s="182" t="s">
        <v>168</v>
      </c>
      <c r="C1" s="182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137" t="s">
        <v>173</v>
      </c>
      <c r="I1" s="137" t="s">
        <v>174</v>
      </c>
      <c r="J1" s="47" t="s">
        <v>157</v>
      </c>
      <c r="K1" s="47" t="s">
        <v>175</v>
      </c>
      <c r="L1" s="183" t="s">
        <v>176</v>
      </c>
      <c r="M1" s="184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185" t="s">
        <v>162</v>
      </c>
      <c r="W1" s="49" t="s">
        <v>163</v>
      </c>
    </row>
    <row r="2" spans="1:24" x14ac:dyDescent="0.3">
      <c r="A2" s="143">
        <v>1</v>
      </c>
      <c r="B2" s="187">
        <v>45627</v>
      </c>
      <c r="C2" s="187">
        <v>45627</v>
      </c>
      <c r="D2" s="99" t="s">
        <v>574</v>
      </c>
      <c r="E2" s="99" t="s">
        <v>935</v>
      </c>
      <c r="F2" s="99" t="s">
        <v>3</v>
      </c>
      <c r="G2" s="99" t="s">
        <v>24</v>
      </c>
      <c r="H2" s="99">
        <v>106386</v>
      </c>
      <c r="I2" s="99">
        <v>106746</v>
      </c>
      <c r="J2" s="99">
        <f>I2-H2</f>
        <v>360</v>
      </c>
      <c r="K2" s="99">
        <v>60</v>
      </c>
      <c r="L2" s="188" t="s">
        <v>364</v>
      </c>
      <c r="M2" s="189" t="s">
        <v>381</v>
      </c>
      <c r="N2" s="99"/>
      <c r="O2" s="99"/>
      <c r="P2" s="99">
        <v>6000</v>
      </c>
      <c r="Q2" s="99">
        <v>20</v>
      </c>
      <c r="R2" s="99">
        <f>Q2*K2</f>
        <v>1200</v>
      </c>
      <c r="S2" s="99">
        <v>200</v>
      </c>
      <c r="T2" s="99">
        <f>S2*O2</f>
        <v>0</v>
      </c>
      <c r="U2" s="99">
        <v>250</v>
      </c>
      <c r="V2" s="99">
        <v>350</v>
      </c>
      <c r="W2" s="161">
        <f>P2+R2+T2+U2+V2</f>
        <v>7800</v>
      </c>
      <c r="X2" s="55">
        <v>7800</v>
      </c>
    </row>
    <row r="3" spans="1:24" x14ac:dyDescent="0.3">
      <c r="A3" s="50">
        <v>2</v>
      </c>
      <c r="B3" s="187">
        <v>45629</v>
      </c>
      <c r="C3" s="187">
        <v>45630</v>
      </c>
      <c r="D3" s="99" t="s">
        <v>61</v>
      </c>
      <c r="E3" s="99" t="s">
        <v>936</v>
      </c>
      <c r="F3" s="99" t="s">
        <v>7</v>
      </c>
      <c r="G3" s="99" t="s">
        <v>937</v>
      </c>
      <c r="H3" s="99">
        <v>113446</v>
      </c>
      <c r="I3" s="99">
        <v>113824</v>
      </c>
      <c r="J3" s="99">
        <f t="shared" ref="J3:J66" si="0">I3-H3</f>
        <v>378</v>
      </c>
      <c r="K3" s="99">
        <v>128</v>
      </c>
      <c r="L3" s="188" t="s">
        <v>938</v>
      </c>
      <c r="M3" s="188" t="s">
        <v>796</v>
      </c>
      <c r="N3" s="99"/>
      <c r="O3" s="99"/>
      <c r="P3" s="99">
        <v>3250</v>
      </c>
      <c r="Q3" s="99">
        <v>13</v>
      </c>
      <c r="R3" s="99">
        <f t="shared" ref="R3:R66" si="1">Q3*K3</f>
        <v>1664</v>
      </c>
      <c r="S3" s="99">
        <v>120</v>
      </c>
      <c r="T3" s="99">
        <f t="shared" ref="T3:T66" si="2">S3*O3</f>
        <v>0</v>
      </c>
      <c r="U3" s="99">
        <v>450</v>
      </c>
      <c r="V3" s="99">
        <v>280</v>
      </c>
      <c r="W3" s="50">
        <f t="shared" ref="W3:W66" si="3">P3+R3+T3+U3+V3</f>
        <v>5644</v>
      </c>
    </row>
    <row r="4" spans="1:24" x14ac:dyDescent="0.3">
      <c r="A4" s="143">
        <v>3</v>
      </c>
      <c r="B4" s="187">
        <v>45629</v>
      </c>
      <c r="C4" s="187">
        <v>45631</v>
      </c>
      <c r="D4" s="99" t="s">
        <v>939</v>
      </c>
      <c r="E4" s="99" t="s">
        <v>290</v>
      </c>
      <c r="F4" s="99" t="s">
        <v>7</v>
      </c>
      <c r="G4" s="99" t="s">
        <v>940</v>
      </c>
      <c r="H4" s="99">
        <v>14068</v>
      </c>
      <c r="I4" s="99">
        <v>15260</v>
      </c>
      <c r="J4" s="99">
        <f t="shared" si="0"/>
        <v>1192</v>
      </c>
      <c r="K4" s="99">
        <v>442</v>
      </c>
      <c r="L4" s="189">
        <v>0.375</v>
      </c>
      <c r="M4" s="188" t="s">
        <v>340</v>
      </c>
      <c r="N4" s="99"/>
      <c r="O4" s="99"/>
      <c r="P4" s="99">
        <v>9750</v>
      </c>
      <c r="Q4" s="99">
        <v>13</v>
      </c>
      <c r="R4" s="99">
        <f>Q4*K4</f>
        <v>5746</v>
      </c>
      <c r="S4" s="99">
        <v>120</v>
      </c>
      <c r="T4" s="99">
        <f t="shared" si="2"/>
        <v>0</v>
      </c>
      <c r="U4" s="99">
        <v>1150</v>
      </c>
      <c r="V4" s="99">
        <v>1630</v>
      </c>
      <c r="W4" s="50">
        <f t="shared" si="3"/>
        <v>18276</v>
      </c>
    </row>
    <row r="5" spans="1:24" x14ac:dyDescent="0.3">
      <c r="A5" s="50">
        <v>4</v>
      </c>
      <c r="B5" s="187">
        <v>45629</v>
      </c>
      <c r="C5" s="187">
        <v>45630</v>
      </c>
      <c r="D5" s="99" t="s">
        <v>615</v>
      </c>
      <c r="E5" s="99" t="s">
        <v>941</v>
      </c>
      <c r="F5" s="99" t="s">
        <v>7</v>
      </c>
      <c r="G5" s="99" t="s">
        <v>244</v>
      </c>
      <c r="H5" s="99">
        <v>20580</v>
      </c>
      <c r="I5" s="99">
        <v>20720</v>
      </c>
      <c r="J5" s="99">
        <f t="shared" si="0"/>
        <v>140</v>
      </c>
      <c r="K5" s="99">
        <v>60</v>
      </c>
      <c r="L5" s="189">
        <v>0.41666666666666669</v>
      </c>
      <c r="M5" s="189">
        <v>4.1666666666666664E-2</v>
      </c>
      <c r="N5" s="99">
        <v>15</v>
      </c>
      <c r="O5" s="99">
        <v>7</v>
      </c>
      <c r="P5" s="99">
        <v>1700</v>
      </c>
      <c r="Q5" s="99">
        <v>13</v>
      </c>
      <c r="R5" s="99">
        <f t="shared" si="1"/>
        <v>780</v>
      </c>
      <c r="S5" s="99">
        <v>120</v>
      </c>
      <c r="T5" s="99">
        <f t="shared" si="2"/>
        <v>840</v>
      </c>
      <c r="U5" s="99"/>
      <c r="V5" s="99"/>
      <c r="W5" s="50">
        <f t="shared" si="3"/>
        <v>3320</v>
      </c>
    </row>
    <row r="6" spans="1:24" x14ac:dyDescent="0.3">
      <c r="A6" s="143">
        <v>5</v>
      </c>
      <c r="B6" s="187">
        <v>45629</v>
      </c>
      <c r="C6" s="187">
        <v>45629</v>
      </c>
      <c r="D6" s="99" t="s">
        <v>942</v>
      </c>
      <c r="E6" s="99" t="s">
        <v>943</v>
      </c>
      <c r="F6" s="99" t="s">
        <v>7</v>
      </c>
      <c r="G6" s="99" t="s">
        <v>244</v>
      </c>
      <c r="H6" s="99">
        <v>35542</v>
      </c>
      <c r="I6" s="99">
        <v>35576</v>
      </c>
      <c r="J6" s="99">
        <f t="shared" si="0"/>
        <v>34</v>
      </c>
      <c r="K6" s="99"/>
      <c r="L6" s="189">
        <v>0.70833333333333337</v>
      </c>
      <c r="M6" s="189">
        <v>0.95833333333333337</v>
      </c>
      <c r="N6" s="99">
        <v>6</v>
      </c>
      <c r="O6" s="99">
        <v>0</v>
      </c>
      <c r="P6" s="99">
        <v>1700</v>
      </c>
      <c r="Q6" s="99">
        <v>13</v>
      </c>
      <c r="R6" s="99">
        <f t="shared" si="1"/>
        <v>0</v>
      </c>
      <c r="S6" s="99">
        <v>120</v>
      </c>
      <c r="T6" s="99">
        <f t="shared" si="2"/>
        <v>0</v>
      </c>
      <c r="U6" s="99"/>
      <c r="V6" s="99">
        <v>100</v>
      </c>
      <c r="W6" s="50">
        <f t="shared" si="3"/>
        <v>1800</v>
      </c>
    </row>
    <row r="7" spans="1:24" x14ac:dyDescent="0.3">
      <c r="A7" s="50">
        <v>6</v>
      </c>
      <c r="B7" s="187">
        <v>45630</v>
      </c>
      <c r="C7" s="187">
        <v>45630</v>
      </c>
      <c r="D7" s="99" t="s">
        <v>841</v>
      </c>
      <c r="E7" s="99" t="s">
        <v>944</v>
      </c>
      <c r="F7" s="99" t="s">
        <v>7</v>
      </c>
      <c r="G7" s="99" t="s">
        <v>244</v>
      </c>
      <c r="H7" s="99">
        <v>3088</v>
      </c>
      <c r="I7" s="99">
        <v>3148</v>
      </c>
      <c r="J7" s="99">
        <f t="shared" si="0"/>
        <v>60</v>
      </c>
      <c r="K7" s="99"/>
      <c r="L7" s="189">
        <v>0.33333333333333331</v>
      </c>
      <c r="M7" s="188" t="s">
        <v>757</v>
      </c>
      <c r="N7" s="99">
        <v>8.5</v>
      </c>
      <c r="O7" s="99">
        <v>0.5</v>
      </c>
      <c r="P7" s="99">
        <v>1700</v>
      </c>
      <c r="Q7" s="99">
        <v>13</v>
      </c>
      <c r="R7" s="99">
        <f t="shared" si="1"/>
        <v>0</v>
      </c>
      <c r="S7" s="99">
        <v>120</v>
      </c>
      <c r="T7" s="99">
        <f t="shared" si="2"/>
        <v>60</v>
      </c>
      <c r="U7" s="99"/>
      <c r="V7" s="99"/>
      <c r="W7" s="50">
        <f t="shared" si="3"/>
        <v>1760</v>
      </c>
    </row>
    <row r="8" spans="1:24" x14ac:dyDescent="0.3">
      <c r="A8" s="143">
        <v>7</v>
      </c>
      <c r="B8" s="187">
        <v>45630</v>
      </c>
      <c r="C8" s="187">
        <v>45630</v>
      </c>
      <c r="D8" s="99" t="s">
        <v>34</v>
      </c>
      <c r="E8" s="99" t="s">
        <v>945</v>
      </c>
      <c r="F8" s="99" t="s">
        <v>7</v>
      </c>
      <c r="G8" s="99" t="s">
        <v>18</v>
      </c>
      <c r="H8" s="99">
        <v>238529</v>
      </c>
      <c r="I8" s="99">
        <v>238754</v>
      </c>
      <c r="J8" s="99">
        <f t="shared" si="0"/>
        <v>225</v>
      </c>
      <c r="K8" s="99"/>
      <c r="L8" s="189">
        <v>0.375</v>
      </c>
      <c r="M8" s="189">
        <v>0.83333333333333337</v>
      </c>
      <c r="N8" s="99"/>
      <c r="O8" s="99"/>
      <c r="P8" s="99">
        <v>3250</v>
      </c>
      <c r="Q8" s="99">
        <v>13</v>
      </c>
      <c r="R8" s="99">
        <f t="shared" si="1"/>
        <v>0</v>
      </c>
      <c r="S8" s="99">
        <v>120</v>
      </c>
      <c r="T8" s="99">
        <f t="shared" si="2"/>
        <v>0</v>
      </c>
      <c r="U8" s="99">
        <v>250</v>
      </c>
      <c r="V8" s="99">
        <v>155</v>
      </c>
      <c r="W8" s="50">
        <f t="shared" si="3"/>
        <v>3655</v>
      </c>
    </row>
    <row r="9" spans="1:24" x14ac:dyDescent="0.3">
      <c r="A9" s="50">
        <v>8</v>
      </c>
      <c r="B9" s="187">
        <v>45630</v>
      </c>
      <c r="C9" s="187">
        <v>45630</v>
      </c>
      <c r="D9" s="99" t="s">
        <v>15</v>
      </c>
      <c r="E9" s="99" t="s">
        <v>943</v>
      </c>
      <c r="F9" s="99" t="s">
        <v>16</v>
      </c>
      <c r="G9" s="99" t="s">
        <v>244</v>
      </c>
      <c r="H9" s="99">
        <v>234979</v>
      </c>
      <c r="I9" s="99">
        <v>235068</v>
      </c>
      <c r="J9" s="99">
        <f>I9-H9</f>
        <v>89</v>
      </c>
      <c r="K9" s="99">
        <v>9</v>
      </c>
      <c r="L9" s="189">
        <v>0.375</v>
      </c>
      <c r="M9" s="188" t="s">
        <v>328</v>
      </c>
      <c r="N9" s="99">
        <v>10.5</v>
      </c>
      <c r="O9" s="99">
        <v>2.5</v>
      </c>
      <c r="P9" s="99">
        <v>1700</v>
      </c>
      <c r="Q9" s="99">
        <v>13</v>
      </c>
      <c r="R9" s="99">
        <f t="shared" si="1"/>
        <v>117</v>
      </c>
      <c r="S9" s="99">
        <v>120</v>
      </c>
      <c r="T9" s="99">
        <f t="shared" si="2"/>
        <v>300</v>
      </c>
      <c r="U9" s="99"/>
      <c r="V9" s="99"/>
      <c r="W9" s="50">
        <f t="shared" si="3"/>
        <v>2117</v>
      </c>
    </row>
    <row r="10" spans="1:24" x14ac:dyDescent="0.3">
      <c r="A10" s="143">
        <v>9</v>
      </c>
      <c r="B10" s="187">
        <v>45630</v>
      </c>
      <c r="C10" s="187">
        <v>45633</v>
      </c>
      <c r="D10" s="99" t="s">
        <v>57</v>
      </c>
      <c r="E10" s="99" t="s">
        <v>946</v>
      </c>
      <c r="F10" s="99" t="s">
        <v>7</v>
      </c>
      <c r="G10" s="99" t="s">
        <v>947</v>
      </c>
      <c r="H10" s="99">
        <v>15</v>
      </c>
      <c r="I10" s="99">
        <v>1290</v>
      </c>
      <c r="J10" s="99">
        <f t="shared" si="0"/>
        <v>1275</v>
      </c>
      <c r="K10" s="99">
        <v>75</v>
      </c>
      <c r="L10" s="188" t="s">
        <v>364</v>
      </c>
      <c r="M10" s="188" t="s">
        <v>404</v>
      </c>
      <c r="N10" s="99"/>
      <c r="O10" s="99"/>
      <c r="P10" s="99">
        <v>18000</v>
      </c>
      <c r="Q10" s="99">
        <v>15</v>
      </c>
      <c r="R10" s="99">
        <f t="shared" si="1"/>
        <v>1125</v>
      </c>
      <c r="S10" s="99">
        <v>150</v>
      </c>
      <c r="T10" s="99">
        <f t="shared" si="2"/>
        <v>0</v>
      </c>
      <c r="U10" s="99">
        <v>1750</v>
      </c>
      <c r="V10" s="99">
        <v>450</v>
      </c>
      <c r="W10" s="50">
        <f t="shared" si="3"/>
        <v>21325</v>
      </c>
    </row>
    <row r="11" spans="1:24" x14ac:dyDescent="0.3">
      <c r="A11" s="50">
        <v>10</v>
      </c>
      <c r="B11" s="187">
        <v>45630</v>
      </c>
      <c r="C11" s="187">
        <v>45630</v>
      </c>
      <c r="D11" s="99" t="s">
        <v>839</v>
      </c>
      <c r="E11" s="99" t="s">
        <v>948</v>
      </c>
      <c r="F11" s="99" t="s">
        <v>7</v>
      </c>
      <c r="G11" s="99" t="s">
        <v>244</v>
      </c>
      <c r="H11" s="99">
        <v>23150</v>
      </c>
      <c r="I11" s="99">
        <v>23338</v>
      </c>
      <c r="J11" s="99">
        <f t="shared" si="0"/>
        <v>188</v>
      </c>
      <c r="K11" s="99">
        <v>108</v>
      </c>
      <c r="L11" s="188" t="s">
        <v>370</v>
      </c>
      <c r="M11" s="188" t="s">
        <v>404</v>
      </c>
      <c r="N11" s="99">
        <v>13</v>
      </c>
      <c r="O11" s="99">
        <v>5</v>
      </c>
      <c r="P11" s="99">
        <v>2000</v>
      </c>
      <c r="Q11" s="99">
        <v>15</v>
      </c>
      <c r="R11" s="99">
        <f t="shared" si="1"/>
        <v>1620</v>
      </c>
      <c r="S11" s="99">
        <v>150</v>
      </c>
      <c r="T11" s="99">
        <f t="shared" si="2"/>
        <v>750</v>
      </c>
      <c r="U11" s="99"/>
      <c r="V11" s="99"/>
      <c r="W11" s="50">
        <f t="shared" si="3"/>
        <v>4370</v>
      </c>
    </row>
    <row r="12" spans="1:24" x14ac:dyDescent="0.3">
      <c r="A12" s="143">
        <v>11</v>
      </c>
      <c r="B12" s="187">
        <v>45631</v>
      </c>
      <c r="C12" s="187">
        <v>45631</v>
      </c>
      <c r="D12" s="99" t="s">
        <v>949</v>
      </c>
      <c r="E12" s="99" t="s">
        <v>464</v>
      </c>
      <c r="F12" s="99" t="s">
        <v>7</v>
      </c>
      <c r="G12" s="99" t="s">
        <v>244</v>
      </c>
      <c r="H12" s="99">
        <v>5299</v>
      </c>
      <c r="I12" s="99">
        <v>5384</v>
      </c>
      <c r="J12" s="99">
        <f t="shared" si="0"/>
        <v>85</v>
      </c>
      <c r="K12" s="99">
        <v>5</v>
      </c>
      <c r="L12" s="188" t="s">
        <v>950</v>
      </c>
      <c r="M12" s="188" t="s">
        <v>349</v>
      </c>
      <c r="N12" s="99">
        <v>10.25</v>
      </c>
      <c r="O12" s="99">
        <v>2.25</v>
      </c>
      <c r="P12" s="99">
        <v>1700</v>
      </c>
      <c r="Q12" s="99">
        <v>15</v>
      </c>
      <c r="R12" s="99">
        <f t="shared" si="1"/>
        <v>75</v>
      </c>
      <c r="S12" s="99">
        <v>120</v>
      </c>
      <c r="T12" s="99">
        <f t="shared" si="2"/>
        <v>270</v>
      </c>
      <c r="U12" s="99"/>
      <c r="V12" s="99"/>
      <c r="W12" s="50">
        <f t="shared" si="3"/>
        <v>2045</v>
      </c>
    </row>
    <row r="13" spans="1:24" x14ac:dyDescent="0.3">
      <c r="A13" s="50">
        <v>12</v>
      </c>
      <c r="B13" s="187">
        <v>45631</v>
      </c>
      <c r="C13" s="187">
        <v>45633</v>
      </c>
      <c r="D13" s="99" t="s">
        <v>841</v>
      </c>
      <c r="E13" s="99" t="s">
        <v>951</v>
      </c>
      <c r="F13" s="99" t="s">
        <v>7</v>
      </c>
      <c r="G13" s="99" t="s">
        <v>723</v>
      </c>
      <c r="H13" s="99">
        <v>3148</v>
      </c>
      <c r="I13" s="99">
        <v>4411</v>
      </c>
      <c r="J13" s="99">
        <f t="shared" si="0"/>
        <v>1263</v>
      </c>
      <c r="K13" s="99">
        <v>513</v>
      </c>
      <c r="L13" s="188" t="s">
        <v>430</v>
      </c>
      <c r="M13" s="188" t="s">
        <v>328</v>
      </c>
      <c r="N13" s="99"/>
      <c r="O13" s="99"/>
      <c r="P13" s="99">
        <v>9750</v>
      </c>
      <c r="Q13" s="99">
        <v>13</v>
      </c>
      <c r="R13" s="99">
        <f t="shared" si="1"/>
        <v>6669</v>
      </c>
      <c r="S13" s="99">
        <v>120</v>
      </c>
      <c r="T13" s="99">
        <f t="shared" si="2"/>
        <v>0</v>
      </c>
      <c r="U13" s="99">
        <v>1150</v>
      </c>
      <c r="V13" s="99">
        <v>1295</v>
      </c>
      <c r="W13" s="50">
        <f t="shared" si="3"/>
        <v>18864</v>
      </c>
    </row>
    <row r="14" spans="1:24" x14ac:dyDescent="0.3">
      <c r="A14" s="143">
        <v>13</v>
      </c>
      <c r="B14" s="187">
        <v>45631</v>
      </c>
      <c r="C14" s="187">
        <v>45631</v>
      </c>
      <c r="D14" s="99" t="s">
        <v>952</v>
      </c>
      <c r="E14" s="99" t="s">
        <v>943</v>
      </c>
      <c r="F14" s="99" t="s">
        <v>7</v>
      </c>
      <c r="G14" s="99" t="s">
        <v>244</v>
      </c>
      <c r="H14" s="99">
        <v>9697</v>
      </c>
      <c r="I14" s="99">
        <v>9800</v>
      </c>
      <c r="J14" s="99">
        <f t="shared" si="0"/>
        <v>103</v>
      </c>
      <c r="K14" s="99">
        <v>23</v>
      </c>
      <c r="L14" s="189">
        <v>0.33333333333333331</v>
      </c>
      <c r="M14" s="189">
        <v>0.75</v>
      </c>
      <c r="N14" s="99">
        <v>10</v>
      </c>
      <c r="O14" s="99">
        <v>2</v>
      </c>
      <c r="P14" s="99">
        <v>1700</v>
      </c>
      <c r="Q14" s="99">
        <v>13</v>
      </c>
      <c r="R14" s="99">
        <f t="shared" si="1"/>
        <v>299</v>
      </c>
      <c r="S14" s="99">
        <v>120</v>
      </c>
      <c r="T14" s="99">
        <f t="shared" si="2"/>
        <v>240</v>
      </c>
      <c r="U14" s="99"/>
      <c r="V14" s="99">
        <v>85</v>
      </c>
      <c r="W14" s="50">
        <f t="shared" si="3"/>
        <v>2324</v>
      </c>
    </row>
    <row r="15" spans="1:24" x14ac:dyDescent="0.3">
      <c r="A15" s="50">
        <v>14</v>
      </c>
      <c r="B15" s="187">
        <v>45631</v>
      </c>
      <c r="C15" s="187">
        <v>45632</v>
      </c>
      <c r="D15" s="99" t="s">
        <v>953</v>
      </c>
      <c r="E15" s="99" t="s">
        <v>93</v>
      </c>
      <c r="F15" s="99" t="s">
        <v>7</v>
      </c>
      <c r="G15" s="99" t="s">
        <v>234</v>
      </c>
      <c r="H15" s="99">
        <v>51176</v>
      </c>
      <c r="I15" s="99">
        <v>51675</v>
      </c>
      <c r="J15" s="99">
        <f t="shared" si="0"/>
        <v>499</v>
      </c>
      <c r="K15" s="99"/>
      <c r="L15" s="189">
        <v>0.375</v>
      </c>
      <c r="M15" s="188" t="s">
        <v>328</v>
      </c>
      <c r="N15" s="99"/>
      <c r="O15" s="99"/>
      <c r="P15" s="99">
        <v>6500</v>
      </c>
      <c r="Q15" s="99">
        <v>13</v>
      </c>
      <c r="R15" s="99">
        <f t="shared" si="1"/>
        <v>0</v>
      </c>
      <c r="S15" s="99">
        <v>120</v>
      </c>
      <c r="T15" s="99">
        <f t="shared" si="2"/>
        <v>0</v>
      </c>
      <c r="U15" s="99">
        <v>700</v>
      </c>
      <c r="V15" s="99">
        <v>345</v>
      </c>
      <c r="W15" s="50">
        <f t="shared" si="3"/>
        <v>7545</v>
      </c>
    </row>
    <row r="16" spans="1:24" x14ac:dyDescent="0.3">
      <c r="A16" s="143">
        <v>15</v>
      </c>
      <c r="B16" s="187">
        <v>45631</v>
      </c>
      <c r="C16" s="187">
        <v>45631</v>
      </c>
      <c r="D16" s="99" t="s">
        <v>742</v>
      </c>
      <c r="E16" s="99" t="s">
        <v>954</v>
      </c>
      <c r="F16" s="99" t="s">
        <v>7</v>
      </c>
      <c r="G16" s="99" t="s">
        <v>11</v>
      </c>
      <c r="H16" s="99">
        <v>186458</v>
      </c>
      <c r="I16" s="99">
        <v>186679</v>
      </c>
      <c r="J16" s="99">
        <f t="shared" si="0"/>
        <v>221</v>
      </c>
      <c r="K16" s="99"/>
      <c r="L16" s="189">
        <v>0.33333333333333331</v>
      </c>
      <c r="M16" s="188" t="s">
        <v>404</v>
      </c>
      <c r="N16" s="99"/>
      <c r="O16" s="99"/>
      <c r="P16" s="99">
        <v>4500</v>
      </c>
      <c r="Q16" s="99">
        <v>15</v>
      </c>
      <c r="R16" s="99">
        <f t="shared" si="1"/>
        <v>0</v>
      </c>
      <c r="S16" s="99">
        <v>150</v>
      </c>
      <c r="T16" s="99">
        <f t="shared" si="2"/>
        <v>0</v>
      </c>
      <c r="U16" s="99">
        <v>250</v>
      </c>
      <c r="V16" s="99"/>
      <c r="W16" s="50">
        <f t="shared" si="3"/>
        <v>4750</v>
      </c>
    </row>
    <row r="17" spans="1:23" x14ac:dyDescent="0.3">
      <c r="A17" s="50">
        <v>16</v>
      </c>
      <c r="B17" s="187">
        <v>45632</v>
      </c>
      <c r="C17" s="187">
        <v>45632</v>
      </c>
      <c r="D17" s="99" t="s">
        <v>83</v>
      </c>
      <c r="E17" s="99" t="s">
        <v>955</v>
      </c>
      <c r="F17" s="99" t="s">
        <v>29</v>
      </c>
      <c r="G17" s="99" t="s">
        <v>11</v>
      </c>
      <c r="H17" s="99">
        <v>105875</v>
      </c>
      <c r="I17" s="99">
        <v>105955</v>
      </c>
      <c r="J17" s="99">
        <f t="shared" si="0"/>
        <v>80</v>
      </c>
      <c r="K17" s="99"/>
      <c r="L17" s="188" t="s">
        <v>767</v>
      </c>
      <c r="M17" s="188" t="s">
        <v>956</v>
      </c>
      <c r="N17" s="99"/>
      <c r="O17" s="99"/>
      <c r="P17" s="99">
        <v>1700</v>
      </c>
      <c r="Q17" s="99">
        <v>13</v>
      </c>
      <c r="R17" s="99">
        <f t="shared" si="1"/>
        <v>0</v>
      </c>
      <c r="S17" s="99">
        <v>120</v>
      </c>
      <c r="T17" s="99">
        <f t="shared" si="2"/>
        <v>0</v>
      </c>
      <c r="U17" s="99">
        <v>250</v>
      </c>
      <c r="V17" s="99"/>
      <c r="W17" s="50">
        <f t="shared" si="3"/>
        <v>1950</v>
      </c>
    </row>
    <row r="18" spans="1:23" x14ac:dyDescent="0.3">
      <c r="A18" s="143">
        <v>17</v>
      </c>
      <c r="B18" s="187">
        <v>45632</v>
      </c>
      <c r="C18" s="187">
        <v>45632</v>
      </c>
      <c r="D18" s="99" t="s">
        <v>742</v>
      </c>
      <c r="E18" s="99" t="s">
        <v>741</v>
      </c>
      <c r="F18" s="99" t="s">
        <v>7</v>
      </c>
      <c r="G18" s="99" t="s">
        <v>11</v>
      </c>
      <c r="H18" s="99">
        <v>186686</v>
      </c>
      <c r="I18" s="99">
        <v>186907</v>
      </c>
      <c r="J18" s="99">
        <f t="shared" si="0"/>
        <v>221</v>
      </c>
      <c r="K18" s="99"/>
      <c r="L18" s="189" t="s">
        <v>430</v>
      </c>
      <c r="M18" s="189" t="s">
        <v>340</v>
      </c>
      <c r="N18" s="99"/>
      <c r="O18" s="99"/>
      <c r="P18" s="99">
        <v>4500</v>
      </c>
      <c r="Q18" s="99">
        <v>15</v>
      </c>
      <c r="R18" s="99">
        <f t="shared" si="1"/>
        <v>0</v>
      </c>
      <c r="S18" s="99">
        <v>150</v>
      </c>
      <c r="T18" s="99">
        <f t="shared" si="2"/>
        <v>0</v>
      </c>
      <c r="U18" s="99">
        <v>250</v>
      </c>
      <c r="V18" s="99"/>
      <c r="W18" s="50">
        <f t="shared" si="3"/>
        <v>4750</v>
      </c>
    </row>
    <row r="19" spans="1:23" x14ac:dyDescent="0.3">
      <c r="A19" s="50">
        <v>18</v>
      </c>
      <c r="B19" s="187">
        <v>45633</v>
      </c>
      <c r="C19" s="187">
        <v>45633</v>
      </c>
      <c r="D19" s="99" t="s">
        <v>48</v>
      </c>
      <c r="E19" s="99" t="s">
        <v>945</v>
      </c>
      <c r="F19" s="99" t="s">
        <v>7</v>
      </c>
      <c r="G19" s="99" t="s">
        <v>607</v>
      </c>
      <c r="H19" s="99">
        <v>272899</v>
      </c>
      <c r="I19" s="99">
        <v>273105</v>
      </c>
      <c r="J19" s="99">
        <f t="shared" si="0"/>
        <v>206</v>
      </c>
      <c r="K19" s="99"/>
      <c r="L19" s="189">
        <v>0.375</v>
      </c>
      <c r="M19" s="188" t="s">
        <v>328</v>
      </c>
      <c r="N19" s="99"/>
      <c r="O19" s="99"/>
      <c r="P19" s="99">
        <v>3250</v>
      </c>
      <c r="Q19" s="99">
        <v>13</v>
      </c>
      <c r="R19" s="99">
        <f t="shared" si="1"/>
        <v>0</v>
      </c>
      <c r="S19" s="99">
        <v>120</v>
      </c>
      <c r="T19" s="99">
        <f t="shared" si="2"/>
        <v>0</v>
      </c>
      <c r="U19" s="99">
        <v>250</v>
      </c>
      <c r="V19" s="99">
        <v>155</v>
      </c>
      <c r="W19" s="50">
        <f t="shared" si="3"/>
        <v>3655</v>
      </c>
    </row>
    <row r="20" spans="1:23" x14ac:dyDescent="0.3">
      <c r="A20" s="143">
        <v>19</v>
      </c>
      <c r="B20" s="187">
        <v>45633</v>
      </c>
      <c r="C20" s="187">
        <v>45633</v>
      </c>
      <c r="D20" s="99" t="s">
        <v>847</v>
      </c>
      <c r="E20" s="99" t="s">
        <v>741</v>
      </c>
      <c r="F20" s="99" t="s">
        <v>7</v>
      </c>
      <c r="G20" s="99" t="s">
        <v>11</v>
      </c>
      <c r="H20" s="99">
        <v>155658</v>
      </c>
      <c r="I20" s="99">
        <v>155976</v>
      </c>
      <c r="J20" s="99">
        <f t="shared" si="0"/>
        <v>318</v>
      </c>
      <c r="K20" s="99">
        <v>18</v>
      </c>
      <c r="L20" s="189">
        <v>0.33333333333333331</v>
      </c>
      <c r="M20" s="189">
        <v>0.83333333333333337</v>
      </c>
      <c r="N20" s="99"/>
      <c r="O20" s="99"/>
      <c r="P20" s="99">
        <v>4500</v>
      </c>
      <c r="Q20" s="99">
        <v>15</v>
      </c>
      <c r="R20" s="99">
        <f t="shared" si="1"/>
        <v>270</v>
      </c>
      <c r="S20" s="99">
        <v>150</v>
      </c>
      <c r="T20" s="99">
        <f t="shared" si="2"/>
        <v>0</v>
      </c>
      <c r="U20" s="99">
        <v>250</v>
      </c>
      <c r="V20" s="99"/>
      <c r="W20" s="50">
        <f t="shared" si="3"/>
        <v>5020</v>
      </c>
    </row>
    <row r="21" spans="1:23" x14ac:dyDescent="0.3">
      <c r="A21" s="50">
        <v>20</v>
      </c>
      <c r="B21" s="187">
        <v>45633</v>
      </c>
      <c r="C21" s="187">
        <v>45634</v>
      </c>
      <c r="D21" s="99" t="s">
        <v>516</v>
      </c>
      <c r="E21" s="99" t="s">
        <v>295</v>
      </c>
      <c r="F21" s="99" t="s">
        <v>3</v>
      </c>
      <c r="G21" s="99" t="s">
        <v>244</v>
      </c>
      <c r="H21" s="99">
        <v>188616</v>
      </c>
      <c r="I21" s="99">
        <v>188799</v>
      </c>
      <c r="J21" s="99">
        <f t="shared" si="0"/>
        <v>183</v>
      </c>
      <c r="K21" s="99">
        <v>103</v>
      </c>
      <c r="L21" s="188" t="s">
        <v>957</v>
      </c>
      <c r="M21" s="188" t="s">
        <v>762</v>
      </c>
      <c r="N21" s="99">
        <v>15.25</v>
      </c>
      <c r="O21" s="99">
        <v>7.25</v>
      </c>
      <c r="P21" s="99">
        <v>3000</v>
      </c>
      <c r="Q21" s="99">
        <v>18</v>
      </c>
      <c r="R21" s="99">
        <f t="shared" si="1"/>
        <v>1854</v>
      </c>
      <c r="S21" s="99">
        <v>180</v>
      </c>
      <c r="T21" s="99">
        <f t="shared" si="2"/>
        <v>1305</v>
      </c>
      <c r="U21" s="99"/>
      <c r="V21" s="99"/>
      <c r="W21" s="50">
        <f t="shared" si="3"/>
        <v>6159</v>
      </c>
    </row>
    <row r="22" spans="1:23" x14ac:dyDescent="0.3">
      <c r="A22" s="143">
        <v>21</v>
      </c>
      <c r="B22" s="187">
        <v>45633</v>
      </c>
      <c r="C22" s="187">
        <v>45633</v>
      </c>
      <c r="D22" s="99" t="s">
        <v>140</v>
      </c>
      <c r="E22" s="99" t="s">
        <v>958</v>
      </c>
      <c r="F22" s="99" t="s">
        <v>7</v>
      </c>
      <c r="G22" s="99" t="s">
        <v>607</v>
      </c>
      <c r="H22" s="99">
        <v>141297</v>
      </c>
      <c r="I22" s="99">
        <v>141440</v>
      </c>
      <c r="J22" s="99">
        <f t="shared" si="0"/>
        <v>143</v>
      </c>
      <c r="K22" s="99"/>
      <c r="L22" s="189">
        <v>0.375</v>
      </c>
      <c r="M22" s="188" t="s">
        <v>328</v>
      </c>
      <c r="N22" s="99"/>
      <c r="O22" s="99"/>
      <c r="P22" s="99">
        <v>3250</v>
      </c>
      <c r="Q22" s="99">
        <v>13</v>
      </c>
      <c r="R22" s="99">
        <f t="shared" si="1"/>
        <v>0</v>
      </c>
      <c r="S22" s="99">
        <v>120</v>
      </c>
      <c r="T22" s="99">
        <f t="shared" si="2"/>
        <v>0</v>
      </c>
      <c r="U22" s="99">
        <v>250</v>
      </c>
      <c r="V22" s="99">
        <v>85</v>
      </c>
      <c r="W22" s="50">
        <f t="shared" si="3"/>
        <v>3585</v>
      </c>
    </row>
    <row r="23" spans="1:23" x14ac:dyDescent="0.3">
      <c r="A23" s="50">
        <v>22</v>
      </c>
      <c r="B23" s="187">
        <v>45634</v>
      </c>
      <c r="C23" s="187">
        <v>45634</v>
      </c>
      <c r="D23" s="99" t="s">
        <v>385</v>
      </c>
      <c r="E23" s="99" t="s">
        <v>959</v>
      </c>
      <c r="F23" s="99" t="s">
        <v>3</v>
      </c>
      <c r="G23" s="99" t="s">
        <v>960</v>
      </c>
      <c r="H23" s="99">
        <v>45902</v>
      </c>
      <c r="I23" s="99">
        <v>46258</v>
      </c>
      <c r="J23" s="99">
        <f t="shared" si="0"/>
        <v>356</v>
      </c>
      <c r="K23" s="99">
        <v>56</v>
      </c>
      <c r="L23" s="189">
        <v>0.875</v>
      </c>
      <c r="M23" s="189">
        <v>0.20833333333333334</v>
      </c>
      <c r="N23" s="99"/>
      <c r="O23" s="99"/>
      <c r="P23" s="99">
        <v>5400</v>
      </c>
      <c r="Q23" s="99">
        <v>18</v>
      </c>
      <c r="R23" s="99">
        <f t="shared" si="1"/>
        <v>1008</v>
      </c>
      <c r="S23" s="99">
        <v>120</v>
      </c>
      <c r="T23" s="99">
        <f t="shared" si="2"/>
        <v>0</v>
      </c>
      <c r="U23" s="99">
        <v>250</v>
      </c>
      <c r="V23" s="99">
        <v>375</v>
      </c>
      <c r="W23" s="50">
        <f t="shared" si="3"/>
        <v>7033</v>
      </c>
    </row>
    <row r="24" spans="1:23" x14ac:dyDescent="0.3">
      <c r="A24" s="143">
        <v>23</v>
      </c>
      <c r="B24" s="187">
        <v>45634</v>
      </c>
      <c r="C24" s="187">
        <v>45634</v>
      </c>
      <c r="D24" s="99" t="s">
        <v>551</v>
      </c>
      <c r="E24" s="99" t="s">
        <v>945</v>
      </c>
      <c r="F24" s="99" t="s">
        <v>7</v>
      </c>
      <c r="G24" s="99" t="s">
        <v>51</v>
      </c>
      <c r="H24" s="99">
        <v>29365</v>
      </c>
      <c r="I24" s="99">
        <v>29393</v>
      </c>
      <c r="J24" s="99">
        <f t="shared" si="0"/>
        <v>28</v>
      </c>
      <c r="K24" s="99"/>
      <c r="L24" s="189">
        <v>0.25</v>
      </c>
      <c r="M24" s="188" t="s">
        <v>328</v>
      </c>
      <c r="N24" s="99">
        <v>10.5</v>
      </c>
      <c r="O24" s="99">
        <v>6.5</v>
      </c>
      <c r="P24" s="99">
        <v>1000</v>
      </c>
      <c r="Q24" s="99">
        <v>18</v>
      </c>
      <c r="R24" s="99">
        <f t="shared" si="1"/>
        <v>0</v>
      </c>
      <c r="S24" s="99">
        <v>180</v>
      </c>
      <c r="T24" s="99">
        <f t="shared" si="2"/>
        <v>1170</v>
      </c>
      <c r="U24" s="99"/>
      <c r="V24" s="99"/>
      <c r="W24" s="50">
        <f t="shared" si="3"/>
        <v>2170</v>
      </c>
    </row>
    <row r="25" spans="1:23" x14ac:dyDescent="0.3">
      <c r="A25" s="50">
        <v>24</v>
      </c>
      <c r="B25" s="187">
        <v>45635</v>
      </c>
      <c r="C25" s="187">
        <v>45637</v>
      </c>
      <c r="D25" s="99" t="s">
        <v>385</v>
      </c>
      <c r="E25" s="99" t="s">
        <v>961</v>
      </c>
      <c r="F25" s="99" t="s">
        <v>3</v>
      </c>
      <c r="G25" s="99" t="s">
        <v>962</v>
      </c>
      <c r="H25" s="99">
        <v>46042</v>
      </c>
      <c r="I25" s="99">
        <v>47053</v>
      </c>
      <c r="J25" s="99">
        <f t="shared" si="0"/>
        <v>1011</v>
      </c>
      <c r="K25" s="99">
        <v>411</v>
      </c>
      <c r="L25" s="188" t="s">
        <v>963</v>
      </c>
      <c r="M25" s="188" t="s">
        <v>349</v>
      </c>
      <c r="N25" s="99"/>
      <c r="O25" s="99"/>
      <c r="P25" s="99">
        <v>10800</v>
      </c>
      <c r="Q25" s="99">
        <v>18</v>
      </c>
      <c r="R25" s="99">
        <f t="shared" si="1"/>
        <v>7398</v>
      </c>
      <c r="S25" s="99">
        <v>180</v>
      </c>
      <c r="T25" s="99">
        <f t="shared" si="2"/>
        <v>0</v>
      </c>
      <c r="U25" s="99">
        <v>700</v>
      </c>
      <c r="V25" s="99">
        <v>800</v>
      </c>
      <c r="W25" s="50">
        <f t="shared" si="3"/>
        <v>19698</v>
      </c>
    </row>
    <row r="26" spans="1:23" x14ac:dyDescent="0.3">
      <c r="A26" s="143">
        <v>25</v>
      </c>
      <c r="B26" s="187">
        <v>45635</v>
      </c>
      <c r="C26" s="187">
        <v>45635</v>
      </c>
      <c r="D26" s="99" t="s">
        <v>841</v>
      </c>
      <c r="E26" s="99" t="s">
        <v>964</v>
      </c>
      <c r="F26" s="99" t="s">
        <v>7</v>
      </c>
      <c r="G26" s="99" t="s">
        <v>244</v>
      </c>
      <c r="H26" s="99">
        <v>4488</v>
      </c>
      <c r="I26" s="99">
        <v>4612</v>
      </c>
      <c r="J26" s="99">
        <f t="shared" si="0"/>
        <v>124</v>
      </c>
      <c r="K26" s="99"/>
      <c r="L26" s="188" t="s">
        <v>761</v>
      </c>
      <c r="M26" s="188" t="s">
        <v>340</v>
      </c>
      <c r="N26" s="99">
        <v>14</v>
      </c>
      <c r="O26" s="99">
        <v>6</v>
      </c>
      <c r="P26" s="99">
        <v>1700</v>
      </c>
      <c r="Q26" s="99">
        <v>13</v>
      </c>
      <c r="R26" s="99">
        <f t="shared" si="1"/>
        <v>0</v>
      </c>
      <c r="S26" s="99">
        <v>120</v>
      </c>
      <c r="T26" s="99">
        <f t="shared" si="2"/>
        <v>720</v>
      </c>
      <c r="U26" s="99"/>
      <c r="V26" s="99">
        <v>270</v>
      </c>
      <c r="W26" s="50">
        <f t="shared" si="3"/>
        <v>2690</v>
      </c>
    </row>
    <row r="27" spans="1:23" x14ac:dyDescent="0.3">
      <c r="A27" s="50">
        <v>26</v>
      </c>
      <c r="B27" s="187">
        <v>45635</v>
      </c>
      <c r="C27" s="187">
        <v>45635</v>
      </c>
      <c r="D27" s="99" t="s">
        <v>847</v>
      </c>
      <c r="E27" s="99" t="s">
        <v>741</v>
      </c>
      <c r="F27" s="99" t="s">
        <v>7</v>
      </c>
      <c r="G27" s="99" t="s">
        <v>11</v>
      </c>
      <c r="H27" s="99">
        <v>156016</v>
      </c>
      <c r="I27" s="99">
        <v>156354</v>
      </c>
      <c r="J27" s="99">
        <f t="shared" si="0"/>
        <v>338</v>
      </c>
      <c r="K27" s="99">
        <v>88</v>
      </c>
      <c r="L27" s="188" t="s">
        <v>430</v>
      </c>
      <c r="M27" s="189">
        <v>0.91666666666666663</v>
      </c>
      <c r="N27" s="99"/>
      <c r="O27" s="99"/>
      <c r="P27" s="99">
        <v>3750</v>
      </c>
      <c r="Q27" s="99">
        <v>15</v>
      </c>
      <c r="R27" s="99">
        <f t="shared" si="1"/>
        <v>1320</v>
      </c>
      <c r="S27" s="99">
        <v>150</v>
      </c>
      <c r="T27" s="99">
        <f t="shared" si="2"/>
        <v>0</v>
      </c>
      <c r="U27" s="99">
        <v>250</v>
      </c>
      <c r="V27" s="99"/>
      <c r="W27" s="50">
        <f t="shared" si="3"/>
        <v>5320</v>
      </c>
    </row>
    <row r="28" spans="1:23" x14ac:dyDescent="0.3">
      <c r="A28" s="143">
        <v>27</v>
      </c>
      <c r="B28" s="187">
        <v>45635</v>
      </c>
      <c r="C28" s="187">
        <v>45635</v>
      </c>
      <c r="D28" s="99" t="s">
        <v>965</v>
      </c>
      <c r="E28" s="99" t="s">
        <v>951</v>
      </c>
      <c r="F28" s="99" t="s">
        <v>7</v>
      </c>
      <c r="G28" s="99" t="s">
        <v>244</v>
      </c>
      <c r="H28" s="99">
        <v>32516</v>
      </c>
      <c r="I28" s="99">
        <v>32703</v>
      </c>
      <c r="J28" s="99">
        <f t="shared" si="0"/>
        <v>187</v>
      </c>
      <c r="K28" s="99"/>
      <c r="L28" s="189">
        <v>0.33333333333333331</v>
      </c>
      <c r="M28" s="189">
        <v>0.79166666666666663</v>
      </c>
      <c r="N28" s="99">
        <v>11</v>
      </c>
      <c r="O28" s="99">
        <v>3</v>
      </c>
      <c r="P28" s="99">
        <v>1700</v>
      </c>
      <c r="Q28" s="99">
        <v>13</v>
      </c>
      <c r="R28" s="99">
        <f t="shared" si="1"/>
        <v>0</v>
      </c>
      <c r="S28" s="99">
        <v>120</v>
      </c>
      <c r="T28" s="99">
        <f t="shared" si="2"/>
        <v>360</v>
      </c>
      <c r="U28" s="99"/>
      <c r="V28" s="99"/>
      <c r="W28" s="50">
        <f t="shared" si="3"/>
        <v>2060</v>
      </c>
    </row>
    <row r="29" spans="1:23" x14ac:dyDescent="0.3">
      <c r="A29" s="50">
        <v>28</v>
      </c>
      <c r="B29" s="187">
        <v>45636</v>
      </c>
      <c r="C29" s="187">
        <v>45636</v>
      </c>
      <c r="D29" s="99" t="s">
        <v>2</v>
      </c>
      <c r="E29" s="99" t="s">
        <v>966</v>
      </c>
      <c r="F29" s="99" t="s">
        <v>3</v>
      </c>
      <c r="G29" s="99" t="s">
        <v>244</v>
      </c>
      <c r="H29" s="99">
        <v>60072</v>
      </c>
      <c r="I29" s="99">
        <v>60146</v>
      </c>
      <c r="J29" s="99">
        <f t="shared" si="0"/>
        <v>74</v>
      </c>
      <c r="K29" s="99"/>
      <c r="L29" s="188" t="s">
        <v>430</v>
      </c>
      <c r="M29" s="188" t="s">
        <v>336</v>
      </c>
      <c r="N29" s="99">
        <v>9.5</v>
      </c>
      <c r="O29" s="99">
        <v>1.5</v>
      </c>
      <c r="P29" s="99">
        <v>3000</v>
      </c>
      <c r="Q29" s="99">
        <v>18</v>
      </c>
      <c r="R29" s="99">
        <f t="shared" si="1"/>
        <v>0</v>
      </c>
      <c r="S29" s="99">
        <v>180</v>
      </c>
      <c r="T29" s="99">
        <f t="shared" si="2"/>
        <v>270</v>
      </c>
      <c r="U29" s="99"/>
      <c r="V29" s="99">
        <v>100</v>
      </c>
      <c r="W29" s="50">
        <f t="shared" si="3"/>
        <v>3370</v>
      </c>
    </row>
    <row r="30" spans="1:23" x14ac:dyDescent="0.3">
      <c r="A30" s="143">
        <v>29</v>
      </c>
      <c r="B30" s="187">
        <v>45636</v>
      </c>
      <c r="C30" s="187">
        <v>45638</v>
      </c>
      <c r="D30" s="99" t="s">
        <v>286</v>
      </c>
      <c r="E30" s="99" t="s">
        <v>93</v>
      </c>
      <c r="F30" s="99" t="s">
        <v>287</v>
      </c>
      <c r="G30" s="99" t="s">
        <v>967</v>
      </c>
      <c r="H30" s="99">
        <v>80283</v>
      </c>
      <c r="I30" s="99">
        <v>81493</v>
      </c>
      <c r="J30" s="99">
        <f t="shared" si="0"/>
        <v>1210</v>
      </c>
      <c r="K30" s="99">
        <v>310</v>
      </c>
      <c r="L30" s="189" t="s">
        <v>753</v>
      </c>
      <c r="M30" s="188" t="s">
        <v>340</v>
      </c>
      <c r="N30" s="99"/>
      <c r="O30" s="99"/>
      <c r="P30" s="99">
        <v>15300</v>
      </c>
      <c r="Q30" s="99">
        <v>17</v>
      </c>
      <c r="R30" s="99">
        <f t="shared" si="1"/>
        <v>5270</v>
      </c>
      <c r="S30" s="99">
        <v>180</v>
      </c>
      <c r="T30" s="99">
        <f t="shared" si="2"/>
        <v>0</v>
      </c>
      <c r="U30" s="99">
        <v>1150</v>
      </c>
      <c r="V30" s="99">
        <v>1165</v>
      </c>
      <c r="W30" s="50">
        <f t="shared" si="3"/>
        <v>22885</v>
      </c>
    </row>
    <row r="31" spans="1:23" x14ac:dyDescent="0.3">
      <c r="A31" s="50">
        <v>30</v>
      </c>
      <c r="B31" s="187">
        <v>45636</v>
      </c>
      <c r="C31" s="187">
        <v>45636</v>
      </c>
      <c r="D31" s="99" t="s">
        <v>19</v>
      </c>
      <c r="E31" s="99" t="s">
        <v>593</v>
      </c>
      <c r="F31" s="99" t="s">
        <v>7</v>
      </c>
      <c r="G31" s="99" t="s">
        <v>65</v>
      </c>
      <c r="H31" s="99">
        <v>403228</v>
      </c>
      <c r="I31" s="99">
        <v>403560</v>
      </c>
      <c r="J31" s="99">
        <f t="shared" si="0"/>
        <v>332</v>
      </c>
      <c r="K31" s="99">
        <v>82</v>
      </c>
      <c r="L31" s="188" t="s">
        <v>767</v>
      </c>
      <c r="M31" s="189">
        <v>0.83333333333333337</v>
      </c>
      <c r="N31" s="99"/>
      <c r="O31" s="99"/>
      <c r="P31" s="99">
        <v>3250</v>
      </c>
      <c r="Q31" s="99">
        <v>13</v>
      </c>
      <c r="R31" s="99">
        <f t="shared" si="1"/>
        <v>1066</v>
      </c>
      <c r="S31" s="99">
        <v>120</v>
      </c>
      <c r="T31" s="99">
        <f t="shared" si="2"/>
        <v>0</v>
      </c>
      <c r="U31" s="99">
        <v>250</v>
      </c>
      <c r="V31" s="99">
        <v>95</v>
      </c>
      <c r="W31" s="50">
        <f t="shared" si="3"/>
        <v>4661</v>
      </c>
    </row>
    <row r="32" spans="1:23" x14ac:dyDescent="0.3">
      <c r="A32" s="143">
        <v>31</v>
      </c>
      <c r="B32" s="187">
        <v>45636</v>
      </c>
      <c r="C32" s="187">
        <v>45637</v>
      </c>
      <c r="D32" s="99" t="s">
        <v>643</v>
      </c>
      <c r="E32" s="99" t="s">
        <v>968</v>
      </c>
      <c r="F32" s="99" t="s">
        <v>7</v>
      </c>
      <c r="G32" s="99" t="s">
        <v>969</v>
      </c>
      <c r="H32" s="99">
        <v>109549</v>
      </c>
      <c r="I32" s="99">
        <v>110623</v>
      </c>
      <c r="J32" s="99">
        <f t="shared" si="0"/>
        <v>1074</v>
      </c>
      <c r="K32" s="99">
        <v>574</v>
      </c>
      <c r="L32" s="188" t="s">
        <v>325</v>
      </c>
      <c r="M32" s="188" t="s">
        <v>471</v>
      </c>
      <c r="N32" s="99"/>
      <c r="O32" s="99"/>
      <c r="P32" s="99">
        <v>6500</v>
      </c>
      <c r="Q32" s="99">
        <v>13</v>
      </c>
      <c r="R32" s="99">
        <f t="shared" si="1"/>
        <v>7462</v>
      </c>
      <c r="S32" s="99">
        <v>120</v>
      </c>
      <c r="T32" s="99">
        <f t="shared" si="2"/>
        <v>0</v>
      </c>
      <c r="U32" s="99">
        <v>700</v>
      </c>
      <c r="V32" s="99">
        <v>1015</v>
      </c>
      <c r="W32" s="50">
        <f t="shared" si="3"/>
        <v>15677</v>
      </c>
    </row>
    <row r="33" spans="1:24" x14ac:dyDescent="0.3">
      <c r="A33" s="50">
        <v>32</v>
      </c>
      <c r="B33" s="187">
        <v>45636</v>
      </c>
      <c r="C33" s="187">
        <v>45636</v>
      </c>
      <c r="D33" s="99" t="s">
        <v>87</v>
      </c>
      <c r="E33" s="99" t="s">
        <v>464</v>
      </c>
      <c r="F33" s="99" t="s">
        <v>7</v>
      </c>
      <c r="G33" s="99" t="s">
        <v>244</v>
      </c>
      <c r="H33" s="99">
        <v>305860</v>
      </c>
      <c r="I33" s="99">
        <v>305878</v>
      </c>
      <c r="J33" s="99">
        <f t="shared" si="0"/>
        <v>18</v>
      </c>
      <c r="K33" s="99"/>
      <c r="L33" s="189">
        <v>0.33333333333333331</v>
      </c>
      <c r="M33" s="189">
        <v>0.41666666666666669</v>
      </c>
      <c r="N33" s="99">
        <v>2</v>
      </c>
      <c r="O33" s="99"/>
      <c r="P33" s="99">
        <v>1700</v>
      </c>
      <c r="Q33" s="99">
        <v>13</v>
      </c>
      <c r="R33" s="99">
        <f t="shared" si="1"/>
        <v>0</v>
      </c>
      <c r="S33" s="99">
        <v>120</v>
      </c>
      <c r="T33" s="99">
        <f t="shared" si="2"/>
        <v>0</v>
      </c>
      <c r="U33" s="99"/>
      <c r="V33" s="99"/>
      <c r="W33" s="50">
        <f t="shared" si="3"/>
        <v>1700</v>
      </c>
    </row>
    <row r="34" spans="1:24" x14ac:dyDescent="0.3">
      <c r="A34" s="143">
        <v>33</v>
      </c>
      <c r="B34" s="187">
        <v>45636</v>
      </c>
      <c r="C34" s="187">
        <v>45636</v>
      </c>
      <c r="D34" s="99" t="s">
        <v>275</v>
      </c>
      <c r="E34" s="99" t="s">
        <v>970</v>
      </c>
      <c r="F34" s="99" t="s">
        <v>7</v>
      </c>
      <c r="G34" s="99" t="s">
        <v>244</v>
      </c>
      <c r="H34" s="99">
        <v>83815</v>
      </c>
      <c r="I34" s="99">
        <v>83863</v>
      </c>
      <c r="J34" s="99">
        <f t="shared" si="0"/>
        <v>48</v>
      </c>
      <c r="K34" s="99"/>
      <c r="L34" s="189">
        <v>0.375</v>
      </c>
      <c r="M34" s="189">
        <v>0.83333333333333337</v>
      </c>
      <c r="N34" s="99">
        <v>11</v>
      </c>
      <c r="O34" s="99">
        <v>3</v>
      </c>
      <c r="P34" s="99">
        <v>2000</v>
      </c>
      <c r="Q34" s="99">
        <v>15</v>
      </c>
      <c r="R34" s="99">
        <f t="shared" si="1"/>
        <v>0</v>
      </c>
      <c r="S34" s="99">
        <v>150</v>
      </c>
      <c r="T34" s="99">
        <f t="shared" si="2"/>
        <v>450</v>
      </c>
      <c r="U34" s="99"/>
      <c r="V34" s="99"/>
      <c r="W34" s="161">
        <f t="shared" si="3"/>
        <v>2450</v>
      </c>
      <c r="X34">
        <v>2450</v>
      </c>
    </row>
    <row r="35" spans="1:24" x14ac:dyDescent="0.3">
      <c r="A35" s="50">
        <v>34</v>
      </c>
      <c r="B35" s="187">
        <v>45636</v>
      </c>
      <c r="C35" s="187">
        <v>45636</v>
      </c>
      <c r="D35" s="99" t="s">
        <v>652</v>
      </c>
      <c r="E35" s="99" t="s">
        <v>295</v>
      </c>
      <c r="F35" s="99" t="s">
        <v>7</v>
      </c>
      <c r="G35" s="99" t="s">
        <v>260</v>
      </c>
      <c r="H35" s="99">
        <v>33322</v>
      </c>
      <c r="I35" s="99">
        <v>33757</v>
      </c>
      <c r="J35" s="99">
        <f t="shared" si="0"/>
        <v>435</v>
      </c>
      <c r="K35" s="99">
        <v>185</v>
      </c>
      <c r="L35" s="188" t="s">
        <v>971</v>
      </c>
      <c r="M35" s="189">
        <v>0.91666666666666663</v>
      </c>
      <c r="N35" s="99"/>
      <c r="O35" s="99"/>
      <c r="P35" s="99">
        <v>3250</v>
      </c>
      <c r="Q35" s="99">
        <v>13</v>
      </c>
      <c r="R35" s="99">
        <f t="shared" si="1"/>
        <v>2405</v>
      </c>
      <c r="S35" s="99">
        <v>120</v>
      </c>
      <c r="T35" s="99">
        <f t="shared" si="2"/>
        <v>0</v>
      </c>
      <c r="U35" s="99">
        <v>250</v>
      </c>
      <c r="V35" s="99"/>
      <c r="W35" s="50">
        <f t="shared" si="3"/>
        <v>5905</v>
      </c>
    </row>
    <row r="36" spans="1:24" x14ac:dyDescent="0.3">
      <c r="A36" s="143">
        <v>35</v>
      </c>
      <c r="B36" s="187">
        <v>45636</v>
      </c>
      <c r="C36" s="187">
        <v>45636</v>
      </c>
      <c r="D36" s="99" t="s">
        <v>744</v>
      </c>
      <c r="E36" s="99" t="s">
        <v>972</v>
      </c>
      <c r="F36" s="99" t="s">
        <v>7</v>
      </c>
      <c r="G36" s="99" t="s">
        <v>244</v>
      </c>
      <c r="H36" s="99">
        <v>298113</v>
      </c>
      <c r="I36" s="99">
        <v>298222</v>
      </c>
      <c r="J36" s="99">
        <f t="shared" si="0"/>
        <v>109</v>
      </c>
      <c r="K36" s="99">
        <v>29</v>
      </c>
      <c r="L36" s="188" t="s">
        <v>336</v>
      </c>
      <c r="M36" s="188" t="s">
        <v>328</v>
      </c>
      <c r="N36" s="99">
        <v>2</v>
      </c>
      <c r="O36" s="99"/>
      <c r="P36" s="99">
        <v>1700</v>
      </c>
      <c r="Q36" s="99">
        <v>13</v>
      </c>
      <c r="R36" s="99">
        <f t="shared" si="1"/>
        <v>377</v>
      </c>
      <c r="S36" s="99">
        <v>120</v>
      </c>
      <c r="T36" s="99">
        <f t="shared" si="2"/>
        <v>0</v>
      </c>
      <c r="U36" s="99"/>
      <c r="V36" s="99">
        <v>100</v>
      </c>
      <c r="W36" s="50">
        <f t="shared" si="3"/>
        <v>2177</v>
      </c>
    </row>
    <row r="37" spans="1:24" x14ac:dyDescent="0.3">
      <c r="A37" s="50">
        <v>36</v>
      </c>
      <c r="B37" s="187">
        <v>45637</v>
      </c>
      <c r="C37" s="187">
        <v>45637</v>
      </c>
      <c r="D37" s="104" t="s">
        <v>863</v>
      </c>
      <c r="E37" s="99" t="s">
        <v>973</v>
      </c>
      <c r="F37" s="99" t="s">
        <v>7</v>
      </c>
      <c r="G37" s="99" t="s">
        <v>11</v>
      </c>
      <c r="H37" s="99">
        <v>13281</v>
      </c>
      <c r="I37" s="99">
        <v>13564</v>
      </c>
      <c r="J37" s="99">
        <f t="shared" si="0"/>
        <v>283</v>
      </c>
      <c r="K37" s="99">
        <v>33</v>
      </c>
      <c r="L37" s="189">
        <v>0.33333333333333331</v>
      </c>
      <c r="M37" s="188" t="s">
        <v>974</v>
      </c>
      <c r="N37" s="99"/>
      <c r="O37" s="99"/>
      <c r="P37" s="99">
        <v>3250</v>
      </c>
      <c r="Q37" s="99">
        <v>13</v>
      </c>
      <c r="R37" s="99">
        <f t="shared" si="1"/>
        <v>429</v>
      </c>
      <c r="S37" s="99">
        <v>120</v>
      </c>
      <c r="T37" s="99">
        <f t="shared" si="2"/>
        <v>0</v>
      </c>
      <c r="U37" s="99">
        <v>250</v>
      </c>
      <c r="V37" s="99">
        <v>100</v>
      </c>
      <c r="W37" s="50">
        <f t="shared" si="3"/>
        <v>4029</v>
      </c>
    </row>
    <row r="38" spans="1:24" x14ac:dyDescent="0.3">
      <c r="A38" s="143">
        <v>37</v>
      </c>
      <c r="B38" s="187">
        <v>45637</v>
      </c>
      <c r="C38" s="187">
        <v>45637</v>
      </c>
      <c r="D38" s="99" t="s">
        <v>744</v>
      </c>
      <c r="E38" s="99" t="s">
        <v>975</v>
      </c>
      <c r="F38" s="99" t="s">
        <v>7</v>
      </c>
      <c r="G38" s="99" t="s">
        <v>11</v>
      </c>
      <c r="H38" s="99">
        <v>298113</v>
      </c>
      <c r="I38" s="99">
        <v>298222</v>
      </c>
      <c r="J38" s="99">
        <f t="shared" si="0"/>
        <v>109</v>
      </c>
      <c r="K38" s="99">
        <v>29</v>
      </c>
      <c r="L38" s="188" t="s">
        <v>976</v>
      </c>
      <c r="M38" s="188" t="s">
        <v>977</v>
      </c>
      <c r="N38" s="99"/>
      <c r="O38" s="99"/>
      <c r="P38" s="99">
        <v>3250</v>
      </c>
      <c r="Q38" s="99">
        <v>13</v>
      </c>
      <c r="R38" s="99">
        <f t="shared" si="1"/>
        <v>377</v>
      </c>
      <c r="S38" s="99">
        <v>120</v>
      </c>
      <c r="T38" s="99">
        <f t="shared" si="2"/>
        <v>0</v>
      </c>
      <c r="U38" s="99">
        <v>250</v>
      </c>
      <c r="V38" s="99">
        <v>165</v>
      </c>
      <c r="W38" s="50">
        <f t="shared" si="3"/>
        <v>4042</v>
      </c>
    </row>
    <row r="39" spans="1:24" x14ac:dyDescent="0.3">
      <c r="A39" s="50">
        <v>38</v>
      </c>
      <c r="B39" s="187">
        <v>45637</v>
      </c>
      <c r="C39" s="187">
        <v>45637</v>
      </c>
      <c r="D39" s="104" t="s">
        <v>615</v>
      </c>
      <c r="E39" s="99" t="s">
        <v>951</v>
      </c>
      <c r="F39" s="99" t="s">
        <v>7</v>
      </c>
      <c r="G39" s="99" t="s">
        <v>244</v>
      </c>
      <c r="H39" s="99">
        <v>20889</v>
      </c>
      <c r="I39" s="99">
        <v>20990</v>
      </c>
      <c r="J39" s="99">
        <f t="shared" si="0"/>
        <v>101</v>
      </c>
      <c r="K39" s="99">
        <v>21</v>
      </c>
      <c r="L39" s="188" t="s">
        <v>364</v>
      </c>
      <c r="M39" s="189">
        <v>0.83333333333333337</v>
      </c>
      <c r="N39" s="99">
        <v>10.5</v>
      </c>
      <c r="O39" s="99">
        <v>2.5</v>
      </c>
      <c r="P39" s="99">
        <v>1700</v>
      </c>
      <c r="Q39" s="99">
        <v>13</v>
      </c>
      <c r="R39" s="99">
        <f t="shared" si="1"/>
        <v>273</v>
      </c>
      <c r="S39" s="99">
        <v>120</v>
      </c>
      <c r="T39" s="99">
        <f t="shared" si="2"/>
        <v>300</v>
      </c>
      <c r="U39" s="99"/>
      <c r="V39" s="99">
        <v>85</v>
      </c>
      <c r="W39" s="50">
        <f t="shared" si="3"/>
        <v>2358</v>
      </c>
    </row>
    <row r="40" spans="1:24" x14ac:dyDescent="0.3">
      <c r="A40" s="143">
        <v>39</v>
      </c>
      <c r="B40" s="187">
        <v>45637</v>
      </c>
      <c r="C40" s="187">
        <v>45637</v>
      </c>
      <c r="D40" s="99" t="s">
        <v>151</v>
      </c>
      <c r="E40" s="99" t="s">
        <v>959</v>
      </c>
      <c r="F40" s="99" t="s">
        <v>3</v>
      </c>
      <c r="G40" s="99" t="s">
        <v>232</v>
      </c>
      <c r="H40" s="99">
        <v>86474</v>
      </c>
      <c r="I40" s="99">
        <v>86830</v>
      </c>
      <c r="J40" s="99">
        <f t="shared" si="0"/>
        <v>356</v>
      </c>
      <c r="K40" s="99">
        <v>56</v>
      </c>
      <c r="L40" s="189">
        <v>0.25</v>
      </c>
      <c r="M40" s="188" t="s">
        <v>793</v>
      </c>
      <c r="N40" s="99"/>
      <c r="O40" s="99"/>
      <c r="P40" s="99">
        <v>5400</v>
      </c>
      <c r="Q40" s="99">
        <v>18</v>
      </c>
      <c r="R40" s="99">
        <f t="shared" si="1"/>
        <v>1008</v>
      </c>
      <c r="S40" s="99">
        <v>180</v>
      </c>
      <c r="T40" s="99">
        <f t="shared" si="2"/>
        <v>0</v>
      </c>
      <c r="U40" s="99">
        <v>250</v>
      </c>
      <c r="V40" s="99">
        <v>475</v>
      </c>
      <c r="W40" s="50">
        <f t="shared" si="3"/>
        <v>7133</v>
      </c>
    </row>
    <row r="41" spans="1:24" x14ac:dyDescent="0.3">
      <c r="A41" s="50">
        <v>40</v>
      </c>
      <c r="B41" s="187">
        <v>45637</v>
      </c>
      <c r="C41" s="187">
        <v>45637</v>
      </c>
      <c r="D41" s="99" t="s">
        <v>48</v>
      </c>
      <c r="E41" s="99" t="s">
        <v>593</v>
      </c>
      <c r="F41" s="99" t="s">
        <v>7</v>
      </c>
      <c r="G41" s="99" t="s">
        <v>260</v>
      </c>
      <c r="H41" s="99">
        <v>273995</v>
      </c>
      <c r="I41" s="99">
        <v>274424</v>
      </c>
      <c r="J41" s="99">
        <f t="shared" si="0"/>
        <v>429</v>
      </c>
      <c r="K41" s="99">
        <v>179</v>
      </c>
      <c r="L41" s="188" t="s">
        <v>950</v>
      </c>
      <c r="M41" s="188" t="s">
        <v>431</v>
      </c>
      <c r="N41" s="99"/>
      <c r="O41" s="99"/>
      <c r="P41" s="99">
        <v>3250</v>
      </c>
      <c r="Q41" s="99">
        <v>13</v>
      </c>
      <c r="R41" s="99">
        <f t="shared" si="1"/>
        <v>2327</v>
      </c>
      <c r="S41" s="99">
        <v>120</v>
      </c>
      <c r="T41" s="99">
        <f t="shared" si="2"/>
        <v>0</v>
      </c>
      <c r="U41" s="99">
        <v>250</v>
      </c>
      <c r="V41" s="99">
        <v>295</v>
      </c>
      <c r="W41" s="50">
        <f t="shared" si="3"/>
        <v>6122</v>
      </c>
    </row>
    <row r="42" spans="1:24" x14ac:dyDescent="0.3">
      <c r="A42" s="143">
        <v>41</v>
      </c>
      <c r="B42" s="187">
        <v>45637</v>
      </c>
      <c r="C42" s="187">
        <v>45639</v>
      </c>
      <c r="D42" s="99" t="s">
        <v>652</v>
      </c>
      <c r="E42" s="99" t="s">
        <v>978</v>
      </c>
      <c r="F42" s="99" t="s">
        <v>7</v>
      </c>
      <c r="G42" s="99" t="s">
        <v>53</v>
      </c>
      <c r="H42" s="99">
        <v>33758</v>
      </c>
      <c r="I42" s="99">
        <v>34556</v>
      </c>
      <c r="J42" s="99">
        <f t="shared" si="0"/>
        <v>798</v>
      </c>
      <c r="K42" s="99">
        <v>48</v>
      </c>
      <c r="L42" s="188" t="s">
        <v>325</v>
      </c>
      <c r="M42" s="188" t="s">
        <v>431</v>
      </c>
      <c r="N42" s="99"/>
      <c r="O42" s="99"/>
      <c r="P42" s="99">
        <v>9750</v>
      </c>
      <c r="Q42" s="99">
        <v>13</v>
      </c>
      <c r="R42" s="99">
        <f t="shared" si="1"/>
        <v>624</v>
      </c>
      <c r="S42" s="99">
        <v>120</v>
      </c>
      <c r="T42" s="99">
        <f t="shared" si="2"/>
        <v>0</v>
      </c>
      <c r="U42" s="99">
        <v>1150</v>
      </c>
      <c r="V42" s="99">
        <v>610</v>
      </c>
      <c r="W42" s="50">
        <f t="shared" si="3"/>
        <v>12134</v>
      </c>
    </row>
    <row r="43" spans="1:24" x14ac:dyDescent="0.3">
      <c r="A43" s="50">
        <v>42</v>
      </c>
      <c r="B43" s="187">
        <v>45637</v>
      </c>
      <c r="C43" s="187">
        <v>45639</v>
      </c>
      <c r="D43" s="99" t="s">
        <v>140</v>
      </c>
      <c r="E43" s="99" t="s">
        <v>222</v>
      </c>
      <c r="F43" s="99" t="s">
        <v>7</v>
      </c>
      <c r="G43" s="99" t="s">
        <v>266</v>
      </c>
      <c r="H43" s="99">
        <v>142181</v>
      </c>
      <c r="I43" s="99">
        <v>142661</v>
      </c>
      <c r="J43" s="99">
        <f t="shared" si="0"/>
        <v>480</v>
      </c>
      <c r="K43" s="99"/>
      <c r="L43" s="189">
        <v>0.29166666666666669</v>
      </c>
      <c r="M43" s="189">
        <v>0.875</v>
      </c>
      <c r="N43" s="99"/>
      <c r="O43" s="99"/>
      <c r="P43" s="99">
        <v>9750</v>
      </c>
      <c r="Q43" s="99">
        <v>13</v>
      </c>
      <c r="R43" s="99">
        <f t="shared" si="1"/>
        <v>0</v>
      </c>
      <c r="S43" s="99">
        <v>120</v>
      </c>
      <c r="T43" s="99">
        <f t="shared" si="2"/>
        <v>0</v>
      </c>
      <c r="U43" s="99">
        <v>1150</v>
      </c>
      <c r="V43" s="99">
        <v>815</v>
      </c>
      <c r="W43" s="50">
        <f t="shared" si="3"/>
        <v>11715</v>
      </c>
    </row>
    <row r="44" spans="1:24" x14ac:dyDescent="0.3">
      <c r="A44" s="143">
        <v>43</v>
      </c>
      <c r="B44" s="187">
        <v>45637</v>
      </c>
      <c r="C44" s="187">
        <v>45638</v>
      </c>
      <c r="D44" s="99" t="s">
        <v>275</v>
      </c>
      <c r="E44" s="99" t="s">
        <v>970</v>
      </c>
      <c r="F44" s="99" t="s">
        <v>7</v>
      </c>
      <c r="G44" s="99" t="s">
        <v>22</v>
      </c>
      <c r="H44" s="99">
        <v>83863</v>
      </c>
      <c r="I44" s="99">
        <v>84234</v>
      </c>
      <c r="J44" s="99">
        <f t="shared" si="0"/>
        <v>371</v>
      </c>
      <c r="K44" s="99"/>
      <c r="L44" s="189">
        <v>0.33333333333333331</v>
      </c>
      <c r="M44" s="189">
        <v>0.83333333333333337</v>
      </c>
      <c r="N44" s="99"/>
      <c r="O44" s="99"/>
      <c r="P44" s="99">
        <v>9000</v>
      </c>
      <c r="Q44" s="99">
        <v>15</v>
      </c>
      <c r="R44" s="99">
        <f t="shared" si="1"/>
        <v>0</v>
      </c>
      <c r="S44" s="99">
        <v>120</v>
      </c>
      <c r="T44" s="99">
        <f t="shared" si="2"/>
        <v>0</v>
      </c>
      <c r="U44" s="99">
        <v>750</v>
      </c>
      <c r="V44" s="99">
        <v>330</v>
      </c>
      <c r="W44" s="161">
        <f t="shared" si="3"/>
        <v>10080</v>
      </c>
      <c r="X44" s="55">
        <v>10080</v>
      </c>
    </row>
    <row r="45" spans="1:24" x14ac:dyDescent="0.3">
      <c r="A45" s="50">
        <v>44</v>
      </c>
      <c r="B45" s="187">
        <v>45637</v>
      </c>
      <c r="C45" s="187">
        <v>45639</v>
      </c>
      <c r="D45" s="99" t="s">
        <v>742</v>
      </c>
      <c r="E45" s="99" t="s">
        <v>741</v>
      </c>
      <c r="F45" s="99" t="s">
        <v>7</v>
      </c>
      <c r="G45" s="99" t="s">
        <v>723</v>
      </c>
      <c r="H45" s="99">
        <v>187194</v>
      </c>
      <c r="I45" s="99">
        <v>187892</v>
      </c>
      <c r="J45" s="99">
        <f t="shared" si="0"/>
        <v>698</v>
      </c>
      <c r="K45" s="99"/>
      <c r="L45" s="189">
        <v>0.29166666666666669</v>
      </c>
      <c r="M45" s="188" t="s">
        <v>431</v>
      </c>
      <c r="N45" s="99"/>
      <c r="O45" s="99"/>
      <c r="P45" s="99">
        <v>13500</v>
      </c>
      <c r="Q45" s="99">
        <v>15</v>
      </c>
      <c r="R45" s="99">
        <f t="shared" si="1"/>
        <v>0</v>
      </c>
      <c r="S45" s="99">
        <v>120</v>
      </c>
      <c r="T45" s="99">
        <f t="shared" si="2"/>
        <v>0</v>
      </c>
      <c r="U45" s="99">
        <v>1250</v>
      </c>
      <c r="V45" s="99"/>
      <c r="W45" s="50">
        <f t="shared" si="3"/>
        <v>14750</v>
      </c>
    </row>
    <row r="46" spans="1:24" x14ac:dyDescent="0.3">
      <c r="A46" s="143">
        <v>45</v>
      </c>
      <c r="B46" s="187">
        <v>45638</v>
      </c>
      <c r="C46" s="187">
        <v>45638</v>
      </c>
      <c r="D46" s="99" t="s">
        <v>48</v>
      </c>
      <c r="E46" s="99" t="s">
        <v>391</v>
      </c>
      <c r="F46" s="99" t="s">
        <v>7</v>
      </c>
      <c r="G46" s="99" t="s">
        <v>149</v>
      </c>
      <c r="H46" s="99">
        <v>274424</v>
      </c>
      <c r="I46" s="99">
        <v>274842</v>
      </c>
      <c r="J46" s="99">
        <f t="shared" si="0"/>
        <v>418</v>
      </c>
      <c r="K46" s="99">
        <v>168</v>
      </c>
      <c r="L46" s="188" t="s">
        <v>764</v>
      </c>
      <c r="M46" s="188" t="s">
        <v>763</v>
      </c>
      <c r="N46" s="99"/>
      <c r="O46" s="99"/>
      <c r="P46" s="99">
        <v>3250</v>
      </c>
      <c r="Q46" s="99">
        <v>13</v>
      </c>
      <c r="R46" s="99">
        <f t="shared" si="1"/>
        <v>2184</v>
      </c>
      <c r="S46" s="99">
        <v>120</v>
      </c>
      <c r="T46" s="99">
        <f t="shared" si="2"/>
        <v>0</v>
      </c>
      <c r="U46" s="99">
        <v>250</v>
      </c>
      <c r="V46" s="99">
        <v>375</v>
      </c>
      <c r="W46" s="50">
        <f t="shared" si="3"/>
        <v>6059</v>
      </c>
    </row>
    <row r="47" spans="1:24" x14ac:dyDescent="0.3">
      <c r="A47" s="50">
        <v>46</v>
      </c>
      <c r="B47" s="187">
        <v>45638</v>
      </c>
      <c r="C47" s="187">
        <v>45639</v>
      </c>
      <c r="D47" s="99" t="s">
        <v>15</v>
      </c>
      <c r="E47" s="99" t="s">
        <v>593</v>
      </c>
      <c r="F47" s="99" t="s">
        <v>16</v>
      </c>
      <c r="G47" s="99" t="s">
        <v>979</v>
      </c>
      <c r="H47" s="99">
        <v>235980</v>
      </c>
      <c r="I47" s="99">
        <v>236440</v>
      </c>
      <c r="J47" s="99">
        <f t="shared" si="0"/>
        <v>460</v>
      </c>
      <c r="K47" s="99"/>
      <c r="L47" s="189">
        <v>0.33333333333333331</v>
      </c>
      <c r="M47" s="189">
        <v>0.91666666666666663</v>
      </c>
      <c r="N47" s="99"/>
      <c r="O47" s="99"/>
      <c r="P47" s="99">
        <v>6500</v>
      </c>
      <c r="Q47" s="99">
        <v>13</v>
      </c>
      <c r="R47" s="99">
        <f t="shared" si="1"/>
        <v>0</v>
      </c>
      <c r="S47" s="99">
        <v>120</v>
      </c>
      <c r="T47" s="99">
        <f t="shared" si="2"/>
        <v>0</v>
      </c>
      <c r="U47" s="99">
        <v>700</v>
      </c>
      <c r="V47" s="99">
        <v>210</v>
      </c>
      <c r="W47" s="50">
        <f t="shared" si="3"/>
        <v>7410</v>
      </c>
    </row>
    <row r="48" spans="1:24" x14ac:dyDescent="0.3">
      <c r="A48" s="143">
        <v>47</v>
      </c>
      <c r="B48" s="187">
        <v>45638</v>
      </c>
      <c r="C48" s="187">
        <v>45638</v>
      </c>
      <c r="D48" s="99" t="s">
        <v>666</v>
      </c>
      <c r="E48" s="99" t="s">
        <v>651</v>
      </c>
      <c r="F48" s="99" t="s">
        <v>7</v>
      </c>
      <c r="G48" s="99" t="s">
        <v>244</v>
      </c>
      <c r="H48" s="99">
        <v>131124</v>
      </c>
      <c r="I48" s="99">
        <v>131219</v>
      </c>
      <c r="J48" s="99">
        <f t="shared" si="0"/>
        <v>95</v>
      </c>
      <c r="K48" s="99">
        <v>15</v>
      </c>
      <c r="L48" s="189" t="s">
        <v>755</v>
      </c>
      <c r="M48" s="188" t="s">
        <v>477</v>
      </c>
      <c r="N48" s="99">
        <v>9</v>
      </c>
      <c r="O48" s="99">
        <v>1</v>
      </c>
      <c r="P48" s="99">
        <v>1700</v>
      </c>
      <c r="Q48" s="99">
        <v>13</v>
      </c>
      <c r="R48" s="99">
        <f t="shared" si="1"/>
        <v>195</v>
      </c>
      <c r="S48" s="99">
        <v>1200</v>
      </c>
      <c r="T48" s="99">
        <f t="shared" si="2"/>
        <v>1200</v>
      </c>
      <c r="U48" s="99"/>
      <c r="V48" s="99"/>
      <c r="W48" s="50">
        <f t="shared" si="3"/>
        <v>3095</v>
      </c>
    </row>
    <row r="49" spans="1:24" x14ac:dyDescent="0.3">
      <c r="A49" s="50">
        <v>48</v>
      </c>
      <c r="B49" s="187">
        <v>45638</v>
      </c>
      <c r="C49" s="187">
        <v>45638</v>
      </c>
      <c r="D49" s="99" t="s">
        <v>551</v>
      </c>
      <c r="E49" s="99" t="s">
        <v>980</v>
      </c>
      <c r="F49" s="99" t="s">
        <v>7</v>
      </c>
      <c r="G49" s="99" t="s">
        <v>981</v>
      </c>
      <c r="H49" s="99">
        <v>30755</v>
      </c>
      <c r="I49" s="99">
        <v>31153</v>
      </c>
      <c r="J49" s="99">
        <f t="shared" si="0"/>
        <v>398</v>
      </c>
      <c r="K49" s="99">
        <v>148</v>
      </c>
      <c r="L49" s="188" t="s">
        <v>367</v>
      </c>
      <c r="M49" s="189">
        <v>0.95833333333333337</v>
      </c>
      <c r="N49" s="99"/>
      <c r="O49" s="99"/>
      <c r="P49" s="99">
        <v>3250</v>
      </c>
      <c r="Q49" s="99">
        <v>13</v>
      </c>
      <c r="R49" s="99">
        <f t="shared" si="1"/>
        <v>1924</v>
      </c>
      <c r="S49" s="99">
        <v>120</v>
      </c>
      <c r="T49" s="99">
        <f t="shared" si="2"/>
        <v>0</v>
      </c>
      <c r="U49" s="99">
        <v>250</v>
      </c>
      <c r="V49" s="99">
        <v>315</v>
      </c>
      <c r="W49" s="50">
        <f t="shared" si="3"/>
        <v>5739</v>
      </c>
    </row>
    <row r="50" spans="1:24" x14ac:dyDescent="0.3">
      <c r="A50" s="143">
        <v>49</v>
      </c>
      <c r="B50" s="187">
        <v>45639</v>
      </c>
      <c r="C50" s="187">
        <v>45639</v>
      </c>
      <c r="D50" s="99" t="s">
        <v>87</v>
      </c>
      <c r="E50" s="99" t="s">
        <v>982</v>
      </c>
      <c r="F50" s="99" t="s">
        <v>7</v>
      </c>
      <c r="G50" s="99" t="s">
        <v>244</v>
      </c>
      <c r="H50" s="99">
        <v>306013</v>
      </c>
      <c r="I50" s="99">
        <v>306121</v>
      </c>
      <c r="J50" s="99">
        <f t="shared" si="0"/>
        <v>108</v>
      </c>
      <c r="K50" s="99">
        <v>28</v>
      </c>
      <c r="L50" s="189">
        <v>0.29166666666666669</v>
      </c>
      <c r="M50" s="188" t="s">
        <v>431</v>
      </c>
      <c r="N50" s="99">
        <v>14.5</v>
      </c>
      <c r="O50" s="99">
        <v>6.5</v>
      </c>
      <c r="P50" s="99">
        <v>1700</v>
      </c>
      <c r="Q50" s="99">
        <v>13</v>
      </c>
      <c r="R50" s="99">
        <f t="shared" si="1"/>
        <v>364</v>
      </c>
      <c r="S50" s="99">
        <v>120</v>
      </c>
      <c r="T50" s="99">
        <f t="shared" si="2"/>
        <v>780</v>
      </c>
      <c r="U50" s="99"/>
      <c r="V50" s="99">
        <v>100</v>
      </c>
      <c r="W50" s="50">
        <f t="shared" si="3"/>
        <v>2944</v>
      </c>
    </row>
    <row r="51" spans="1:24" x14ac:dyDescent="0.3">
      <c r="A51" s="50">
        <v>50</v>
      </c>
      <c r="B51" s="187">
        <v>45639</v>
      </c>
      <c r="C51" s="187">
        <v>45640</v>
      </c>
      <c r="D51" s="99" t="s">
        <v>551</v>
      </c>
      <c r="E51" s="99" t="s">
        <v>77</v>
      </c>
      <c r="F51" s="99" t="s">
        <v>7</v>
      </c>
      <c r="G51" s="99" t="s">
        <v>836</v>
      </c>
      <c r="H51" s="99">
        <v>31153</v>
      </c>
      <c r="I51" s="99">
        <v>31563</v>
      </c>
      <c r="J51" s="99">
        <f t="shared" si="0"/>
        <v>410</v>
      </c>
      <c r="K51" s="99">
        <v>160</v>
      </c>
      <c r="L51" s="189" t="s">
        <v>325</v>
      </c>
      <c r="M51" s="189" t="s">
        <v>762</v>
      </c>
      <c r="N51" s="99"/>
      <c r="O51" s="99"/>
      <c r="P51" s="99">
        <v>3250</v>
      </c>
      <c r="Q51" s="99">
        <v>13</v>
      </c>
      <c r="R51" s="99">
        <f t="shared" si="1"/>
        <v>2080</v>
      </c>
      <c r="S51" s="99">
        <v>120</v>
      </c>
      <c r="T51" s="99">
        <f t="shared" si="2"/>
        <v>0</v>
      </c>
      <c r="U51" s="99">
        <v>250</v>
      </c>
      <c r="V51" s="99">
        <v>235</v>
      </c>
      <c r="W51" s="50">
        <f t="shared" si="3"/>
        <v>5815</v>
      </c>
    </row>
    <row r="52" spans="1:24" x14ac:dyDescent="0.3">
      <c r="A52" s="143">
        <v>51</v>
      </c>
      <c r="B52" s="187">
        <v>45639</v>
      </c>
      <c r="C52" s="187">
        <v>45639</v>
      </c>
      <c r="D52" s="99" t="s">
        <v>6</v>
      </c>
      <c r="E52" s="99" t="s">
        <v>500</v>
      </c>
      <c r="F52" s="99" t="s">
        <v>7</v>
      </c>
      <c r="G52" s="99" t="s">
        <v>983</v>
      </c>
      <c r="H52" s="99">
        <v>61442</v>
      </c>
      <c r="I52" s="99">
        <v>61849</v>
      </c>
      <c r="J52" s="99">
        <f t="shared" si="0"/>
        <v>407</v>
      </c>
      <c r="K52" s="99">
        <v>157</v>
      </c>
      <c r="L52" s="189">
        <v>0.29166666666666669</v>
      </c>
      <c r="M52" s="189">
        <v>0.91666666666666663</v>
      </c>
      <c r="N52" s="99"/>
      <c r="O52" s="99"/>
      <c r="P52" s="99">
        <v>3250</v>
      </c>
      <c r="Q52" s="99">
        <v>13</v>
      </c>
      <c r="R52" s="99">
        <f t="shared" si="1"/>
        <v>2041</v>
      </c>
      <c r="S52" s="99">
        <v>120</v>
      </c>
      <c r="T52" s="99">
        <f t="shared" si="2"/>
        <v>0</v>
      </c>
      <c r="U52" s="99">
        <v>250</v>
      </c>
      <c r="V52" s="99">
        <v>235</v>
      </c>
      <c r="W52" s="50">
        <f t="shared" si="3"/>
        <v>5776</v>
      </c>
    </row>
    <row r="53" spans="1:24" x14ac:dyDescent="0.3">
      <c r="A53" s="50">
        <v>52</v>
      </c>
      <c r="B53" s="187">
        <v>45639</v>
      </c>
      <c r="C53" s="187">
        <v>45639</v>
      </c>
      <c r="D53" s="99" t="s">
        <v>48</v>
      </c>
      <c r="E53" s="99" t="s">
        <v>391</v>
      </c>
      <c r="F53" s="99" t="s">
        <v>7</v>
      </c>
      <c r="G53" s="99" t="s">
        <v>260</v>
      </c>
      <c r="H53" s="99">
        <v>274842</v>
      </c>
      <c r="I53" s="99">
        <v>275310</v>
      </c>
      <c r="J53" s="99">
        <f t="shared" si="0"/>
        <v>468</v>
      </c>
      <c r="K53" s="99">
        <v>218</v>
      </c>
      <c r="L53" s="189">
        <v>0.33333333333333331</v>
      </c>
      <c r="M53" s="188" t="s">
        <v>763</v>
      </c>
      <c r="N53" s="99"/>
      <c r="O53" s="99"/>
      <c r="P53" s="99">
        <v>3250</v>
      </c>
      <c r="Q53" s="99">
        <v>13</v>
      </c>
      <c r="R53" s="99">
        <f t="shared" si="1"/>
        <v>2834</v>
      </c>
      <c r="S53" s="99">
        <v>120</v>
      </c>
      <c r="T53" s="99">
        <f t="shared" si="2"/>
        <v>0</v>
      </c>
      <c r="U53" s="99">
        <v>250</v>
      </c>
      <c r="V53" s="99">
        <v>255</v>
      </c>
      <c r="W53" s="50">
        <f t="shared" si="3"/>
        <v>6589</v>
      </c>
    </row>
    <row r="54" spans="1:24" x14ac:dyDescent="0.3">
      <c r="A54" s="143">
        <v>53</v>
      </c>
      <c r="B54" s="187">
        <v>45639</v>
      </c>
      <c r="C54" s="187">
        <v>45640</v>
      </c>
      <c r="D54" s="99" t="s">
        <v>57</v>
      </c>
      <c r="E54" s="99" t="s">
        <v>984</v>
      </c>
      <c r="F54" s="99" t="s">
        <v>7</v>
      </c>
      <c r="G54" s="99" t="s">
        <v>985</v>
      </c>
      <c r="H54" s="99">
        <v>148827</v>
      </c>
      <c r="I54" s="99">
        <v>149450</v>
      </c>
      <c r="J54" s="99">
        <f t="shared" si="0"/>
        <v>623</v>
      </c>
      <c r="K54" s="99">
        <v>23</v>
      </c>
      <c r="L54" s="188" t="s">
        <v>327</v>
      </c>
      <c r="M54" s="189">
        <v>8.3333333333333329E-2</v>
      </c>
      <c r="N54" s="99"/>
      <c r="O54" s="99"/>
      <c r="P54" s="99">
        <v>9000</v>
      </c>
      <c r="Q54" s="99">
        <v>15</v>
      </c>
      <c r="R54" s="99">
        <f t="shared" si="1"/>
        <v>345</v>
      </c>
      <c r="S54" s="99">
        <v>150</v>
      </c>
      <c r="T54" s="99">
        <f t="shared" si="2"/>
        <v>0</v>
      </c>
      <c r="U54" s="99">
        <v>750</v>
      </c>
      <c r="V54" s="99">
        <v>115</v>
      </c>
      <c r="W54" s="50">
        <f t="shared" si="3"/>
        <v>10210</v>
      </c>
    </row>
    <row r="55" spans="1:24" x14ac:dyDescent="0.3">
      <c r="A55" s="50">
        <v>54</v>
      </c>
      <c r="B55" s="187">
        <v>45639</v>
      </c>
      <c r="C55" s="187">
        <v>45639</v>
      </c>
      <c r="D55" s="99" t="s">
        <v>275</v>
      </c>
      <c r="E55" s="99" t="s">
        <v>970</v>
      </c>
      <c r="F55" s="99" t="s">
        <v>7</v>
      </c>
      <c r="G55" s="99" t="s">
        <v>244</v>
      </c>
      <c r="H55" s="99">
        <v>84235</v>
      </c>
      <c r="I55" s="99">
        <v>84304</v>
      </c>
      <c r="J55" s="99">
        <f t="shared" si="0"/>
        <v>69</v>
      </c>
      <c r="K55" s="99"/>
      <c r="L55" s="188" t="s">
        <v>394</v>
      </c>
      <c r="M55" s="188" t="s">
        <v>986</v>
      </c>
      <c r="N55" s="99">
        <v>7</v>
      </c>
      <c r="O55" s="99"/>
      <c r="P55" s="99">
        <v>2000</v>
      </c>
      <c r="Q55" s="99">
        <v>15</v>
      </c>
      <c r="R55" s="99">
        <f t="shared" si="1"/>
        <v>0</v>
      </c>
      <c r="S55" s="99">
        <v>150</v>
      </c>
      <c r="T55" s="99">
        <f t="shared" si="2"/>
        <v>0</v>
      </c>
      <c r="U55" s="99"/>
      <c r="V55" s="99"/>
      <c r="W55" s="161">
        <f t="shared" si="3"/>
        <v>2000</v>
      </c>
      <c r="X55">
        <v>2000</v>
      </c>
    </row>
    <row r="56" spans="1:24" x14ac:dyDescent="0.3">
      <c r="A56" s="143">
        <v>55</v>
      </c>
      <c r="B56" s="187">
        <v>45639</v>
      </c>
      <c r="C56" s="187">
        <v>45639</v>
      </c>
      <c r="D56" s="99" t="s">
        <v>417</v>
      </c>
      <c r="E56" s="99" t="s">
        <v>987</v>
      </c>
      <c r="F56" s="99" t="s">
        <v>7</v>
      </c>
      <c r="G56" s="99" t="s">
        <v>988</v>
      </c>
      <c r="H56" s="99">
        <v>50458</v>
      </c>
      <c r="I56" s="99">
        <v>50903</v>
      </c>
      <c r="J56" s="99">
        <f t="shared" si="0"/>
        <v>445</v>
      </c>
      <c r="K56" s="99">
        <v>195</v>
      </c>
      <c r="L56" s="188" t="s">
        <v>325</v>
      </c>
      <c r="M56" s="188" t="s">
        <v>340</v>
      </c>
      <c r="N56" s="99"/>
      <c r="O56" s="99"/>
      <c r="P56" s="99">
        <v>3250</v>
      </c>
      <c r="Q56" s="99">
        <v>13</v>
      </c>
      <c r="R56" s="99">
        <f t="shared" si="1"/>
        <v>2535</v>
      </c>
      <c r="S56" s="99">
        <v>120</v>
      </c>
      <c r="T56" s="99">
        <f t="shared" si="2"/>
        <v>0</v>
      </c>
      <c r="U56" s="99">
        <v>250</v>
      </c>
      <c r="V56" s="99">
        <v>315</v>
      </c>
      <c r="W56" s="50">
        <f t="shared" si="3"/>
        <v>6350</v>
      </c>
    </row>
    <row r="57" spans="1:24" x14ac:dyDescent="0.3">
      <c r="A57" s="50">
        <v>56</v>
      </c>
      <c r="B57" s="187">
        <v>45639</v>
      </c>
      <c r="C57" s="187">
        <v>45639</v>
      </c>
      <c r="D57" s="99" t="s">
        <v>683</v>
      </c>
      <c r="E57" s="99" t="s">
        <v>980</v>
      </c>
      <c r="F57" s="99" t="s">
        <v>7</v>
      </c>
      <c r="G57" s="99" t="s">
        <v>244</v>
      </c>
      <c r="H57" s="99">
        <v>5408</v>
      </c>
      <c r="I57" s="99">
        <v>5557</v>
      </c>
      <c r="J57" s="99">
        <f t="shared" si="0"/>
        <v>149</v>
      </c>
      <c r="K57" s="99">
        <v>69</v>
      </c>
      <c r="L57" s="189">
        <v>0.375</v>
      </c>
      <c r="M57" s="189">
        <v>0.83333333333333337</v>
      </c>
      <c r="N57" s="99">
        <v>11</v>
      </c>
      <c r="O57" s="99">
        <v>3</v>
      </c>
      <c r="P57" s="99">
        <v>1700</v>
      </c>
      <c r="Q57" s="99">
        <v>13</v>
      </c>
      <c r="R57" s="99">
        <f t="shared" si="1"/>
        <v>897</v>
      </c>
      <c r="S57" s="99">
        <v>120</v>
      </c>
      <c r="T57" s="99">
        <f t="shared" si="2"/>
        <v>360</v>
      </c>
      <c r="U57" s="99"/>
      <c r="V57" s="99"/>
      <c r="W57" s="50">
        <f t="shared" si="3"/>
        <v>2957</v>
      </c>
    </row>
    <row r="58" spans="1:24" x14ac:dyDescent="0.3">
      <c r="A58" s="143">
        <v>57</v>
      </c>
      <c r="B58" s="187">
        <v>45639</v>
      </c>
      <c r="C58" s="187">
        <v>45639</v>
      </c>
      <c r="D58" s="99" t="s">
        <v>323</v>
      </c>
      <c r="E58" s="99" t="s">
        <v>989</v>
      </c>
      <c r="F58" s="99" t="s">
        <v>7</v>
      </c>
      <c r="G58" s="99" t="s">
        <v>244</v>
      </c>
      <c r="H58" s="99">
        <v>49660</v>
      </c>
      <c r="I58" s="99">
        <v>49810</v>
      </c>
      <c r="J58" s="99">
        <f t="shared" si="0"/>
        <v>150</v>
      </c>
      <c r="K58" s="99">
        <v>70</v>
      </c>
      <c r="L58" s="188" t="s">
        <v>990</v>
      </c>
      <c r="M58" s="189">
        <v>0.70833333333333337</v>
      </c>
      <c r="N58" s="99">
        <v>2.5</v>
      </c>
      <c r="O58" s="99"/>
      <c r="P58" s="99">
        <v>1700</v>
      </c>
      <c r="Q58" s="99">
        <v>13</v>
      </c>
      <c r="R58" s="99">
        <f t="shared" si="1"/>
        <v>910</v>
      </c>
      <c r="S58" s="99">
        <v>120</v>
      </c>
      <c r="T58" s="99">
        <f t="shared" si="2"/>
        <v>0</v>
      </c>
      <c r="U58" s="99"/>
      <c r="V58" s="99">
        <v>180</v>
      </c>
      <c r="W58" s="50">
        <f t="shared" si="3"/>
        <v>2790</v>
      </c>
    </row>
    <row r="59" spans="1:24" x14ac:dyDescent="0.3">
      <c r="A59" s="50">
        <v>58</v>
      </c>
      <c r="B59" s="187">
        <v>45640</v>
      </c>
      <c r="C59" s="187">
        <v>45645</v>
      </c>
      <c r="D59" s="99" t="s">
        <v>197</v>
      </c>
      <c r="E59" s="99" t="s">
        <v>479</v>
      </c>
      <c r="F59" s="99" t="s">
        <v>7</v>
      </c>
      <c r="G59" s="99" t="s">
        <v>991</v>
      </c>
      <c r="H59" s="99">
        <v>33055</v>
      </c>
      <c r="I59" s="99">
        <v>34657</v>
      </c>
      <c r="J59" s="99">
        <f t="shared" si="0"/>
        <v>1602</v>
      </c>
      <c r="K59" s="99">
        <v>102</v>
      </c>
      <c r="L59" s="189">
        <v>0.33333333333333331</v>
      </c>
      <c r="M59" s="188" t="s">
        <v>756</v>
      </c>
      <c r="N59" s="99"/>
      <c r="O59" s="99"/>
      <c r="P59" s="99">
        <v>19500</v>
      </c>
      <c r="Q59" s="99">
        <v>13</v>
      </c>
      <c r="R59" s="99">
        <f t="shared" si="1"/>
        <v>1326</v>
      </c>
      <c r="S59" s="99">
        <v>120</v>
      </c>
      <c r="T59" s="99">
        <f t="shared" si="2"/>
        <v>0</v>
      </c>
      <c r="U59" s="99">
        <v>2500</v>
      </c>
      <c r="V59" s="99">
        <v>1005</v>
      </c>
      <c r="W59" s="50">
        <f t="shared" si="3"/>
        <v>24331</v>
      </c>
    </row>
    <row r="60" spans="1:24" x14ac:dyDescent="0.3">
      <c r="A60" s="143">
        <v>59</v>
      </c>
      <c r="B60" s="187">
        <v>45640</v>
      </c>
      <c r="C60" s="187">
        <v>45640</v>
      </c>
      <c r="D60" s="99" t="s">
        <v>140</v>
      </c>
      <c r="E60" s="99" t="s">
        <v>77</v>
      </c>
      <c r="F60" s="99" t="s">
        <v>7</v>
      </c>
      <c r="G60" s="99" t="s">
        <v>992</v>
      </c>
      <c r="H60" s="99">
        <v>143466</v>
      </c>
      <c r="I60" s="99">
        <v>143864</v>
      </c>
      <c r="J60" s="99">
        <f t="shared" si="0"/>
        <v>398</v>
      </c>
      <c r="K60" s="99">
        <v>148</v>
      </c>
      <c r="L60" s="188" t="s">
        <v>430</v>
      </c>
      <c r="M60" s="189">
        <v>0.83333333333333337</v>
      </c>
      <c r="N60" s="99"/>
      <c r="O60" s="99"/>
      <c r="P60" s="99">
        <v>3250</v>
      </c>
      <c r="Q60" s="99">
        <v>13</v>
      </c>
      <c r="R60" s="99">
        <f t="shared" si="1"/>
        <v>1924</v>
      </c>
      <c r="S60" s="99">
        <v>120</v>
      </c>
      <c r="T60" s="99">
        <f t="shared" si="2"/>
        <v>0</v>
      </c>
      <c r="U60" s="99">
        <v>250</v>
      </c>
      <c r="V60" s="99">
        <v>150</v>
      </c>
      <c r="W60" s="50">
        <f t="shared" si="3"/>
        <v>5574</v>
      </c>
    </row>
    <row r="61" spans="1:24" x14ac:dyDescent="0.3">
      <c r="A61" s="50">
        <v>60</v>
      </c>
      <c r="B61" s="187">
        <v>45640</v>
      </c>
      <c r="C61" s="187">
        <v>45640</v>
      </c>
      <c r="D61" s="99" t="s">
        <v>742</v>
      </c>
      <c r="E61" s="99" t="s">
        <v>741</v>
      </c>
      <c r="F61" s="99" t="s">
        <v>7</v>
      </c>
      <c r="G61" s="99" t="s">
        <v>214</v>
      </c>
      <c r="H61" s="99">
        <v>187894</v>
      </c>
      <c r="I61" s="99">
        <v>188098</v>
      </c>
      <c r="J61" s="99">
        <f t="shared" si="0"/>
        <v>204</v>
      </c>
      <c r="K61" s="99"/>
      <c r="L61" s="189">
        <v>0.33333333333333331</v>
      </c>
      <c r="M61" s="189">
        <v>0.875</v>
      </c>
      <c r="N61" s="99"/>
      <c r="O61" s="99"/>
      <c r="P61" s="99">
        <v>4500</v>
      </c>
      <c r="Q61" s="99">
        <v>15</v>
      </c>
      <c r="R61" s="99">
        <f t="shared" si="1"/>
        <v>0</v>
      </c>
      <c r="S61" s="99">
        <v>150</v>
      </c>
      <c r="T61" s="99">
        <f t="shared" si="2"/>
        <v>0</v>
      </c>
      <c r="U61" s="99">
        <v>250</v>
      </c>
      <c r="V61" s="99"/>
      <c r="W61" s="50">
        <f t="shared" si="3"/>
        <v>4750</v>
      </c>
    </row>
    <row r="62" spans="1:24" x14ac:dyDescent="0.3">
      <c r="A62" s="143">
        <v>61</v>
      </c>
      <c r="B62" s="187">
        <v>45641</v>
      </c>
      <c r="C62" s="187">
        <v>45641</v>
      </c>
      <c r="D62" s="99" t="s">
        <v>34</v>
      </c>
      <c r="E62" s="99" t="s">
        <v>77</v>
      </c>
      <c r="F62" s="99" t="s">
        <v>7</v>
      </c>
      <c r="G62" s="99" t="s">
        <v>993</v>
      </c>
      <c r="H62" s="99">
        <v>243711</v>
      </c>
      <c r="I62" s="99">
        <v>244046</v>
      </c>
      <c r="J62" s="99">
        <f t="shared" si="0"/>
        <v>335</v>
      </c>
      <c r="K62" s="99">
        <v>85</v>
      </c>
      <c r="L62" s="188" t="s">
        <v>430</v>
      </c>
      <c r="M62" s="188" t="s">
        <v>349</v>
      </c>
      <c r="N62" s="99"/>
      <c r="O62" s="99"/>
      <c r="P62" s="99">
        <v>3250</v>
      </c>
      <c r="Q62" s="99">
        <v>13</v>
      </c>
      <c r="R62" s="99">
        <f t="shared" si="1"/>
        <v>1105</v>
      </c>
      <c r="S62" s="99">
        <v>120</v>
      </c>
      <c r="T62" s="99">
        <f t="shared" si="2"/>
        <v>0</v>
      </c>
      <c r="U62" s="99">
        <v>250</v>
      </c>
      <c r="V62" s="99">
        <v>290</v>
      </c>
      <c r="W62" s="50">
        <f t="shared" si="3"/>
        <v>4895</v>
      </c>
    </row>
    <row r="63" spans="1:24" x14ac:dyDescent="0.3">
      <c r="A63" s="50">
        <v>62</v>
      </c>
      <c r="B63" s="187">
        <v>45642</v>
      </c>
      <c r="C63" s="187">
        <v>45646</v>
      </c>
      <c r="D63" s="99" t="s">
        <v>551</v>
      </c>
      <c r="E63" s="99" t="s">
        <v>994</v>
      </c>
      <c r="F63" s="99" t="s">
        <v>7</v>
      </c>
      <c r="G63" s="99" t="s">
        <v>991</v>
      </c>
      <c r="H63" s="99">
        <v>31878</v>
      </c>
      <c r="I63" s="99">
        <v>33477</v>
      </c>
      <c r="J63" s="99">
        <f t="shared" si="0"/>
        <v>1599</v>
      </c>
      <c r="K63" s="99">
        <v>349</v>
      </c>
      <c r="L63" s="189">
        <v>0.29166666666666669</v>
      </c>
      <c r="M63" s="188" t="s">
        <v>995</v>
      </c>
      <c r="N63" s="99"/>
      <c r="O63" s="99"/>
      <c r="P63" s="99">
        <v>16250</v>
      </c>
      <c r="Q63" s="99">
        <v>13</v>
      </c>
      <c r="R63" s="99">
        <f t="shared" si="1"/>
        <v>4537</v>
      </c>
      <c r="S63" s="99">
        <v>120</v>
      </c>
      <c r="T63" s="99">
        <f t="shared" si="2"/>
        <v>0</v>
      </c>
      <c r="U63" s="99">
        <v>2250</v>
      </c>
      <c r="V63" s="99">
        <v>1360</v>
      </c>
      <c r="W63" s="50">
        <f t="shared" si="3"/>
        <v>24397</v>
      </c>
    </row>
    <row r="64" spans="1:24" x14ac:dyDescent="0.3">
      <c r="A64" s="143">
        <v>63</v>
      </c>
      <c r="B64" s="187">
        <v>45642</v>
      </c>
      <c r="C64" s="187">
        <v>45642</v>
      </c>
      <c r="D64" s="99" t="s">
        <v>996</v>
      </c>
      <c r="E64" s="99" t="s">
        <v>498</v>
      </c>
      <c r="F64" s="99" t="s">
        <v>7</v>
      </c>
      <c r="G64" s="99" t="s">
        <v>244</v>
      </c>
      <c r="H64" s="99">
        <v>11120</v>
      </c>
      <c r="I64" s="99">
        <v>11260</v>
      </c>
      <c r="J64" s="99">
        <f t="shared" si="0"/>
        <v>140</v>
      </c>
      <c r="K64" s="99">
        <v>60</v>
      </c>
      <c r="L64" s="188" t="s">
        <v>364</v>
      </c>
      <c r="M64" s="188" t="s">
        <v>368</v>
      </c>
      <c r="N64" s="99">
        <v>8</v>
      </c>
      <c r="O64" s="99"/>
      <c r="P64" s="99">
        <v>1700</v>
      </c>
      <c r="Q64" s="99">
        <v>13</v>
      </c>
      <c r="R64" s="99">
        <f t="shared" si="1"/>
        <v>780</v>
      </c>
      <c r="S64" s="99">
        <v>120</v>
      </c>
      <c r="T64" s="99">
        <f t="shared" si="2"/>
        <v>0</v>
      </c>
      <c r="U64" s="99"/>
      <c r="V64" s="99">
        <v>85</v>
      </c>
      <c r="W64" s="50">
        <f t="shared" si="3"/>
        <v>2565</v>
      </c>
    </row>
    <row r="65" spans="1:23" x14ac:dyDescent="0.3">
      <c r="A65" s="50">
        <v>64</v>
      </c>
      <c r="B65" s="187">
        <v>45642</v>
      </c>
      <c r="C65" s="187">
        <v>45645</v>
      </c>
      <c r="D65" s="99" t="s">
        <v>997</v>
      </c>
      <c r="E65" s="99" t="s">
        <v>222</v>
      </c>
      <c r="F65" s="99" t="s">
        <v>7</v>
      </c>
      <c r="G65" s="99" t="s">
        <v>11</v>
      </c>
      <c r="H65" s="99">
        <v>111687</v>
      </c>
      <c r="I65" s="99">
        <v>112562</v>
      </c>
      <c r="J65" s="99">
        <f t="shared" si="0"/>
        <v>875</v>
      </c>
      <c r="K65" s="99"/>
      <c r="L65" s="188" t="s">
        <v>462</v>
      </c>
      <c r="M65" s="188" t="s">
        <v>459</v>
      </c>
      <c r="N65" s="99"/>
      <c r="O65" s="99"/>
      <c r="P65" s="99">
        <v>13000</v>
      </c>
      <c r="Q65" s="99">
        <v>13</v>
      </c>
      <c r="R65" s="99">
        <f t="shared" si="1"/>
        <v>0</v>
      </c>
      <c r="S65" s="99">
        <v>120</v>
      </c>
      <c r="T65" s="99">
        <f t="shared" si="2"/>
        <v>0</v>
      </c>
      <c r="U65" s="99">
        <v>1600</v>
      </c>
      <c r="V65" s="99">
        <v>900</v>
      </c>
      <c r="W65" s="50">
        <f t="shared" si="3"/>
        <v>15500</v>
      </c>
    </row>
    <row r="66" spans="1:23" x14ac:dyDescent="0.3">
      <c r="A66" s="143">
        <v>65</v>
      </c>
      <c r="B66" s="187">
        <v>45642</v>
      </c>
      <c r="C66" s="187">
        <v>45642</v>
      </c>
      <c r="D66" s="99" t="s">
        <v>95</v>
      </c>
      <c r="E66" s="99" t="s">
        <v>897</v>
      </c>
      <c r="F66" s="99" t="s">
        <v>3</v>
      </c>
      <c r="G66" s="99" t="s">
        <v>998</v>
      </c>
      <c r="H66" s="99">
        <v>191602</v>
      </c>
      <c r="I66" s="99">
        <v>191870</v>
      </c>
      <c r="J66" s="99">
        <f t="shared" si="0"/>
        <v>268</v>
      </c>
      <c r="K66" s="99"/>
      <c r="L66" s="188" t="s">
        <v>950</v>
      </c>
      <c r="M66" s="188" t="s">
        <v>340</v>
      </c>
      <c r="N66" s="99"/>
      <c r="O66" s="99"/>
      <c r="P66" s="99">
        <v>5400</v>
      </c>
      <c r="Q66" s="99">
        <v>18</v>
      </c>
      <c r="R66" s="99">
        <f t="shared" si="1"/>
        <v>0</v>
      </c>
      <c r="S66" s="99">
        <v>180</v>
      </c>
      <c r="T66" s="99">
        <f t="shared" si="2"/>
        <v>0</v>
      </c>
      <c r="U66" s="99">
        <v>250</v>
      </c>
      <c r="V66" s="99">
        <v>100</v>
      </c>
      <c r="W66" s="50">
        <f t="shared" si="3"/>
        <v>5750</v>
      </c>
    </row>
    <row r="67" spans="1:23" x14ac:dyDescent="0.3">
      <c r="A67" s="50">
        <v>66</v>
      </c>
      <c r="B67" s="187">
        <v>45642</v>
      </c>
      <c r="C67" s="187">
        <v>45643</v>
      </c>
      <c r="D67" s="99" t="s">
        <v>999</v>
      </c>
      <c r="E67" s="99" t="s">
        <v>840</v>
      </c>
      <c r="F67" s="99" t="s">
        <v>7</v>
      </c>
      <c r="G67" s="99" t="s">
        <v>1000</v>
      </c>
      <c r="H67" s="99">
        <v>220225</v>
      </c>
      <c r="I67" s="99">
        <v>220886</v>
      </c>
      <c r="J67" s="99">
        <f t="shared" ref="J67:J99" si="4">I67-H67</f>
        <v>661</v>
      </c>
      <c r="K67" s="99">
        <v>161</v>
      </c>
      <c r="L67" s="188" t="s">
        <v>1001</v>
      </c>
      <c r="M67" s="189">
        <v>0.75</v>
      </c>
      <c r="N67" s="99"/>
      <c r="O67" s="99"/>
      <c r="P67" s="99">
        <v>6500</v>
      </c>
      <c r="Q67" s="99">
        <v>13</v>
      </c>
      <c r="R67" s="99">
        <f t="shared" ref="R67:R99" si="5">Q67*K67</f>
        <v>2093</v>
      </c>
      <c r="S67" s="99">
        <v>120</v>
      </c>
      <c r="T67" s="99">
        <f t="shared" ref="T67:T99" si="6">S67*O67</f>
        <v>0</v>
      </c>
      <c r="U67" s="99">
        <v>700</v>
      </c>
      <c r="V67" s="99">
        <v>977</v>
      </c>
      <c r="W67" s="50">
        <f t="shared" ref="W67:W99" si="7">P67+R67+T67+U67+V67</f>
        <v>10270</v>
      </c>
    </row>
    <row r="68" spans="1:23" x14ac:dyDescent="0.3">
      <c r="A68" s="143">
        <v>67</v>
      </c>
      <c r="B68" s="187">
        <v>45643</v>
      </c>
      <c r="C68" s="187">
        <v>45645</v>
      </c>
      <c r="D68" s="99" t="s">
        <v>1002</v>
      </c>
      <c r="E68" s="99" t="s">
        <v>189</v>
      </c>
      <c r="F68" s="99" t="s">
        <v>7</v>
      </c>
      <c r="G68" s="99" t="s">
        <v>5</v>
      </c>
      <c r="H68" s="99">
        <v>20606</v>
      </c>
      <c r="I68" s="99">
        <v>21031</v>
      </c>
      <c r="J68" s="99">
        <f t="shared" si="4"/>
        <v>425</v>
      </c>
      <c r="K68" s="99"/>
      <c r="L68" s="188" t="s">
        <v>364</v>
      </c>
      <c r="M68" s="188" t="s">
        <v>502</v>
      </c>
      <c r="N68" s="99"/>
      <c r="O68" s="99"/>
      <c r="P68" s="99">
        <v>6500</v>
      </c>
      <c r="Q68" s="99">
        <v>13</v>
      </c>
      <c r="R68" s="99">
        <f t="shared" si="5"/>
        <v>0</v>
      </c>
      <c r="S68" s="99">
        <v>120</v>
      </c>
      <c r="T68" s="99">
        <f t="shared" si="6"/>
        <v>0</v>
      </c>
      <c r="U68" s="99">
        <v>700</v>
      </c>
      <c r="V68" s="99">
        <v>165</v>
      </c>
      <c r="W68" s="50">
        <f t="shared" si="7"/>
        <v>7365</v>
      </c>
    </row>
    <row r="69" spans="1:23" x14ac:dyDescent="0.3">
      <c r="A69" s="50">
        <v>68</v>
      </c>
      <c r="B69" s="187">
        <v>45643</v>
      </c>
      <c r="C69" s="187">
        <v>45643</v>
      </c>
      <c r="D69" s="99" t="s">
        <v>95</v>
      </c>
      <c r="E69" s="99" t="s">
        <v>897</v>
      </c>
      <c r="F69" s="99" t="s">
        <v>3</v>
      </c>
      <c r="G69" s="99" t="s">
        <v>72</v>
      </c>
      <c r="H69" s="99">
        <v>191873</v>
      </c>
      <c r="I69" s="99">
        <v>192096</v>
      </c>
      <c r="J69" s="99">
        <f t="shared" si="4"/>
        <v>223</v>
      </c>
      <c r="K69" s="99"/>
      <c r="L69" s="188" t="s">
        <v>950</v>
      </c>
      <c r="M69" s="189">
        <v>0.83333333333333337</v>
      </c>
      <c r="N69" s="99"/>
      <c r="O69" s="99"/>
      <c r="P69" s="99">
        <v>5400</v>
      </c>
      <c r="Q69" s="99">
        <v>18</v>
      </c>
      <c r="R69" s="99">
        <f t="shared" si="5"/>
        <v>0</v>
      </c>
      <c r="S69" s="99">
        <v>180</v>
      </c>
      <c r="T69" s="99">
        <f t="shared" si="6"/>
        <v>0</v>
      </c>
      <c r="U69" s="99">
        <v>250</v>
      </c>
      <c r="V69" s="99">
        <v>60</v>
      </c>
      <c r="W69" s="50">
        <f t="shared" si="7"/>
        <v>5710</v>
      </c>
    </row>
    <row r="70" spans="1:23" x14ac:dyDescent="0.3">
      <c r="A70" s="143">
        <v>69</v>
      </c>
      <c r="B70" s="187">
        <v>45643</v>
      </c>
      <c r="C70" s="187">
        <v>45646</v>
      </c>
      <c r="D70" s="99" t="s">
        <v>845</v>
      </c>
      <c r="E70" s="99" t="s">
        <v>93</v>
      </c>
      <c r="F70" s="99" t="s">
        <v>287</v>
      </c>
      <c r="G70" s="99" t="s">
        <v>22</v>
      </c>
      <c r="H70" s="99">
        <v>51852</v>
      </c>
      <c r="I70" s="99">
        <v>53241</v>
      </c>
      <c r="J70" s="99">
        <f t="shared" si="4"/>
        <v>1389</v>
      </c>
      <c r="K70" s="99">
        <v>789</v>
      </c>
      <c r="L70" s="189">
        <v>0.25</v>
      </c>
      <c r="M70" s="188" t="s">
        <v>477</v>
      </c>
      <c r="N70" s="99"/>
      <c r="O70" s="99"/>
      <c r="P70" s="99">
        <v>10200</v>
      </c>
      <c r="Q70" s="99">
        <v>17</v>
      </c>
      <c r="R70" s="99">
        <f t="shared" si="5"/>
        <v>13413</v>
      </c>
      <c r="S70" s="99">
        <v>150</v>
      </c>
      <c r="T70" s="99">
        <f t="shared" si="6"/>
        <v>0</v>
      </c>
      <c r="U70" s="99">
        <v>700</v>
      </c>
      <c r="V70" s="99">
        <v>1110</v>
      </c>
      <c r="W70" s="50">
        <f t="shared" si="7"/>
        <v>25423</v>
      </c>
    </row>
    <row r="71" spans="1:23" x14ac:dyDescent="0.3">
      <c r="A71" s="50">
        <v>70</v>
      </c>
      <c r="B71" s="187">
        <v>45643</v>
      </c>
      <c r="C71" s="187">
        <v>45643</v>
      </c>
      <c r="D71" s="99" t="s">
        <v>1003</v>
      </c>
      <c r="E71" s="99" t="s">
        <v>498</v>
      </c>
      <c r="F71" s="99" t="s">
        <v>7</v>
      </c>
      <c r="G71" s="99" t="s">
        <v>244</v>
      </c>
      <c r="H71" s="99">
        <v>38311</v>
      </c>
      <c r="I71" s="99">
        <v>38439</v>
      </c>
      <c r="J71" s="99">
        <f t="shared" si="4"/>
        <v>128</v>
      </c>
      <c r="K71" s="99">
        <v>48</v>
      </c>
      <c r="L71" s="189">
        <v>0.375</v>
      </c>
      <c r="M71" s="189">
        <v>0.875</v>
      </c>
      <c r="N71" s="99">
        <v>12</v>
      </c>
      <c r="O71" s="99">
        <v>4</v>
      </c>
      <c r="P71" s="99">
        <v>1700</v>
      </c>
      <c r="Q71" s="99">
        <v>13</v>
      </c>
      <c r="R71" s="99">
        <f t="shared" si="5"/>
        <v>624</v>
      </c>
      <c r="S71" s="99">
        <v>120</v>
      </c>
      <c r="T71" s="99">
        <f t="shared" si="6"/>
        <v>480</v>
      </c>
      <c r="U71" s="99"/>
      <c r="V71" s="99"/>
      <c r="W71" s="50">
        <f t="shared" si="7"/>
        <v>2804</v>
      </c>
    </row>
    <row r="72" spans="1:23" x14ac:dyDescent="0.3">
      <c r="A72" s="143">
        <v>71</v>
      </c>
      <c r="B72" s="187">
        <v>45643</v>
      </c>
      <c r="C72" s="187">
        <v>45645</v>
      </c>
      <c r="D72" s="99" t="s">
        <v>1004</v>
      </c>
      <c r="E72" s="99" t="s">
        <v>196</v>
      </c>
      <c r="F72" s="99" t="s">
        <v>7</v>
      </c>
      <c r="G72" s="99" t="s">
        <v>53</v>
      </c>
      <c r="H72" s="99">
        <v>229546</v>
      </c>
      <c r="I72" s="99">
        <v>230235</v>
      </c>
      <c r="J72" s="99">
        <f t="shared" si="4"/>
        <v>689</v>
      </c>
      <c r="K72" s="99"/>
      <c r="L72" s="189">
        <v>0.66666666666666663</v>
      </c>
      <c r="M72" s="188" t="s">
        <v>465</v>
      </c>
      <c r="N72" s="99"/>
      <c r="O72" s="99"/>
      <c r="P72" s="99">
        <v>9750</v>
      </c>
      <c r="Q72" s="99">
        <v>13</v>
      </c>
      <c r="R72" s="99">
        <f t="shared" si="5"/>
        <v>0</v>
      </c>
      <c r="S72" s="99">
        <v>120</v>
      </c>
      <c r="T72" s="99">
        <f t="shared" si="6"/>
        <v>0</v>
      </c>
      <c r="U72" s="99">
        <v>1150</v>
      </c>
      <c r="V72" s="99">
        <v>675</v>
      </c>
      <c r="W72" s="50">
        <f t="shared" si="7"/>
        <v>11575</v>
      </c>
    </row>
    <row r="73" spans="1:23" x14ac:dyDescent="0.3">
      <c r="A73" s="50">
        <v>72</v>
      </c>
      <c r="B73" s="187">
        <v>45644</v>
      </c>
      <c r="C73" s="187">
        <v>45645</v>
      </c>
      <c r="D73" s="99" t="s">
        <v>1005</v>
      </c>
      <c r="E73" s="99" t="s">
        <v>1006</v>
      </c>
      <c r="F73" s="99" t="s">
        <v>7</v>
      </c>
      <c r="G73" s="99" t="s">
        <v>244</v>
      </c>
      <c r="H73" s="99">
        <v>63298</v>
      </c>
      <c r="I73" s="99">
        <v>63324</v>
      </c>
      <c r="J73" s="99">
        <f t="shared" si="4"/>
        <v>26</v>
      </c>
      <c r="K73" s="99"/>
      <c r="L73" s="188" t="s">
        <v>432</v>
      </c>
      <c r="M73" s="189">
        <v>4.1666666666666664E-2</v>
      </c>
      <c r="N73" s="99">
        <v>4</v>
      </c>
      <c r="O73" s="99">
        <v>0</v>
      </c>
      <c r="P73" s="99">
        <v>1000</v>
      </c>
      <c r="Q73" s="99">
        <v>13</v>
      </c>
      <c r="R73" s="99">
        <f t="shared" si="5"/>
        <v>0</v>
      </c>
      <c r="S73" s="99">
        <v>120</v>
      </c>
      <c r="T73" s="99">
        <f t="shared" si="6"/>
        <v>0</v>
      </c>
      <c r="U73" s="99"/>
      <c r="V73" s="99">
        <v>100</v>
      </c>
      <c r="W73" s="50">
        <f t="shared" si="7"/>
        <v>1100</v>
      </c>
    </row>
    <row r="74" spans="1:23" x14ac:dyDescent="0.3">
      <c r="A74" s="143">
        <v>73</v>
      </c>
      <c r="B74" s="187">
        <v>45644</v>
      </c>
      <c r="C74" s="187">
        <v>45645</v>
      </c>
      <c r="D74" s="99" t="s">
        <v>34</v>
      </c>
      <c r="E74" s="99" t="s">
        <v>1007</v>
      </c>
      <c r="F74" s="99" t="s">
        <v>7</v>
      </c>
      <c r="G74" s="99" t="s">
        <v>1008</v>
      </c>
      <c r="H74" s="99">
        <v>244641</v>
      </c>
      <c r="I74" s="99">
        <v>246051</v>
      </c>
      <c r="J74" s="99">
        <f t="shared" si="4"/>
        <v>1410</v>
      </c>
      <c r="K74" s="99">
        <v>910</v>
      </c>
      <c r="L74" s="189">
        <v>0.33333333333333331</v>
      </c>
      <c r="M74" s="189">
        <v>0.625</v>
      </c>
      <c r="N74" s="99"/>
      <c r="O74" s="99"/>
      <c r="P74" s="99">
        <v>6500</v>
      </c>
      <c r="Q74" s="99">
        <v>13</v>
      </c>
      <c r="R74" s="99">
        <f t="shared" si="5"/>
        <v>11830</v>
      </c>
      <c r="S74" s="99">
        <v>120</v>
      </c>
      <c r="T74" s="99">
        <f t="shared" si="6"/>
        <v>0</v>
      </c>
      <c r="U74" s="99">
        <v>700</v>
      </c>
      <c r="V74" s="99">
        <v>1865</v>
      </c>
      <c r="W74" s="50">
        <f t="shared" si="7"/>
        <v>20895</v>
      </c>
    </row>
    <row r="75" spans="1:23" x14ac:dyDescent="0.3">
      <c r="A75" s="50">
        <v>74</v>
      </c>
      <c r="B75" s="187">
        <v>45644</v>
      </c>
      <c r="C75" s="187">
        <v>45644</v>
      </c>
      <c r="D75" s="99" t="s">
        <v>140</v>
      </c>
      <c r="E75" s="99" t="s">
        <v>295</v>
      </c>
      <c r="F75" s="99" t="s">
        <v>7</v>
      </c>
      <c r="G75" s="99" t="s">
        <v>232</v>
      </c>
      <c r="H75" s="99">
        <v>144785</v>
      </c>
      <c r="I75" s="99">
        <v>145209</v>
      </c>
      <c r="J75" s="99">
        <f t="shared" si="4"/>
        <v>424</v>
      </c>
      <c r="K75" s="99">
        <v>174</v>
      </c>
      <c r="L75" s="189">
        <v>0.29166666666666669</v>
      </c>
      <c r="M75" s="189">
        <v>0.91666666666666663</v>
      </c>
      <c r="N75" s="99"/>
      <c r="O75" s="99"/>
      <c r="P75" s="99">
        <v>3250</v>
      </c>
      <c r="Q75" s="99">
        <v>13</v>
      </c>
      <c r="R75" s="99">
        <f t="shared" si="5"/>
        <v>2262</v>
      </c>
      <c r="S75" s="99">
        <v>120</v>
      </c>
      <c r="T75" s="99">
        <f t="shared" si="6"/>
        <v>0</v>
      </c>
      <c r="U75" s="99">
        <v>250</v>
      </c>
      <c r="V75" s="99">
        <v>375</v>
      </c>
      <c r="W75" s="50">
        <f t="shared" si="7"/>
        <v>6137</v>
      </c>
    </row>
    <row r="76" spans="1:23" x14ac:dyDescent="0.3">
      <c r="A76" s="143">
        <v>75</v>
      </c>
      <c r="B76" s="187">
        <v>45644</v>
      </c>
      <c r="C76" s="187">
        <v>45644</v>
      </c>
      <c r="D76" s="104" t="s">
        <v>19</v>
      </c>
      <c r="E76" s="99" t="s">
        <v>1009</v>
      </c>
      <c r="F76" s="99" t="s">
        <v>7</v>
      </c>
      <c r="G76" s="99" t="s">
        <v>11</v>
      </c>
      <c r="H76" s="99">
        <v>404470</v>
      </c>
      <c r="I76" s="99">
        <v>404838</v>
      </c>
      <c r="J76" s="99">
        <f t="shared" si="4"/>
        <v>368</v>
      </c>
      <c r="K76" s="99">
        <v>118</v>
      </c>
      <c r="L76" s="188" t="s">
        <v>400</v>
      </c>
      <c r="M76" s="188" t="s">
        <v>397</v>
      </c>
      <c r="N76" s="99"/>
      <c r="O76" s="99"/>
      <c r="P76" s="99">
        <v>3250</v>
      </c>
      <c r="Q76" s="99">
        <v>13</v>
      </c>
      <c r="R76" s="99">
        <f t="shared" si="5"/>
        <v>1534</v>
      </c>
      <c r="S76" s="99">
        <v>120</v>
      </c>
      <c r="T76" s="99">
        <f t="shared" si="6"/>
        <v>0</v>
      </c>
      <c r="U76" s="99">
        <v>250</v>
      </c>
      <c r="V76" s="99">
        <v>315</v>
      </c>
      <c r="W76" s="50">
        <f t="shared" si="7"/>
        <v>5349</v>
      </c>
    </row>
    <row r="77" spans="1:23" x14ac:dyDescent="0.3">
      <c r="A77" s="50">
        <v>76</v>
      </c>
      <c r="B77" s="187">
        <v>45644</v>
      </c>
      <c r="C77" s="187">
        <v>45646</v>
      </c>
      <c r="D77" s="99" t="s">
        <v>48</v>
      </c>
      <c r="E77" s="99" t="s">
        <v>77</v>
      </c>
      <c r="F77" s="99" t="s">
        <v>7</v>
      </c>
      <c r="G77" s="99" t="s">
        <v>723</v>
      </c>
      <c r="H77" s="99">
        <v>77430</v>
      </c>
      <c r="I77" s="99">
        <v>77908</v>
      </c>
      <c r="J77" s="99">
        <f t="shared" si="4"/>
        <v>478</v>
      </c>
      <c r="K77" s="99"/>
      <c r="L77" s="189">
        <v>0.33333333333333331</v>
      </c>
      <c r="M77" s="189">
        <v>0.91666666666666663</v>
      </c>
      <c r="N77" s="99"/>
      <c r="O77" s="99"/>
      <c r="P77" s="99">
        <v>9750</v>
      </c>
      <c r="Q77" s="99">
        <v>13</v>
      </c>
      <c r="R77" s="99">
        <f t="shared" si="5"/>
        <v>0</v>
      </c>
      <c r="S77" s="99">
        <v>120</v>
      </c>
      <c r="T77" s="99">
        <f t="shared" si="6"/>
        <v>0</v>
      </c>
      <c r="U77" s="99">
        <v>1150</v>
      </c>
      <c r="V77" s="99">
        <v>235</v>
      </c>
      <c r="W77" s="50">
        <f t="shared" si="7"/>
        <v>11135</v>
      </c>
    </row>
    <row r="78" spans="1:23" x14ac:dyDescent="0.3">
      <c r="A78" s="143">
        <v>77</v>
      </c>
      <c r="B78" s="187">
        <v>45645</v>
      </c>
      <c r="C78" s="187">
        <v>45645</v>
      </c>
      <c r="D78" s="99" t="s">
        <v>6</v>
      </c>
      <c r="E78" s="99" t="s">
        <v>75</v>
      </c>
      <c r="F78" s="99" t="s">
        <v>7</v>
      </c>
      <c r="G78" s="99" t="s">
        <v>607</v>
      </c>
      <c r="H78" s="99">
        <v>63325</v>
      </c>
      <c r="I78" s="99">
        <v>63463</v>
      </c>
      <c r="J78" s="99">
        <f t="shared" si="4"/>
        <v>138</v>
      </c>
      <c r="K78" s="99"/>
      <c r="L78" s="189">
        <v>0.29166666666666669</v>
      </c>
      <c r="M78" s="188" t="s">
        <v>763</v>
      </c>
      <c r="N78" s="99"/>
      <c r="O78" s="99"/>
      <c r="P78" s="99">
        <v>3250</v>
      </c>
      <c r="Q78" s="99">
        <v>13</v>
      </c>
      <c r="R78" s="99">
        <f t="shared" si="5"/>
        <v>0</v>
      </c>
      <c r="S78" s="99">
        <v>120</v>
      </c>
      <c r="T78" s="99">
        <f t="shared" si="6"/>
        <v>0</v>
      </c>
      <c r="U78" s="99">
        <v>250</v>
      </c>
      <c r="V78" s="99"/>
      <c r="W78" s="50">
        <f t="shared" si="7"/>
        <v>3500</v>
      </c>
    </row>
    <row r="79" spans="1:23" x14ac:dyDescent="0.3">
      <c r="A79" s="50">
        <v>78</v>
      </c>
      <c r="B79" s="187">
        <v>45645</v>
      </c>
      <c r="C79" s="187">
        <v>45645</v>
      </c>
      <c r="D79" s="99" t="s">
        <v>965</v>
      </c>
      <c r="E79" s="99" t="s">
        <v>1010</v>
      </c>
      <c r="F79" s="99" t="s">
        <v>7</v>
      </c>
      <c r="G79" s="99" t="s">
        <v>51</v>
      </c>
      <c r="H79" s="99">
        <v>34036</v>
      </c>
      <c r="I79" s="99">
        <v>34064</v>
      </c>
      <c r="J79" s="99">
        <f t="shared" si="4"/>
        <v>28</v>
      </c>
      <c r="K79" s="99"/>
      <c r="L79" s="189">
        <v>0.29166666666666669</v>
      </c>
      <c r="M79" s="188" t="s">
        <v>366</v>
      </c>
      <c r="N79" s="99">
        <v>1.5</v>
      </c>
      <c r="O79" s="99"/>
      <c r="P79" s="99">
        <v>1000</v>
      </c>
      <c r="Q79" s="99">
        <v>13</v>
      </c>
      <c r="R79" s="99">
        <f t="shared" si="5"/>
        <v>0</v>
      </c>
      <c r="S79" s="99">
        <v>120</v>
      </c>
      <c r="T79" s="99">
        <f t="shared" si="6"/>
        <v>0</v>
      </c>
      <c r="U79" s="99"/>
      <c r="V79" s="99"/>
      <c r="W79" s="50">
        <f t="shared" si="7"/>
        <v>1000</v>
      </c>
    </row>
    <row r="80" spans="1:23" x14ac:dyDescent="0.3">
      <c r="A80" s="143">
        <v>79</v>
      </c>
      <c r="B80" s="187">
        <v>45645</v>
      </c>
      <c r="C80" s="187">
        <v>45646</v>
      </c>
      <c r="D80" s="99" t="s">
        <v>140</v>
      </c>
      <c r="E80" s="99" t="s">
        <v>1006</v>
      </c>
      <c r="F80" s="99" t="s">
        <v>7</v>
      </c>
      <c r="G80" s="99" t="s">
        <v>69</v>
      </c>
      <c r="H80" s="99">
        <v>145209</v>
      </c>
      <c r="I80" s="99">
        <v>145864</v>
      </c>
      <c r="J80" s="99">
        <f t="shared" si="4"/>
        <v>655</v>
      </c>
      <c r="K80" s="99">
        <v>155</v>
      </c>
      <c r="L80" s="189">
        <v>0.29166666666666669</v>
      </c>
      <c r="M80" s="188" t="s">
        <v>349</v>
      </c>
      <c r="N80" s="99"/>
      <c r="O80" s="99"/>
      <c r="P80" s="99">
        <v>6500</v>
      </c>
      <c r="Q80" s="99">
        <v>13</v>
      </c>
      <c r="R80" s="99">
        <f t="shared" si="5"/>
        <v>2015</v>
      </c>
      <c r="S80" s="99">
        <v>120</v>
      </c>
      <c r="T80" s="99">
        <f t="shared" si="6"/>
        <v>0</v>
      </c>
      <c r="U80" s="99">
        <v>700</v>
      </c>
      <c r="V80" s="99">
        <v>625</v>
      </c>
      <c r="W80" s="50">
        <f t="shared" si="7"/>
        <v>9840</v>
      </c>
    </row>
    <row r="81" spans="1:23" x14ac:dyDescent="0.3">
      <c r="A81" s="50">
        <v>80</v>
      </c>
      <c r="B81" s="187">
        <v>45646</v>
      </c>
      <c r="C81" s="187">
        <v>45646</v>
      </c>
      <c r="D81" s="99" t="s">
        <v>19</v>
      </c>
      <c r="E81" s="99" t="s">
        <v>1011</v>
      </c>
      <c r="F81" s="99" t="s">
        <v>7</v>
      </c>
      <c r="G81" s="99" t="s">
        <v>204</v>
      </c>
      <c r="H81" s="99">
        <v>405140</v>
      </c>
      <c r="I81" s="99">
        <v>405285</v>
      </c>
      <c r="J81" s="99">
        <f t="shared" si="4"/>
        <v>145</v>
      </c>
      <c r="K81" s="99"/>
      <c r="L81" s="188" t="s">
        <v>855</v>
      </c>
      <c r="M81" s="188" t="s">
        <v>336</v>
      </c>
      <c r="N81" s="99"/>
      <c r="O81" s="99"/>
      <c r="P81" s="99">
        <v>3250</v>
      </c>
      <c r="Q81" s="99">
        <v>13</v>
      </c>
      <c r="R81" s="99">
        <f t="shared" si="5"/>
        <v>0</v>
      </c>
      <c r="S81" s="99">
        <v>120</v>
      </c>
      <c r="T81" s="99">
        <f t="shared" si="6"/>
        <v>0</v>
      </c>
      <c r="U81" s="99">
        <v>250</v>
      </c>
      <c r="V81" s="99">
        <v>100</v>
      </c>
      <c r="W81" s="50">
        <f t="shared" si="7"/>
        <v>3600</v>
      </c>
    </row>
    <row r="82" spans="1:23" x14ac:dyDescent="0.3">
      <c r="A82" s="143">
        <v>81</v>
      </c>
      <c r="B82" s="187">
        <v>45647</v>
      </c>
      <c r="C82" s="187">
        <v>45647</v>
      </c>
      <c r="D82" s="99" t="s">
        <v>1012</v>
      </c>
      <c r="E82" s="99" t="s">
        <v>593</v>
      </c>
      <c r="F82" s="99" t="s">
        <v>7</v>
      </c>
      <c r="G82" s="99" t="s">
        <v>22</v>
      </c>
      <c r="H82" s="99">
        <v>117915</v>
      </c>
      <c r="I82" s="99">
        <v>118410</v>
      </c>
      <c r="J82" s="99">
        <f t="shared" si="4"/>
        <v>495</v>
      </c>
      <c r="K82" s="99"/>
      <c r="L82" s="188" t="s">
        <v>950</v>
      </c>
      <c r="M82" s="189">
        <v>0.95833333333333337</v>
      </c>
      <c r="N82" s="104"/>
      <c r="O82" s="104"/>
      <c r="P82" s="99">
        <v>6500</v>
      </c>
      <c r="Q82" s="99">
        <v>13</v>
      </c>
      <c r="R82" s="99">
        <f t="shared" si="5"/>
        <v>0</v>
      </c>
      <c r="S82" s="99">
        <v>120</v>
      </c>
      <c r="T82" s="99">
        <f t="shared" si="6"/>
        <v>0</v>
      </c>
      <c r="U82" s="99">
        <v>700</v>
      </c>
      <c r="V82" s="99">
        <v>370</v>
      </c>
      <c r="W82" s="50">
        <f t="shared" si="7"/>
        <v>7570</v>
      </c>
    </row>
    <row r="83" spans="1:23" x14ac:dyDescent="0.3">
      <c r="A83" s="50">
        <v>82</v>
      </c>
      <c r="B83" s="187">
        <v>45647</v>
      </c>
      <c r="C83" s="187">
        <v>45647</v>
      </c>
      <c r="D83" s="99" t="s">
        <v>1013</v>
      </c>
      <c r="E83" s="99" t="s">
        <v>1014</v>
      </c>
      <c r="F83" s="99" t="s">
        <v>7</v>
      </c>
      <c r="G83" s="99" t="s">
        <v>244</v>
      </c>
      <c r="H83" s="99">
        <v>63806</v>
      </c>
      <c r="I83" s="99">
        <v>63854</v>
      </c>
      <c r="J83" s="99">
        <f t="shared" si="4"/>
        <v>48</v>
      </c>
      <c r="K83" s="99"/>
      <c r="L83" s="188" t="s">
        <v>795</v>
      </c>
      <c r="M83" s="189">
        <v>0.79166666666666663</v>
      </c>
      <c r="N83" s="104">
        <v>13</v>
      </c>
      <c r="O83" s="104">
        <v>5</v>
      </c>
      <c r="P83" s="99">
        <v>1700</v>
      </c>
      <c r="Q83" s="99">
        <v>13</v>
      </c>
      <c r="R83" s="99">
        <f t="shared" si="5"/>
        <v>0</v>
      </c>
      <c r="S83" s="99">
        <v>120</v>
      </c>
      <c r="T83" s="99">
        <f t="shared" si="6"/>
        <v>600</v>
      </c>
      <c r="U83" s="99"/>
      <c r="V83" s="99">
        <v>100</v>
      </c>
      <c r="W83" s="50">
        <f t="shared" si="7"/>
        <v>2400</v>
      </c>
    </row>
    <row r="84" spans="1:23" x14ac:dyDescent="0.3">
      <c r="A84" s="143">
        <v>83</v>
      </c>
      <c r="B84" s="187">
        <v>45647</v>
      </c>
      <c r="C84" s="187">
        <v>45647</v>
      </c>
      <c r="D84" s="99" t="s">
        <v>1015</v>
      </c>
      <c r="E84" s="99" t="s">
        <v>1006</v>
      </c>
      <c r="F84" s="99" t="s">
        <v>7</v>
      </c>
      <c r="G84" s="99" t="s">
        <v>244</v>
      </c>
      <c r="H84" s="99">
        <v>146196</v>
      </c>
      <c r="I84" s="99">
        <v>146222</v>
      </c>
      <c r="J84" s="99">
        <f t="shared" si="4"/>
        <v>26</v>
      </c>
      <c r="K84" s="99"/>
      <c r="L84" s="189">
        <v>0.25</v>
      </c>
      <c r="M84" s="189">
        <v>0.375</v>
      </c>
      <c r="N84" s="104">
        <v>3</v>
      </c>
      <c r="O84" s="104">
        <v>0</v>
      </c>
      <c r="P84" s="99">
        <v>1000</v>
      </c>
      <c r="Q84" s="99">
        <v>13</v>
      </c>
      <c r="R84" s="99">
        <f t="shared" si="5"/>
        <v>0</v>
      </c>
      <c r="S84" s="99">
        <v>120</v>
      </c>
      <c r="T84" s="99">
        <f t="shared" si="6"/>
        <v>0</v>
      </c>
      <c r="U84" s="99"/>
      <c r="V84" s="99"/>
      <c r="W84" s="50">
        <f t="shared" si="7"/>
        <v>1000</v>
      </c>
    </row>
    <row r="85" spans="1:23" x14ac:dyDescent="0.3">
      <c r="A85" s="50">
        <v>84</v>
      </c>
      <c r="B85" s="187">
        <v>45650</v>
      </c>
      <c r="C85" s="187">
        <v>45653</v>
      </c>
      <c r="D85" s="99" t="s">
        <v>6</v>
      </c>
      <c r="E85" s="99" t="s">
        <v>593</v>
      </c>
      <c r="F85" s="99" t="s">
        <v>7</v>
      </c>
      <c r="G85" s="99" t="s">
        <v>53</v>
      </c>
      <c r="H85" s="99">
        <v>64654</v>
      </c>
      <c r="I85" s="99">
        <v>65947</v>
      </c>
      <c r="J85" s="99">
        <f>I85-H85</f>
        <v>1293</v>
      </c>
      <c r="K85" s="99">
        <v>543</v>
      </c>
      <c r="L85" s="188" t="s">
        <v>325</v>
      </c>
      <c r="M85" s="189">
        <v>4.1666666666666664E-2</v>
      </c>
      <c r="N85" s="104"/>
      <c r="O85" s="104"/>
      <c r="P85" s="99">
        <v>9750</v>
      </c>
      <c r="Q85" s="99">
        <v>13</v>
      </c>
      <c r="R85" s="99">
        <f t="shared" si="5"/>
        <v>7059</v>
      </c>
      <c r="S85" s="99">
        <v>120</v>
      </c>
      <c r="T85" s="99">
        <f t="shared" si="6"/>
        <v>0</v>
      </c>
      <c r="U85" s="99">
        <v>1150</v>
      </c>
      <c r="V85" s="99">
        <v>615</v>
      </c>
      <c r="W85" s="50">
        <f t="shared" si="7"/>
        <v>18574</v>
      </c>
    </row>
    <row r="86" spans="1:23" x14ac:dyDescent="0.3">
      <c r="A86" s="143">
        <v>85</v>
      </c>
      <c r="B86" s="187">
        <v>45650</v>
      </c>
      <c r="C86" s="187">
        <v>45650</v>
      </c>
      <c r="D86" s="99" t="s">
        <v>57</v>
      </c>
      <c r="E86" s="99" t="s">
        <v>741</v>
      </c>
      <c r="F86" s="99" t="s">
        <v>7</v>
      </c>
      <c r="G86" s="99" t="s">
        <v>11</v>
      </c>
      <c r="H86" s="99">
        <v>149750</v>
      </c>
      <c r="I86" s="99">
        <v>149988</v>
      </c>
      <c r="J86" s="99">
        <f t="shared" si="4"/>
        <v>238</v>
      </c>
      <c r="K86" s="99"/>
      <c r="L86" s="188" t="s">
        <v>330</v>
      </c>
      <c r="M86" s="189">
        <v>0.875</v>
      </c>
      <c r="N86" s="104"/>
      <c r="O86" s="104"/>
      <c r="P86" s="99">
        <v>4500</v>
      </c>
      <c r="Q86" s="99">
        <v>15</v>
      </c>
      <c r="R86" s="99">
        <f t="shared" si="5"/>
        <v>0</v>
      </c>
      <c r="S86" s="99">
        <v>150</v>
      </c>
      <c r="T86" s="99">
        <f t="shared" si="6"/>
        <v>0</v>
      </c>
      <c r="U86" s="99">
        <v>250</v>
      </c>
      <c r="V86" s="99"/>
      <c r="W86" s="50">
        <f t="shared" si="7"/>
        <v>4750</v>
      </c>
    </row>
    <row r="87" spans="1:23" x14ac:dyDescent="0.3">
      <c r="A87" s="50">
        <v>86</v>
      </c>
      <c r="B87" s="187">
        <v>45650</v>
      </c>
      <c r="C87" s="187">
        <v>45651</v>
      </c>
      <c r="D87" s="99" t="s">
        <v>742</v>
      </c>
      <c r="E87" s="99" t="s">
        <v>1016</v>
      </c>
      <c r="F87" s="99" t="s">
        <v>7</v>
      </c>
      <c r="G87" s="99" t="s">
        <v>1008</v>
      </c>
      <c r="H87" s="99">
        <v>188702</v>
      </c>
      <c r="I87" s="99">
        <v>189291</v>
      </c>
      <c r="J87" s="99">
        <f t="shared" si="4"/>
        <v>589</v>
      </c>
      <c r="K87" s="99">
        <v>0</v>
      </c>
      <c r="L87" s="189">
        <v>0.25</v>
      </c>
      <c r="M87" s="188" t="s">
        <v>763</v>
      </c>
      <c r="N87" s="104"/>
      <c r="O87" s="104"/>
      <c r="P87" s="99">
        <v>9000</v>
      </c>
      <c r="Q87" s="99">
        <v>15</v>
      </c>
      <c r="R87" s="99">
        <f t="shared" si="5"/>
        <v>0</v>
      </c>
      <c r="S87" s="99">
        <v>150</v>
      </c>
      <c r="T87" s="99">
        <f t="shared" si="6"/>
        <v>0</v>
      </c>
      <c r="U87" s="99">
        <v>750</v>
      </c>
      <c r="V87" s="99">
        <v>65</v>
      </c>
      <c r="W87" s="50">
        <f t="shared" si="7"/>
        <v>9815</v>
      </c>
    </row>
    <row r="88" spans="1:23" x14ac:dyDescent="0.3">
      <c r="A88" s="143">
        <v>87</v>
      </c>
      <c r="B88" s="187">
        <v>45651</v>
      </c>
      <c r="C88" s="187">
        <v>45652</v>
      </c>
      <c r="D88" s="99" t="s">
        <v>27</v>
      </c>
      <c r="E88" s="99" t="s">
        <v>300</v>
      </c>
      <c r="F88" s="99" t="s">
        <v>1017</v>
      </c>
      <c r="G88" s="99" t="s">
        <v>739</v>
      </c>
      <c r="H88" s="99">
        <v>159014</v>
      </c>
      <c r="I88" s="99">
        <v>159605</v>
      </c>
      <c r="J88" s="99">
        <f t="shared" si="4"/>
        <v>591</v>
      </c>
      <c r="K88" s="99">
        <v>0</v>
      </c>
      <c r="L88" s="188" t="s">
        <v>370</v>
      </c>
      <c r="M88" s="189">
        <v>0.79166666666666663</v>
      </c>
      <c r="N88" s="104"/>
      <c r="O88" s="104"/>
      <c r="P88" s="99">
        <v>10800</v>
      </c>
      <c r="Q88" s="99">
        <v>18</v>
      </c>
      <c r="R88" s="99">
        <f t="shared" si="5"/>
        <v>0</v>
      </c>
      <c r="S88" s="99">
        <v>180</v>
      </c>
      <c r="T88" s="99">
        <f t="shared" si="6"/>
        <v>0</v>
      </c>
      <c r="U88" s="99">
        <v>700</v>
      </c>
      <c r="V88" s="99">
        <v>770</v>
      </c>
      <c r="W88" s="50">
        <f t="shared" si="7"/>
        <v>12270</v>
      </c>
    </row>
    <row r="89" spans="1:23" x14ac:dyDescent="0.3">
      <c r="A89" s="50">
        <v>88</v>
      </c>
      <c r="B89" s="187">
        <v>45651</v>
      </c>
      <c r="C89" s="187">
        <v>45651</v>
      </c>
      <c r="D89" s="99" t="s">
        <v>48</v>
      </c>
      <c r="E89" s="99" t="s">
        <v>302</v>
      </c>
      <c r="F89" s="99" t="s">
        <v>7</v>
      </c>
      <c r="G89" s="99" t="s">
        <v>72</v>
      </c>
      <c r="H89" s="99">
        <v>279208</v>
      </c>
      <c r="I89" s="99">
        <v>279404</v>
      </c>
      <c r="J89" s="99">
        <f t="shared" si="4"/>
        <v>196</v>
      </c>
      <c r="K89" s="99"/>
      <c r="L89" s="189">
        <v>0.29166666666666669</v>
      </c>
      <c r="M89" s="188" t="s">
        <v>328</v>
      </c>
      <c r="N89" s="104"/>
      <c r="O89" s="104"/>
      <c r="P89" s="99">
        <v>3250</v>
      </c>
      <c r="Q89" s="99">
        <v>13</v>
      </c>
      <c r="R89" s="99">
        <f t="shared" si="5"/>
        <v>0</v>
      </c>
      <c r="S89" s="99">
        <v>120</v>
      </c>
      <c r="T89" s="99">
        <f t="shared" si="6"/>
        <v>0</v>
      </c>
      <c r="U89" s="99">
        <v>250</v>
      </c>
      <c r="V89" s="99">
        <v>100</v>
      </c>
      <c r="W89" s="50">
        <f t="shared" si="7"/>
        <v>3600</v>
      </c>
    </row>
    <row r="90" spans="1:23" x14ac:dyDescent="0.3">
      <c r="A90" s="143">
        <v>89</v>
      </c>
      <c r="B90" s="187">
        <v>45651</v>
      </c>
      <c r="C90" s="187">
        <v>45653</v>
      </c>
      <c r="D90" s="99" t="s">
        <v>19</v>
      </c>
      <c r="E90" s="99" t="s">
        <v>1018</v>
      </c>
      <c r="F90" s="99" t="s">
        <v>7</v>
      </c>
      <c r="G90" s="99" t="s">
        <v>11</v>
      </c>
      <c r="H90" s="99">
        <v>5642</v>
      </c>
      <c r="I90" s="99">
        <v>6080</v>
      </c>
      <c r="J90" s="99">
        <f t="shared" si="4"/>
        <v>438</v>
      </c>
      <c r="K90" s="99">
        <v>0</v>
      </c>
      <c r="L90" s="189">
        <v>0.91666666666666663</v>
      </c>
      <c r="M90" s="188" t="s">
        <v>465</v>
      </c>
      <c r="N90" s="104"/>
      <c r="O90" s="104"/>
      <c r="P90" s="99">
        <v>9750</v>
      </c>
      <c r="Q90" s="99">
        <v>13</v>
      </c>
      <c r="R90" s="99">
        <f t="shared" si="5"/>
        <v>0</v>
      </c>
      <c r="S90" s="99">
        <v>120</v>
      </c>
      <c r="T90" s="99">
        <f t="shared" si="6"/>
        <v>0</v>
      </c>
      <c r="U90" s="99">
        <v>1150</v>
      </c>
      <c r="V90" s="99">
        <v>300</v>
      </c>
      <c r="W90" s="50">
        <f t="shared" si="7"/>
        <v>11200</v>
      </c>
    </row>
    <row r="91" spans="1:23" x14ac:dyDescent="0.3">
      <c r="A91" s="50">
        <v>90</v>
      </c>
      <c r="B91" s="187">
        <v>45651</v>
      </c>
      <c r="C91" s="187">
        <v>45652</v>
      </c>
      <c r="D91" s="99" t="s">
        <v>839</v>
      </c>
      <c r="E91" s="99" t="s">
        <v>1019</v>
      </c>
      <c r="F91" s="99" t="s">
        <v>7</v>
      </c>
      <c r="G91" s="99" t="s">
        <v>22</v>
      </c>
      <c r="H91" s="99">
        <v>23553</v>
      </c>
      <c r="I91" s="99">
        <v>24340</v>
      </c>
      <c r="J91" s="99">
        <f t="shared" si="4"/>
        <v>787</v>
      </c>
      <c r="K91" s="99">
        <v>187</v>
      </c>
      <c r="L91" s="189">
        <v>0.25</v>
      </c>
      <c r="M91" s="188" t="s">
        <v>756</v>
      </c>
      <c r="N91" s="104"/>
      <c r="O91" s="104"/>
      <c r="P91" s="99">
        <v>9000</v>
      </c>
      <c r="Q91" s="99">
        <v>15</v>
      </c>
      <c r="R91" s="99">
        <f t="shared" si="5"/>
        <v>2805</v>
      </c>
      <c r="S91" s="99">
        <v>150</v>
      </c>
      <c r="T91" s="99">
        <f t="shared" si="6"/>
        <v>0</v>
      </c>
      <c r="U91" s="99">
        <v>750</v>
      </c>
      <c r="V91" s="99">
        <v>255</v>
      </c>
      <c r="W91" s="50">
        <f t="shared" si="7"/>
        <v>12810</v>
      </c>
    </row>
    <row r="92" spans="1:23" x14ac:dyDescent="0.3">
      <c r="A92" s="143">
        <v>91</v>
      </c>
      <c r="B92" s="187">
        <v>45651</v>
      </c>
      <c r="C92" s="187">
        <v>45651</v>
      </c>
      <c r="D92" s="99" t="s">
        <v>57</v>
      </c>
      <c r="E92" s="99" t="s">
        <v>741</v>
      </c>
      <c r="F92" s="99" t="s">
        <v>7</v>
      </c>
      <c r="G92" s="99" t="s">
        <v>214</v>
      </c>
      <c r="H92" s="99">
        <v>149988</v>
      </c>
      <c r="I92" s="99">
        <v>150276</v>
      </c>
      <c r="J92" s="99">
        <f t="shared" si="4"/>
        <v>288</v>
      </c>
      <c r="K92" s="99">
        <v>0</v>
      </c>
      <c r="L92" s="189">
        <v>0.33333333333333331</v>
      </c>
      <c r="M92" s="188" t="s">
        <v>431</v>
      </c>
      <c r="N92" s="104"/>
      <c r="O92" s="104"/>
      <c r="P92" s="99">
        <v>4500</v>
      </c>
      <c r="Q92" s="99">
        <v>15</v>
      </c>
      <c r="R92" s="99">
        <f t="shared" si="5"/>
        <v>0</v>
      </c>
      <c r="S92" s="99">
        <v>150</v>
      </c>
      <c r="T92" s="99">
        <f t="shared" si="6"/>
        <v>0</v>
      </c>
      <c r="U92" s="99">
        <v>250</v>
      </c>
      <c r="V92" s="99"/>
      <c r="W92" s="50">
        <f t="shared" si="7"/>
        <v>4750</v>
      </c>
    </row>
    <row r="93" spans="1:23" x14ac:dyDescent="0.3">
      <c r="A93" s="50">
        <v>92</v>
      </c>
      <c r="B93" s="187">
        <v>45652</v>
      </c>
      <c r="C93" s="187">
        <v>45652</v>
      </c>
      <c r="D93" s="99" t="s">
        <v>365</v>
      </c>
      <c r="E93" s="99" t="s">
        <v>302</v>
      </c>
      <c r="F93" s="99" t="s">
        <v>7</v>
      </c>
      <c r="G93" s="99" t="s">
        <v>18</v>
      </c>
      <c r="H93" s="99">
        <v>92177</v>
      </c>
      <c r="I93" s="99">
        <v>92365</v>
      </c>
      <c r="J93" s="99">
        <f t="shared" si="4"/>
        <v>188</v>
      </c>
      <c r="K93" s="99"/>
      <c r="L93" s="188" t="s">
        <v>462</v>
      </c>
      <c r="M93" s="189">
        <v>0.70833333333333337</v>
      </c>
      <c r="N93" s="104"/>
      <c r="O93" s="104"/>
      <c r="P93" s="99">
        <v>3250</v>
      </c>
      <c r="Q93" s="99">
        <v>13</v>
      </c>
      <c r="R93" s="99">
        <f t="shared" si="5"/>
        <v>0</v>
      </c>
      <c r="S93" s="99">
        <v>120</v>
      </c>
      <c r="T93" s="99">
        <f t="shared" si="6"/>
        <v>0</v>
      </c>
      <c r="U93" s="99">
        <v>250</v>
      </c>
      <c r="V93" s="99">
        <v>155</v>
      </c>
      <c r="W93" s="50">
        <f t="shared" si="7"/>
        <v>3655</v>
      </c>
    </row>
    <row r="94" spans="1:23" x14ac:dyDescent="0.3">
      <c r="A94" s="143">
        <v>93</v>
      </c>
      <c r="B94" s="187">
        <v>45652</v>
      </c>
      <c r="C94" s="187">
        <v>45652</v>
      </c>
      <c r="D94" s="99" t="s">
        <v>57</v>
      </c>
      <c r="E94" s="99" t="s">
        <v>741</v>
      </c>
      <c r="F94" s="99" t="s">
        <v>7</v>
      </c>
      <c r="G94" s="99" t="s">
        <v>214</v>
      </c>
      <c r="H94" s="99">
        <v>150276</v>
      </c>
      <c r="I94" s="99">
        <v>150662</v>
      </c>
      <c r="J94" s="99">
        <f t="shared" si="4"/>
        <v>386</v>
      </c>
      <c r="K94" s="99">
        <v>86</v>
      </c>
      <c r="L94" s="189">
        <v>0.33333333333333331</v>
      </c>
      <c r="M94" s="189">
        <v>0.91666666666666663</v>
      </c>
      <c r="N94" s="104"/>
      <c r="O94" s="104"/>
      <c r="P94" s="99">
        <v>4500</v>
      </c>
      <c r="Q94" s="99">
        <v>15</v>
      </c>
      <c r="R94" s="99">
        <f t="shared" si="5"/>
        <v>1290</v>
      </c>
      <c r="S94" s="99">
        <v>150</v>
      </c>
      <c r="T94" s="99">
        <f t="shared" si="6"/>
        <v>0</v>
      </c>
      <c r="U94" s="99">
        <v>250</v>
      </c>
      <c r="V94" s="99"/>
      <c r="W94" s="50">
        <f t="shared" si="7"/>
        <v>6040</v>
      </c>
    </row>
    <row r="95" spans="1:23" x14ac:dyDescent="0.3">
      <c r="A95" s="50">
        <v>94</v>
      </c>
      <c r="B95" s="187">
        <v>45653</v>
      </c>
      <c r="C95" s="187">
        <v>45653</v>
      </c>
      <c r="D95" s="99" t="s">
        <v>57</v>
      </c>
      <c r="E95" s="99" t="s">
        <v>741</v>
      </c>
      <c r="F95" s="99" t="s">
        <v>7</v>
      </c>
      <c r="G95" s="99" t="s">
        <v>11</v>
      </c>
      <c r="H95" s="99">
        <v>150662</v>
      </c>
      <c r="I95" s="99">
        <v>150898</v>
      </c>
      <c r="J95" s="99">
        <f t="shared" si="4"/>
        <v>236</v>
      </c>
      <c r="K95" s="99"/>
      <c r="L95" s="189">
        <v>0.375</v>
      </c>
      <c r="M95" s="189">
        <v>0.875</v>
      </c>
      <c r="N95" s="104"/>
      <c r="O95" s="104"/>
      <c r="P95" s="99">
        <v>4500</v>
      </c>
      <c r="Q95" s="99">
        <v>15</v>
      </c>
      <c r="R95" s="99">
        <f t="shared" si="5"/>
        <v>0</v>
      </c>
      <c r="S95" s="99">
        <v>150</v>
      </c>
      <c r="T95" s="99">
        <f t="shared" si="6"/>
        <v>0</v>
      </c>
      <c r="U95" s="99">
        <v>250</v>
      </c>
      <c r="V95" s="99"/>
      <c r="W95" s="50">
        <f t="shared" si="7"/>
        <v>4750</v>
      </c>
    </row>
    <row r="96" spans="1:23" x14ac:dyDescent="0.3">
      <c r="A96" s="143">
        <v>95</v>
      </c>
      <c r="B96" s="187">
        <v>45654</v>
      </c>
      <c r="C96" s="187">
        <v>45654</v>
      </c>
      <c r="D96" s="99" t="s">
        <v>57</v>
      </c>
      <c r="E96" s="99" t="s">
        <v>1020</v>
      </c>
      <c r="F96" s="99" t="s">
        <v>7</v>
      </c>
      <c r="G96" s="99" t="s">
        <v>11</v>
      </c>
      <c r="H96" s="99">
        <v>150898</v>
      </c>
      <c r="I96" s="99">
        <v>151241</v>
      </c>
      <c r="J96" s="99">
        <f t="shared" si="4"/>
        <v>343</v>
      </c>
      <c r="K96" s="99">
        <v>43</v>
      </c>
      <c r="L96" s="189">
        <v>0.33333333333333331</v>
      </c>
      <c r="M96" s="189">
        <v>0.91666666666666663</v>
      </c>
      <c r="N96" s="104"/>
      <c r="O96" s="104"/>
      <c r="P96" s="99">
        <v>4500</v>
      </c>
      <c r="Q96" s="99">
        <v>15</v>
      </c>
      <c r="R96" s="99">
        <f t="shared" si="5"/>
        <v>645</v>
      </c>
      <c r="S96" s="99">
        <v>150</v>
      </c>
      <c r="T96" s="99">
        <f t="shared" si="6"/>
        <v>0</v>
      </c>
      <c r="U96" s="99">
        <v>250</v>
      </c>
      <c r="V96" s="99"/>
      <c r="W96" s="50">
        <f t="shared" si="7"/>
        <v>5395</v>
      </c>
    </row>
    <row r="97" spans="1:24" x14ac:dyDescent="0.3">
      <c r="A97" s="50">
        <v>96</v>
      </c>
      <c r="B97" s="187">
        <v>45654</v>
      </c>
      <c r="C97" s="187">
        <v>45654</v>
      </c>
      <c r="D97" s="99" t="s">
        <v>693</v>
      </c>
      <c r="E97" s="99" t="s">
        <v>980</v>
      </c>
      <c r="F97" s="99" t="s">
        <v>1021</v>
      </c>
      <c r="G97" s="99" t="s">
        <v>244</v>
      </c>
      <c r="H97" s="99">
        <v>18350</v>
      </c>
      <c r="I97" s="99">
        <v>18485</v>
      </c>
      <c r="J97" s="99">
        <f t="shared" si="4"/>
        <v>135</v>
      </c>
      <c r="K97" s="99">
        <v>55</v>
      </c>
      <c r="L97" s="188" t="s">
        <v>366</v>
      </c>
      <c r="M97" s="189">
        <v>0.875</v>
      </c>
      <c r="N97" s="104">
        <v>12.5</v>
      </c>
      <c r="O97" s="104">
        <v>4.5</v>
      </c>
      <c r="P97" s="99">
        <v>2000</v>
      </c>
      <c r="Q97" s="99">
        <v>15</v>
      </c>
      <c r="R97" s="99">
        <f t="shared" si="5"/>
        <v>825</v>
      </c>
      <c r="S97" s="99">
        <v>150</v>
      </c>
      <c r="T97" s="99">
        <f t="shared" si="6"/>
        <v>675</v>
      </c>
      <c r="U97" s="99"/>
      <c r="V97" s="99">
        <v>40</v>
      </c>
      <c r="W97" s="161">
        <f t="shared" si="7"/>
        <v>3540</v>
      </c>
      <c r="X97">
        <v>3540</v>
      </c>
    </row>
    <row r="98" spans="1:24" x14ac:dyDescent="0.3">
      <c r="A98" s="143">
        <v>97</v>
      </c>
      <c r="B98" s="187">
        <v>45657</v>
      </c>
      <c r="C98" s="187">
        <v>45657</v>
      </c>
      <c r="D98" s="99" t="s">
        <v>551</v>
      </c>
      <c r="E98" s="99" t="s">
        <v>1022</v>
      </c>
      <c r="F98" s="99" t="s">
        <v>7</v>
      </c>
      <c r="G98" s="99" t="s">
        <v>51</v>
      </c>
      <c r="H98" s="99">
        <v>36261</v>
      </c>
      <c r="I98" s="99">
        <v>36289</v>
      </c>
      <c r="J98" s="99">
        <f t="shared" si="4"/>
        <v>28</v>
      </c>
      <c r="K98" s="99"/>
      <c r="L98" s="188" t="s">
        <v>368</v>
      </c>
      <c r="M98" s="189">
        <v>0.83333333333333337</v>
      </c>
      <c r="N98" s="104">
        <v>2.5</v>
      </c>
      <c r="O98" s="104"/>
      <c r="P98" s="99">
        <v>1000</v>
      </c>
      <c r="Q98" s="99">
        <v>13</v>
      </c>
      <c r="R98" s="99">
        <f t="shared" si="5"/>
        <v>0</v>
      </c>
      <c r="S98" s="99">
        <v>120</v>
      </c>
      <c r="T98" s="99">
        <f t="shared" si="6"/>
        <v>0</v>
      </c>
      <c r="U98" s="99"/>
      <c r="V98" s="99">
        <v>100</v>
      </c>
      <c r="W98" s="50">
        <f t="shared" si="7"/>
        <v>1100</v>
      </c>
    </row>
    <row r="99" spans="1:24" x14ac:dyDescent="0.3">
      <c r="A99" s="50">
        <v>98</v>
      </c>
      <c r="B99" s="187">
        <v>45657</v>
      </c>
      <c r="C99" s="187">
        <v>45658</v>
      </c>
      <c r="D99" s="99" t="s">
        <v>385</v>
      </c>
      <c r="E99" s="99" t="s">
        <v>1023</v>
      </c>
      <c r="F99" s="99" t="s">
        <v>3</v>
      </c>
      <c r="G99" s="99" t="s">
        <v>1024</v>
      </c>
      <c r="H99" s="99">
        <v>52363</v>
      </c>
      <c r="I99" s="99">
        <v>52773</v>
      </c>
      <c r="J99" s="99">
        <f t="shared" si="4"/>
        <v>410</v>
      </c>
      <c r="K99" s="99">
        <v>0</v>
      </c>
      <c r="L99" s="189">
        <v>0.375</v>
      </c>
      <c r="M99" s="189">
        <v>0.125</v>
      </c>
      <c r="N99" s="104"/>
      <c r="O99" s="104"/>
      <c r="P99" s="99">
        <v>10800</v>
      </c>
      <c r="Q99" s="99">
        <v>18</v>
      </c>
      <c r="R99" s="99">
        <f t="shared" si="5"/>
        <v>0</v>
      </c>
      <c r="S99" s="99">
        <v>180</v>
      </c>
      <c r="T99" s="99">
        <f t="shared" si="6"/>
        <v>0</v>
      </c>
      <c r="U99" s="99">
        <v>450</v>
      </c>
      <c r="V99" s="99"/>
      <c r="W99" s="50">
        <f t="shared" si="7"/>
        <v>11250</v>
      </c>
    </row>
    <row r="100" spans="1:24" x14ac:dyDescent="0.3">
      <c r="B100" s="1"/>
      <c r="C100" s="1"/>
      <c r="D100" s="186"/>
      <c r="E100" s="139"/>
      <c r="N100" s="138"/>
      <c r="O100" s="138"/>
      <c r="W100" s="55">
        <f>SUM(W2:W99)</f>
        <v>706541</v>
      </c>
      <c r="X100">
        <v>3260</v>
      </c>
    </row>
    <row r="101" spans="1:24" x14ac:dyDescent="0.3">
      <c r="V101" t="s">
        <v>444</v>
      </c>
      <c r="W101">
        <v>25870</v>
      </c>
    </row>
    <row r="102" spans="1:24" x14ac:dyDescent="0.3">
      <c r="V102" t="s">
        <v>324</v>
      </c>
      <c r="W102">
        <f>W100-W101</f>
        <v>680671</v>
      </c>
    </row>
    <row r="104" spans="1:24" x14ac:dyDescent="0.3">
      <c r="U104" s="190" t="s">
        <v>1025</v>
      </c>
      <c r="V104" s="191">
        <v>45729</v>
      </c>
      <c r="W104" s="190">
        <v>734647</v>
      </c>
    </row>
    <row r="105" spans="1:24" x14ac:dyDescent="0.3">
      <c r="V105">
        <f>W100*1/100</f>
        <v>7065.41</v>
      </c>
    </row>
    <row r="106" spans="1:24" x14ac:dyDescent="0.3">
      <c r="T106">
        <v>717406</v>
      </c>
      <c r="U106">
        <v>741742</v>
      </c>
      <c r="V106">
        <f>W100-V105</f>
        <v>699475.59</v>
      </c>
      <c r="W106">
        <f>U106-V106</f>
        <v>42266.410000000033</v>
      </c>
    </row>
    <row r="107" spans="1:24" x14ac:dyDescent="0.3">
      <c r="T107">
        <v>24336</v>
      </c>
      <c r="U107">
        <v>709801</v>
      </c>
    </row>
    <row r="108" spans="1:24" x14ac:dyDescent="0.3">
      <c r="T108">
        <f>SUM(T106:T107)</f>
        <v>741742</v>
      </c>
      <c r="U108">
        <f>U106-U107</f>
        <v>31941</v>
      </c>
    </row>
    <row r="109" spans="1:24" x14ac:dyDescent="0.3">
      <c r="T109">
        <f>T108*1/100</f>
        <v>7417.42</v>
      </c>
    </row>
    <row r="110" spans="1:24" x14ac:dyDescent="0.3">
      <c r="T110">
        <f>T108-T109</f>
        <v>734324.58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06"/>
  <sheetViews>
    <sheetView topLeftCell="B10" workbookViewId="0">
      <selection activeCell="N107" sqref="N107"/>
    </sheetView>
  </sheetViews>
  <sheetFormatPr defaultRowHeight="14.4" x14ac:dyDescent="0.3"/>
  <cols>
    <col min="1" max="1" width="6" customWidth="1"/>
    <col min="2" max="3" width="10.44140625" bestFit="1" customWidth="1"/>
    <col min="4" max="4" width="13" customWidth="1"/>
    <col min="5" max="5" width="20.6640625" bestFit="1" customWidth="1"/>
    <col min="11" max="11" width="6.33203125" customWidth="1"/>
  </cols>
  <sheetData>
    <row r="1" spans="1:23" ht="57.6" x14ac:dyDescent="0.3">
      <c r="A1" s="45" t="s">
        <v>167</v>
      </c>
      <c r="B1" s="182" t="s">
        <v>168</v>
      </c>
      <c r="C1" s="182" t="s">
        <v>169</v>
      </c>
      <c r="D1" s="46" t="s">
        <v>170</v>
      </c>
      <c r="E1" s="45" t="s">
        <v>154</v>
      </c>
      <c r="F1" s="47" t="s">
        <v>171</v>
      </c>
      <c r="G1" s="47" t="s">
        <v>172</v>
      </c>
      <c r="H1" s="137" t="s">
        <v>173</v>
      </c>
      <c r="I1" s="137" t="s">
        <v>174</v>
      </c>
      <c r="J1" s="47" t="s">
        <v>157</v>
      </c>
      <c r="K1" s="47" t="s">
        <v>175</v>
      </c>
      <c r="L1" s="183" t="s">
        <v>176</v>
      </c>
      <c r="M1" s="184" t="s">
        <v>177</v>
      </c>
      <c r="N1" s="48" t="s">
        <v>178</v>
      </c>
      <c r="O1" s="47" t="s">
        <v>179</v>
      </c>
      <c r="P1" s="49" t="s">
        <v>160</v>
      </c>
      <c r="Q1" s="49" t="s">
        <v>158</v>
      </c>
      <c r="R1" s="49" t="s">
        <v>159</v>
      </c>
      <c r="S1" s="49" t="s">
        <v>155</v>
      </c>
      <c r="T1" s="49" t="s">
        <v>156</v>
      </c>
      <c r="U1" s="49" t="s">
        <v>161</v>
      </c>
      <c r="V1" s="185" t="s">
        <v>162</v>
      </c>
      <c r="W1" s="49" t="s">
        <v>163</v>
      </c>
    </row>
    <row r="2" spans="1:23" x14ac:dyDescent="0.3">
      <c r="A2" s="50">
        <v>1</v>
      </c>
      <c r="B2" s="192">
        <v>45659</v>
      </c>
      <c r="C2" s="212">
        <v>45659</v>
      </c>
      <c r="D2" s="50" t="s">
        <v>385</v>
      </c>
      <c r="E2" s="144" t="s">
        <v>817</v>
      </c>
      <c r="F2" s="50" t="s">
        <v>3</v>
      </c>
      <c r="G2" s="50" t="s">
        <v>244</v>
      </c>
      <c r="H2" s="50">
        <v>52724</v>
      </c>
      <c r="I2" s="50">
        <v>52825</v>
      </c>
      <c r="J2" s="98">
        <f>I2-H2</f>
        <v>101</v>
      </c>
      <c r="K2" s="50">
        <v>21</v>
      </c>
      <c r="L2" s="51">
        <v>0.375</v>
      </c>
      <c r="M2" s="50" t="s">
        <v>349</v>
      </c>
      <c r="N2" s="143">
        <v>9.5</v>
      </c>
      <c r="O2" s="143">
        <v>1.5</v>
      </c>
      <c r="P2" s="213">
        <v>3000</v>
      </c>
      <c r="Q2" s="213">
        <v>18</v>
      </c>
      <c r="R2" s="50">
        <f>K2*Q2</f>
        <v>378</v>
      </c>
      <c r="S2" s="50">
        <v>200</v>
      </c>
      <c r="T2" s="50">
        <f>O2*S2</f>
        <v>300</v>
      </c>
      <c r="U2" s="50"/>
      <c r="V2" s="50">
        <v>100</v>
      </c>
      <c r="W2" s="50">
        <f>P2+R2+T2+U2</f>
        <v>3678</v>
      </c>
    </row>
    <row r="3" spans="1:23" x14ac:dyDescent="0.3">
      <c r="A3" s="50">
        <v>2</v>
      </c>
      <c r="B3" s="193">
        <v>45659</v>
      </c>
      <c r="C3" s="214">
        <v>45659</v>
      </c>
      <c r="D3" s="96" t="s">
        <v>57</v>
      </c>
      <c r="E3" s="202" t="s">
        <v>741</v>
      </c>
      <c r="F3" s="96" t="s">
        <v>7</v>
      </c>
      <c r="G3" s="96" t="s">
        <v>214</v>
      </c>
      <c r="H3" s="96">
        <v>158746</v>
      </c>
      <c r="I3" s="50">
        <v>158974</v>
      </c>
      <c r="J3" s="98">
        <f t="shared" ref="J3:J26" si="0">I3-H3</f>
        <v>228</v>
      </c>
      <c r="K3" s="50"/>
      <c r="L3" s="51">
        <v>0.33333333333333331</v>
      </c>
      <c r="M3" s="51">
        <v>0.91666666666666663</v>
      </c>
      <c r="N3" s="143"/>
      <c r="O3" s="143"/>
      <c r="P3" s="50">
        <v>4500</v>
      </c>
      <c r="Q3" s="50"/>
      <c r="R3" s="50">
        <f t="shared" ref="R3:R66" si="1">K3*Q3</f>
        <v>0</v>
      </c>
      <c r="S3" s="50"/>
      <c r="T3" s="50">
        <f t="shared" ref="T3:T66" si="2">O3*S3</f>
        <v>0</v>
      </c>
      <c r="U3" s="50">
        <v>250</v>
      </c>
      <c r="V3" s="50"/>
      <c r="W3" s="50">
        <f t="shared" ref="W3:W66" si="3">P3+R3+T3+U3</f>
        <v>4750</v>
      </c>
    </row>
    <row r="4" spans="1:23" x14ac:dyDescent="0.3">
      <c r="A4" s="50">
        <v>3</v>
      </c>
      <c r="B4" s="192">
        <v>45660</v>
      </c>
      <c r="C4" s="212">
        <v>45661</v>
      </c>
      <c r="D4" s="50" t="s">
        <v>61</v>
      </c>
      <c r="E4" s="144" t="s">
        <v>1026</v>
      </c>
      <c r="F4" s="50" t="s">
        <v>7</v>
      </c>
      <c r="G4" s="50" t="s">
        <v>234</v>
      </c>
      <c r="H4" s="50">
        <v>120558</v>
      </c>
      <c r="I4" s="50">
        <v>121484</v>
      </c>
      <c r="J4" s="98">
        <f t="shared" si="0"/>
        <v>926</v>
      </c>
      <c r="K4" s="50">
        <v>426</v>
      </c>
      <c r="L4" s="51">
        <v>0.375</v>
      </c>
      <c r="M4" s="51">
        <v>0.95833333333333337</v>
      </c>
      <c r="N4" s="143"/>
      <c r="O4" s="143"/>
      <c r="P4" s="213">
        <v>6500</v>
      </c>
      <c r="Q4" s="213">
        <v>13</v>
      </c>
      <c r="R4" s="50">
        <f t="shared" si="1"/>
        <v>5538</v>
      </c>
      <c r="S4" s="50"/>
      <c r="T4" s="50">
        <f t="shared" si="2"/>
        <v>0</v>
      </c>
      <c r="U4" s="50">
        <v>700</v>
      </c>
      <c r="V4" s="50">
        <v>640</v>
      </c>
      <c r="W4" s="50">
        <f t="shared" si="3"/>
        <v>12738</v>
      </c>
    </row>
    <row r="5" spans="1:23" x14ac:dyDescent="0.3">
      <c r="A5" s="50">
        <v>4</v>
      </c>
      <c r="B5" s="192">
        <v>45660</v>
      </c>
      <c r="C5" s="212">
        <v>45660</v>
      </c>
      <c r="D5" s="50" t="s">
        <v>6</v>
      </c>
      <c r="E5" s="144" t="s">
        <v>1027</v>
      </c>
      <c r="F5" s="50" t="s">
        <v>7</v>
      </c>
      <c r="G5" s="50" t="s">
        <v>1028</v>
      </c>
      <c r="H5" s="50">
        <v>66547</v>
      </c>
      <c r="I5" s="50">
        <v>66752</v>
      </c>
      <c r="J5" s="98">
        <f t="shared" si="0"/>
        <v>205</v>
      </c>
      <c r="K5" s="50"/>
      <c r="L5" s="51">
        <v>0.33333333333333331</v>
      </c>
      <c r="M5" s="51">
        <v>0.91666666666666663</v>
      </c>
      <c r="N5" s="143"/>
      <c r="O5" s="143"/>
      <c r="P5" s="213">
        <v>3250</v>
      </c>
      <c r="Q5" s="50"/>
      <c r="R5" s="50">
        <f t="shared" si="1"/>
        <v>0</v>
      </c>
      <c r="S5" s="50"/>
      <c r="T5" s="50">
        <f t="shared" si="2"/>
        <v>0</v>
      </c>
      <c r="U5" s="50">
        <v>250</v>
      </c>
      <c r="V5" s="50">
        <v>195</v>
      </c>
      <c r="W5" s="50">
        <f t="shared" si="3"/>
        <v>3500</v>
      </c>
    </row>
    <row r="6" spans="1:23" x14ac:dyDescent="0.3">
      <c r="A6" s="50">
        <v>5</v>
      </c>
      <c r="B6" s="193">
        <v>45660</v>
      </c>
      <c r="C6" s="214">
        <v>45660</v>
      </c>
      <c r="D6" s="96" t="s">
        <v>57</v>
      </c>
      <c r="E6" s="202" t="s">
        <v>741</v>
      </c>
      <c r="F6" s="96" t="s">
        <v>7</v>
      </c>
      <c r="G6" s="96" t="s">
        <v>214</v>
      </c>
      <c r="H6" s="96">
        <v>158975</v>
      </c>
      <c r="I6" s="50">
        <v>159323</v>
      </c>
      <c r="J6" s="98">
        <f t="shared" si="0"/>
        <v>348</v>
      </c>
      <c r="K6" s="50">
        <v>48</v>
      </c>
      <c r="L6" s="51">
        <v>0.33333333333333331</v>
      </c>
      <c r="M6" s="50" t="s">
        <v>431</v>
      </c>
      <c r="N6" s="143"/>
      <c r="O6" s="143"/>
      <c r="P6" s="213">
        <v>4500</v>
      </c>
      <c r="Q6" s="50">
        <v>15</v>
      </c>
      <c r="R6" s="50">
        <f t="shared" si="1"/>
        <v>720</v>
      </c>
      <c r="S6" s="50"/>
      <c r="T6" s="50">
        <f t="shared" si="2"/>
        <v>0</v>
      </c>
      <c r="U6" s="50">
        <v>250</v>
      </c>
      <c r="V6" s="50"/>
      <c r="W6" s="50">
        <f t="shared" si="3"/>
        <v>5470</v>
      </c>
    </row>
    <row r="7" spans="1:23" x14ac:dyDescent="0.3">
      <c r="A7" s="50">
        <v>6</v>
      </c>
      <c r="B7" s="192">
        <v>45663</v>
      </c>
      <c r="C7" s="212">
        <v>45664</v>
      </c>
      <c r="D7" s="50" t="s">
        <v>939</v>
      </c>
      <c r="E7" s="144" t="s">
        <v>623</v>
      </c>
      <c r="F7" s="50" t="s">
        <v>7</v>
      </c>
      <c r="G7" s="50" t="s">
        <v>470</v>
      </c>
      <c r="H7" s="50">
        <v>22183</v>
      </c>
      <c r="I7" s="50">
        <v>22740</v>
      </c>
      <c r="J7" s="98">
        <f t="shared" si="0"/>
        <v>557</v>
      </c>
      <c r="K7" s="50">
        <v>57</v>
      </c>
      <c r="L7" s="50" t="s">
        <v>795</v>
      </c>
      <c r="M7" s="50" t="s">
        <v>471</v>
      </c>
      <c r="N7" s="143"/>
      <c r="O7" s="143"/>
      <c r="P7" s="213">
        <v>6500</v>
      </c>
      <c r="Q7" s="50">
        <v>13</v>
      </c>
      <c r="R7" s="50">
        <f t="shared" si="1"/>
        <v>741</v>
      </c>
      <c r="S7" s="50"/>
      <c r="T7" s="50">
        <f t="shared" si="2"/>
        <v>0</v>
      </c>
      <c r="U7" s="50">
        <v>700</v>
      </c>
      <c r="V7" s="50">
        <v>310</v>
      </c>
      <c r="W7" s="50">
        <f t="shared" si="3"/>
        <v>7941</v>
      </c>
    </row>
    <row r="8" spans="1:23" x14ac:dyDescent="0.3">
      <c r="A8" s="50">
        <v>7</v>
      </c>
      <c r="B8" s="193">
        <v>45663</v>
      </c>
      <c r="C8" s="214">
        <v>45665</v>
      </c>
      <c r="D8" s="96" t="s">
        <v>1029</v>
      </c>
      <c r="E8" s="202" t="s">
        <v>1030</v>
      </c>
      <c r="F8" s="96" t="s">
        <v>1031</v>
      </c>
      <c r="G8" s="96" t="s">
        <v>866</v>
      </c>
      <c r="H8" s="96">
        <v>234712</v>
      </c>
      <c r="I8" s="50">
        <v>235600</v>
      </c>
      <c r="J8" s="98">
        <f t="shared" si="0"/>
        <v>888</v>
      </c>
      <c r="K8" s="50"/>
      <c r="L8" s="50" t="s">
        <v>753</v>
      </c>
      <c r="M8" s="50" t="s">
        <v>796</v>
      </c>
      <c r="N8" s="143"/>
      <c r="O8" s="143"/>
      <c r="P8" s="213">
        <v>18000</v>
      </c>
      <c r="Q8" s="50"/>
      <c r="R8" s="50">
        <f t="shared" si="1"/>
        <v>0</v>
      </c>
      <c r="S8" s="50"/>
      <c r="T8" s="50">
        <f t="shared" si="2"/>
        <v>0</v>
      </c>
      <c r="U8" s="50">
        <v>1250</v>
      </c>
      <c r="V8" s="50">
        <v>310</v>
      </c>
      <c r="W8" s="50">
        <f t="shared" si="3"/>
        <v>19250</v>
      </c>
    </row>
    <row r="9" spans="1:23" x14ac:dyDescent="0.3">
      <c r="A9" s="50">
        <v>8</v>
      </c>
      <c r="B9" s="193">
        <v>45663</v>
      </c>
      <c r="C9" s="214">
        <v>45663</v>
      </c>
      <c r="D9" s="96" t="s">
        <v>839</v>
      </c>
      <c r="E9" s="202" t="s">
        <v>741</v>
      </c>
      <c r="F9" s="96" t="s">
        <v>7</v>
      </c>
      <c r="G9" s="96" t="s">
        <v>11</v>
      </c>
      <c r="H9" s="96">
        <v>28028</v>
      </c>
      <c r="I9" s="50">
        <v>28360</v>
      </c>
      <c r="J9" s="98">
        <f t="shared" si="0"/>
        <v>332</v>
      </c>
      <c r="K9" s="50">
        <v>32</v>
      </c>
      <c r="L9" s="51">
        <v>0.33333333333333331</v>
      </c>
      <c r="M9" s="50" t="s">
        <v>756</v>
      </c>
      <c r="N9" s="143"/>
      <c r="O9" s="143"/>
      <c r="P9" s="213">
        <v>4500</v>
      </c>
      <c r="Q9" s="50">
        <v>15</v>
      </c>
      <c r="R9" s="50">
        <f t="shared" si="1"/>
        <v>480</v>
      </c>
      <c r="S9" s="50"/>
      <c r="T9" s="50">
        <f t="shared" si="2"/>
        <v>0</v>
      </c>
      <c r="U9" s="50">
        <v>250</v>
      </c>
      <c r="V9" s="50"/>
      <c r="W9" s="50">
        <f t="shared" si="3"/>
        <v>5230</v>
      </c>
    </row>
    <row r="10" spans="1:23" x14ac:dyDescent="0.3">
      <c r="A10" s="50">
        <v>9</v>
      </c>
      <c r="B10" s="192">
        <v>45664</v>
      </c>
      <c r="C10" s="212">
        <v>45664</v>
      </c>
      <c r="D10" s="50" t="s">
        <v>48</v>
      </c>
      <c r="E10" s="144" t="s">
        <v>1032</v>
      </c>
      <c r="F10" s="50" t="s">
        <v>7</v>
      </c>
      <c r="G10" s="50" t="s">
        <v>1033</v>
      </c>
      <c r="H10" s="50">
        <v>281646</v>
      </c>
      <c r="I10" s="50">
        <v>282051</v>
      </c>
      <c r="J10" s="98">
        <f t="shared" si="0"/>
        <v>405</v>
      </c>
      <c r="K10" s="50">
        <v>155</v>
      </c>
      <c r="L10" s="50" t="s">
        <v>430</v>
      </c>
      <c r="M10" s="50" t="s">
        <v>471</v>
      </c>
      <c r="N10" s="143"/>
      <c r="O10" s="143"/>
      <c r="P10" s="213">
        <v>3250</v>
      </c>
      <c r="Q10" s="50">
        <v>13</v>
      </c>
      <c r="R10" s="50">
        <f t="shared" si="1"/>
        <v>2015</v>
      </c>
      <c r="S10" s="50"/>
      <c r="T10" s="50">
        <f t="shared" si="2"/>
        <v>0</v>
      </c>
      <c r="U10" s="50">
        <v>250</v>
      </c>
      <c r="V10" s="50">
        <v>315</v>
      </c>
      <c r="W10" s="50">
        <f t="shared" si="3"/>
        <v>5515</v>
      </c>
    </row>
    <row r="11" spans="1:23" x14ac:dyDescent="0.3">
      <c r="A11" s="50">
        <v>10</v>
      </c>
      <c r="B11" s="192">
        <v>45664</v>
      </c>
      <c r="C11" s="212">
        <v>45664</v>
      </c>
      <c r="D11" s="50" t="s">
        <v>19</v>
      </c>
      <c r="E11" s="144" t="s">
        <v>1034</v>
      </c>
      <c r="F11" s="50" t="s">
        <v>7</v>
      </c>
      <c r="G11" s="50" t="s">
        <v>1035</v>
      </c>
      <c r="H11" s="50">
        <v>406807</v>
      </c>
      <c r="I11" s="50">
        <v>407053</v>
      </c>
      <c r="J11" s="98">
        <f t="shared" si="0"/>
        <v>246</v>
      </c>
      <c r="K11" s="50"/>
      <c r="L11" s="50" t="s">
        <v>430</v>
      </c>
      <c r="M11" s="50" t="s">
        <v>340</v>
      </c>
      <c r="N11" s="143"/>
      <c r="O11" s="143"/>
      <c r="P11" s="213">
        <v>3250</v>
      </c>
      <c r="Q11" s="50"/>
      <c r="R11" s="50">
        <f t="shared" si="1"/>
        <v>0</v>
      </c>
      <c r="S11" s="50"/>
      <c r="T11" s="50">
        <f t="shared" si="2"/>
        <v>0</v>
      </c>
      <c r="U11" s="50">
        <v>250</v>
      </c>
      <c r="V11" s="50">
        <v>155</v>
      </c>
      <c r="W11" s="50">
        <f t="shared" si="3"/>
        <v>3500</v>
      </c>
    </row>
    <row r="12" spans="1:23" x14ac:dyDescent="0.3">
      <c r="A12" s="50">
        <v>11</v>
      </c>
      <c r="B12" s="193">
        <v>45664</v>
      </c>
      <c r="C12" s="212">
        <v>45667</v>
      </c>
      <c r="D12" s="50" t="s">
        <v>729</v>
      </c>
      <c r="E12" s="144" t="s">
        <v>1036</v>
      </c>
      <c r="F12" s="50" t="s">
        <v>7</v>
      </c>
      <c r="G12" s="50" t="s">
        <v>214</v>
      </c>
      <c r="H12" s="50">
        <v>41983</v>
      </c>
      <c r="I12" s="50">
        <v>42451</v>
      </c>
      <c r="J12" s="98">
        <f t="shared" si="0"/>
        <v>468</v>
      </c>
      <c r="K12" s="50"/>
      <c r="L12" s="50" t="s">
        <v>938</v>
      </c>
      <c r="M12" s="51">
        <v>0.70833333333333337</v>
      </c>
      <c r="N12" s="143"/>
      <c r="O12" s="143"/>
      <c r="P12" s="213">
        <v>13000</v>
      </c>
      <c r="Q12" s="50"/>
      <c r="R12" s="50">
        <f t="shared" si="1"/>
        <v>0</v>
      </c>
      <c r="S12" s="50"/>
      <c r="T12" s="50">
        <f t="shared" si="2"/>
        <v>0</v>
      </c>
      <c r="U12" s="50">
        <v>1600</v>
      </c>
      <c r="V12" s="50">
        <v>90</v>
      </c>
      <c r="W12" s="50">
        <f t="shared" si="3"/>
        <v>14600</v>
      </c>
    </row>
    <row r="13" spans="1:23" x14ac:dyDescent="0.3">
      <c r="A13" s="50">
        <v>12</v>
      </c>
      <c r="B13" s="193">
        <v>45664</v>
      </c>
      <c r="C13" s="214">
        <v>45664</v>
      </c>
      <c r="D13" s="96" t="s">
        <v>839</v>
      </c>
      <c r="E13" s="202" t="s">
        <v>741</v>
      </c>
      <c r="F13" s="96" t="s">
        <v>7</v>
      </c>
      <c r="G13" s="96" t="s">
        <v>11</v>
      </c>
      <c r="H13" s="96">
        <v>28360</v>
      </c>
      <c r="I13" s="50">
        <v>28583</v>
      </c>
      <c r="J13" s="98">
        <f t="shared" si="0"/>
        <v>223</v>
      </c>
      <c r="K13" s="50"/>
      <c r="L13" s="51">
        <v>0.33333333333333331</v>
      </c>
      <c r="M13" s="51">
        <v>0.91666666666666663</v>
      </c>
      <c r="N13" s="143"/>
      <c r="O13" s="143"/>
      <c r="P13" s="50">
        <v>4500</v>
      </c>
      <c r="Q13" s="50"/>
      <c r="R13" s="50">
        <f t="shared" si="1"/>
        <v>0</v>
      </c>
      <c r="S13" s="50"/>
      <c r="T13" s="50">
        <f t="shared" si="2"/>
        <v>0</v>
      </c>
      <c r="U13" s="50">
        <v>250</v>
      </c>
      <c r="V13" s="50"/>
      <c r="W13" s="50">
        <f t="shared" si="3"/>
        <v>4750</v>
      </c>
    </row>
    <row r="14" spans="1:23" x14ac:dyDescent="0.3">
      <c r="A14" s="50">
        <v>13</v>
      </c>
      <c r="B14" s="192">
        <v>45665</v>
      </c>
      <c r="C14" s="212">
        <v>45665</v>
      </c>
      <c r="D14" s="50" t="s">
        <v>19</v>
      </c>
      <c r="E14" s="144" t="s">
        <v>1037</v>
      </c>
      <c r="F14" s="50" t="s">
        <v>7</v>
      </c>
      <c r="G14" s="50" t="s">
        <v>1038</v>
      </c>
      <c r="H14" s="50">
        <v>407053</v>
      </c>
      <c r="I14" s="50">
        <v>407286</v>
      </c>
      <c r="J14" s="98">
        <f t="shared" si="0"/>
        <v>233</v>
      </c>
      <c r="K14" s="50"/>
      <c r="L14" s="50" t="s">
        <v>430</v>
      </c>
      <c r="M14" s="51">
        <v>0.875</v>
      </c>
      <c r="N14" s="143"/>
      <c r="O14" s="143"/>
      <c r="P14" s="50">
        <v>3250</v>
      </c>
      <c r="Q14" s="50"/>
      <c r="R14" s="50">
        <f t="shared" si="1"/>
        <v>0</v>
      </c>
      <c r="S14" s="50"/>
      <c r="T14" s="50">
        <f t="shared" si="2"/>
        <v>0</v>
      </c>
      <c r="U14" s="50">
        <v>250</v>
      </c>
      <c r="V14" s="50">
        <v>180</v>
      </c>
      <c r="W14" s="50">
        <f t="shared" si="3"/>
        <v>3500</v>
      </c>
    </row>
    <row r="15" spans="1:23" x14ac:dyDescent="0.3">
      <c r="A15" s="50">
        <v>14</v>
      </c>
      <c r="B15" s="193">
        <v>45665</v>
      </c>
      <c r="C15" s="212">
        <v>45665</v>
      </c>
      <c r="D15" s="50" t="s">
        <v>385</v>
      </c>
      <c r="E15" s="144" t="s">
        <v>1039</v>
      </c>
      <c r="F15" s="50" t="s">
        <v>3</v>
      </c>
      <c r="G15" s="50" t="s">
        <v>1040</v>
      </c>
      <c r="H15" s="50">
        <v>53711</v>
      </c>
      <c r="I15" s="50">
        <v>54081</v>
      </c>
      <c r="J15" s="98">
        <f t="shared" si="0"/>
        <v>370</v>
      </c>
      <c r="K15" s="50">
        <v>70</v>
      </c>
      <c r="L15" s="51">
        <v>0.33333333333333331</v>
      </c>
      <c r="M15" s="50" t="s">
        <v>1041</v>
      </c>
      <c r="N15" s="143"/>
      <c r="O15" s="143"/>
      <c r="P15" s="50">
        <v>5400</v>
      </c>
      <c r="Q15" s="50">
        <v>18</v>
      </c>
      <c r="R15" s="50">
        <f t="shared" si="1"/>
        <v>1260</v>
      </c>
      <c r="S15" s="50"/>
      <c r="T15" s="50">
        <f t="shared" si="2"/>
        <v>0</v>
      </c>
      <c r="U15" s="50">
        <v>250</v>
      </c>
      <c r="V15" s="50">
        <v>260</v>
      </c>
      <c r="W15" s="50">
        <f t="shared" si="3"/>
        <v>6910</v>
      </c>
    </row>
    <row r="16" spans="1:23" x14ac:dyDescent="0.3">
      <c r="A16" s="50">
        <v>15</v>
      </c>
      <c r="B16" s="192">
        <v>45665</v>
      </c>
      <c r="C16" s="212">
        <v>45665</v>
      </c>
      <c r="D16" s="50" t="s">
        <v>15</v>
      </c>
      <c r="E16" s="135" t="s">
        <v>1042</v>
      </c>
      <c r="F16" s="50" t="s">
        <v>16</v>
      </c>
      <c r="G16" s="50" t="s">
        <v>1040</v>
      </c>
      <c r="H16" s="50">
        <v>238624</v>
      </c>
      <c r="I16" s="50">
        <v>238951</v>
      </c>
      <c r="J16" s="98">
        <f t="shared" si="0"/>
        <v>327</v>
      </c>
      <c r="K16" s="50">
        <v>77</v>
      </c>
      <c r="L16" s="51">
        <v>0.58333333333333337</v>
      </c>
      <c r="M16" s="50" t="s">
        <v>763</v>
      </c>
      <c r="N16" s="143"/>
      <c r="O16" s="143"/>
      <c r="P16" s="50">
        <v>3250</v>
      </c>
      <c r="Q16" s="50">
        <v>13</v>
      </c>
      <c r="R16" s="50">
        <f t="shared" si="1"/>
        <v>1001</v>
      </c>
      <c r="S16" s="50"/>
      <c r="T16" s="50">
        <f t="shared" si="2"/>
        <v>0</v>
      </c>
      <c r="U16" s="50">
        <v>250</v>
      </c>
      <c r="V16" s="50">
        <v>260</v>
      </c>
      <c r="W16" s="50">
        <f t="shared" si="3"/>
        <v>4501</v>
      </c>
    </row>
    <row r="17" spans="1:23" x14ac:dyDescent="0.3">
      <c r="A17" s="50">
        <v>16</v>
      </c>
      <c r="B17" s="193">
        <v>45665</v>
      </c>
      <c r="C17" s="212">
        <v>45668</v>
      </c>
      <c r="D17" s="50" t="s">
        <v>1043</v>
      </c>
      <c r="E17" s="144" t="s">
        <v>1044</v>
      </c>
      <c r="F17" s="50" t="s">
        <v>7</v>
      </c>
      <c r="G17" s="50" t="s">
        <v>11</v>
      </c>
      <c r="H17" s="50">
        <v>72951</v>
      </c>
      <c r="I17" s="50">
        <v>74041</v>
      </c>
      <c r="J17" s="98">
        <f t="shared" si="0"/>
        <v>1090</v>
      </c>
      <c r="K17" s="50">
        <v>90</v>
      </c>
      <c r="L17" s="50" t="s">
        <v>430</v>
      </c>
      <c r="M17" s="51">
        <v>0.70833333333333337</v>
      </c>
      <c r="N17" s="143"/>
      <c r="O17" s="143"/>
      <c r="P17" s="50">
        <v>13000</v>
      </c>
      <c r="Q17" s="50">
        <v>13</v>
      </c>
      <c r="R17" s="50">
        <f t="shared" si="1"/>
        <v>1170</v>
      </c>
      <c r="S17" s="50"/>
      <c r="T17" s="50">
        <f t="shared" si="2"/>
        <v>0</v>
      </c>
      <c r="U17" s="50">
        <v>1600</v>
      </c>
      <c r="V17" s="50">
        <v>605</v>
      </c>
      <c r="W17" s="50">
        <f t="shared" si="3"/>
        <v>15770</v>
      </c>
    </row>
    <row r="18" spans="1:23" x14ac:dyDescent="0.3">
      <c r="A18" s="50">
        <v>17</v>
      </c>
      <c r="B18" s="193">
        <v>45665</v>
      </c>
      <c r="C18" s="212">
        <v>45665</v>
      </c>
      <c r="D18" s="50" t="s">
        <v>21</v>
      </c>
      <c r="E18" s="144" t="s">
        <v>75</v>
      </c>
      <c r="F18" s="50" t="s">
        <v>3</v>
      </c>
      <c r="G18" s="50" t="s">
        <v>260</v>
      </c>
      <c r="H18" s="50">
        <v>11453</v>
      </c>
      <c r="I18" s="50">
        <v>11865</v>
      </c>
      <c r="J18" s="98">
        <f>I18-H18</f>
        <v>412</v>
      </c>
      <c r="K18" s="50">
        <v>112</v>
      </c>
      <c r="L18" s="51">
        <v>0.29166666666666669</v>
      </c>
      <c r="M18" s="50" t="s">
        <v>763</v>
      </c>
      <c r="N18" s="143"/>
      <c r="O18" s="143"/>
      <c r="P18" s="50">
        <v>5400</v>
      </c>
      <c r="Q18" s="50">
        <v>18</v>
      </c>
      <c r="R18" s="50">
        <f t="shared" si="1"/>
        <v>2016</v>
      </c>
      <c r="S18" s="50"/>
      <c r="T18" s="50">
        <f t="shared" si="2"/>
        <v>0</v>
      </c>
      <c r="U18" s="50">
        <v>250</v>
      </c>
      <c r="V18" s="50"/>
      <c r="W18" s="50">
        <f t="shared" si="3"/>
        <v>7666</v>
      </c>
    </row>
    <row r="19" spans="1:23" x14ac:dyDescent="0.3">
      <c r="A19" s="50">
        <v>18</v>
      </c>
      <c r="B19" s="193">
        <v>45665</v>
      </c>
      <c r="C19" s="212">
        <v>45665</v>
      </c>
      <c r="D19" s="50" t="s">
        <v>286</v>
      </c>
      <c r="E19" s="144" t="s">
        <v>1045</v>
      </c>
      <c r="F19" s="50" t="s">
        <v>287</v>
      </c>
      <c r="G19" s="50" t="s">
        <v>244</v>
      </c>
      <c r="H19" s="50">
        <v>83529</v>
      </c>
      <c r="I19" s="50">
        <v>83644</v>
      </c>
      <c r="J19" s="98">
        <f t="shared" si="0"/>
        <v>115</v>
      </c>
      <c r="K19" s="50">
        <v>35</v>
      </c>
      <c r="L19" s="50" t="s">
        <v>938</v>
      </c>
      <c r="M19" s="51">
        <v>0.875</v>
      </c>
      <c r="N19" s="143">
        <v>12</v>
      </c>
      <c r="O19" s="143">
        <v>4</v>
      </c>
      <c r="P19" s="213">
        <v>2900</v>
      </c>
      <c r="Q19" s="213">
        <v>17</v>
      </c>
      <c r="R19" s="50">
        <f t="shared" si="1"/>
        <v>595</v>
      </c>
      <c r="S19" s="50">
        <v>170</v>
      </c>
      <c r="T19" s="50">
        <f t="shared" si="2"/>
        <v>680</v>
      </c>
      <c r="U19" s="50"/>
      <c r="V19" s="50">
        <v>100</v>
      </c>
      <c r="W19" s="50">
        <f t="shared" si="3"/>
        <v>4175</v>
      </c>
    </row>
    <row r="20" spans="1:23" x14ac:dyDescent="0.3">
      <c r="A20" s="50">
        <v>19</v>
      </c>
      <c r="B20" s="192">
        <v>45665</v>
      </c>
      <c r="C20" s="212">
        <v>45665</v>
      </c>
      <c r="D20" s="50" t="s">
        <v>34</v>
      </c>
      <c r="E20" s="144" t="s">
        <v>1046</v>
      </c>
      <c r="F20" s="50" t="s">
        <v>7</v>
      </c>
      <c r="G20" s="50" t="s">
        <v>1047</v>
      </c>
      <c r="H20" s="50">
        <v>251550</v>
      </c>
      <c r="I20" s="50">
        <v>252547</v>
      </c>
      <c r="J20" s="98">
        <f t="shared" si="0"/>
        <v>997</v>
      </c>
      <c r="K20" s="50">
        <v>747</v>
      </c>
      <c r="L20" s="50" t="s">
        <v>1048</v>
      </c>
      <c r="M20" s="51">
        <v>0.91666666666666663</v>
      </c>
      <c r="N20" s="143"/>
      <c r="O20" s="143"/>
      <c r="P20" s="213">
        <v>3250</v>
      </c>
      <c r="Q20" s="213">
        <v>13</v>
      </c>
      <c r="R20" s="50">
        <f t="shared" si="1"/>
        <v>9711</v>
      </c>
      <c r="S20" s="50"/>
      <c r="T20" s="50">
        <f t="shared" si="2"/>
        <v>0</v>
      </c>
      <c r="U20" s="50">
        <v>450</v>
      </c>
      <c r="V20" s="50">
        <v>590</v>
      </c>
      <c r="W20" s="50">
        <f t="shared" si="3"/>
        <v>13411</v>
      </c>
    </row>
    <row r="21" spans="1:23" x14ac:dyDescent="0.3">
      <c r="A21" s="50">
        <v>20</v>
      </c>
      <c r="B21" s="193">
        <v>45665</v>
      </c>
      <c r="C21" s="212">
        <v>45665</v>
      </c>
      <c r="D21" s="50" t="s">
        <v>74</v>
      </c>
      <c r="E21" s="144" t="s">
        <v>897</v>
      </c>
      <c r="F21" s="50" t="s">
        <v>3</v>
      </c>
      <c r="G21" s="50" t="s">
        <v>244</v>
      </c>
      <c r="H21" s="50">
        <v>253190</v>
      </c>
      <c r="I21" s="50">
        <v>253345</v>
      </c>
      <c r="J21" s="98">
        <f t="shared" si="0"/>
        <v>155</v>
      </c>
      <c r="K21" s="50">
        <v>75</v>
      </c>
      <c r="L21" s="50" t="s">
        <v>764</v>
      </c>
      <c r="M21" s="50" t="s">
        <v>756</v>
      </c>
      <c r="N21" s="143">
        <v>15</v>
      </c>
      <c r="O21" s="143">
        <v>7</v>
      </c>
      <c r="P21" s="213">
        <v>3000</v>
      </c>
      <c r="Q21" s="213">
        <v>18</v>
      </c>
      <c r="R21" s="50">
        <f t="shared" si="1"/>
        <v>1350</v>
      </c>
      <c r="S21" s="50">
        <v>200</v>
      </c>
      <c r="T21" s="50">
        <f t="shared" si="2"/>
        <v>1400</v>
      </c>
      <c r="U21" s="50"/>
      <c r="V21" s="50"/>
      <c r="W21" s="50">
        <f t="shared" si="3"/>
        <v>5750</v>
      </c>
    </row>
    <row r="22" spans="1:23" x14ac:dyDescent="0.3">
      <c r="A22" s="50">
        <v>21</v>
      </c>
      <c r="B22" s="193">
        <v>45665</v>
      </c>
      <c r="C22" s="214">
        <v>45668</v>
      </c>
      <c r="D22" s="96" t="s">
        <v>742</v>
      </c>
      <c r="E22" s="202" t="s">
        <v>1049</v>
      </c>
      <c r="F22" s="96" t="s">
        <v>7</v>
      </c>
      <c r="G22" s="96" t="s">
        <v>947</v>
      </c>
      <c r="H22" s="96">
        <v>146604</v>
      </c>
      <c r="I22" s="50">
        <v>147898</v>
      </c>
      <c r="J22" s="98">
        <f t="shared" si="0"/>
        <v>1294</v>
      </c>
      <c r="K22" s="50">
        <v>94</v>
      </c>
      <c r="L22" s="50" t="s">
        <v>330</v>
      </c>
      <c r="M22" s="51">
        <v>0.95833333333333337</v>
      </c>
      <c r="N22" s="143"/>
      <c r="O22" s="143"/>
      <c r="P22" s="213">
        <v>18000</v>
      </c>
      <c r="Q22" s="213">
        <v>15</v>
      </c>
      <c r="R22" s="50">
        <f t="shared" si="1"/>
        <v>1410</v>
      </c>
      <c r="S22" s="50"/>
      <c r="T22" s="50">
        <f t="shared" si="2"/>
        <v>0</v>
      </c>
      <c r="U22" s="50">
        <v>1750</v>
      </c>
      <c r="V22" s="50">
        <v>580</v>
      </c>
      <c r="W22" s="50">
        <f t="shared" si="3"/>
        <v>21160</v>
      </c>
    </row>
    <row r="23" spans="1:23" x14ac:dyDescent="0.3">
      <c r="A23" s="50">
        <v>22</v>
      </c>
      <c r="B23" s="192">
        <v>45666</v>
      </c>
      <c r="C23" s="196">
        <v>45668</v>
      </c>
      <c r="D23" s="96" t="s">
        <v>1050</v>
      </c>
      <c r="E23" s="202" t="s">
        <v>1051</v>
      </c>
      <c r="F23" s="96" t="s">
        <v>7</v>
      </c>
      <c r="G23" s="96" t="s">
        <v>22</v>
      </c>
      <c r="H23" s="96">
        <v>71502</v>
      </c>
      <c r="I23" s="50">
        <v>72669</v>
      </c>
      <c r="J23" s="98">
        <f t="shared" si="0"/>
        <v>1167</v>
      </c>
      <c r="K23" s="50">
        <v>267</v>
      </c>
      <c r="L23" s="51">
        <v>0.70833333333333337</v>
      </c>
      <c r="M23" s="51">
        <v>0.16666666666666666</v>
      </c>
      <c r="N23" s="143"/>
      <c r="O23" s="143"/>
      <c r="P23" s="213">
        <v>13500</v>
      </c>
      <c r="Q23" s="213">
        <v>15</v>
      </c>
      <c r="R23" s="50">
        <f t="shared" si="1"/>
        <v>4005</v>
      </c>
      <c r="S23" s="50"/>
      <c r="T23" s="50">
        <f t="shared" si="2"/>
        <v>0</v>
      </c>
      <c r="U23" s="50">
        <v>1250</v>
      </c>
      <c r="V23" s="50">
        <v>784</v>
      </c>
      <c r="W23" s="50">
        <f t="shared" si="3"/>
        <v>18755</v>
      </c>
    </row>
    <row r="24" spans="1:23" x14ac:dyDescent="0.3">
      <c r="A24" s="50">
        <v>23</v>
      </c>
      <c r="B24" s="193">
        <v>45666</v>
      </c>
      <c r="C24" s="212">
        <v>45666</v>
      </c>
      <c r="D24" s="50" t="s">
        <v>74</v>
      </c>
      <c r="E24" s="144" t="s">
        <v>897</v>
      </c>
      <c r="F24" s="50" t="s">
        <v>3</v>
      </c>
      <c r="G24" s="50" t="s">
        <v>72</v>
      </c>
      <c r="H24" s="50">
        <v>253350</v>
      </c>
      <c r="I24" s="50">
        <v>253542</v>
      </c>
      <c r="J24" s="98">
        <f t="shared" si="0"/>
        <v>192</v>
      </c>
      <c r="K24" s="50"/>
      <c r="L24" s="50" t="s">
        <v>764</v>
      </c>
      <c r="M24" s="50" t="s">
        <v>756</v>
      </c>
      <c r="N24" s="143"/>
      <c r="O24" s="143"/>
      <c r="P24" s="213">
        <v>5400</v>
      </c>
      <c r="Q24" s="50"/>
      <c r="R24" s="50">
        <f t="shared" si="1"/>
        <v>0</v>
      </c>
      <c r="S24" s="50"/>
      <c r="T24" s="50">
        <f t="shared" si="2"/>
        <v>0</v>
      </c>
      <c r="U24" s="50">
        <v>250</v>
      </c>
      <c r="V24" s="50">
        <v>255</v>
      </c>
      <c r="W24" s="50">
        <f t="shared" si="3"/>
        <v>5650</v>
      </c>
    </row>
    <row r="25" spans="1:23" x14ac:dyDescent="0.3">
      <c r="A25" s="50">
        <v>24</v>
      </c>
      <c r="B25" s="193">
        <v>45666</v>
      </c>
      <c r="C25" s="212">
        <v>45301</v>
      </c>
      <c r="D25" s="50" t="s">
        <v>6</v>
      </c>
      <c r="E25" s="144" t="s">
        <v>1052</v>
      </c>
      <c r="F25" s="50" t="s">
        <v>7</v>
      </c>
      <c r="G25" s="50" t="s">
        <v>234</v>
      </c>
      <c r="H25" s="50">
        <v>68632</v>
      </c>
      <c r="I25" s="50">
        <v>69180</v>
      </c>
      <c r="J25" s="98">
        <f t="shared" si="0"/>
        <v>548</v>
      </c>
      <c r="K25" s="50">
        <v>48</v>
      </c>
      <c r="L25" s="50" t="s">
        <v>330</v>
      </c>
      <c r="M25" s="51">
        <v>0.91666666666666663</v>
      </c>
      <c r="N25" s="143"/>
      <c r="O25" s="143"/>
      <c r="P25" s="213">
        <v>6500</v>
      </c>
      <c r="Q25" s="50">
        <v>13</v>
      </c>
      <c r="R25" s="50">
        <f t="shared" si="1"/>
        <v>624</v>
      </c>
      <c r="S25" s="50"/>
      <c r="T25" s="50">
        <f t="shared" si="2"/>
        <v>0</v>
      </c>
      <c r="U25" s="50">
        <v>700</v>
      </c>
      <c r="V25" s="50">
        <v>290</v>
      </c>
      <c r="W25" s="50">
        <f t="shared" si="3"/>
        <v>7824</v>
      </c>
    </row>
    <row r="26" spans="1:23" x14ac:dyDescent="0.3">
      <c r="A26" s="50">
        <v>25</v>
      </c>
      <c r="B26" s="193">
        <v>45666</v>
      </c>
      <c r="C26" s="214">
        <v>45666</v>
      </c>
      <c r="D26" s="96" t="s">
        <v>57</v>
      </c>
      <c r="E26" s="202" t="s">
        <v>1053</v>
      </c>
      <c r="F26" s="96" t="s">
        <v>7</v>
      </c>
      <c r="G26" s="96" t="s">
        <v>56</v>
      </c>
      <c r="H26" s="96">
        <v>161034</v>
      </c>
      <c r="I26" s="50">
        <v>161482</v>
      </c>
      <c r="J26" s="98">
        <f t="shared" si="0"/>
        <v>448</v>
      </c>
      <c r="K26" s="50">
        <v>148</v>
      </c>
      <c r="L26" s="50" t="s">
        <v>430</v>
      </c>
      <c r="M26" s="51">
        <v>0.875</v>
      </c>
      <c r="N26" s="143"/>
      <c r="O26" s="143"/>
      <c r="P26" s="213">
        <v>4500</v>
      </c>
      <c r="Q26" s="50">
        <v>15</v>
      </c>
      <c r="R26" s="50">
        <f t="shared" si="1"/>
        <v>2220</v>
      </c>
      <c r="S26" s="50"/>
      <c r="T26" s="50">
        <f t="shared" si="2"/>
        <v>0</v>
      </c>
      <c r="U26" s="50">
        <v>250</v>
      </c>
      <c r="V26" s="50">
        <v>65</v>
      </c>
      <c r="W26" s="50">
        <f t="shared" si="3"/>
        <v>6970</v>
      </c>
    </row>
    <row r="27" spans="1:23" x14ac:dyDescent="0.3">
      <c r="A27" s="50">
        <v>26</v>
      </c>
      <c r="B27" s="193">
        <v>45666</v>
      </c>
      <c r="C27" s="214">
        <v>45669</v>
      </c>
      <c r="D27" s="96" t="s">
        <v>839</v>
      </c>
      <c r="E27" s="202" t="s">
        <v>721</v>
      </c>
      <c r="F27" s="96" t="s">
        <v>7</v>
      </c>
      <c r="G27" s="96" t="s">
        <v>723</v>
      </c>
      <c r="H27" s="96">
        <v>28972</v>
      </c>
      <c r="I27" s="50">
        <v>29763</v>
      </c>
      <c r="J27" s="98">
        <f>I27-H27</f>
        <v>791</v>
      </c>
      <c r="K27" s="50"/>
      <c r="L27" s="50" t="s">
        <v>330</v>
      </c>
      <c r="M27" s="51">
        <v>0.20833333333333334</v>
      </c>
      <c r="N27" s="143"/>
      <c r="O27" s="143"/>
      <c r="P27" s="50">
        <v>18000</v>
      </c>
      <c r="Q27" s="50"/>
      <c r="R27" s="50">
        <f t="shared" si="1"/>
        <v>0</v>
      </c>
      <c r="S27" s="50"/>
      <c r="T27" s="50">
        <f t="shared" si="2"/>
        <v>0</v>
      </c>
      <c r="U27" s="50">
        <v>1750</v>
      </c>
      <c r="V27" s="50">
        <v>430</v>
      </c>
      <c r="W27" s="50">
        <f t="shared" si="3"/>
        <v>19750</v>
      </c>
    </row>
    <row r="28" spans="1:23" x14ac:dyDescent="0.3">
      <c r="A28" s="50">
        <v>27</v>
      </c>
      <c r="B28" s="193">
        <v>45668</v>
      </c>
      <c r="C28" s="212">
        <v>45669</v>
      </c>
      <c r="D28" s="50" t="s">
        <v>151</v>
      </c>
      <c r="E28" s="144" t="s">
        <v>295</v>
      </c>
      <c r="F28" s="50" t="s">
        <v>3</v>
      </c>
      <c r="G28" s="50" t="s">
        <v>18</v>
      </c>
      <c r="H28" s="50">
        <v>93852</v>
      </c>
      <c r="I28" s="50">
        <v>94141</v>
      </c>
      <c r="J28" s="98">
        <f>I28-H28</f>
        <v>289</v>
      </c>
      <c r="K28" s="50"/>
      <c r="L28" s="50" t="s">
        <v>430</v>
      </c>
      <c r="M28" s="50" t="s">
        <v>770</v>
      </c>
      <c r="N28" s="143"/>
      <c r="O28" s="143"/>
      <c r="P28" s="50">
        <v>5400</v>
      </c>
      <c r="Q28" s="50"/>
      <c r="R28" s="50">
        <f t="shared" si="1"/>
        <v>0</v>
      </c>
      <c r="S28" s="50"/>
      <c r="T28" s="50">
        <f t="shared" si="2"/>
        <v>0</v>
      </c>
      <c r="U28" s="50">
        <v>250</v>
      </c>
      <c r="V28" s="50">
        <v>280</v>
      </c>
      <c r="W28" s="50">
        <f t="shared" si="3"/>
        <v>5650</v>
      </c>
    </row>
    <row r="29" spans="1:23" x14ac:dyDescent="0.3">
      <c r="A29" s="50">
        <v>28</v>
      </c>
      <c r="B29" s="193">
        <v>45670</v>
      </c>
      <c r="C29" s="212">
        <v>45670</v>
      </c>
      <c r="D29" s="50" t="s">
        <v>34</v>
      </c>
      <c r="E29" s="144" t="s">
        <v>290</v>
      </c>
      <c r="F29" s="50" t="s">
        <v>7</v>
      </c>
      <c r="G29" s="50" t="s">
        <v>1054</v>
      </c>
      <c r="H29" s="50">
        <v>254073</v>
      </c>
      <c r="I29" s="50">
        <v>254596</v>
      </c>
      <c r="J29" s="98">
        <f t="shared" ref="J29:J68" si="4">I29-H29</f>
        <v>523</v>
      </c>
      <c r="K29" s="50">
        <v>273</v>
      </c>
      <c r="L29" s="50" t="s">
        <v>330</v>
      </c>
      <c r="M29" s="50" t="s">
        <v>431</v>
      </c>
      <c r="N29" s="143"/>
      <c r="O29" s="143"/>
      <c r="P29" s="50">
        <v>3250</v>
      </c>
      <c r="Q29" s="50">
        <v>13</v>
      </c>
      <c r="R29" s="50">
        <f t="shared" si="1"/>
        <v>3549</v>
      </c>
      <c r="S29" s="50"/>
      <c r="T29" s="50">
        <f t="shared" si="2"/>
        <v>0</v>
      </c>
      <c r="U29" s="50">
        <v>250</v>
      </c>
      <c r="V29" s="50">
        <v>560</v>
      </c>
      <c r="W29" s="50">
        <f t="shared" si="3"/>
        <v>7049</v>
      </c>
    </row>
    <row r="30" spans="1:23" x14ac:dyDescent="0.3">
      <c r="A30" s="50">
        <v>29</v>
      </c>
      <c r="B30" s="192">
        <v>45671</v>
      </c>
      <c r="C30" s="193">
        <v>45673</v>
      </c>
      <c r="D30" s="50" t="s">
        <v>643</v>
      </c>
      <c r="E30" s="144" t="s">
        <v>1055</v>
      </c>
      <c r="F30" s="50" t="s">
        <v>7</v>
      </c>
      <c r="G30" s="50" t="s">
        <v>1056</v>
      </c>
      <c r="H30" s="50">
        <v>117649</v>
      </c>
      <c r="I30" s="181">
        <v>118714</v>
      </c>
      <c r="J30" s="98">
        <f t="shared" si="4"/>
        <v>1065</v>
      </c>
      <c r="K30" s="181">
        <v>315</v>
      </c>
      <c r="L30" s="181" t="s">
        <v>512</v>
      </c>
      <c r="M30" s="51">
        <v>0.91666666666666663</v>
      </c>
      <c r="N30" s="143"/>
      <c r="O30" s="143"/>
      <c r="P30" s="50">
        <v>9750</v>
      </c>
      <c r="Q30" s="50">
        <v>13</v>
      </c>
      <c r="R30" s="50">
        <f t="shared" si="1"/>
        <v>4095</v>
      </c>
      <c r="S30" s="50"/>
      <c r="T30" s="50">
        <f t="shared" si="2"/>
        <v>0</v>
      </c>
      <c r="U30" s="50">
        <v>1250</v>
      </c>
      <c r="V30" s="50">
        <v>375</v>
      </c>
      <c r="W30" s="50">
        <f t="shared" si="3"/>
        <v>15095</v>
      </c>
    </row>
    <row r="31" spans="1:23" x14ac:dyDescent="0.3">
      <c r="A31" s="50">
        <v>30</v>
      </c>
      <c r="B31" s="192">
        <v>45671</v>
      </c>
      <c r="C31" s="193">
        <v>45671</v>
      </c>
      <c r="D31" s="50" t="s">
        <v>551</v>
      </c>
      <c r="E31" s="144" t="s">
        <v>411</v>
      </c>
      <c r="F31" s="50" t="s">
        <v>7</v>
      </c>
      <c r="G31" s="50" t="s">
        <v>205</v>
      </c>
      <c r="H31" s="50">
        <v>41042</v>
      </c>
      <c r="I31" s="50">
        <v>41420</v>
      </c>
      <c r="J31" s="98">
        <f t="shared" si="4"/>
        <v>378</v>
      </c>
      <c r="K31" s="181">
        <v>128</v>
      </c>
      <c r="L31" s="51">
        <v>0.25</v>
      </c>
      <c r="M31" s="50" t="s">
        <v>757</v>
      </c>
      <c r="N31" s="143"/>
      <c r="O31" s="143"/>
      <c r="P31" s="50">
        <v>3250</v>
      </c>
      <c r="Q31" s="50">
        <v>13</v>
      </c>
      <c r="R31" s="50">
        <f t="shared" si="1"/>
        <v>1664</v>
      </c>
      <c r="S31" s="50"/>
      <c r="T31" s="50">
        <f t="shared" si="2"/>
        <v>0</v>
      </c>
      <c r="U31" s="50">
        <v>250</v>
      </c>
      <c r="V31" s="50">
        <v>235</v>
      </c>
      <c r="W31" s="50">
        <f t="shared" si="3"/>
        <v>5164</v>
      </c>
    </row>
    <row r="32" spans="1:23" x14ac:dyDescent="0.3">
      <c r="A32" s="50">
        <v>31</v>
      </c>
      <c r="B32" s="192">
        <v>45672</v>
      </c>
      <c r="C32" s="193">
        <v>45673</v>
      </c>
      <c r="D32" s="50" t="s">
        <v>151</v>
      </c>
      <c r="E32" s="135" t="s">
        <v>300</v>
      </c>
      <c r="F32" s="50" t="s">
        <v>3</v>
      </c>
      <c r="G32" s="50" t="s">
        <v>1057</v>
      </c>
      <c r="H32" s="50">
        <v>95002</v>
      </c>
      <c r="I32" s="50">
        <v>95848</v>
      </c>
      <c r="J32" s="98">
        <f t="shared" si="4"/>
        <v>846</v>
      </c>
      <c r="K32" s="50">
        <v>246</v>
      </c>
      <c r="L32" s="50" t="s">
        <v>509</v>
      </c>
      <c r="M32" s="50" t="s">
        <v>404</v>
      </c>
      <c r="N32" s="143"/>
      <c r="O32" s="143"/>
      <c r="P32" s="50">
        <v>10800</v>
      </c>
      <c r="Q32" s="50">
        <v>18</v>
      </c>
      <c r="R32" s="50">
        <f t="shared" si="1"/>
        <v>4428</v>
      </c>
      <c r="S32" s="50"/>
      <c r="T32" s="50">
        <f t="shared" si="2"/>
        <v>0</v>
      </c>
      <c r="U32" s="50">
        <v>700</v>
      </c>
      <c r="V32" s="50">
        <v>815</v>
      </c>
      <c r="W32" s="50">
        <f t="shared" si="3"/>
        <v>15928</v>
      </c>
    </row>
    <row r="33" spans="1:23" x14ac:dyDescent="0.3">
      <c r="A33" s="50">
        <v>32</v>
      </c>
      <c r="B33" s="193">
        <v>45672</v>
      </c>
      <c r="C33" s="193">
        <v>45672</v>
      </c>
      <c r="D33" s="50" t="s">
        <v>87</v>
      </c>
      <c r="E33" s="135" t="s">
        <v>1058</v>
      </c>
      <c r="F33" s="50" t="s">
        <v>7</v>
      </c>
      <c r="G33" s="50" t="s">
        <v>120</v>
      </c>
      <c r="H33" s="50">
        <v>309546</v>
      </c>
      <c r="I33" s="50">
        <v>309884</v>
      </c>
      <c r="J33" s="98">
        <f>I33-H33</f>
        <v>338</v>
      </c>
      <c r="K33" s="181">
        <v>88</v>
      </c>
      <c r="L33" s="50" t="s">
        <v>950</v>
      </c>
      <c r="M33" s="50" t="s">
        <v>763</v>
      </c>
      <c r="N33" s="143"/>
      <c r="O33" s="143"/>
      <c r="P33" s="50">
        <v>3250</v>
      </c>
      <c r="Q33" s="50">
        <v>13</v>
      </c>
      <c r="R33" s="50">
        <f t="shared" si="1"/>
        <v>1144</v>
      </c>
      <c r="S33" s="50"/>
      <c r="T33" s="50">
        <f t="shared" si="2"/>
        <v>0</v>
      </c>
      <c r="U33" s="50">
        <v>250</v>
      </c>
      <c r="V33" s="50">
        <v>305</v>
      </c>
      <c r="W33" s="50">
        <f t="shared" si="3"/>
        <v>4644</v>
      </c>
    </row>
    <row r="34" spans="1:23" x14ac:dyDescent="0.3">
      <c r="A34" s="50">
        <v>33</v>
      </c>
      <c r="B34" s="193">
        <v>45672</v>
      </c>
      <c r="C34" s="193">
        <v>45672</v>
      </c>
      <c r="D34" s="50" t="s">
        <v>996</v>
      </c>
      <c r="E34" s="135" t="s">
        <v>1059</v>
      </c>
      <c r="F34" s="50" t="s">
        <v>7</v>
      </c>
      <c r="G34" s="50" t="s">
        <v>244</v>
      </c>
      <c r="H34" s="50">
        <v>13798</v>
      </c>
      <c r="I34" s="50">
        <v>13926</v>
      </c>
      <c r="J34" s="98">
        <f t="shared" si="4"/>
        <v>128</v>
      </c>
      <c r="K34" s="50">
        <v>48</v>
      </c>
      <c r="L34" s="50" t="s">
        <v>761</v>
      </c>
      <c r="M34" s="50" t="s">
        <v>431</v>
      </c>
      <c r="N34" s="143">
        <v>15</v>
      </c>
      <c r="O34" s="143">
        <v>7</v>
      </c>
      <c r="P34" s="213">
        <v>1700</v>
      </c>
      <c r="Q34" s="213">
        <v>13</v>
      </c>
      <c r="R34" s="50">
        <f t="shared" si="1"/>
        <v>624</v>
      </c>
      <c r="S34" s="50">
        <v>130</v>
      </c>
      <c r="T34" s="50">
        <f t="shared" si="2"/>
        <v>910</v>
      </c>
      <c r="U34" s="50"/>
      <c r="V34" s="50">
        <v>100</v>
      </c>
      <c r="W34" s="50">
        <f t="shared" si="3"/>
        <v>3234</v>
      </c>
    </row>
    <row r="35" spans="1:23" x14ac:dyDescent="0.3">
      <c r="A35" s="50">
        <v>34</v>
      </c>
      <c r="B35" s="192">
        <v>45672</v>
      </c>
      <c r="C35" s="193">
        <v>45672</v>
      </c>
      <c r="D35" s="50" t="s">
        <v>1060</v>
      </c>
      <c r="E35" s="135" t="s">
        <v>966</v>
      </c>
      <c r="F35" s="50" t="s">
        <v>3</v>
      </c>
      <c r="G35" s="50" t="s">
        <v>244</v>
      </c>
      <c r="H35" s="50">
        <v>25026</v>
      </c>
      <c r="I35" s="50">
        <v>25090</v>
      </c>
      <c r="J35" s="98">
        <f t="shared" si="4"/>
        <v>64</v>
      </c>
      <c r="K35" s="50"/>
      <c r="L35" s="51">
        <v>0.29166666666666669</v>
      </c>
      <c r="M35" s="51">
        <v>0.91666666666666663</v>
      </c>
      <c r="N35" s="143">
        <v>15</v>
      </c>
      <c r="O35" s="143">
        <v>7</v>
      </c>
      <c r="P35" s="213">
        <v>3000</v>
      </c>
      <c r="Q35" s="50"/>
      <c r="R35" s="50">
        <f t="shared" si="1"/>
        <v>0</v>
      </c>
      <c r="S35" s="50">
        <v>200</v>
      </c>
      <c r="T35" s="50">
        <f t="shared" si="2"/>
        <v>1400</v>
      </c>
      <c r="U35" s="50"/>
      <c r="V35" s="50">
        <v>100</v>
      </c>
      <c r="W35" s="50">
        <f t="shared" si="3"/>
        <v>4400</v>
      </c>
    </row>
    <row r="36" spans="1:23" x14ac:dyDescent="0.3">
      <c r="A36" s="50">
        <v>35</v>
      </c>
      <c r="B36" s="193">
        <v>45672</v>
      </c>
      <c r="C36" s="193">
        <v>45672</v>
      </c>
      <c r="D36" s="96" t="s">
        <v>1061</v>
      </c>
      <c r="E36" s="202" t="s">
        <v>1062</v>
      </c>
      <c r="F36" s="96" t="s">
        <v>7</v>
      </c>
      <c r="G36" s="96" t="s">
        <v>11</v>
      </c>
      <c r="H36" s="96">
        <v>3715</v>
      </c>
      <c r="I36" s="50">
        <v>4213</v>
      </c>
      <c r="J36" s="98">
        <f t="shared" si="4"/>
        <v>498</v>
      </c>
      <c r="K36" s="50">
        <v>198</v>
      </c>
      <c r="L36" s="50" t="s">
        <v>753</v>
      </c>
      <c r="M36" s="50" t="s">
        <v>471</v>
      </c>
      <c r="N36" s="143"/>
      <c r="O36" s="143"/>
      <c r="P36" s="213">
        <v>4500</v>
      </c>
      <c r="Q36" s="50">
        <v>15</v>
      </c>
      <c r="R36" s="50">
        <f t="shared" si="1"/>
        <v>2970</v>
      </c>
      <c r="S36" s="50"/>
      <c r="T36" s="50">
        <f t="shared" si="2"/>
        <v>0</v>
      </c>
      <c r="U36" s="50">
        <v>250</v>
      </c>
      <c r="V36" s="50"/>
      <c r="W36" s="50">
        <f t="shared" si="3"/>
        <v>7720</v>
      </c>
    </row>
    <row r="37" spans="1:23" x14ac:dyDescent="0.3">
      <c r="A37" s="50">
        <v>36</v>
      </c>
      <c r="B37" s="193">
        <v>45672</v>
      </c>
      <c r="C37" s="193">
        <v>45675</v>
      </c>
      <c r="D37" s="96" t="s">
        <v>57</v>
      </c>
      <c r="E37" s="202" t="s">
        <v>1063</v>
      </c>
      <c r="F37" s="96" t="s">
        <v>7</v>
      </c>
      <c r="G37" s="96" t="s">
        <v>947</v>
      </c>
      <c r="H37" s="96">
        <v>165003</v>
      </c>
      <c r="I37" s="50">
        <v>166080</v>
      </c>
      <c r="J37" s="98">
        <f t="shared" si="4"/>
        <v>1077</v>
      </c>
      <c r="K37" s="50"/>
      <c r="L37" s="51">
        <v>0.33333333333333331</v>
      </c>
      <c r="M37" s="50" t="s">
        <v>336</v>
      </c>
      <c r="N37" s="143"/>
      <c r="O37" s="143"/>
      <c r="P37" s="50">
        <v>18000</v>
      </c>
      <c r="Q37" s="50"/>
      <c r="R37" s="50">
        <f t="shared" si="1"/>
        <v>0</v>
      </c>
      <c r="S37" s="50"/>
      <c r="T37" s="50">
        <f t="shared" si="2"/>
        <v>0</v>
      </c>
      <c r="U37" s="50">
        <v>1750</v>
      </c>
      <c r="V37" s="50">
        <v>700</v>
      </c>
      <c r="W37" s="50">
        <f t="shared" si="3"/>
        <v>19750</v>
      </c>
    </row>
    <row r="38" spans="1:23" x14ac:dyDescent="0.3">
      <c r="A38" s="50">
        <v>37</v>
      </c>
      <c r="B38" s="192">
        <v>45672</v>
      </c>
      <c r="C38" s="193">
        <v>45672</v>
      </c>
      <c r="D38" s="50" t="s">
        <v>1064</v>
      </c>
      <c r="E38" s="144" t="s">
        <v>1065</v>
      </c>
      <c r="F38" s="50" t="s">
        <v>7</v>
      </c>
      <c r="G38" s="50" t="s">
        <v>244</v>
      </c>
      <c r="H38" s="50">
        <v>70491</v>
      </c>
      <c r="I38" s="50">
        <v>70516</v>
      </c>
      <c r="J38" s="98">
        <f t="shared" si="4"/>
        <v>25</v>
      </c>
      <c r="K38" s="50"/>
      <c r="L38" s="50" t="s">
        <v>342</v>
      </c>
      <c r="M38" s="50" t="s">
        <v>1066</v>
      </c>
      <c r="N38" s="143"/>
      <c r="O38" s="143"/>
      <c r="P38" s="50">
        <v>1000</v>
      </c>
      <c r="Q38" s="50"/>
      <c r="R38" s="50">
        <f t="shared" si="1"/>
        <v>0</v>
      </c>
      <c r="S38" s="50"/>
      <c r="T38" s="50">
        <f t="shared" si="2"/>
        <v>0</v>
      </c>
      <c r="U38" s="50"/>
      <c r="V38" s="50">
        <v>100</v>
      </c>
      <c r="W38" s="50">
        <f t="shared" si="3"/>
        <v>1000</v>
      </c>
    </row>
    <row r="39" spans="1:23" x14ac:dyDescent="0.3">
      <c r="A39" s="50">
        <v>38</v>
      </c>
      <c r="B39" s="198" t="s">
        <v>1067</v>
      </c>
      <c r="C39" s="193">
        <v>45673</v>
      </c>
      <c r="D39" s="50" t="s">
        <v>87</v>
      </c>
      <c r="E39" s="135" t="s">
        <v>1058</v>
      </c>
      <c r="F39" s="50" t="s">
        <v>7</v>
      </c>
      <c r="G39" s="50" t="s">
        <v>244</v>
      </c>
      <c r="H39" s="50">
        <v>309885</v>
      </c>
      <c r="I39" s="50">
        <v>310136</v>
      </c>
      <c r="J39" s="98">
        <f t="shared" si="4"/>
        <v>251</v>
      </c>
      <c r="K39" s="50">
        <v>1</v>
      </c>
      <c r="L39" s="51">
        <v>0.33333333333333331</v>
      </c>
      <c r="M39" s="50" t="s">
        <v>756</v>
      </c>
      <c r="N39" s="143"/>
      <c r="O39" s="143"/>
      <c r="P39" s="50">
        <v>3250</v>
      </c>
      <c r="Q39" s="50">
        <v>13</v>
      </c>
      <c r="R39" s="50">
        <f t="shared" si="1"/>
        <v>13</v>
      </c>
      <c r="S39" s="50"/>
      <c r="T39" s="50">
        <f t="shared" si="2"/>
        <v>0</v>
      </c>
      <c r="U39" s="50">
        <v>250</v>
      </c>
      <c r="V39" s="50">
        <v>435</v>
      </c>
      <c r="W39" s="50">
        <f t="shared" si="3"/>
        <v>3513</v>
      </c>
    </row>
    <row r="40" spans="1:23" x14ac:dyDescent="0.3">
      <c r="A40" s="50">
        <v>39</v>
      </c>
      <c r="B40" s="199" t="s">
        <v>1067</v>
      </c>
      <c r="C40" s="193">
        <v>45673</v>
      </c>
      <c r="D40" s="50" t="s">
        <v>385</v>
      </c>
      <c r="E40" s="135" t="s">
        <v>966</v>
      </c>
      <c r="F40" s="50" t="s">
        <v>3</v>
      </c>
      <c r="G40" s="50" t="s">
        <v>244</v>
      </c>
      <c r="H40" s="50">
        <v>56010</v>
      </c>
      <c r="I40" s="50">
        <v>56069</v>
      </c>
      <c r="J40" s="98">
        <f t="shared" si="4"/>
        <v>59</v>
      </c>
      <c r="K40" s="50"/>
      <c r="L40" s="51">
        <v>0.41666666666666669</v>
      </c>
      <c r="M40" s="51">
        <v>0.75</v>
      </c>
      <c r="N40" s="143"/>
      <c r="O40" s="143"/>
      <c r="P40" s="50">
        <v>3000</v>
      </c>
      <c r="Q40" s="50"/>
      <c r="R40" s="50">
        <f t="shared" si="1"/>
        <v>0</v>
      </c>
      <c r="S40" s="50"/>
      <c r="T40" s="50">
        <f t="shared" si="2"/>
        <v>0</v>
      </c>
      <c r="U40" s="50"/>
      <c r="V40" s="50"/>
      <c r="W40" s="50">
        <f t="shared" si="3"/>
        <v>3000</v>
      </c>
    </row>
    <row r="41" spans="1:23" x14ac:dyDescent="0.3">
      <c r="A41" s="50">
        <v>40</v>
      </c>
      <c r="B41" s="199" t="s">
        <v>1067</v>
      </c>
      <c r="C41" s="193">
        <v>45673</v>
      </c>
      <c r="D41" s="50" t="s">
        <v>15</v>
      </c>
      <c r="E41" s="135" t="s">
        <v>1059</v>
      </c>
      <c r="F41" s="50" t="s">
        <v>16</v>
      </c>
      <c r="G41" s="50" t="s">
        <v>51</v>
      </c>
      <c r="H41" s="50">
        <v>736</v>
      </c>
      <c r="I41" s="50">
        <v>763</v>
      </c>
      <c r="J41" s="98">
        <f t="shared" si="4"/>
        <v>27</v>
      </c>
      <c r="K41" s="50"/>
      <c r="L41" s="50" t="s">
        <v>971</v>
      </c>
      <c r="M41" s="50" t="s">
        <v>938</v>
      </c>
      <c r="N41" s="143"/>
      <c r="O41" s="143"/>
      <c r="P41" s="50">
        <v>1000</v>
      </c>
      <c r="Q41" s="50"/>
      <c r="R41" s="50">
        <f t="shared" si="1"/>
        <v>0</v>
      </c>
      <c r="S41" s="50"/>
      <c r="T41" s="50">
        <f t="shared" si="2"/>
        <v>0</v>
      </c>
      <c r="U41" s="50"/>
      <c r="V41" s="50"/>
      <c r="W41" s="50">
        <f t="shared" si="3"/>
        <v>1000</v>
      </c>
    </row>
    <row r="42" spans="1:23" x14ac:dyDescent="0.3">
      <c r="A42" s="50">
        <v>41</v>
      </c>
      <c r="B42" s="198" t="s">
        <v>1067</v>
      </c>
      <c r="C42" s="193">
        <v>45674</v>
      </c>
      <c r="D42" s="50" t="s">
        <v>742</v>
      </c>
      <c r="E42" s="135" t="s">
        <v>1068</v>
      </c>
      <c r="F42" s="50" t="s">
        <v>7</v>
      </c>
      <c r="G42" s="50" t="s">
        <v>296</v>
      </c>
      <c r="H42" s="50">
        <v>148316</v>
      </c>
      <c r="I42" s="50">
        <v>149164</v>
      </c>
      <c r="J42" s="98">
        <f t="shared" si="4"/>
        <v>848</v>
      </c>
      <c r="K42" s="50">
        <v>248</v>
      </c>
      <c r="L42" s="50" t="s">
        <v>761</v>
      </c>
      <c r="M42" s="50" t="s">
        <v>471</v>
      </c>
      <c r="N42" s="143"/>
      <c r="O42" s="143"/>
      <c r="P42" s="50">
        <v>9000</v>
      </c>
      <c r="Q42" s="50">
        <v>15</v>
      </c>
      <c r="R42" s="50">
        <f t="shared" si="1"/>
        <v>3720</v>
      </c>
      <c r="S42" s="50"/>
      <c r="T42" s="50">
        <f t="shared" si="2"/>
        <v>0</v>
      </c>
      <c r="U42" s="50">
        <v>750</v>
      </c>
      <c r="V42" s="50">
        <v>305</v>
      </c>
      <c r="W42" s="50">
        <f t="shared" si="3"/>
        <v>13470</v>
      </c>
    </row>
    <row r="43" spans="1:23" x14ac:dyDescent="0.3">
      <c r="A43" s="50">
        <v>42</v>
      </c>
      <c r="B43" s="198" t="s">
        <v>1069</v>
      </c>
      <c r="C43" s="193">
        <v>45674</v>
      </c>
      <c r="D43" s="50" t="s">
        <v>87</v>
      </c>
      <c r="E43" s="144" t="s">
        <v>1058</v>
      </c>
      <c r="F43" s="50" t="s">
        <v>7</v>
      </c>
      <c r="G43" s="50" t="s">
        <v>51</v>
      </c>
      <c r="H43" s="50">
        <v>310137</v>
      </c>
      <c r="I43" s="50">
        <v>310296</v>
      </c>
      <c r="J43" s="98">
        <f t="shared" si="4"/>
        <v>159</v>
      </c>
      <c r="K43" s="50">
        <v>79</v>
      </c>
      <c r="L43" s="50" t="s">
        <v>330</v>
      </c>
      <c r="M43" s="50" t="s">
        <v>757</v>
      </c>
      <c r="N43" s="143">
        <v>8</v>
      </c>
      <c r="O43" s="143"/>
      <c r="P43" s="50">
        <v>1700</v>
      </c>
      <c r="Q43" s="50">
        <v>13</v>
      </c>
      <c r="R43" s="50">
        <f t="shared" si="1"/>
        <v>1027</v>
      </c>
      <c r="S43" s="50"/>
      <c r="T43" s="50">
        <f t="shared" si="2"/>
        <v>0</v>
      </c>
      <c r="U43" s="50"/>
      <c r="V43" s="50">
        <v>100</v>
      </c>
      <c r="W43" s="50">
        <f t="shared" si="3"/>
        <v>2727</v>
      </c>
    </row>
    <row r="44" spans="1:23" x14ac:dyDescent="0.3">
      <c r="A44" s="50">
        <v>43</v>
      </c>
      <c r="B44" s="198" t="s">
        <v>1069</v>
      </c>
      <c r="C44" s="193" t="s">
        <v>1069</v>
      </c>
      <c r="D44" s="50" t="s">
        <v>847</v>
      </c>
      <c r="E44" s="144" t="s">
        <v>1070</v>
      </c>
      <c r="F44" s="50" t="s">
        <v>7</v>
      </c>
      <c r="G44" s="50" t="s">
        <v>1071</v>
      </c>
      <c r="H44" s="50">
        <v>158732</v>
      </c>
      <c r="I44" s="50">
        <v>159080</v>
      </c>
      <c r="J44" s="98">
        <f t="shared" si="4"/>
        <v>348</v>
      </c>
      <c r="K44" s="50">
        <v>48</v>
      </c>
      <c r="L44" s="51">
        <v>0.33333333333333331</v>
      </c>
      <c r="M44" s="50" t="s">
        <v>756</v>
      </c>
      <c r="N44" s="143"/>
      <c r="O44" s="143"/>
      <c r="P44" s="50">
        <v>4500</v>
      </c>
      <c r="Q44" s="50">
        <v>15</v>
      </c>
      <c r="R44" s="50">
        <f t="shared" si="1"/>
        <v>720</v>
      </c>
      <c r="S44" s="50"/>
      <c r="T44" s="50">
        <f t="shared" si="2"/>
        <v>0</v>
      </c>
      <c r="U44" s="50">
        <v>250</v>
      </c>
      <c r="V44" s="50">
        <v>85</v>
      </c>
      <c r="W44" s="50">
        <f t="shared" si="3"/>
        <v>5470</v>
      </c>
    </row>
    <row r="45" spans="1:23" x14ac:dyDescent="0.3">
      <c r="A45" s="50">
        <v>44</v>
      </c>
      <c r="B45" s="198" t="s">
        <v>1069</v>
      </c>
      <c r="C45" s="193" t="s">
        <v>1069</v>
      </c>
      <c r="D45" s="50" t="s">
        <v>1061</v>
      </c>
      <c r="E45" s="144" t="s">
        <v>1072</v>
      </c>
      <c r="F45" s="50" t="s">
        <v>7</v>
      </c>
      <c r="G45" s="50" t="s">
        <v>1073</v>
      </c>
      <c r="H45" s="50">
        <v>4158</v>
      </c>
      <c r="I45" s="50">
        <v>4906</v>
      </c>
      <c r="J45" s="98">
        <f t="shared" si="4"/>
        <v>748</v>
      </c>
      <c r="K45" s="50">
        <v>448</v>
      </c>
      <c r="L45" s="51">
        <v>0.25</v>
      </c>
      <c r="M45" s="50" t="s">
        <v>1074</v>
      </c>
      <c r="N45" s="143"/>
      <c r="O45" s="143"/>
      <c r="P45" s="50">
        <v>4500</v>
      </c>
      <c r="Q45" s="50">
        <v>15</v>
      </c>
      <c r="R45" s="50">
        <f t="shared" si="1"/>
        <v>6720</v>
      </c>
      <c r="S45" s="50"/>
      <c r="T45" s="50">
        <f t="shared" si="2"/>
        <v>0</v>
      </c>
      <c r="U45" s="50">
        <v>250</v>
      </c>
      <c r="V45" s="50">
        <v>640</v>
      </c>
      <c r="W45" s="50">
        <f t="shared" si="3"/>
        <v>11470</v>
      </c>
    </row>
    <row r="46" spans="1:23" x14ac:dyDescent="0.3">
      <c r="A46" s="50">
        <v>45</v>
      </c>
      <c r="B46" s="198" t="s">
        <v>1069</v>
      </c>
      <c r="C46" s="193">
        <v>45675</v>
      </c>
      <c r="D46" s="50" t="s">
        <v>1061</v>
      </c>
      <c r="E46" s="144" t="s">
        <v>1075</v>
      </c>
      <c r="F46" s="50" t="s">
        <v>7</v>
      </c>
      <c r="G46" s="50" t="s">
        <v>1076</v>
      </c>
      <c r="H46" s="50">
        <v>4906</v>
      </c>
      <c r="I46" s="50">
        <v>5804</v>
      </c>
      <c r="J46" s="98">
        <f t="shared" si="4"/>
        <v>898</v>
      </c>
      <c r="K46" s="50">
        <v>298</v>
      </c>
      <c r="L46" s="51">
        <v>0.25</v>
      </c>
      <c r="M46" s="50" t="s">
        <v>471</v>
      </c>
      <c r="N46" s="143"/>
      <c r="O46" s="143"/>
      <c r="P46" s="50">
        <v>9000</v>
      </c>
      <c r="Q46" s="50">
        <v>15</v>
      </c>
      <c r="R46" s="50">
        <f t="shared" si="1"/>
        <v>4470</v>
      </c>
      <c r="S46" s="50"/>
      <c r="T46" s="50">
        <f t="shared" si="2"/>
        <v>0</v>
      </c>
      <c r="U46" s="50">
        <v>750</v>
      </c>
      <c r="V46" s="50">
        <v>220</v>
      </c>
      <c r="W46" s="50">
        <f t="shared" si="3"/>
        <v>14220</v>
      </c>
    </row>
    <row r="47" spans="1:23" x14ac:dyDescent="0.3">
      <c r="A47" s="50">
        <v>46</v>
      </c>
      <c r="B47" s="198" t="s">
        <v>1077</v>
      </c>
      <c r="C47" s="193" t="s">
        <v>1077</v>
      </c>
      <c r="D47" s="50" t="s">
        <v>34</v>
      </c>
      <c r="E47" s="144" t="s">
        <v>75</v>
      </c>
      <c r="F47" s="50" t="s">
        <v>7</v>
      </c>
      <c r="G47" s="50" t="s">
        <v>1078</v>
      </c>
      <c r="H47" s="50">
        <v>256838</v>
      </c>
      <c r="I47" s="50">
        <v>257281</v>
      </c>
      <c r="J47" s="98">
        <f t="shared" si="4"/>
        <v>443</v>
      </c>
      <c r="K47" s="50">
        <v>193</v>
      </c>
      <c r="L47" s="50" t="s">
        <v>761</v>
      </c>
      <c r="M47" s="50" t="s">
        <v>763</v>
      </c>
      <c r="N47" s="143"/>
      <c r="O47" s="143"/>
      <c r="P47" s="50">
        <v>3250</v>
      </c>
      <c r="Q47" s="50">
        <v>13</v>
      </c>
      <c r="R47" s="50">
        <f t="shared" si="1"/>
        <v>2509</v>
      </c>
      <c r="S47" s="50"/>
      <c r="T47" s="50">
        <f t="shared" si="2"/>
        <v>0</v>
      </c>
      <c r="U47" s="50">
        <v>250</v>
      </c>
      <c r="V47" s="181">
        <v>415</v>
      </c>
      <c r="W47" s="50">
        <f t="shared" si="3"/>
        <v>6009</v>
      </c>
    </row>
    <row r="48" spans="1:23" x14ac:dyDescent="0.3">
      <c r="A48" s="50">
        <v>47</v>
      </c>
      <c r="B48" s="198" t="s">
        <v>1077</v>
      </c>
      <c r="C48" s="193" t="s">
        <v>1077</v>
      </c>
      <c r="D48" s="50" t="s">
        <v>742</v>
      </c>
      <c r="E48" s="144" t="s">
        <v>1062</v>
      </c>
      <c r="F48" s="50" t="s">
        <v>1079</v>
      </c>
      <c r="G48" s="50" t="s">
        <v>1071</v>
      </c>
      <c r="H48" s="50">
        <v>149194</v>
      </c>
      <c r="I48" s="50">
        <v>149690</v>
      </c>
      <c r="J48" s="98">
        <f t="shared" si="4"/>
        <v>496</v>
      </c>
      <c r="K48" s="50">
        <v>196</v>
      </c>
      <c r="L48" s="51">
        <v>0.20833333333333334</v>
      </c>
      <c r="M48" s="50" t="s">
        <v>471</v>
      </c>
      <c r="N48" s="143"/>
      <c r="O48" s="143"/>
      <c r="P48" s="50">
        <v>4500</v>
      </c>
      <c r="Q48" s="50">
        <v>15</v>
      </c>
      <c r="R48" s="50">
        <f t="shared" si="1"/>
        <v>2940</v>
      </c>
      <c r="S48" s="50"/>
      <c r="T48" s="50">
        <f t="shared" si="2"/>
        <v>0</v>
      </c>
      <c r="U48" s="50">
        <v>250</v>
      </c>
      <c r="V48" s="50"/>
      <c r="W48" s="50">
        <f t="shared" si="3"/>
        <v>7690</v>
      </c>
    </row>
    <row r="49" spans="1:23" x14ac:dyDescent="0.3">
      <c r="A49" s="50">
        <v>48</v>
      </c>
      <c r="B49" s="198" t="s">
        <v>1080</v>
      </c>
      <c r="C49" s="193">
        <v>45678</v>
      </c>
      <c r="D49" s="50" t="s">
        <v>101</v>
      </c>
      <c r="E49" s="144" t="s">
        <v>75</v>
      </c>
      <c r="F49" s="50" t="s">
        <v>3</v>
      </c>
      <c r="G49" s="50" t="s">
        <v>1081</v>
      </c>
      <c r="H49" s="50">
        <v>141598</v>
      </c>
      <c r="I49" s="50">
        <v>142146</v>
      </c>
      <c r="J49" s="98">
        <f t="shared" si="4"/>
        <v>548</v>
      </c>
      <c r="K49" s="50"/>
      <c r="L49" s="51">
        <v>0.29166666666666669</v>
      </c>
      <c r="M49" s="143" t="s">
        <v>1082</v>
      </c>
      <c r="N49" s="143"/>
      <c r="O49" s="143"/>
      <c r="P49" s="50">
        <v>10800</v>
      </c>
      <c r="Q49" s="50"/>
      <c r="R49" s="50">
        <f t="shared" si="1"/>
        <v>0</v>
      </c>
      <c r="S49" s="50"/>
      <c r="T49" s="50">
        <f t="shared" si="2"/>
        <v>0</v>
      </c>
      <c r="U49" s="50">
        <v>900</v>
      </c>
      <c r="V49" s="181">
        <v>1228</v>
      </c>
      <c r="W49" s="50">
        <f t="shared" si="3"/>
        <v>11700</v>
      </c>
    </row>
    <row r="50" spans="1:23" x14ac:dyDescent="0.3">
      <c r="A50" s="50">
        <v>49</v>
      </c>
      <c r="B50" s="198" t="s">
        <v>1080</v>
      </c>
      <c r="C50" s="193" t="s">
        <v>1080</v>
      </c>
      <c r="D50" s="50" t="s">
        <v>1083</v>
      </c>
      <c r="E50" s="144" t="s">
        <v>1084</v>
      </c>
      <c r="F50" s="181" t="s">
        <v>3</v>
      </c>
      <c r="G50" s="181" t="s">
        <v>51</v>
      </c>
      <c r="H50" s="50">
        <v>966670</v>
      </c>
      <c r="I50" s="50">
        <v>966697</v>
      </c>
      <c r="J50" s="98">
        <f>I50-H50</f>
        <v>27</v>
      </c>
      <c r="K50" s="50"/>
      <c r="L50" s="51" t="s">
        <v>1085</v>
      </c>
      <c r="M50" s="51">
        <v>0.83333333333333337</v>
      </c>
      <c r="N50" s="143"/>
      <c r="O50" s="143"/>
      <c r="P50" s="50">
        <v>1700</v>
      </c>
      <c r="Q50" s="50"/>
      <c r="R50" s="50">
        <f t="shared" si="1"/>
        <v>0</v>
      </c>
      <c r="S50" s="50"/>
      <c r="T50" s="50">
        <f t="shared" si="2"/>
        <v>0</v>
      </c>
      <c r="U50" s="50"/>
      <c r="V50" s="181">
        <v>100</v>
      </c>
      <c r="W50" s="50">
        <f t="shared" si="3"/>
        <v>1700</v>
      </c>
    </row>
    <row r="51" spans="1:23" x14ac:dyDescent="0.3">
      <c r="A51" s="50">
        <v>50</v>
      </c>
      <c r="B51" s="199" t="s">
        <v>1086</v>
      </c>
      <c r="C51" s="193" t="s">
        <v>1086</v>
      </c>
      <c r="D51" s="50" t="s">
        <v>19</v>
      </c>
      <c r="E51" s="144" t="s">
        <v>1087</v>
      </c>
      <c r="F51" s="50" t="s">
        <v>7</v>
      </c>
      <c r="G51" s="50" t="s">
        <v>51</v>
      </c>
      <c r="H51" s="50">
        <v>409826</v>
      </c>
      <c r="I51" s="50">
        <v>409853</v>
      </c>
      <c r="J51" s="98">
        <f t="shared" si="4"/>
        <v>27</v>
      </c>
      <c r="K51" s="50"/>
      <c r="L51" s="51">
        <v>0.16666666666666666</v>
      </c>
      <c r="M51" s="143" t="s">
        <v>753</v>
      </c>
      <c r="N51" s="143"/>
      <c r="O51" s="143"/>
      <c r="P51" s="50">
        <v>1000</v>
      </c>
      <c r="Q51" s="50"/>
      <c r="R51" s="50">
        <f t="shared" si="1"/>
        <v>0</v>
      </c>
      <c r="S51" s="50"/>
      <c r="T51" s="50">
        <f t="shared" si="2"/>
        <v>0</v>
      </c>
      <c r="U51" s="50"/>
      <c r="V51" s="181">
        <v>12</v>
      </c>
      <c r="W51" s="50">
        <f t="shared" si="3"/>
        <v>1000</v>
      </c>
    </row>
    <row r="52" spans="1:23" x14ac:dyDescent="0.3">
      <c r="A52" s="50">
        <v>51</v>
      </c>
      <c r="B52" s="198" t="s">
        <v>1086</v>
      </c>
      <c r="C52" s="193" t="s">
        <v>1086</v>
      </c>
      <c r="D52" s="50" t="s">
        <v>1061</v>
      </c>
      <c r="E52" s="144" t="s">
        <v>741</v>
      </c>
      <c r="F52" s="144" t="s">
        <v>7</v>
      </c>
      <c r="G52" s="50" t="s">
        <v>120</v>
      </c>
      <c r="H52" s="50">
        <v>5804</v>
      </c>
      <c r="I52" s="50">
        <v>6002</v>
      </c>
      <c r="J52" s="98">
        <f t="shared" si="4"/>
        <v>198</v>
      </c>
      <c r="K52" s="50"/>
      <c r="L52" s="51">
        <v>0.33333333333333331</v>
      </c>
      <c r="M52" s="51">
        <v>0.83333333333333337</v>
      </c>
      <c r="N52" s="143"/>
      <c r="O52" s="143"/>
      <c r="P52" s="50">
        <v>4500</v>
      </c>
      <c r="Q52" s="50"/>
      <c r="R52" s="50">
        <f t="shared" si="1"/>
        <v>0</v>
      </c>
      <c r="S52" s="50"/>
      <c r="T52" s="50">
        <f t="shared" si="2"/>
        <v>0</v>
      </c>
      <c r="U52" s="50">
        <v>250</v>
      </c>
      <c r="V52" s="50"/>
      <c r="W52" s="50">
        <f t="shared" si="3"/>
        <v>4750</v>
      </c>
    </row>
    <row r="53" spans="1:23" x14ac:dyDescent="0.3">
      <c r="A53" s="50">
        <v>52</v>
      </c>
      <c r="B53" s="199" t="s">
        <v>1086</v>
      </c>
      <c r="C53" s="193" t="s">
        <v>1086</v>
      </c>
      <c r="D53" s="50" t="s">
        <v>48</v>
      </c>
      <c r="E53" s="144" t="s">
        <v>498</v>
      </c>
      <c r="F53" s="50" t="s">
        <v>7</v>
      </c>
      <c r="G53" s="50" t="s">
        <v>1089</v>
      </c>
      <c r="H53" s="50">
        <v>285989</v>
      </c>
      <c r="I53" s="50">
        <v>286299</v>
      </c>
      <c r="J53" s="98">
        <f t="shared" si="4"/>
        <v>310</v>
      </c>
      <c r="K53" s="50">
        <v>60</v>
      </c>
      <c r="L53" s="50" t="s">
        <v>330</v>
      </c>
      <c r="M53" s="51">
        <v>0.79166666666666663</v>
      </c>
      <c r="N53" s="143"/>
      <c r="O53" s="143"/>
      <c r="P53" s="50">
        <v>3250</v>
      </c>
      <c r="Q53" s="50">
        <v>13</v>
      </c>
      <c r="R53" s="50">
        <f t="shared" si="1"/>
        <v>780</v>
      </c>
      <c r="S53" s="50"/>
      <c r="T53" s="50">
        <f t="shared" si="2"/>
        <v>0</v>
      </c>
      <c r="U53" s="50">
        <v>250</v>
      </c>
      <c r="V53" s="50">
        <v>290</v>
      </c>
      <c r="W53" s="50">
        <f t="shared" si="3"/>
        <v>4280</v>
      </c>
    </row>
    <row r="54" spans="1:23" x14ac:dyDescent="0.3">
      <c r="A54" s="50">
        <v>53</v>
      </c>
      <c r="B54" s="198" t="s">
        <v>1090</v>
      </c>
      <c r="C54" s="193">
        <v>45679</v>
      </c>
      <c r="D54" s="50" t="s">
        <v>101</v>
      </c>
      <c r="E54" s="144" t="s">
        <v>75</v>
      </c>
      <c r="F54" s="50" t="s">
        <v>3</v>
      </c>
      <c r="G54" s="50" t="s">
        <v>244</v>
      </c>
      <c r="H54" s="50">
        <v>142147</v>
      </c>
      <c r="I54" s="50">
        <v>142287</v>
      </c>
      <c r="J54" s="98">
        <f t="shared" si="4"/>
        <v>140</v>
      </c>
      <c r="K54" s="50">
        <v>60</v>
      </c>
      <c r="L54" s="51">
        <v>0.375</v>
      </c>
      <c r="M54" s="50" t="s">
        <v>796</v>
      </c>
      <c r="N54" s="143">
        <v>16.5</v>
      </c>
      <c r="O54" s="143">
        <v>8.5</v>
      </c>
      <c r="P54" s="50">
        <v>3000</v>
      </c>
      <c r="Q54" s="181">
        <v>18</v>
      </c>
      <c r="R54" s="50">
        <f t="shared" si="1"/>
        <v>1080</v>
      </c>
      <c r="S54" s="50">
        <v>200</v>
      </c>
      <c r="T54" s="50">
        <f t="shared" si="2"/>
        <v>1700</v>
      </c>
      <c r="U54" s="50"/>
      <c r="V54" s="50"/>
      <c r="W54" s="50">
        <f t="shared" si="3"/>
        <v>5780</v>
      </c>
    </row>
    <row r="55" spans="1:23" x14ac:dyDescent="0.3">
      <c r="A55" s="50">
        <v>54</v>
      </c>
      <c r="B55" s="198" t="s">
        <v>1090</v>
      </c>
      <c r="C55" s="193" t="s">
        <v>1090</v>
      </c>
      <c r="D55" s="50" t="s">
        <v>1088</v>
      </c>
      <c r="E55" s="144" t="s">
        <v>741</v>
      </c>
      <c r="F55" s="211" t="s">
        <v>7</v>
      </c>
      <c r="G55" s="181" t="s">
        <v>296</v>
      </c>
      <c r="H55" s="181">
        <v>6002</v>
      </c>
      <c r="I55" s="50">
        <v>6350</v>
      </c>
      <c r="J55" s="98">
        <f t="shared" si="4"/>
        <v>348</v>
      </c>
      <c r="K55" s="50">
        <v>48</v>
      </c>
      <c r="L55" s="50" t="s">
        <v>370</v>
      </c>
      <c r="M55" s="51">
        <v>0.875</v>
      </c>
      <c r="N55" s="143"/>
      <c r="O55" s="143"/>
      <c r="P55" s="50">
        <v>4500</v>
      </c>
      <c r="Q55" s="50">
        <v>15</v>
      </c>
      <c r="R55" s="50">
        <f t="shared" si="1"/>
        <v>720</v>
      </c>
      <c r="S55" s="50"/>
      <c r="T55" s="50">
        <f t="shared" si="2"/>
        <v>0</v>
      </c>
      <c r="U55" s="50">
        <v>250</v>
      </c>
      <c r="V55" s="50"/>
      <c r="W55" s="50">
        <f t="shared" si="3"/>
        <v>5470</v>
      </c>
    </row>
    <row r="56" spans="1:23" x14ac:dyDescent="0.3">
      <c r="A56" s="50">
        <v>55</v>
      </c>
      <c r="B56" s="198" t="s">
        <v>1090</v>
      </c>
      <c r="C56" s="193">
        <v>45680</v>
      </c>
      <c r="D56" s="50" t="s">
        <v>824</v>
      </c>
      <c r="E56" s="144" t="s">
        <v>1030</v>
      </c>
      <c r="F56" s="211" t="s">
        <v>3</v>
      </c>
      <c r="G56" s="181" t="s">
        <v>1091</v>
      </c>
      <c r="H56" s="181">
        <v>165906</v>
      </c>
      <c r="I56" s="50">
        <v>166884</v>
      </c>
      <c r="J56" s="98">
        <f t="shared" si="4"/>
        <v>978</v>
      </c>
      <c r="K56" s="50">
        <v>78</v>
      </c>
      <c r="L56" s="51" t="s">
        <v>1092</v>
      </c>
      <c r="M56" s="51">
        <v>0.95833333333333337</v>
      </c>
      <c r="N56" s="143"/>
      <c r="O56" s="143"/>
      <c r="P56" s="50">
        <v>18000</v>
      </c>
      <c r="Q56" s="50">
        <v>20</v>
      </c>
      <c r="R56" s="50">
        <f t="shared" si="1"/>
        <v>1560</v>
      </c>
      <c r="S56" s="50"/>
      <c r="T56" s="50">
        <f t="shared" si="2"/>
        <v>0</v>
      </c>
      <c r="U56" s="50">
        <v>1250</v>
      </c>
      <c r="V56" s="50">
        <v>585</v>
      </c>
      <c r="W56" s="50">
        <f t="shared" si="3"/>
        <v>20810</v>
      </c>
    </row>
    <row r="57" spans="1:23" x14ac:dyDescent="0.3">
      <c r="A57" s="50">
        <v>56</v>
      </c>
      <c r="B57" s="198" t="s">
        <v>1093</v>
      </c>
      <c r="C57" s="193" t="s">
        <v>1093</v>
      </c>
      <c r="D57" s="50" t="s">
        <v>1094</v>
      </c>
      <c r="E57" s="144" t="s">
        <v>1095</v>
      </c>
      <c r="F57" s="50" t="s">
        <v>3</v>
      </c>
      <c r="G57" s="50" t="s">
        <v>244</v>
      </c>
      <c r="H57" s="50">
        <v>10678</v>
      </c>
      <c r="I57" s="50">
        <v>10894</v>
      </c>
      <c r="J57" s="98">
        <f t="shared" si="4"/>
        <v>216</v>
      </c>
      <c r="K57" s="50">
        <v>136</v>
      </c>
      <c r="L57" s="50" t="s">
        <v>370</v>
      </c>
      <c r="M57" s="51">
        <v>0.875</v>
      </c>
      <c r="N57" s="143">
        <v>13.5</v>
      </c>
      <c r="O57" s="143">
        <v>5.5</v>
      </c>
      <c r="P57" s="50">
        <v>3000</v>
      </c>
      <c r="Q57" s="181">
        <v>18</v>
      </c>
      <c r="R57" s="50">
        <f t="shared" si="1"/>
        <v>2448</v>
      </c>
      <c r="S57" s="50">
        <v>200</v>
      </c>
      <c r="T57" s="50">
        <f t="shared" si="2"/>
        <v>1100</v>
      </c>
      <c r="U57" s="50"/>
      <c r="V57" s="50">
        <v>275</v>
      </c>
      <c r="W57" s="50">
        <f t="shared" si="3"/>
        <v>6548</v>
      </c>
    </row>
    <row r="58" spans="1:23" x14ac:dyDescent="0.3">
      <c r="A58" s="50">
        <v>57</v>
      </c>
      <c r="B58" s="198" t="s">
        <v>1093</v>
      </c>
      <c r="C58" s="193" t="s">
        <v>1093</v>
      </c>
      <c r="D58" s="200" t="s">
        <v>1061</v>
      </c>
      <c r="E58" s="201" t="s">
        <v>1096</v>
      </c>
      <c r="F58" s="144" t="s">
        <v>7</v>
      </c>
      <c r="G58" s="50" t="s">
        <v>244</v>
      </c>
      <c r="H58" s="50">
        <v>6350</v>
      </c>
      <c r="I58" s="50">
        <v>6548</v>
      </c>
      <c r="J58" s="98">
        <f t="shared" si="4"/>
        <v>198</v>
      </c>
      <c r="K58" s="50">
        <v>118</v>
      </c>
      <c r="L58" s="50" t="s">
        <v>366</v>
      </c>
      <c r="M58" s="50" t="s">
        <v>353</v>
      </c>
      <c r="N58" s="143">
        <v>13</v>
      </c>
      <c r="O58" s="143">
        <v>5</v>
      </c>
      <c r="P58" s="50">
        <v>2000</v>
      </c>
      <c r="Q58" s="50">
        <v>15</v>
      </c>
      <c r="R58" s="50">
        <f t="shared" si="1"/>
        <v>1770</v>
      </c>
      <c r="S58" s="50">
        <v>150</v>
      </c>
      <c r="T58" s="50">
        <f t="shared" si="2"/>
        <v>750</v>
      </c>
      <c r="U58" s="50"/>
      <c r="V58" s="50">
        <v>85</v>
      </c>
      <c r="W58" s="50">
        <f t="shared" si="3"/>
        <v>4520</v>
      </c>
    </row>
    <row r="59" spans="1:23" x14ac:dyDescent="0.3">
      <c r="A59" s="50">
        <v>58</v>
      </c>
      <c r="B59" s="198" t="s">
        <v>1093</v>
      </c>
      <c r="C59" s="193" t="s">
        <v>1093</v>
      </c>
      <c r="D59" s="50" t="s">
        <v>1097</v>
      </c>
      <c r="E59" s="144" t="s">
        <v>741</v>
      </c>
      <c r="F59" s="144" t="s">
        <v>7</v>
      </c>
      <c r="G59" s="50" t="s">
        <v>296</v>
      </c>
      <c r="H59" s="50">
        <v>30112</v>
      </c>
      <c r="I59" s="50">
        <v>30300</v>
      </c>
      <c r="J59" s="98">
        <f t="shared" si="4"/>
        <v>188</v>
      </c>
      <c r="K59" s="50"/>
      <c r="L59" s="50" t="s">
        <v>430</v>
      </c>
      <c r="M59" s="51">
        <v>0.79166666666666663</v>
      </c>
      <c r="N59" s="143"/>
      <c r="O59" s="143"/>
      <c r="P59" s="50">
        <v>4500</v>
      </c>
      <c r="Q59" s="50"/>
      <c r="R59" s="50">
        <f t="shared" si="1"/>
        <v>0</v>
      </c>
      <c r="S59" s="50"/>
      <c r="T59" s="50">
        <f t="shared" si="2"/>
        <v>0</v>
      </c>
      <c r="U59" s="50">
        <v>250</v>
      </c>
      <c r="V59" s="50"/>
      <c r="W59" s="50">
        <f t="shared" si="3"/>
        <v>4750</v>
      </c>
    </row>
    <row r="60" spans="1:23" x14ac:dyDescent="0.3">
      <c r="A60" s="50">
        <v>59</v>
      </c>
      <c r="B60" s="198" t="s">
        <v>1093</v>
      </c>
      <c r="C60" s="193">
        <v>45680</v>
      </c>
      <c r="D60" s="50" t="s">
        <v>1098</v>
      </c>
      <c r="E60" s="144" t="s">
        <v>196</v>
      </c>
      <c r="F60" s="50" t="s">
        <v>7</v>
      </c>
      <c r="G60" s="50" t="s">
        <v>1089</v>
      </c>
      <c r="H60" s="50">
        <v>44119</v>
      </c>
      <c r="I60" s="50">
        <v>44862</v>
      </c>
      <c r="J60" s="98">
        <f t="shared" si="4"/>
        <v>743</v>
      </c>
      <c r="K60" s="50">
        <v>243</v>
      </c>
      <c r="L60" s="50" t="s">
        <v>753</v>
      </c>
      <c r="M60" s="50" t="s">
        <v>340</v>
      </c>
      <c r="N60" s="143"/>
      <c r="O60" s="143"/>
      <c r="P60" s="50">
        <v>6500</v>
      </c>
      <c r="Q60" s="50">
        <v>13</v>
      </c>
      <c r="R60" s="50">
        <f t="shared" si="1"/>
        <v>3159</v>
      </c>
      <c r="S60" s="50"/>
      <c r="T60" s="50">
        <f t="shared" si="2"/>
        <v>0</v>
      </c>
      <c r="U60" s="50">
        <v>700</v>
      </c>
      <c r="V60" s="50">
        <v>800</v>
      </c>
      <c r="W60" s="50">
        <f t="shared" si="3"/>
        <v>10359</v>
      </c>
    </row>
    <row r="61" spans="1:23" x14ac:dyDescent="0.3">
      <c r="A61" s="50">
        <v>60</v>
      </c>
      <c r="B61" s="198" t="s">
        <v>1099</v>
      </c>
      <c r="C61" s="193">
        <v>45681</v>
      </c>
      <c r="D61" s="200" t="s">
        <v>1061</v>
      </c>
      <c r="E61" s="201" t="s">
        <v>1096</v>
      </c>
      <c r="F61" s="144" t="s">
        <v>7</v>
      </c>
      <c r="G61" s="50" t="s">
        <v>296</v>
      </c>
      <c r="H61" s="50">
        <v>6548</v>
      </c>
      <c r="I61" s="50">
        <v>7006</v>
      </c>
      <c r="J61" s="98">
        <f t="shared" si="4"/>
        <v>458</v>
      </c>
      <c r="K61" s="50"/>
      <c r="L61" s="50" t="s">
        <v>330</v>
      </c>
      <c r="M61" s="51">
        <v>8.3333333333333329E-2</v>
      </c>
      <c r="N61" s="143"/>
      <c r="O61" s="143"/>
      <c r="P61" s="50">
        <v>9000</v>
      </c>
      <c r="Q61" s="50">
        <v>15</v>
      </c>
      <c r="R61" s="50">
        <f t="shared" si="1"/>
        <v>0</v>
      </c>
      <c r="S61" s="50"/>
      <c r="T61" s="50">
        <f t="shared" si="2"/>
        <v>0</v>
      </c>
      <c r="U61" s="50">
        <v>500</v>
      </c>
      <c r="V61" s="50">
        <v>50</v>
      </c>
      <c r="W61" s="50">
        <f t="shared" si="3"/>
        <v>9500</v>
      </c>
    </row>
    <row r="62" spans="1:23" x14ac:dyDescent="0.3">
      <c r="A62" s="50">
        <v>61</v>
      </c>
      <c r="B62" s="198" t="s">
        <v>1099</v>
      </c>
      <c r="C62" s="193">
        <v>45681</v>
      </c>
      <c r="D62" s="50" t="s">
        <v>652</v>
      </c>
      <c r="E62" s="144" t="s">
        <v>1100</v>
      </c>
      <c r="F62" s="50" t="s">
        <v>7</v>
      </c>
      <c r="G62" s="50" t="s">
        <v>1101</v>
      </c>
      <c r="H62" s="50">
        <v>43472</v>
      </c>
      <c r="I62" s="50">
        <v>44360</v>
      </c>
      <c r="J62" s="98">
        <f t="shared" si="4"/>
        <v>888</v>
      </c>
      <c r="K62" s="50">
        <v>388</v>
      </c>
      <c r="L62" s="50" t="s">
        <v>364</v>
      </c>
      <c r="M62" s="50" t="s">
        <v>353</v>
      </c>
      <c r="N62" s="143"/>
      <c r="O62" s="143"/>
      <c r="P62" s="50">
        <v>6500</v>
      </c>
      <c r="Q62" s="50">
        <v>13</v>
      </c>
      <c r="R62" s="50">
        <f t="shared" si="1"/>
        <v>5044</v>
      </c>
      <c r="S62" s="50"/>
      <c r="T62" s="50">
        <f t="shared" si="2"/>
        <v>0</v>
      </c>
      <c r="U62" s="50">
        <v>700</v>
      </c>
      <c r="V62" s="50">
        <v>1070</v>
      </c>
      <c r="W62" s="50">
        <f t="shared" si="3"/>
        <v>12244</v>
      </c>
    </row>
    <row r="63" spans="1:23" x14ac:dyDescent="0.3">
      <c r="A63" s="50">
        <v>62</v>
      </c>
      <c r="B63" s="198" t="s">
        <v>1099</v>
      </c>
      <c r="C63" s="193" t="s">
        <v>1099</v>
      </c>
      <c r="D63" s="50" t="s">
        <v>847</v>
      </c>
      <c r="E63" s="144" t="s">
        <v>741</v>
      </c>
      <c r="F63" s="144" t="s">
        <v>7</v>
      </c>
      <c r="G63" s="50" t="s">
        <v>296</v>
      </c>
      <c r="H63" s="50">
        <v>159180</v>
      </c>
      <c r="I63" s="50">
        <v>159568</v>
      </c>
      <c r="J63" s="98">
        <f t="shared" si="4"/>
        <v>388</v>
      </c>
      <c r="K63" s="50">
        <v>88</v>
      </c>
      <c r="L63" s="50" t="s">
        <v>761</v>
      </c>
      <c r="M63" s="51">
        <v>0.875</v>
      </c>
      <c r="N63" s="143"/>
      <c r="O63" s="143"/>
      <c r="P63" s="50">
        <v>4500</v>
      </c>
      <c r="Q63" s="50">
        <v>15</v>
      </c>
      <c r="R63" s="50">
        <f t="shared" si="1"/>
        <v>1320</v>
      </c>
      <c r="S63" s="50"/>
      <c r="T63" s="50">
        <f t="shared" si="2"/>
        <v>0</v>
      </c>
      <c r="U63" s="50">
        <v>250</v>
      </c>
      <c r="V63" s="50"/>
      <c r="W63" s="50">
        <f t="shared" si="3"/>
        <v>6070</v>
      </c>
    </row>
    <row r="64" spans="1:23" x14ac:dyDescent="0.3">
      <c r="A64" s="50">
        <v>63</v>
      </c>
      <c r="B64" s="198" t="s">
        <v>1099</v>
      </c>
      <c r="C64" s="193" t="s">
        <v>1099</v>
      </c>
      <c r="D64" s="50" t="s">
        <v>1102</v>
      </c>
      <c r="E64" s="144" t="s">
        <v>1103</v>
      </c>
      <c r="F64" s="144" t="s">
        <v>7</v>
      </c>
      <c r="G64" s="50" t="s">
        <v>1104</v>
      </c>
      <c r="H64" s="50">
        <v>30300</v>
      </c>
      <c r="I64" s="50">
        <v>30688</v>
      </c>
      <c r="J64" s="98">
        <f t="shared" si="4"/>
        <v>388</v>
      </c>
      <c r="K64" s="50">
        <v>88</v>
      </c>
      <c r="L64" s="50" t="s">
        <v>990</v>
      </c>
      <c r="M64" s="50" t="s">
        <v>471</v>
      </c>
      <c r="N64" s="143"/>
      <c r="O64" s="143"/>
      <c r="P64" s="50">
        <v>4500</v>
      </c>
      <c r="Q64" s="50">
        <v>15</v>
      </c>
      <c r="R64" s="50">
        <f t="shared" si="1"/>
        <v>1320</v>
      </c>
      <c r="S64" s="50"/>
      <c r="T64" s="50">
        <f t="shared" si="2"/>
        <v>0</v>
      </c>
      <c r="U64" s="50">
        <v>250</v>
      </c>
      <c r="V64" s="50">
        <v>85</v>
      </c>
      <c r="W64" s="50">
        <f t="shared" si="3"/>
        <v>6070</v>
      </c>
    </row>
    <row r="65" spans="1:23" x14ac:dyDescent="0.3">
      <c r="A65" s="50">
        <v>64</v>
      </c>
      <c r="B65" s="199" t="s">
        <v>1105</v>
      </c>
      <c r="C65" s="193">
        <v>45682</v>
      </c>
      <c r="D65" s="50" t="s">
        <v>34</v>
      </c>
      <c r="E65" s="144" t="s">
        <v>391</v>
      </c>
      <c r="F65" s="50" t="s">
        <v>7</v>
      </c>
      <c r="G65" s="50" t="s">
        <v>358</v>
      </c>
      <c r="H65" s="50">
        <v>259077</v>
      </c>
      <c r="I65" s="50">
        <v>259737</v>
      </c>
      <c r="J65" s="98">
        <f t="shared" si="4"/>
        <v>660</v>
      </c>
      <c r="K65" s="50">
        <v>410</v>
      </c>
      <c r="L65" s="50" t="s">
        <v>462</v>
      </c>
      <c r="M65" s="51">
        <v>4.1666666666666664E-2</v>
      </c>
      <c r="N65" s="143"/>
      <c r="O65" s="143"/>
      <c r="P65" s="50">
        <v>3250</v>
      </c>
      <c r="Q65" s="50">
        <v>13</v>
      </c>
      <c r="R65" s="50">
        <f t="shared" si="1"/>
        <v>5330</v>
      </c>
      <c r="S65" s="50"/>
      <c r="T65" s="50">
        <f t="shared" si="2"/>
        <v>0</v>
      </c>
      <c r="U65" s="50">
        <v>250</v>
      </c>
      <c r="V65" s="50">
        <v>730</v>
      </c>
      <c r="W65" s="50">
        <f t="shared" si="3"/>
        <v>8830</v>
      </c>
    </row>
    <row r="66" spans="1:23" x14ac:dyDescent="0.3">
      <c r="A66" s="50">
        <v>65</v>
      </c>
      <c r="B66" s="199" t="s">
        <v>1105</v>
      </c>
      <c r="C66" s="193" t="s">
        <v>1105</v>
      </c>
      <c r="D66" s="50" t="s">
        <v>2</v>
      </c>
      <c r="E66" s="144" t="s">
        <v>1106</v>
      </c>
      <c r="F66" s="50" t="s">
        <v>3</v>
      </c>
      <c r="G66" s="50" t="s">
        <v>244</v>
      </c>
      <c r="H66" s="50">
        <v>71047</v>
      </c>
      <c r="I66" s="50">
        <v>71098</v>
      </c>
      <c r="J66" s="98">
        <f t="shared" si="4"/>
        <v>51</v>
      </c>
      <c r="K66" s="50"/>
      <c r="L66" s="51">
        <v>0.75</v>
      </c>
      <c r="M66" s="51">
        <v>0.95833333333333337</v>
      </c>
      <c r="N66" s="143">
        <v>6</v>
      </c>
      <c r="O66" s="143"/>
      <c r="P66" s="50">
        <v>3000</v>
      </c>
      <c r="Q66" s="50"/>
      <c r="R66" s="50">
        <f t="shared" si="1"/>
        <v>0</v>
      </c>
      <c r="S66" s="50"/>
      <c r="T66" s="50">
        <f t="shared" si="2"/>
        <v>0</v>
      </c>
      <c r="U66" s="50"/>
      <c r="V66" s="50">
        <v>100</v>
      </c>
      <c r="W66" s="50">
        <f t="shared" si="3"/>
        <v>3000</v>
      </c>
    </row>
    <row r="67" spans="1:23" x14ac:dyDescent="0.3">
      <c r="A67" s="50">
        <v>66</v>
      </c>
      <c r="B67" s="198" t="s">
        <v>1105</v>
      </c>
      <c r="C67" s="193" t="s">
        <v>1105</v>
      </c>
      <c r="D67" s="96" t="s">
        <v>1061</v>
      </c>
      <c r="E67" s="202" t="s">
        <v>741</v>
      </c>
      <c r="F67" s="202" t="s">
        <v>7</v>
      </c>
      <c r="G67" s="96" t="s">
        <v>244</v>
      </c>
      <c r="H67" s="96">
        <v>7006</v>
      </c>
      <c r="I67" s="50">
        <v>7244</v>
      </c>
      <c r="J67" s="98">
        <f t="shared" si="4"/>
        <v>238</v>
      </c>
      <c r="K67" s="50"/>
      <c r="L67" s="51">
        <v>0.33333333333333331</v>
      </c>
      <c r="M67" s="51">
        <v>0.875</v>
      </c>
      <c r="N67" s="143"/>
      <c r="O67" s="143"/>
      <c r="P67" s="50">
        <v>4500</v>
      </c>
      <c r="Q67" s="50"/>
      <c r="R67" s="50">
        <f t="shared" ref="R67:R105" si="5">K67*Q67</f>
        <v>0</v>
      </c>
      <c r="S67" s="50"/>
      <c r="T67" s="50">
        <f t="shared" ref="T67:T105" si="6">O67*S67</f>
        <v>0</v>
      </c>
      <c r="U67" s="50">
        <v>250</v>
      </c>
      <c r="V67" s="50"/>
      <c r="W67" s="50">
        <f t="shared" ref="W67:W105" si="7">P67+R67+T67+U67</f>
        <v>4750</v>
      </c>
    </row>
    <row r="68" spans="1:23" x14ac:dyDescent="0.3">
      <c r="A68" s="50">
        <v>67</v>
      </c>
      <c r="B68" s="198" t="s">
        <v>1105</v>
      </c>
      <c r="C68" s="193" t="s">
        <v>1105</v>
      </c>
      <c r="D68" s="96" t="s">
        <v>824</v>
      </c>
      <c r="E68" s="202" t="s">
        <v>1030</v>
      </c>
      <c r="F68" s="202" t="s">
        <v>3</v>
      </c>
      <c r="G68" s="96" t="s">
        <v>214</v>
      </c>
      <c r="H68" s="96">
        <v>166884</v>
      </c>
      <c r="I68" s="50">
        <v>167261</v>
      </c>
      <c r="J68" s="98">
        <f t="shared" si="4"/>
        <v>377</v>
      </c>
      <c r="K68" s="50">
        <v>77</v>
      </c>
      <c r="L68" s="50" t="s">
        <v>364</v>
      </c>
      <c r="M68" s="51">
        <v>0.79166666666666663</v>
      </c>
      <c r="N68" s="143"/>
      <c r="O68" s="143"/>
      <c r="P68" s="50">
        <v>6000</v>
      </c>
      <c r="Q68" s="50">
        <v>20</v>
      </c>
      <c r="R68" s="50">
        <f t="shared" si="5"/>
        <v>1540</v>
      </c>
      <c r="S68" s="50"/>
      <c r="T68" s="50">
        <f t="shared" si="6"/>
        <v>0</v>
      </c>
      <c r="U68" s="50">
        <v>250</v>
      </c>
      <c r="V68" s="50"/>
      <c r="W68" s="50">
        <f t="shared" si="7"/>
        <v>7790</v>
      </c>
    </row>
    <row r="69" spans="1:23" x14ac:dyDescent="0.3">
      <c r="A69" s="50">
        <v>68</v>
      </c>
      <c r="B69" s="198" t="s">
        <v>1107</v>
      </c>
      <c r="C69" s="193" t="s">
        <v>1107</v>
      </c>
      <c r="D69" s="200" t="s">
        <v>87</v>
      </c>
      <c r="E69" s="144" t="s">
        <v>1108</v>
      </c>
      <c r="F69" s="50" t="s">
        <v>7</v>
      </c>
      <c r="G69" s="50" t="s">
        <v>244</v>
      </c>
      <c r="H69" s="203">
        <v>310808</v>
      </c>
      <c r="I69" s="50">
        <v>310938</v>
      </c>
      <c r="J69" s="98">
        <f>I69-H69</f>
        <v>130</v>
      </c>
      <c r="K69" s="50">
        <v>50</v>
      </c>
      <c r="L69" s="50" t="s">
        <v>330</v>
      </c>
      <c r="M69" s="51">
        <v>0.875</v>
      </c>
      <c r="N69" s="143">
        <v>12.5</v>
      </c>
      <c r="O69" s="143">
        <v>4.5</v>
      </c>
      <c r="P69" s="50">
        <v>1700</v>
      </c>
      <c r="Q69" s="181">
        <v>13</v>
      </c>
      <c r="R69" s="50">
        <f t="shared" si="5"/>
        <v>650</v>
      </c>
      <c r="S69" s="50">
        <v>130</v>
      </c>
      <c r="T69" s="50">
        <f t="shared" si="6"/>
        <v>585</v>
      </c>
      <c r="U69" s="50"/>
      <c r="V69" s="50"/>
      <c r="W69" s="50">
        <f t="shared" si="7"/>
        <v>2935</v>
      </c>
    </row>
    <row r="70" spans="1:23" x14ac:dyDescent="0.3">
      <c r="A70" s="50">
        <v>69</v>
      </c>
      <c r="B70" s="198" t="s">
        <v>1107</v>
      </c>
      <c r="C70" s="193" t="s">
        <v>1107</v>
      </c>
      <c r="D70" s="50" t="s">
        <v>1088</v>
      </c>
      <c r="E70" s="144" t="s">
        <v>741</v>
      </c>
      <c r="F70" s="144" t="s">
        <v>7</v>
      </c>
      <c r="G70" s="50" t="s">
        <v>120</v>
      </c>
      <c r="H70" s="50">
        <v>7244</v>
      </c>
      <c r="I70" s="50">
        <v>7472</v>
      </c>
      <c r="J70" s="98">
        <f t="shared" ref="J70:J105" si="8">I70-H70</f>
        <v>228</v>
      </c>
      <c r="K70" s="50"/>
      <c r="L70" s="50" t="s">
        <v>366</v>
      </c>
      <c r="M70" s="51">
        <v>0.79166666666666663</v>
      </c>
      <c r="N70" s="143"/>
      <c r="O70" s="143"/>
      <c r="P70" s="50">
        <v>4500</v>
      </c>
      <c r="Q70" s="50"/>
      <c r="R70" s="50">
        <f t="shared" si="5"/>
        <v>0</v>
      </c>
      <c r="S70" s="50"/>
      <c r="T70" s="50">
        <f t="shared" si="6"/>
        <v>0</v>
      </c>
      <c r="U70" s="50">
        <v>250</v>
      </c>
      <c r="V70" s="50"/>
      <c r="W70" s="50">
        <f t="shared" si="7"/>
        <v>4750</v>
      </c>
    </row>
    <row r="71" spans="1:23" x14ac:dyDescent="0.3">
      <c r="A71" s="50">
        <v>70</v>
      </c>
      <c r="B71" s="193">
        <v>45682</v>
      </c>
      <c r="C71" s="193" t="s">
        <v>1107</v>
      </c>
      <c r="D71" s="200" t="s">
        <v>1109</v>
      </c>
      <c r="E71" s="144" t="s">
        <v>1106</v>
      </c>
      <c r="F71" s="181" t="s">
        <v>3</v>
      </c>
      <c r="G71" s="181" t="s">
        <v>244</v>
      </c>
      <c r="H71" s="50">
        <v>143832</v>
      </c>
      <c r="I71" s="50">
        <v>143919</v>
      </c>
      <c r="J71" s="98">
        <f t="shared" si="8"/>
        <v>87</v>
      </c>
      <c r="K71" s="50">
        <v>7</v>
      </c>
      <c r="L71" s="50" t="s">
        <v>330</v>
      </c>
      <c r="M71" s="50" t="s">
        <v>349</v>
      </c>
      <c r="N71" s="215">
        <v>10</v>
      </c>
      <c r="O71" s="215">
        <v>2</v>
      </c>
      <c r="P71" s="181">
        <v>3000</v>
      </c>
      <c r="Q71" s="181">
        <v>18</v>
      </c>
      <c r="R71" s="50">
        <f t="shared" si="5"/>
        <v>126</v>
      </c>
      <c r="S71" s="50">
        <v>200</v>
      </c>
      <c r="T71" s="50">
        <f t="shared" si="6"/>
        <v>400</v>
      </c>
      <c r="U71" s="50"/>
      <c r="V71" s="50"/>
      <c r="W71" s="50">
        <f t="shared" si="7"/>
        <v>3526</v>
      </c>
    </row>
    <row r="72" spans="1:23" x14ac:dyDescent="0.3">
      <c r="A72" s="50">
        <v>71</v>
      </c>
      <c r="B72" s="199" t="s">
        <v>1107</v>
      </c>
      <c r="C72" s="193" t="s">
        <v>1107</v>
      </c>
      <c r="D72" s="50" t="s">
        <v>385</v>
      </c>
      <c r="E72" s="144" t="s">
        <v>1110</v>
      </c>
      <c r="F72" s="50" t="s">
        <v>3</v>
      </c>
      <c r="G72" s="50" t="s">
        <v>51</v>
      </c>
      <c r="H72" s="50">
        <v>58721</v>
      </c>
      <c r="I72" s="50">
        <v>58748</v>
      </c>
      <c r="J72" s="98">
        <f t="shared" si="8"/>
        <v>27</v>
      </c>
      <c r="K72" s="50"/>
      <c r="L72" s="50" t="s">
        <v>926</v>
      </c>
      <c r="M72" s="50" t="s">
        <v>765</v>
      </c>
      <c r="N72" s="143"/>
      <c r="O72" s="143"/>
      <c r="P72" s="50">
        <v>1700</v>
      </c>
      <c r="Q72" s="50"/>
      <c r="R72" s="50">
        <f t="shared" si="5"/>
        <v>0</v>
      </c>
      <c r="S72" s="50"/>
      <c r="T72" s="50">
        <f t="shared" si="6"/>
        <v>0</v>
      </c>
      <c r="U72" s="50"/>
      <c r="V72" s="50">
        <v>100</v>
      </c>
      <c r="W72" s="50">
        <f t="shared" si="7"/>
        <v>1700</v>
      </c>
    </row>
    <row r="73" spans="1:23" x14ac:dyDescent="0.3">
      <c r="A73" s="50">
        <v>72</v>
      </c>
      <c r="B73" s="198" t="s">
        <v>1111</v>
      </c>
      <c r="C73" s="193" t="s">
        <v>1111</v>
      </c>
      <c r="D73" s="181" t="s">
        <v>1112</v>
      </c>
      <c r="E73" s="144" t="s">
        <v>1113</v>
      </c>
      <c r="F73" s="181" t="s">
        <v>3</v>
      </c>
      <c r="G73" s="181" t="s">
        <v>244</v>
      </c>
      <c r="H73" s="181">
        <v>162</v>
      </c>
      <c r="I73" s="50">
        <v>210</v>
      </c>
      <c r="J73" s="98">
        <f t="shared" si="8"/>
        <v>48</v>
      </c>
      <c r="K73" s="50"/>
      <c r="L73" s="50" t="s">
        <v>462</v>
      </c>
      <c r="M73" s="50" t="s">
        <v>368</v>
      </c>
      <c r="N73" s="143">
        <v>11</v>
      </c>
      <c r="O73" s="143">
        <v>3</v>
      </c>
      <c r="P73" s="50">
        <v>3000</v>
      </c>
      <c r="Q73" s="50"/>
      <c r="R73" s="50">
        <f t="shared" si="5"/>
        <v>0</v>
      </c>
      <c r="S73" s="50">
        <v>200</v>
      </c>
      <c r="T73" s="50">
        <f t="shared" si="6"/>
        <v>600</v>
      </c>
      <c r="U73" s="50"/>
      <c r="V73" s="50"/>
      <c r="W73" s="50">
        <f t="shared" si="7"/>
        <v>3600</v>
      </c>
    </row>
    <row r="74" spans="1:23" x14ac:dyDescent="0.3">
      <c r="A74" s="50">
        <v>73</v>
      </c>
      <c r="B74" s="198" t="s">
        <v>1114</v>
      </c>
      <c r="C74" s="193" t="s">
        <v>1114</v>
      </c>
      <c r="D74" s="50" t="s">
        <v>34</v>
      </c>
      <c r="E74" s="144" t="s">
        <v>1115</v>
      </c>
      <c r="F74" s="181" t="s">
        <v>7</v>
      </c>
      <c r="G74" s="181" t="s">
        <v>1116</v>
      </c>
      <c r="H74" s="50">
        <v>260101</v>
      </c>
      <c r="I74" s="50">
        <v>260795</v>
      </c>
      <c r="J74" s="98">
        <f t="shared" si="8"/>
        <v>694</v>
      </c>
      <c r="K74" s="50">
        <v>444</v>
      </c>
      <c r="L74" s="50" t="s">
        <v>366</v>
      </c>
      <c r="M74" s="50" t="s">
        <v>473</v>
      </c>
      <c r="N74" s="143"/>
      <c r="O74" s="143"/>
      <c r="P74" s="50">
        <v>3250</v>
      </c>
      <c r="Q74" s="50">
        <v>13</v>
      </c>
      <c r="R74" s="50">
        <f t="shared" si="5"/>
        <v>5772</v>
      </c>
      <c r="S74" s="50"/>
      <c r="T74" s="50">
        <f t="shared" si="6"/>
        <v>0</v>
      </c>
      <c r="U74" s="50">
        <v>250</v>
      </c>
      <c r="V74" s="50">
        <v>1040</v>
      </c>
      <c r="W74" s="50">
        <f t="shared" si="7"/>
        <v>9272</v>
      </c>
    </row>
    <row r="75" spans="1:23" x14ac:dyDescent="0.3">
      <c r="A75" s="50">
        <v>74</v>
      </c>
      <c r="B75" s="199" t="s">
        <v>1114</v>
      </c>
      <c r="C75" s="193" t="s">
        <v>1114</v>
      </c>
      <c r="D75" s="50" t="s">
        <v>140</v>
      </c>
      <c r="E75" s="144" t="s">
        <v>1100</v>
      </c>
      <c r="F75" s="181" t="s">
        <v>7</v>
      </c>
      <c r="G75" s="181" t="s">
        <v>1089</v>
      </c>
      <c r="H75" s="50">
        <v>156475</v>
      </c>
      <c r="I75" s="50">
        <v>156780</v>
      </c>
      <c r="J75" s="98">
        <f t="shared" si="8"/>
        <v>305</v>
      </c>
      <c r="K75" s="50">
        <v>55</v>
      </c>
      <c r="L75" s="51">
        <v>0.375</v>
      </c>
      <c r="M75" s="51">
        <v>0.83333333333333337</v>
      </c>
      <c r="N75" s="143"/>
      <c r="O75" s="143"/>
      <c r="P75" s="50">
        <v>3250</v>
      </c>
      <c r="Q75" s="181">
        <v>13</v>
      </c>
      <c r="R75" s="50">
        <f t="shared" si="5"/>
        <v>715</v>
      </c>
      <c r="S75" s="50"/>
      <c r="T75" s="50">
        <f t="shared" si="6"/>
        <v>0</v>
      </c>
      <c r="U75" s="50">
        <v>250</v>
      </c>
      <c r="V75" s="50">
        <v>290</v>
      </c>
      <c r="W75" s="50">
        <f t="shared" si="7"/>
        <v>4215</v>
      </c>
    </row>
    <row r="76" spans="1:23" x14ac:dyDescent="0.3">
      <c r="A76" s="50">
        <v>75</v>
      </c>
      <c r="B76" s="204" t="s">
        <v>1114</v>
      </c>
      <c r="C76" s="193" t="s">
        <v>1114</v>
      </c>
      <c r="D76" s="96" t="s">
        <v>839</v>
      </c>
      <c r="E76" s="202" t="s">
        <v>741</v>
      </c>
      <c r="F76" s="202" t="s">
        <v>7</v>
      </c>
      <c r="G76" s="96" t="s">
        <v>296</v>
      </c>
      <c r="H76" s="96">
        <v>30788</v>
      </c>
      <c r="I76" s="50">
        <v>31004</v>
      </c>
      <c r="J76" s="98">
        <f t="shared" si="8"/>
        <v>216</v>
      </c>
      <c r="K76" s="50"/>
      <c r="L76" s="50" t="s">
        <v>430</v>
      </c>
      <c r="M76" s="51">
        <v>0.91666666666666663</v>
      </c>
      <c r="N76" s="143"/>
      <c r="O76" s="143"/>
      <c r="P76" s="50">
        <v>4500</v>
      </c>
      <c r="Q76" s="50"/>
      <c r="R76" s="50">
        <f t="shared" si="5"/>
        <v>0</v>
      </c>
      <c r="S76" s="50"/>
      <c r="T76" s="50">
        <f t="shared" si="6"/>
        <v>0</v>
      </c>
      <c r="U76" s="50">
        <v>250</v>
      </c>
      <c r="V76" s="50"/>
      <c r="W76" s="50">
        <f t="shared" si="7"/>
        <v>4750</v>
      </c>
    </row>
    <row r="77" spans="1:23" x14ac:dyDescent="0.3">
      <c r="A77" s="50">
        <v>76</v>
      </c>
      <c r="B77" s="198" t="s">
        <v>1114</v>
      </c>
      <c r="C77" s="193" t="s">
        <v>1114</v>
      </c>
      <c r="D77" s="50" t="s">
        <v>1117</v>
      </c>
      <c r="E77" s="144" t="s">
        <v>1118</v>
      </c>
      <c r="F77" s="181" t="s">
        <v>7</v>
      </c>
      <c r="G77" s="181" t="s">
        <v>51</v>
      </c>
      <c r="H77" s="50">
        <v>241688</v>
      </c>
      <c r="I77" s="50">
        <v>241713</v>
      </c>
      <c r="J77" s="98">
        <f t="shared" si="8"/>
        <v>25</v>
      </c>
      <c r="K77" s="50"/>
      <c r="L77" s="51">
        <v>0.83333333333333337</v>
      </c>
      <c r="M77" s="50" t="s">
        <v>432</v>
      </c>
      <c r="N77" s="143"/>
      <c r="O77" s="143"/>
      <c r="P77" s="50">
        <v>1000</v>
      </c>
      <c r="Q77" s="50"/>
      <c r="R77" s="50">
        <f t="shared" si="5"/>
        <v>0</v>
      </c>
      <c r="S77" s="50"/>
      <c r="T77" s="50">
        <f t="shared" si="6"/>
        <v>0</v>
      </c>
      <c r="U77" s="50"/>
      <c r="V77" s="50">
        <v>100</v>
      </c>
      <c r="W77" s="50">
        <f t="shared" si="7"/>
        <v>1000</v>
      </c>
    </row>
    <row r="78" spans="1:23" x14ac:dyDescent="0.3">
      <c r="A78" s="50">
        <v>77</v>
      </c>
      <c r="B78" s="198" t="s">
        <v>1114</v>
      </c>
      <c r="C78" s="193" t="s">
        <v>1114</v>
      </c>
      <c r="D78" s="50" t="s">
        <v>841</v>
      </c>
      <c r="E78" s="144" t="s">
        <v>1119</v>
      </c>
      <c r="F78" s="50" t="s">
        <v>7</v>
      </c>
      <c r="G78" s="50" t="s">
        <v>244</v>
      </c>
      <c r="H78" s="50">
        <v>9725</v>
      </c>
      <c r="I78" s="50">
        <v>9810</v>
      </c>
      <c r="J78" s="98">
        <f t="shared" si="8"/>
        <v>85</v>
      </c>
      <c r="K78" s="50">
        <v>5</v>
      </c>
      <c r="L78" s="51">
        <v>0.25</v>
      </c>
      <c r="M78" s="51">
        <v>0.83333333333333337</v>
      </c>
      <c r="N78" s="143">
        <v>14</v>
      </c>
      <c r="O78" s="143">
        <v>6</v>
      </c>
      <c r="P78" s="50">
        <v>1700</v>
      </c>
      <c r="Q78" s="181">
        <v>13</v>
      </c>
      <c r="R78" s="50">
        <f t="shared" si="5"/>
        <v>65</v>
      </c>
      <c r="S78" s="50">
        <v>130</v>
      </c>
      <c r="T78" s="50">
        <f t="shared" si="6"/>
        <v>780</v>
      </c>
      <c r="U78" s="50"/>
      <c r="V78" s="50">
        <v>100</v>
      </c>
      <c r="W78" s="50">
        <f t="shared" si="7"/>
        <v>2545</v>
      </c>
    </row>
    <row r="79" spans="1:23" x14ac:dyDescent="0.3">
      <c r="A79" s="50">
        <v>78</v>
      </c>
      <c r="B79" s="199" t="s">
        <v>1114</v>
      </c>
      <c r="C79" s="193" t="s">
        <v>1114</v>
      </c>
      <c r="D79" s="50" t="s">
        <v>61</v>
      </c>
      <c r="E79" s="144" t="s">
        <v>1120</v>
      </c>
      <c r="F79" s="50" t="s">
        <v>7</v>
      </c>
      <c r="G79" s="50" t="s">
        <v>1078</v>
      </c>
      <c r="H79" s="50">
        <v>126616</v>
      </c>
      <c r="I79" s="50">
        <v>127001</v>
      </c>
      <c r="J79" s="98">
        <f t="shared" si="8"/>
        <v>385</v>
      </c>
      <c r="K79" s="50">
        <v>135</v>
      </c>
      <c r="L79" s="50" t="s">
        <v>761</v>
      </c>
      <c r="M79" s="50" t="s">
        <v>471</v>
      </c>
      <c r="N79" s="143"/>
      <c r="O79" s="143"/>
      <c r="P79" s="50">
        <v>3250</v>
      </c>
      <c r="Q79" s="181">
        <v>13</v>
      </c>
      <c r="R79" s="50">
        <f t="shared" si="5"/>
        <v>1755</v>
      </c>
      <c r="S79" s="50"/>
      <c r="T79" s="50">
        <f t="shared" si="6"/>
        <v>0</v>
      </c>
      <c r="U79" s="50">
        <v>250</v>
      </c>
      <c r="V79" s="50">
        <v>375</v>
      </c>
      <c r="W79" s="50">
        <f t="shared" si="7"/>
        <v>5255</v>
      </c>
    </row>
    <row r="80" spans="1:23" x14ac:dyDescent="0.3">
      <c r="A80" s="50">
        <v>79</v>
      </c>
      <c r="B80" s="198" t="s">
        <v>1114</v>
      </c>
      <c r="C80" s="193" t="s">
        <v>1114</v>
      </c>
      <c r="D80" s="50" t="s">
        <v>140</v>
      </c>
      <c r="E80" s="144" t="s">
        <v>1121</v>
      </c>
      <c r="F80" s="50" t="s">
        <v>7</v>
      </c>
      <c r="G80" s="50" t="s">
        <v>51</v>
      </c>
      <c r="H80" s="50">
        <v>156780</v>
      </c>
      <c r="I80" s="50">
        <v>156805</v>
      </c>
      <c r="J80" s="98">
        <f t="shared" si="8"/>
        <v>25</v>
      </c>
      <c r="K80" s="50"/>
      <c r="L80" s="51">
        <v>0.83333333333333337</v>
      </c>
      <c r="M80" s="50" t="s">
        <v>432</v>
      </c>
      <c r="N80" s="143"/>
      <c r="O80" s="143"/>
      <c r="P80" s="50">
        <v>1000</v>
      </c>
      <c r="Q80" s="50"/>
      <c r="R80" s="50">
        <f t="shared" si="5"/>
        <v>0</v>
      </c>
      <c r="S80" s="50"/>
      <c r="T80" s="50">
        <f t="shared" si="6"/>
        <v>0</v>
      </c>
      <c r="U80" s="50"/>
      <c r="V80" s="50">
        <v>100</v>
      </c>
      <c r="W80" s="50">
        <f t="shared" si="7"/>
        <v>1000</v>
      </c>
    </row>
    <row r="81" spans="1:23" x14ac:dyDescent="0.3">
      <c r="A81" s="50">
        <v>80</v>
      </c>
      <c r="B81" s="198" t="s">
        <v>1122</v>
      </c>
      <c r="C81" s="193" t="s">
        <v>1122</v>
      </c>
      <c r="D81" s="50" t="s">
        <v>1123</v>
      </c>
      <c r="E81" s="144" t="s">
        <v>1118</v>
      </c>
      <c r="F81" s="50" t="s">
        <v>7</v>
      </c>
      <c r="G81" s="50" t="s">
        <v>244</v>
      </c>
      <c r="H81" s="181">
        <v>137702</v>
      </c>
      <c r="I81" s="50">
        <v>137810</v>
      </c>
      <c r="J81" s="98">
        <f t="shared" si="8"/>
        <v>108</v>
      </c>
      <c r="K81" s="50">
        <v>28</v>
      </c>
      <c r="L81" s="50" t="s">
        <v>853</v>
      </c>
      <c r="M81" s="51">
        <v>0.79166666666666663</v>
      </c>
      <c r="N81" s="215">
        <v>15.5</v>
      </c>
      <c r="O81" s="215">
        <v>7.5</v>
      </c>
      <c r="P81" s="181">
        <v>1700</v>
      </c>
      <c r="Q81" s="50">
        <v>13</v>
      </c>
      <c r="R81" s="50">
        <f t="shared" si="5"/>
        <v>364</v>
      </c>
      <c r="S81" s="50">
        <v>130</v>
      </c>
      <c r="T81" s="50">
        <f t="shared" si="6"/>
        <v>975</v>
      </c>
      <c r="U81" s="50"/>
      <c r="V81" s="50"/>
      <c r="W81" s="50">
        <f t="shared" si="7"/>
        <v>3039</v>
      </c>
    </row>
    <row r="82" spans="1:23" x14ac:dyDescent="0.3">
      <c r="A82" s="50">
        <v>81</v>
      </c>
      <c r="B82" s="198" t="s">
        <v>1122</v>
      </c>
      <c r="C82" s="193" t="s">
        <v>1122</v>
      </c>
      <c r="D82" s="50" t="s">
        <v>826</v>
      </c>
      <c r="E82" s="144" t="s">
        <v>1124</v>
      </c>
      <c r="F82" s="50" t="s">
        <v>7</v>
      </c>
      <c r="G82" s="50" t="s">
        <v>244</v>
      </c>
      <c r="H82" s="50">
        <v>24933</v>
      </c>
      <c r="I82" s="50">
        <v>25083</v>
      </c>
      <c r="J82" s="98">
        <f t="shared" si="8"/>
        <v>150</v>
      </c>
      <c r="K82" s="50">
        <v>70</v>
      </c>
      <c r="L82" s="51">
        <v>0.33333333333333331</v>
      </c>
      <c r="M82" s="50" t="s">
        <v>763</v>
      </c>
      <c r="N82" s="215">
        <v>15.5</v>
      </c>
      <c r="O82" s="215">
        <v>7.5</v>
      </c>
      <c r="P82" s="50">
        <v>1700</v>
      </c>
      <c r="Q82" s="50">
        <v>13</v>
      </c>
      <c r="R82" s="50">
        <f t="shared" si="5"/>
        <v>910</v>
      </c>
      <c r="S82" s="50">
        <v>130</v>
      </c>
      <c r="T82" s="50">
        <f t="shared" si="6"/>
        <v>975</v>
      </c>
      <c r="U82" s="50"/>
      <c r="V82" s="50">
        <v>100</v>
      </c>
      <c r="W82" s="50">
        <f t="shared" si="7"/>
        <v>3585</v>
      </c>
    </row>
    <row r="83" spans="1:23" x14ac:dyDescent="0.3">
      <c r="A83" s="50">
        <v>82</v>
      </c>
      <c r="B83" s="198" t="s">
        <v>1122</v>
      </c>
      <c r="C83" s="193" t="s">
        <v>1122</v>
      </c>
      <c r="D83" s="50" t="s">
        <v>841</v>
      </c>
      <c r="E83" s="144" t="s">
        <v>1119</v>
      </c>
      <c r="F83" s="50" t="s">
        <v>7</v>
      </c>
      <c r="G83" s="50" t="s">
        <v>244</v>
      </c>
      <c r="H83" s="50">
        <v>9810</v>
      </c>
      <c r="I83" s="50">
        <v>9899</v>
      </c>
      <c r="J83" s="98">
        <f t="shared" si="8"/>
        <v>89</v>
      </c>
      <c r="K83" s="50">
        <v>9</v>
      </c>
      <c r="L83" s="51">
        <v>0.33333333333333331</v>
      </c>
      <c r="M83" s="50" t="s">
        <v>763</v>
      </c>
      <c r="N83" s="215">
        <v>15.5</v>
      </c>
      <c r="O83" s="215">
        <v>7.5</v>
      </c>
      <c r="P83" s="50">
        <v>1700</v>
      </c>
      <c r="Q83" s="50">
        <v>13</v>
      </c>
      <c r="R83" s="50">
        <f t="shared" si="5"/>
        <v>117</v>
      </c>
      <c r="S83" s="50">
        <v>130</v>
      </c>
      <c r="T83" s="50">
        <f t="shared" si="6"/>
        <v>975</v>
      </c>
      <c r="U83" s="50"/>
      <c r="V83" s="50"/>
      <c r="W83" s="50">
        <f t="shared" si="7"/>
        <v>2792</v>
      </c>
    </row>
    <row r="84" spans="1:23" x14ac:dyDescent="0.3">
      <c r="A84" s="50">
        <v>83</v>
      </c>
      <c r="B84" s="198" t="s">
        <v>1122</v>
      </c>
      <c r="C84" s="193" t="s">
        <v>1122</v>
      </c>
      <c r="D84" s="98" t="s">
        <v>1125</v>
      </c>
      <c r="E84" s="144" t="s">
        <v>1121</v>
      </c>
      <c r="F84" s="50" t="s">
        <v>7</v>
      </c>
      <c r="G84" s="50" t="s">
        <v>244</v>
      </c>
      <c r="H84" s="50">
        <v>108732</v>
      </c>
      <c r="I84" s="50">
        <v>108828</v>
      </c>
      <c r="J84" s="98">
        <f t="shared" si="8"/>
        <v>96</v>
      </c>
      <c r="K84" s="50">
        <v>16</v>
      </c>
      <c r="L84" s="50" t="s">
        <v>853</v>
      </c>
      <c r="M84" s="50" t="s">
        <v>326</v>
      </c>
      <c r="N84" s="215">
        <v>17.5</v>
      </c>
      <c r="O84" s="215">
        <v>9.5</v>
      </c>
      <c r="P84" s="50">
        <v>1700</v>
      </c>
      <c r="Q84" s="50">
        <v>13</v>
      </c>
      <c r="R84" s="50">
        <f t="shared" si="5"/>
        <v>208</v>
      </c>
      <c r="S84" s="50">
        <v>130</v>
      </c>
      <c r="T84" s="50">
        <f t="shared" si="6"/>
        <v>1235</v>
      </c>
      <c r="U84" s="50"/>
      <c r="V84" s="50"/>
      <c r="W84" s="50">
        <f t="shared" si="7"/>
        <v>3143</v>
      </c>
    </row>
    <row r="85" spans="1:23" x14ac:dyDescent="0.3">
      <c r="A85" s="50">
        <v>84</v>
      </c>
      <c r="B85" s="198" t="s">
        <v>1122</v>
      </c>
      <c r="C85" s="193">
        <v>45686</v>
      </c>
      <c r="D85" s="50" t="s">
        <v>140</v>
      </c>
      <c r="E85" s="144" t="s">
        <v>1126</v>
      </c>
      <c r="F85" s="50" t="s">
        <v>7</v>
      </c>
      <c r="G85" s="50" t="s">
        <v>681</v>
      </c>
      <c r="H85" s="50">
        <v>157084</v>
      </c>
      <c r="I85" s="50">
        <v>157480</v>
      </c>
      <c r="J85" s="98">
        <f t="shared" si="8"/>
        <v>396</v>
      </c>
      <c r="K85" s="50">
        <v>146</v>
      </c>
      <c r="L85" s="50" t="s">
        <v>1127</v>
      </c>
      <c r="M85" s="51">
        <v>4.1666666666666664E-2</v>
      </c>
      <c r="N85" s="143"/>
      <c r="O85" s="143"/>
      <c r="P85" s="50">
        <v>3250</v>
      </c>
      <c r="Q85" s="50">
        <v>13</v>
      </c>
      <c r="R85" s="50">
        <f t="shared" si="5"/>
        <v>1898</v>
      </c>
      <c r="S85" s="50"/>
      <c r="T85" s="50">
        <f t="shared" si="6"/>
        <v>0</v>
      </c>
      <c r="U85" s="50">
        <v>500</v>
      </c>
      <c r="V85" s="50">
        <v>465</v>
      </c>
      <c r="W85" s="50">
        <f t="shared" si="7"/>
        <v>5648</v>
      </c>
    </row>
    <row r="86" spans="1:23" x14ac:dyDescent="0.3">
      <c r="A86" s="50">
        <v>85</v>
      </c>
      <c r="B86" s="198" t="s">
        <v>1128</v>
      </c>
      <c r="C86" s="193">
        <v>45687</v>
      </c>
      <c r="D86" s="50" t="s">
        <v>867</v>
      </c>
      <c r="E86" s="144" t="s">
        <v>1129</v>
      </c>
      <c r="F86" s="144" t="s">
        <v>7</v>
      </c>
      <c r="G86" s="50" t="s">
        <v>296</v>
      </c>
      <c r="H86" s="50">
        <v>48197</v>
      </c>
      <c r="I86" s="50">
        <v>48896</v>
      </c>
      <c r="J86" s="98">
        <f t="shared" si="8"/>
        <v>699</v>
      </c>
      <c r="K86" s="50">
        <v>99</v>
      </c>
      <c r="L86" s="50" t="s">
        <v>462</v>
      </c>
      <c r="M86" s="50" t="s">
        <v>353</v>
      </c>
      <c r="N86" s="143"/>
      <c r="O86" s="143"/>
      <c r="P86" s="50">
        <v>9000</v>
      </c>
      <c r="Q86" s="50">
        <v>15</v>
      </c>
      <c r="R86" s="50">
        <f t="shared" si="5"/>
        <v>1485</v>
      </c>
      <c r="S86" s="50"/>
      <c r="T86" s="50">
        <f t="shared" si="6"/>
        <v>0</v>
      </c>
      <c r="U86" s="50">
        <v>750</v>
      </c>
      <c r="V86" s="50">
        <v>590</v>
      </c>
      <c r="W86" s="50">
        <f t="shared" si="7"/>
        <v>11235</v>
      </c>
    </row>
    <row r="87" spans="1:23" x14ac:dyDescent="0.3">
      <c r="A87" s="50">
        <v>86</v>
      </c>
      <c r="B87" s="198" t="s">
        <v>1128</v>
      </c>
      <c r="C87" s="193" t="s">
        <v>1128</v>
      </c>
      <c r="D87" s="50" t="s">
        <v>1061</v>
      </c>
      <c r="E87" s="144" t="s">
        <v>1062</v>
      </c>
      <c r="F87" s="144" t="s">
        <v>7</v>
      </c>
      <c r="G87" s="50" t="s">
        <v>1130</v>
      </c>
      <c r="H87" s="50">
        <v>7772</v>
      </c>
      <c r="I87" s="50">
        <v>8420</v>
      </c>
      <c r="J87" s="98">
        <f t="shared" si="8"/>
        <v>648</v>
      </c>
      <c r="K87" s="50">
        <v>348</v>
      </c>
      <c r="L87" s="50" t="s">
        <v>366</v>
      </c>
      <c r="M87" s="51">
        <v>0.95833333333333337</v>
      </c>
      <c r="N87" s="143"/>
      <c r="O87" s="143"/>
      <c r="P87" s="50">
        <v>4500</v>
      </c>
      <c r="Q87" s="50">
        <v>15</v>
      </c>
      <c r="R87" s="50">
        <f t="shared" si="5"/>
        <v>5220</v>
      </c>
      <c r="S87" s="50"/>
      <c r="T87" s="50">
        <f t="shared" si="6"/>
        <v>0</v>
      </c>
      <c r="U87" s="50">
        <v>250</v>
      </c>
      <c r="V87" s="50">
        <v>640</v>
      </c>
      <c r="W87" s="50">
        <f t="shared" si="7"/>
        <v>9970</v>
      </c>
    </row>
    <row r="88" spans="1:23" x14ac:dyDescent="0.3">
      <c r="A88" s="50">
        <v>87</v>
      </c>
      <c r="B88" s="198" t="s">
        <v>1128</v>
      </c>
      <c r="C88" s="193" t="s">
        <v>1128</v>
      </c>
      <c r="D88" s="50" t="s">
        <v>57</v>
      </c>
      <c r="E88" s="144" t="s">
        <v>870</v>
      </c>
      <c r="F88" s="144" t="s">
        <v>7</v>
      </c>
      <c r="G88" s="50" t="s">
        <v>1131</v>
      </c>
      <c r="H88" s="50">
        <v>167244</v>
      </c>
      <c r="I88" s="50">
        <v>167702</v>
      </c>
      <c r="J88" s="98">
        <f t="shared" si="8"/>
        <v>458</v>
      </c>
      <c r="K88" s="50">
        <v>158</v>
      </c>
      <c r="L88" s="50" t="s">
        <v>370</v>
      </c>
      <c r="M88" s="51">
        <v>0.875</v>
      </c>
      <c r="N88" s="143"/>
      <c r="O88" s="143"/>
      <c r="P88" s="50">
        <v>4500</v>
      </c>
      <c r="Q88" s="50">
        <v>15</v>
      </c>
      <c r="R88" s="50">
        <f t="shared" si="5"/>
        <v>2370</v>
      </c>
      <c r="S88" s="50"/>
      <c r="T88" s="50">
        <f t="shared" si="6"/>
        <v>0</v>
      </c>
      <c r="U88" s="50">
        <v>250</v>
      </c>
      <c r="V88" s="50">
        <v>85</v>
      </c>
      <c r="W88" s="50">
        <f t="shared" si="7"/>
        <v>7120</v>
      </c>
    </row>
    <row r="89" spans="1:23" x14ac:dyDescent="0.3">
      <c r="A89" s="50">
        <v>88</v>
      </c>
      <c r="B89" s="198" t="s">
        <v>1128</v>
      </c>
      <c r="C89" s="193" t="s">
        <v>1128</v>
      </c>
      <c r="D89" s="50" t="s">
        <v>841</v>
      </c>
      <c r="E89" s="144" t="s">
        <v>105</v>
      </c>
      <c r="F89" s="50" t="s">
        <v>7</v>
      </c>
      <c r="G89" s="50" t="s">
        <v>51</v>
      </c>
      <c r="H89" s="50">
        <v>9899</v>
      </c>
      <c r="I89" s="50">
        <v>9927</v>
      </c>
      <c r="J89" s="98">
        <f t="shared" si="8"/>
        <v>28</v>
      </c>
      <c r="K89" s="50"/>
      <c r="L89" s="50" t="s">
        <v>762</v>
      </c>
      <c r="M89" s="50" t="s">
        <v>770</v>
      </c>
      <c r="N89" s="143"/>
      <c r="O89" s="143"/>
      <c r="P89" s="50">
        <v>1000</v>
      </c>
      <c r="Q89" s="50"/>
      <c r="R89" s="50">
        <f t="shared" si="5"/>
        <v>0</v>
      </c>
      <c r="S89" s="50"/>
      <c r="T89" s="50">
        <f t="shared" si="6"/>
        <v>0</v>
      </c>
      <c r="U89" s="50"/>
      <c r="V89" s="50">
        <v>100</v>
      </c>
      <c r="W89" s="50">
        <f t="shared" si="7"/>
        <v>1000</v>
      </c>
    </row>
    <row r="90" spans="1:23" x14ac:dyDescent="0.3">
      <c r="A90" s="50">
        <v>89</v>
      </c>
      <c r="B90" s="198" t="s">
        <v>1128</v>
      </c>
      <c r="C90" s="193">
        <v>45687</v>
      </c>
      <c r="D90" s="50" t="s">
        <v>839</v>
      </c>
      <c r="E90" s="144" t="s">
        <v>1030</v>
      </c>
      <c r="F90" s="144" t="s">
        <v>7</v>
      </c>
      <c r="G90" s="50" t="s">
        <v>1132</v>
      </c>
      <c r="H90" s="50">
        <v>32204</v>
      </c>
      <c r="I90" s="50">
        <v>32842</v>
      </c>
      <c r="J90" s="98">
        <f t="shared" si="8"/>
        <v>638</v>
      </c>
      <c r="K90" s="50">
        <v>338</v>
      </c>
      <c r="L90" s="51">
        <v>0.20833333333333334</v>
      </c>
      <c r="M90" s="50" t="s">
        <v>361</v>
      </c>
      <c r="N90" s="143"/>
      <c r="O90" s="143"/>
      <c r="P90" s="50">
        <v>4500</v>
      </c>
      <c r="Q90" s="50">
        <v>15</v>
      </c>
      <c r="R90" s="50">
        <f t="shared" si="5"/>
        <v>5070</v>
      </c>
      <c r="S90" s="50"/>
      <c r="T90" s="50">
        <f t="shared" si="6"/>
        <v>0</v>
      </c>
      <c r="U90" s="50">
        <v>500</v>
      </c>
      <c r="V90" s="50">
        <v>195</v>
      </c>
      <c r="W90" s="50">
        <f t="shared" si="7"/>
        <v>10070</v>
      </c>
    </row>
    <row r="91" spans="1:23" x14ac:dyDescent="0.3">
      <c r="A91" s="50">
        <v>90</v>
      </c>
      <c r="B91" s="198" t="s">
        <v>1128</v>
      </c>
      <c r="C91" s="193" t="s">
        <v>1128</v>
      </c>
      <c r="D91" s="50" t="s">
        <v>826</v>
      </c>
      <c r="E91" s="144" t="s">
        <v>1133</v>
      </c>
      <c r="F91" s="50" t="s">
        <v>7</v>
      </c>
      <c r="G91" s="50" t="s">
        <v>244</v>
      </c>
      <c r="H91" s="50">
        <v>25108</v>
      </c>
      <c r="I91" s="50">
        <v>25129</v>
      </c>
      <c r="J91" s="98">
        <f t="shared" si="8"/>
        <v>21</v>
      </c>
      <c r="K91" s="50"/>
      <c r="L91" s="50" t="s">
        <v>430</v>
      </c>
      <c r="M91" s="50" t="s">
        <v>330</v>
      </c>
      <c r="N91" s="143"/>
      <c r="O91" s="143"/>
      <c r="P91" s="50">
        <v>1000</v>
      </c>
      <c r="Q91" s="50"/>
      <c r="R91" s="50">
        <f t="shared" si="5"/>
        <v>0</v>
      </c>
      <c r="S91" s="50"/>
      <c r="T91" s="50">
        <f t="shared" si="6"/>
        <v>0</v>
      </c>
      <c r="U91" s="50"/>
      <c r="V91" s="50"/>
      <c r="W91" s="50">
        <f t="shared" si="7"/>
        <v>1000</v>
      </c>
    </row>
    <row r="92" spans="1:23" x14ac:dyDescent="0.3">
      <c r="A92" s="50">
        <v>91</v>
      </c>
      <c r="B92" s="198" t="s">
        <v>1128</v>
      </c>
      <c r="C92" s="193" t="s">
        <v>1128</v>
      </c>
      <c r="D92" s="50" t="s">
        <v>847</v>
      </c>
      <c r="E92" s="144" t="s">
        <v>741</v>
      </c>
      <c r="F92" s="144" t="s">
        <v>7</v>
      </c>
      <c r="G92" s="50" t="s">
        <v>296</v>
      </c>
      <c r="H92" s="50">
        <v>160572</v>
      </c>
      <c r="I92" s="50">
        <v>160840</v>
      </c>
      <c r="J92" s="98">
        <f t="shared" si="8"/>
        <v>268</v>
      </c>
      <c r="K92" s="50"/>
      <c r="L92" s="50" t="s">
        <v>370</v>
      </c>
      <c r="M92" s="51">
        <v>0.875</v>
      </c>
      <c r="N92" s="143"/>
      <c r="O92" s="143"/>
      <c r="P92" s="50">
        <v>4500</v>
      </c>
      <c r="Q92" s="50"/>
      <c r="R92" s="50">
        <f t="shared" si="5"/>
        <v>0</v>
      </c>
      <c r="S92" s="50"/>
      <c r="T92" s="50">
        <f t="shared" si="6"/>
        <v>0</v>
      </c>
      <c r="U92" s="50">
        <v>250</v>
      </c>
      <c r="V92" s="50"/>
      <c r="W92" s="50">
        <f t="shared" si="7"/>
        <v>4750</v>
      </c>
    </row>
    <row r="93" spans="1:23" x14ac:dyDescent="0.3">
      <c r="A93" s="50">
        <v>92</v>
      </c>
      <c r="B93" s="198" t="s">
        <v>1128</v>
      </c>
      <c r="C93" s="193" t="s">
        <v>1128</v>
      </c>
      <c r="D93" s="50" t="s">
        <v>1134</v>
      </c>
      <c r="E93" s="144" t="s">
        <v>1135</v>
      </c>
      <c r="F93" s="50" t="s">
        <v>7</v>
      </c>
      <c r="G93" s="50" t="s">
        <v>1089</v>
      </c>
      <c r="H93" s="50">
        <v>52038</v>
      </c>
      <c r="I93" s="50">
        <v>52435</v>
      </c>
      <c r="J93" s="98">
        <f t="shared" si="8"/>
        <v>397</v>
      </c>
      <c r="K93" s="50">
        <v>147</v>
      </c>
      <c r="L93" s="50" t="s">
        <v>430</v>
      </c>
      <c r="M93" s="51">
        <v>0.875</v>
      </c>
      <c r="N93" s="143"/>
      <c r="O93" s="143"/>
      <c r="P93" s="50">
        <v>3250</v>
      </c>
      <c r="Q93" s="50">
        <v>13</v>
      </c>
      <c r="R93" s="50">
        <f t="shared" si="5"/>
        <v>1911</v>
      </c>
      <c r="S93" s="50"/>
      <c r="T93" s="50">
        <f t="shared" si="6"/>
        <v>0</v>
      </c>
      <c r="U93" s="50">
        <v>250</v>
      </c>
      <c r="V93" s="50">
        <v>315</v>
      </c>
      <c r="W93" s="50">
        <f t="shared" si="7"/>
        <v>5411</v>
      </c>
    </row>
    <row r="94" spans="1:23" x14ac:dyDescent="0.3">
      <c r="A94" s="50">
        <v>93</v>
      </c>
      <c r="B94" s="198" t="s">
        <v>1128</v>
      </c>
      <c r="C94" s="193" t="s">
        <v>1128</v>
      </c>
      <c r="D94" s="50" t="s">
        <v>664</v>
      </c>
      <c r="E94" s="144" t="s">
        <v>1136</v>
      </c>
      <c r="F94" s="50" t="s">
        <v>3</v>
      </c>
      <c r="G94" s="50" t="s">
        <v>244</v>
      </c>
      <c r="H94" s="50">
        <v>82199</v>
      </c>
      <c r="I94" s="50">
        <v>82286</v>
      </c>
      <c r="J94" s="98">
        <f t="shared" si="8"/>
        <v>87</v>
      </c>
      <c r="K94" s="50">
        <v>7</v>
      </c>
      <c r="L94" s="51">
        <v>0.41666666666666669</v>
      </c>
      <c r="M94" s="51">
        <v>0.83333333333333337</v>
      </c>
      <c r="N94" s="143">
        <v>10</v>
      </c>
      <c r="O94" s="143">
        <v>2</v>
      </c>
      <c r="P94" s="50">
        <v>1700</v>
      </c>
      <c r="Q94" s="181">
        <v>13</v>
      </c>
      <c r="R94" s="50">
        <f t="shared" si="5"/>
        <v>91</v>
      </c>
      <c r="S94" s="50">
        <v>130</v>
      </c>
      <c r="T94" s="50">
        <f t="shared" si="6"/>
        <v>260</v>
      </c>
      <c r="U94" s="50"/>
      <c r="V94" s="50"/>
      <c r="W94" s="50">
        <f t="shared" si="7"/>
        <v>2051</v>
      </c>
    </row>
    <row r="95" spans="1:23" x14ac:dyDescent="0.3">
      <c r="A95" s="50">
        <v>94</v>
      </c>
      <c r="B95" s="193">
        <v>45686</v>
      </c>
      <c r="C95" s="193" t="s">
        <v>1128</v>
      </c>
      <c r="D95" s="216" t="s">
        <v>151</v>
      </c>
      <c r="E95" s="144" t="s">
        <v>1137</v>
      </c>
      <c r="F95" s="181" t="s">
        <v>3</v>
      </c>
      <c r="G95" s="181" t="s">
        <v>51</v>
      </c>
      <c r="H95" s="50">
        <v>101028</v>
      </c>
      <c r="I95" s="50">
        <v>101055</v>
      </c>
      <c r="J95" s="98">
        <f t="shared" si="8"/>
        <v>27</v>
      </c>
      <c r="K95" s="50"/>
      <c r="L95" s="51">
        <v>0.66666666666666663</v>
      </c>
      <c r="M95" s="50" t="s">
        <v>1138</v>
      </c>
      <c r="N95" s="215"/>
      <c r="O95" s="215"/>
      <c r="P95" s="181">
        <v>1700</v>
      </c>
      <c r="Q95" s="50"/>
      <c r="R95" s="50">
        <f t="shared" si="5"/>
        <v>0</v>
      </c>
      <c r="S95" s="50"/>
      <c r="T95" s="50">
        <f t="shared" si="6"/>
        <v>0</v>
      </c>
      <c r="U95" s="50"/>
      <c r="V95" s="50">
        <v>360</v>
      </c>
      <c r="W95" s="50">
        <f t="shared" si="7"/>
        <v>1700</v>
      </c>
    </row>
    <row r="96" spans="1:23" x14ac:dyDescent="0.3">
      <c r="A96" s="50">
        <v>95</v>
      </c>
      <c r="B96" s="204" t="s">
        <v>1139</v>
      </c>
      <c r="C96" s="196" t="s">
        <v>1139</v>
      </c>
      <c r="D96" s="96" t="s">
        <v>57</v>
      </c>
      <c r="E96" s="202" t="s">
        <v>741</v>
      </c>
      <c r="F96" s="202" t="s">
        <v>7</v>
      </c>
      <c r="G96" s="96" t="s">
        <v>214</v>
      </c>
      <c r="H96" s="96">
        <v>167702</v>
      </c>
      <c r="I96" s="96">
        <v>167927</v>
      </c>
      <c r="J96" s="98">
        <f t="shared" si="8"/>
        <v>225</v>
      </c>
      <c r="K96" s="96"/>
      <c r="L96" s="206">
        <v>0.29166666666666669</v>
      </c>
      <c r="M96" s="206">
        <v>0.83333333333333337</v>
      </c>
      <c r="N96" s="207"/>
      <c r="O96" s="207"/>
      <c r="P96" s="96">
        <v>4500</v>
      </c>
      <c r="Q96" s="50"/>
      <c r="R96" s="50">
        <f t="shared" si="5"/>
        <v>0</v>
      </c>
      <c r="S96" s="50"/>
      <c r="T96" s="50">
        <f t="shared" si="6"/>
        <v>0</v>
      </c>
      <c r="U96" s="50">
        <v>250</v>
      </c>
      <c r="V96" s="96"/>
      <c r="W96" s="50">
        <f t="shared" si="7"/>
        <v>4750</v>
      </c>
    </row>
    <row r="97" spans="1:23" x14ac:dyDescent="0.3">
      <c r="A97" s="50">
        <v>96</v>
      </c>
      <c r="B97" s="199" t="s">
        <v>1139</v>
      </c>
      <c r="C97" s="193" t="s">
        <v>1139</v>
      </c>
      <c r="D97" s="50" t="s">
        <v>996</v>
      </c>
      <c r="E97" s="144" t="s">
        <v>1140</v>
      </c>
      <c r="F97" s="50" t="s">
        <v>7</v>
      </c>
      <c r="G97" s="50" t="s">
        <v>766</v>
      </c>
      <c r="H97" s="50">
        <v>15935</v>
      </c>
      <c r="I97" s="50">
        <v>16133</v>
      </c>
      <c r="J97" s="98">
        <f t="shared" si="8"/>
        <v>198</v>
      </c>
      <c r="K97" s="50"/>
      <c r="L97" s="50" t="s">
        <v>462</v>
      </c>
      <c r="M97" s="50" t="s">
        <v>510</v>
      </c>
      <c r="N97" s="143"/>
      <c r="O97" s="210"/>
      <c r="P97" s="203">
        <v>3250</v>
      </c>
      <c r="Q97" s="50"/>
      <c r="R97" s="50">
        <f t="shared" si="5"/>
        <v>0</v>
      </c>
      <c r="S97" s="50"/>
      <c r="T97" s="50">
        <f t="shared" si="6"/>
        <v>0</v>
      </c>
      <c r="U97" s="50">
        <v>250</v>
      </c>
      <c r="V97" s="50">
        <v>305</v>
      </c>
      <c r="W97" s="50">
        <f t="shared" si="7"/>
        <v>3500</v>
      </c>
    </row>
    <row r="98" spans="1:23" x14ac:dyDescent="0.3">
      <c r="A98" s="50">
        <v>97</v>
      </c>
      <c r="B98" s="198" t="s">
        <v>1139</v>
      </c>
      <c r="C98" s="193" t="s">
        <v>1139</v>
      </c>
      <c r="D98" s="50" t="s">
        <v>2</v>
      </c>
      <c r="E98" s="144" t="s">
        <v>295</v>
      </c>
      <c r="F98" s="50" t="s">
        <v>3</v>
      </c>
      <c r="G98" s="50" t="s">
        <v>1141</v>
      </c>
      <c r="H98" s="50">
        <v>72476</v>
      </c>
      <c r="I98" s="50">
        <v>72897</v>
      </c>
      <c r="J98" s="98">
        <f t="shared" si="8"/>
        <v>421</v>
      </c>
      <c r="K98" s="50">
        <v>121</v>
      </c>
      <c r="L98" s="50" t="s">
        <v>462</v>
      </c>
      <c r="M98" s="51">
        <v>0.41666666666666669</v>
      </c>
      <c r="N98" s="143"/>
      <c r="O98" s="143"/>
      <c r="P98" s="50">
        <v>5400</v>
      </c>
      <c r="Q98" s="50">
        <v>18</v>
      </c>
      <c r="R98" s="50">
        <f t="shared" si="5"/>
        <v>2178</v>
      </c>
      <c r="S98" s="50"/>
      <c r="T98" s="50">
        <f t="shared" si="6"/>
        <v>0</v>
      </c>
      <c r="U98" s="50">
        <v>250</v>
      </c>
      <c r="V98" s="50"/>
      <c r="W98" s="50">
        <f t="shared" si="7"/>
        <v>7828</v>
      </c>
    </row>
    <row r="99" spans="1:23" x14ac:dyDescent="0.3">
      <c r="A99" s="50">
        <v>98</v>
      </c>
      <c r="B99" s="199" t="s">
        <v>1139</v>
      </c>
      <c r="C99" s="193" t="s">
        <v>1139</v>
      </c>
      <c r="D99" s="50" t="s">
        <v>151</v>
      </c>
      <c r="E99" s="144" t="s">
        <v>1137</v>
      </c>
      <c r="F99" s="50" t="s">
        <v>3</v>
      </c>
      <c r="G99" s="50" t="s">
        <v>244</v>
      </c>
      <c r="H99" s="50">
        <v>101055</v>
      </c>
      <c r="I99" s="50">
        <v>101112</v>
      </c>
      <c r="J99" s="98">
        <f t="shared" si="8"/>
        <v>57</v>
      </c>
      <c r="K99" s="50"/>
      <c r="L99" s="50" t="s">
        <v>370</v>
      </c>
      <c r="M99" s="50" t="s">
        <v>368</v>
      </c>
      <c r="N99" s="143">
        <v>10</v>
      </c>
      <c r="O99" s="210">
        <v>2</v>
      </c>
      <c r="P99" s="203">
        <v>3000</v>
      </c>
      <c r="Q99" s="216">
        <v>18</v>
      </c>
      <c r="R99" s="50">
        <f t="shared" si="5"/>
        <v>0</v>
      </c>
      <c r="S99" s="50">
        <v>200</v>
      </c>
      <c r="T99" s="50">
        <f t="shared" si="6"/>
        <v>400</v>
      </c>
      <c r="U99" s="50"/>
      <c r="V99" s="50"/>
      <c r="W99" s="50">
        <f t="shared" si="7"/>
        <v>3400</v>
      </c>
    </row>
    <row r="100" spans="1:23" x14ac:dyDescent="0.3">
      <c r="A100" s="50">
        <v>99</v>
      </c>
      <c r="B100" s="198" t="s">
        <v>1139</v>
      </c>
      <c r="C100" s="193">
        <v>45688</v>
      </c>
      <c r="D100" s="50" t="s">
        <v>101</v>
      </c>
      <c r="E100" s="144" t="s">
        <v>468</v>
      </c>
      <c r="F100" s="50" t="s">
        <v>3</v>
      </c>
      <c r="G100" s="50" t="s">
        <v>1142</v>
      </c>
      <c r="H100" s="50">
        <v>145342</v>
      </c>
      <c r="I100" s="50">
        <v>146464</v>
      </c>
      <c r="J100" s="98">
        <f t="shared" si="8"/>
        <v>1122</v>
      </c>
      <c r="K100" s="50">
        <v>622</v>
      </c>
      <c r="L100" s="50" t="s">
        <v>462</v>
      </c>
      <c r="M100" s="50" t="s">
        <v>404</v>
      </c>
      <c r="N100" s="143"/>
      <c r="O100" s="143"/>
      <c r="P100" s="50">
        <v>10800</v>
      </c>
      <c r="Q100" s="50">
        <v>18</v>
      </c>
      <c r="R100" s="50">
        <f t="shared" si="5"/>
        <v>11196</v>
      </c>
      <c r="S100" s="50"/>
      <c r="T100" s="50">
        <f t="shared" si="6"/>
        <v>0</v>
      </c>
      <c r="U100" s="50">
        <v>700</v>
      </c>
      <c r="V100" s="50">
        <v>1230</v>
      </c>
      <c r="W100" s="50">
        <f t="shared" si="7"/>
        <v>22696</v>
      </c>
    </row>
    <row r="101" spans="1:23" x14ac:dyDescent="0.3">
      <c r="A101" s="50">
        <v>100</v>
      </c>
      <c r="B101" s="199" t="s">
        <v>1143</v>
      </c>
      <c r="C101" s="193">
        <v>45688</v>
      </c>
      <c r="D101" s="50" t="s">
        <v>649</v>
      </c>
      <c r="E101" s="144" t="s">
        <v>1144</v>
      </c>
      <c r="F101" s="50" t="s">
        <v>7</v>
      </c>
      <c r="G101" s="50" t="s">
        <v>244</v>
      </c>
      <c r="H101" s="50">
        <v>304431</v>
      </c>
      <c r="I101" s="50">
        <v>304526</v>
      </c>
      <c r="J101" s="98">
        <f t="shared" si="8"/>
        <v>95</v>
      </c>
      <c r="K101" s="50">
        <v>15</v>
      </c>
      <c r="L101" s="50" t="s">
        <v>517</v>
      </c>
      <c r="M101" s="50" t="s">
        <v>465</v>
      </c>
      <c r="N101" s="143">
        <v>12</v>
      </c>
      <c r="O101" s="143">
        <v>4</v>
      </c>
      <c r="P101" s="50">
        <v>1700</v>
      </c>
      <c r="Q101" s="181">
        <v>13</v>
      </c>
      <c r="R101" s="50">
        <f t="shared" si="5"/>
        <v>195</v>
      </c>
      <c r="S101" s="50">
        <v>130</v>
      </c>
      <c r="T101" s="50">
        <f t="shared" si="6"/>
        <v>520</v>
      </c>
      <c r="U101" s="50"/>
      <c r="V101" s="50">
        <v>100</v>
      </c>
      <c r="W101" s="50">
        <f t="shared" si="7"/>
        <v>2415</v>
      </c>
    </row>
    <row r="102" spans="1:23" x14ac:dyDescent="0.3">
      <c r="A102" s="50">
        <v>101</v>
      </c>
      <c r="B102" s="199" t="s">
        <v>1143</v>
      </c>
      <c r="C102" s="193">
        <v>45688</v>
      </c>
      <c r="D102" s="50" t="s">
        <v>408</v>
      </c>
      <c r="E102" s="144" t="s">
        <v>407</v>
      </c>
      <c r="F102" s="50" t="s">
        <v>7</v>
      </c>
      <c r="G102" s="50" t="s">
        <v>244</v>
      </c>
      <c r="H102" s="50">
        <v>31271</v>
      </c>
      <c r="I102" s="50">
        <v>31384</v>
      </c>
      <c r="J102" s="98">
        <f t="shared" si="8"/>
        <v>113</v>
      </c>
      <c r="K102" s="50">
        <v>33</v>
      </c>
      <c r="L102" s="50" t="s">
        <v>462</v>
      </c>
      <c r="M102" s="50" t="s">
        <v>406</v>
      </c>
      <c r="N102" s="143">
        <v>17</v>
      </c>
      <c r="O102" s="143">
        <v>9</v>
      </c>
      <c r="P102" s="50">
        <v>1700</v>
      </c>
      <c r="Q102" s="181">
        <v>13</v>
      </c>
      <c r="R102" s="50">
        <f t="shared" si="5"/>
        <v>429</v>
      </c>
      <c r="S102" s="50">
        <v>130</v>
      </c>
      <c r="T102" s="50">
        <f t="shared" si="6"/>
        <v>1170</v>
      </c>
      <c r="U102" s="50"/>
      <c r="V102" s="50">
        <v>100</v>
      </c>
      <c r="W102" s="50">
        <f t="shared" si="7"/>
        <v>3299</v>
      </c>
    </row>
    <row r="103" spans="1:23" x14ac:dyDescent="0.3">
      <c r="A103" s="50">
        <v>102</v>
      </c>
      <c r="B103" s="204" t="s">
        <v>1143</v>
      </c>
      <c r="C103" s="196" t="s">
        <v>1143</v>
      </c>
      <c r="D103" s="96" t="s">
        <v>839</v>
      </c>
      <c r="E103" s="202" t="s">
        <v>1145</v>
      </c>
      <c r="F103" s="202" t="s">
        <v>7</v>
      </c>
      <c r="G103" s="96" t="s">
        <v>1146</v>
      </c>
      <c r="H103" s="96">
        <v>32845</v>
      </c>
      <c r="I103" s="96">
        <v>33343</v>
      </c>
      <c r="J103" s="98">
        <f t="shared" si="8"/>
        <v>498</v>
      </c>
      <c r="K103" s="96">
        <v>198</v>
      </c>
      <c r="L103" s="206">
        <v>0.33333333333333331</v>
      </c>
      <c r="M103" s="96" t="s">
        <v>381</v>
      </c>
      <c r="N103" s="207"/>
      <c r="O103" s="207"/>
      <c r="P103" s="96">
        <v>4500</v>
      </c>
      <c r="Q103" s="181">
        <v>15</v>
      </c>
      <c r="R103" s="50">
        <f t="shared" si="5"/>
        <v>2970</v>
      </c>
      <c r="S103" s="50"/>
      <c r="T103" s="50">
        <f t="shared" si="6"/>
        <v>0</v>
      </c>
      <c r="U103" s="50">
        <v>250</v>
      </c>
      <c r="V103" s="96">
        <v>35</v>
      </c>
      <c r="W103" s="50">
        <f t="shared" si="7"/>
        <v>7720</v>
      </c>
    </row>
    <row r="104" spans="1:23" x14ac:dyDescent="0.3">
      <c r="A104" s="50">
        <v>103</v>
      </c>
      <c r="B104" s="204" t="s">
        <v>1143</v>
      </c>
      <c r="C104" s="196" t="s">
        <v>1143</v>
      </c>
      <c r="D104" s="96" t="s">
        <v>847</v>
      </c>
      <c r="E104" s="202" t="s">
        <v>741</v>
      </c>
      <c r="F104" s="202" t="s">
        <v>7</v>
      </c>
      <c r="G104" s="96" t="s">
        <v>11</v>
      </c>
      <c r="H104" s="96">
        <v>160940</v>
      </c>
      <c r="I104" s="96">
        <v>161265</v>
      </c>
      <c r="J104" s="98">
        <f t="shared" si="8"/>
        <v>325</v>
      </c>
      <c r="K104" s="96">
        <v>25</v>
      </c>
      <c r="L104" s="96" t="s">
        <v>761</v>
      </c>
      <c r="M104" s="96" t="s">
        <v>328</v>
      </c>
      <c r="N104" s="207"/>
      <c r="O104" s="207"/>
      <c r="P104" s="96">
        <v>4500</v>
      </c>
      <c r="Q104" s="50">
        <v>15</v>
      </c>
      <c r="R104" s="50">
        <f t="shared" si="5"/>
        <v>375</v>
      </c>
      <c r="S104" s="50"/>
      <c r="T104" s="50">
        <f t="shared" si="6"/>
        <v>0</v>
      </c>
      <c r="U104" s="50">
        <v>250</v>
      </c>
      <c r="V104" s="96"/>
      <c r="W104" s="50">
        <f t="shared" si="7"/>
        <v>5125</v>
      </c>
    </row>
    <row r="105" spans="1:23" x14ac:dyDescent="0.3">
      <c r="A105" s="50">
        <v>104</v>
      </c>
      <c r="B105" s="199" t="s">
        <v>1143</v>
      </c>
      <c r="C105" s="193">
        <v>45688</v>
      </c>
      <c r="D105" s="98" t="s">
        <v>140</v>
      </c>
      <c r="E105" s="135" t="s">
        <v>1147</v>
      </c>
      <c r="F105" s="98" t="s">
        <v>7</v>
      </c>
      <c r="G105" s="98" t="s">
        <v>51</v>
      </c>
      <c r="H105" s="98">
        <v>157704</v>
      </c>
      <c r="I105" s="98">
        <v>157731</v>
      </c>
      <c r="J105" s="98">
        <f t="shared" si="8"/>
        <v>27</v>
      </c>
      <c r="K105" s="98"/>
      <c r="L105" s="157">
        <v>0.91666666666666663</v>
      </c>
      <c r="M105" s="98" t="s">
        <v>361</v>
      </c>
      <c r="N105" s="209"/>
      <c r="O105" s="209"/>
      <c r="P105" s="98">
        <v>1000</v>
      </c>
      <c r="Q105" s="50"/>
      <c r="R105" s="50">
        <f t="shared" si="5"/>
        <v>0</v>
      </c>
      <c r="S105" s="50"/>
      <c r="T105" s="50">
        <f t="shared" si="6"/>
        <v>0</v>
      </c>
      <c r="U105" s="50"/>
      <c r="V105" s="98">
        <v>100</v>
      </c>
      <c r="W105" s="50">
        <f t="shared" si="7"/>
        <v>1000</v>
      </c>
    </row>
    <row r="106" spans="1:23" x14ac:dyDescent="0.3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>
        <v>708108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May 24</vt:lpstr>
      <vt:lpstr>June 24</vt:lpstr>
      <vt:lpstr>July 24</vt:lpstr>
      <vt:lpstr>Aug 24</vt:lpstr>
      <vt:lpstr>Sep 24</vt:lpstr>
      <vt:lpstr>Oct 24</vt:lpstr>
      <vt:lpstr>Nov 24</vt:lpstr>
      <vt:lpstr>DEC 24 </vt:lpstr>
      <vt:lpstr>Jan 25</vt:lpstr>
      <vt:lpstr>Feb 25</vt:lpstr>
      <vt:lpstr>Mar 25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Pandhari Tours</dc:creator>
  <cp:lastModifiedBy>Shrilesh Dhobale</cp:lastModifiedBy>
  <dcterms:created xsi:type="dcterms:W3CDTF">2024-05-27T12:23:42Z</dcterms:created>
  <dcterms:modified xsi:type="dcterms:W3CDTF">2025-05-03T09:17:17Z</dcterms:modified>
</cp:coreProperties>
</file>